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7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ryan/Desktop/Folder/TCAA/2026.10.01 OAC5/"/>
    </mc:Choice>
  </mc:AlternateContent>
  <xr:revisionPtr revIDLastSave="0" documentId="13_ncr:1_{88A751AF-24C7-9D4E-89AB-3E90B7CE9CB4}" xr6:coauthVersionLast="47" xr6:coauthVersionMax="47" xr10:uidLastSave="{00000000-0000-0000-0000-000000000000}"/>
  <bookViews>
    <workbookView xWindow="1660" yWindow="880" windowWidth="33680" windowHeight="22500" tabRatio="500" xr2:uid="{00000000-000D-0000-FFFF-FFFF00000000}"/>
  </bookViews>
  <sheets>
    <sheet name="公開及青年組 Open &amp; Junior" sheetId="7" r:id="rId1"/>
    <sheet name="少年組 Youth" sheetId="8" r:id="rId2"/>
  </sheets>
  <definedNames>
    <definedName name="_xlnm._FilterDatabase" localSheetId="0" hidden="1">'公開及青年組 Open &amp; Junior'!$A$34:$AY$1034</definedName>
    <definedName name="_xlnm._FilterDatabase" localSheetId="1" hidden="1">'少年組 Youth'!$A$34:$AL$1035</definedName>
    <definedName name="_xlnm.Print_Area" localSheetId="0">'公開及青年組 Open &amp; Junior'!#REF!</definedName>
    <definedName name="_xlnm.Print_Area" localSheetId="1">'少年組 Youth'!#REF!</definedName>
    <definedName name="_xlnm.Print_Titles" localSheetId="0">'公開及青年組 Open &amp; Junior'!$33:$34</definedName>
    <definedName name="_xlnm.Print_Titles" localSheetId="1">'少年組 Youth'!$33:$34</definedName>
    <definedName name="tbPrice">#REF!</definedName>
    <definedName name="董康正">'公開及青年組 Open &amp; Junior'!$AR$37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7" l="1"/>
  <c r="H27" i="8"/>
  <c r="H27" i="7"/>
  <c r="AG82" i="8"/>
  <c r="AI82" i="8"/>
  <c r="AH82" i="8" s="1"/>
  <c r="AJ82" i="8"/>
  <c r="AK82" i="8"/>
  <c r="AG83" i="8"/>
  <c r="AI83" i="8"/>
  <c r="AH83" i="8" s="1"/>
  <c r="AJ83" i="8"/>
  <c r="AK83" i="8"/>
  <c r="AG84" i="8"/>
  <c r="AH84" i="8"/>
  <c r="AI84" i="8"/>
  <c r="AJ84" i="8"/>
  <c r="AK84" i="8"/>
  <c r="AG85" i="8"/>
  <c r="AI85" i="8"/>
  <c r="AH85" i="8" s="1"/>
  <c r="AJ85" i="8"/>
  <c r="AK85" i="8"/>
  <c r="AG86" i="8"/>
  <c r="AI86" i="8"/>
  <c r="AH86" i="8" s="1"/>
  <c r="AJ86" i="8"/>
  <c r="AK86" i="8"/>
  <c r="AG87" i="8"/>
  <c r="AH87" i="8"/>
  <c r="AI87" i="8"/>
  <c r="AJ87" i="8"/>
  <c r="AK87" i="8"/>
  <c r="AG88" i="8"/>
  <c r="AI88" i="8"/>
  <c r="AH88" i="8" s="1"/>
  <c r="AJ88" i="8"/>
  <c r="AK88" i="8"/>
  <c r="AG89" i="8"/>
  <c r="AH89" i="8"/>
  <c r="AI89" i="8"/>
  <c r="AJ89" i="8"/>
  <c r="AK89" i="8"/>
  <c r="AG90" i="8"/>
  <c r="AI90" i="8"/>
  <c r="AH90" i="8" s="1"/>
  <c r="AJ90" i="8"/>
  <c r="AK90" i="8"/>
  <c r="AG91" i="8"/>
  <c r="AH91" i="8"/>
  <c r="AI91" i="8"/>
  <c r="AJ91" i="8"/>
  <c r="AK91" i="8"/>
  <c r="AG92" i="8"/>
  <c r="AH92" i="8"/>
  <c r="AI92" i="8"/>
  <c r="AJ92" i="8"/>
  <c r="AK92" i="8"/>
  <c r="AG93" i="8"/>
  <c r="AH93" i="8"/>
  <c r="AI93" i="8"/>
  <c r="AJ93" i="8"/>
  <c r="AK93" i="8"/>
  <c r="AG94" i="8"/>
  <c r="AI94" i="8"/>
  <c r="AH94" i="8" s="1"/>
  <c r="AJ94" i="8"/>
  <c r="AK94" i="8"/>
  <c r="AG95" i="8"/>
  <c r="AH95" i="8"/>
  <c r="AI95" i="8"/>
  <c r="AJ95" i="8"/>
  <c r="AK95" i="8"/>
  <c r="AG96" i="8"/>
  <c r="AH96" i="8"/>
  <c r="AI96" i="8"/>
  <c r="AJ96" i="8"/>
  <c r="AK96" i="8"/>
  <c r="AG97" i="8"/>
  <c r="AI97" i="8"/>
  <c r="AH97" i="8" s="1"/>
  <c r="AJ97" i="8"/>
  <c r="AK97" i="8"/>
  <c r="AG98" i="8"/>
  <c r="AI98" i="8"/>
  <c r="AH98" i="8" s="1"/>
  <c r="AJ98" i="8"/>
  <c r="AK98" i="8"/>
  <c r="AG99" i="8"/>
  <c r="AI99" i="8"/>
  <c r="AH99" i="8" s="1"/>
  <c r="AJ99" i="8"/>
  <c r="AK99" i="8"/>
  <c r="AG100" i="8"/>
  <c r="AI100" i="8"/>
  <c r="AH100" i="8" s="1"/>
  <c r="AJ100" i="8"/>
  <c r="AK100" i="8"/>
  <c r="AG101" i="8"/>
  <c r="AH101" i="8"/>
  <c r="AI101" i="8"/>
  <c r="AJ101" i="8"/>
  <c r="AK101" i="8"/>
  <c r="AG102" i="8"/>
  <c r="AI102" i="8"/>
  <c r="AH102" i="8" s="1"/>
  <c r="AJ102" i="8"/>
  <c r="AK102" i="8"/>
  <c r="AG103" i="8"/>
  <c r="AH103" i="8"/>
  <c r="AI103" i="8"/>
  <c r="AJ103" i="8"/>
  <c r="AK103" i="8"/>
  <c r="AG104" i="8"/>
  <c r="AH104" i="8"/>
  <c r="AI104" i="8"/>
  <c r="AJ104" i="8"/>
  <c r="AK104" i="8"/>
  <c r="AG105" i="8"/>
  <c r="AH105" i="8"/>
  <c r="AI105" i="8"/>
  <c r="AJ105" i="8"/>
  <c r="AK105" i="8"/>
  <c r="AG106" i="8"/>
  <c r="AI106" i="8"/>
  <c r="AH106" i="8" s="1"/>
  <c r="AJ106" i="8"/>
  <c r="AK106" i="8"/>
  <c r="AG107" i="8"/>
  <c r="AH107" i="8"/>
  <c r="AI107" i="8"/>
  <c r="AJ107" i="8"/>
  <c r="AK107" i="8"/>
  <c r="AG108" i="8"/>
  <c r="AH108" i="8"/>
  <c r="AI108" i="8"/>
  <c r="AJ108" i="8"/>
  <c r="AK108" i="8"/>
  <c r="AG109" i="8"/>
  <c r="AI109" i="8"/>
  <c r="AH109" i="8" s="1"/>
  <c r="AJ109" i="8"/>
  <c r="AK109" i="8"/>
  <c r="AG110" i="8"/>
  <c r="AI110" i="8"/>
  <c r="AH110" i="8" s="1"/>
  <c r="AJ110" i="8"/>
  <c r="AK110" i="8"/>
  <c r="AG111" i="8"/>
  <c r="AH111" i="8"/>
  <c r="AI111" i="8"/>
  <c r="AJ111" i="8"/>
  <c r="AK111" i="8"/>
  <c r="AG112" i="8"/>
  <c r="AI112" i="8"/>
  <c r="AH112" i="8" s="1"/>
  <c r="AJ112" i="8"/>
  <c r="AK112" i="8"/>
  <c r="AG113" i="8"/>
  <c r="AH113" i="8"/>
  <c r="AI113" i="8"/>
  <c r="AJ113" i="8"/>
  <c r="AK113" i="8"/>
  <c r="AG114" i="8"/>
  <c r="AI114" i="8"/>
  <c r="AH114" i="8" s="1"/>
  <c r="AJ114" i="8"/>
  <c r="AK114" i="8"/>
  <c r="AG115" i="8"/>
  <c r="AH115" i="8"/>
  <c r="AI115" i="8"/>
  <c r="AJ115" i="8"/>
  <c r="AK115" i="8"/>
  <c r="AG116" i="8"/>
  <c r="AH116" i="8"/>
  <c r="AI116" i="8"/>
  <c r="AJ116" i="8"/>
  <c r="AK116" i="8"/>
  <c r="AG117" i="8"/>
  <c r="AH117" i="8"/>
  <c r="AI117" i="8"/>
  <c r="AJ117" i="8"/>
  <c r="AK117" i="8"/>
  <c r="AG118" i="8"/>
  <c r="AI118" i="8"/>
  <c r="AH118" i="8" s="1"/>
  <c r="AJ118" i="8"/>
  <c r="AK118" i="8"/>
  <c r="AG119" i="8"/>
  <c r="AH119" i="8"/>
  <c r="AI119" i="8"/>
  <c r="AJ119" i="8"/>
  <c r="AK119" i="8"/>
  <c r="AG120" i="8"/>
  <c r="AH120" i="8"/>
  <c r="AI120" i="8"/>
  <c r="AJ120" i="8"/>
  <c r="AK120" i="8"/>
  <c r="AG121" i="8"/>
  <c r="AI121" i="8"/>
  <c r="AH121" i="8" s="1"/>
  <c r="AJ121" i="8"/>
  <c r="AK121" i="8"/>
  <c r="AG122" i="8"/>
  <c r="AI122" i="8"/>
  <c r="AH122" i="8" s="1"/>
  <c r="AJ122" i="8"/>
  <c r="AK122" i="8"/>
  <c r="AG123" i="8"/>
  <c r="AI123" i="8"/>
  <c r="AH123" i="8" s="1"/>
  <c r="AJ123" i="8"/>
  <c r="AK123" i="8"/>
  <c r="AG124" i="8"/>
  <c r="AI124" i="8"/>
  <c r="AH124" i="8" s="1"/>
  <c r="AJ124" i="8"/>
  <c r="AK124" i="8"/>
  <c r="AG125" i="8"/>
  <c r="AH125" i="8"/>
  <c r="AI125" i="8"/>
  <c r="AJ125" i="8"/>
  <c r="AK125" i="8"/>
  <c r="AG126" i="8"/>
  <c r="AI126" i="8"/>
  <c r="AH126" i="8" s="1"/>
  <c r="AJ126" i="8"/>
  <c r="AK126" i="8"/>
  <c r="AG127" i="8"/>
  <c r="AH127" i="8"/>
  <c r="AI127" i="8"/>
  <c r="AJ127" i="8"/>
  <c r="AK127" i="8"/>
  <c r="AG128" i="8"/>
  <c r="AH128" i="8"/>
  <c r="AI128" i="8"/>
  <c r="AJ128" i="8"/>
  <c r="AK128" i="8"/>
  <c r="AG129" i="8"/>
  <c r="AH129" i="8"/>
  <c r="AI129" i="8"/>
  <c r="AJ129" i="8"/>
  <c r="AK129" i="8"/>
  <c r="AG130" i="8"/>
  <c r="AI130" i="8"/>
  <c r="AH130" i="8" s="1"/>
  <c r="AJ130" i="8"/>
  <c r="AK130" i="8"/>
  <c r="AG131" i="8"/>
  <c r="AH131" i="8"/>
  <c r="AI131" i="8"/>
  <c r="AJ131" i="8"/>
  <c r="AK131" i="8"/>
  <c r="AG132" i="8"/>
  <c r="AH132" i="8"/>
  <c r="AI132" i="8"/>
  <c r="AJ132" i="8"/>
  <c r="AK132" i="8"/>
  <c r="AG133" i="8"/>
  <c r="AI133" i="8"/>
  <c r="AH133" i="8" s="1"/>
  <c r="AJ133" i="8"/>
  <c r="AK133" i="8"/>
  <c r="AG134" i="8"/>
  <c r="AI134" i="8"/>
  <c r="AH134" i="8" s="1"/>
  <c r="AJ134" i="8"/>
  <c r="AK134" i="8"/>
  <c r="AG135" i="8"/>
  <c r="AI135" i="8"/>
  <c r="AH135" i="8" s="1"/>
  <c r="AJ135" i="8"/>
  <c r="AK135" i="8"/>
  <c r="AG136" i="8"/>
  <c r="AI136" i="8"/>
  <c r="AH136" i="8" s="1"/>
  <c r="AJ136" i="8"/>
  <c r="AK136" i="8"/>
  <c r="AG137" i="8"/>
  <c r="AH137" i="8"/>
  <c r="AI137" i="8"/>
  <c r="AJ137" i="8"/>
  <c r="AK137" i="8"/>
  <c r="AG138" i="8"/>
  <c r="AI138" i="8"/>
  <c r="AH138" i="8" s="1"/>
  <c r="AJ138" i="8"/>
  <c r="AK138" i="8"/>
  <c r="AG139" i="8"/>
  <c r="AH139" i="8"/>
  <c r="AI139" i="8"/>
  <c r="AJ139" i="8"/>
  <c r="AK139" i="8"/>
  <c r="AG140" i="8"/>
  <c r="AH140" i="8"/>
  <c r="AI140" i="8"/>
  <c r="AJ140" i="8"/>
  <c r="AK140" i="8"/>
  <c r="AG141" i="8"/>
  <c r="AH141" i="8"/>
  <c r="AI141" i="8"/>
  <c r="AJ141" i="8"/>
  <c r="AK141" i="8"/>
  <c r="AG142" i="8"/>
  <c r="AI142" i="8"/>
  <c r="AH142" i="8" s="1"/>
  <c r="AJ142" i="8"/>
  <c r="AK142" i="8"/>
  <c r="AG143" i="8"/>
  <c r="AH143" i="8"/>
  <c r="AI143" i="8"/>
  <c r="AJ143" i="8"/>
  <c r="AK143" i="8"/>
  <c r="AG144" i="8"/>
  <c r="AH144" i="8"/>
  <c r="AI144" i="8"/>
  <c r="AJ144" i="8"/>
  <c r="AK144" i="8"/>
  <c r="AG145" i="8"/>
  <c r="AI145" i="8"/>
  <c r="AH145" i="8" s="1"/>
  <c r="AJ145" i="8"/>
  <c r="AK145" i="8"/>
  <c r="AG146" i="8"/>
  <c r="AI146" i="8"/>
  <c r="AH146" i="8" s="1"/>
  <c r="AJ146" i="8"/>
  <c r="AK146" i="8"/>
  <c r="AG147" i="8"/>
  <c r="AH147" i="8"/>
  <c r="AI147" i="8"/>
  <c r="AJ147" i="8"/>
  <c r="AK147" i="8"/>
  <c r="AG148" i="8"/>
  <c r="AI148" i="8"/>
  <c r="AH148" i="8" s="1"/>
  <c r="AJ148" i="8"/>
  <c r="AK148" i="8"/>
  <c r="AG149" i="8"/>
  <c r="AH149" i="8"/>
  <c r="AI149" i="8"/>
  <c r="AJ149" i="8"/>
  <c r="AK149" i="8"/>
  <c r="AG150" i="8"/>
  <c r="AI150" i="8"/>
  <c r="AH150" i="8" s="1"/>
  <c r="AJ150" i="8"/>
  <c r="AK150" i="8"/>
  <c r="AG151" i="8"/>
  <c r="AH151" i="8"/>
  <c r="AI151" i="8"/>
  <c r="AJ151" i="8"/>
  <c r="AK151" i="8"/>
  <c r="AG152" i="8"/>
  <c r="AH152" i="8"/>
  <c r="AI152" i="8"/>
  <c r="AJ152" i="8"/>
  <c r="AK152" i="8"/>
  <c r="AG153" i="8"/>
  <c r="AH153" i="8"/>
  <c r="AI153" i="8"/>
  <c r="AJ153" i="8"/>
  <c r="AK153" i="8"/>
  <c r="AG154" i="8"/>
  <c r="AI154" i="8"/>
  <c r="AH154" i="8" s="1"/>
  <c r="AJ154" i="8"/>
  <c r="AK154" i="8"/>
  <c r="AG155" i="8"/>
  <c r="AH155" i="8"/>
  <c r="AI155" i="8"/>
  <c r="AJ155" i="8"/>
  <c r="AK155" i="8"/>
  <c r="AG156" i="8"/>
  <c r="AH156" i="8"/>
  <c r="AI156" i="8"/>
  <c r="AJ156" i="8"/>
  <c r="AK156" i="8"/>
  <c r="AG157" i="8"/>
  <c r="AI157" i="8"/>
  <c r="AH157" i="8" s="1"/>
  <c r="AJ157" i="8"/>
  <c r="AK157" i="8"/>
  <c r="AG158" i="8"/>
  <c r="AI158" i="8"/>
  <c r="AH158" i="8" s="1"/>
  <c r="AJ158" i="8"/>
  <c r="AK158" i="8"/>
  <c r="AG159" i="8"/>
  <c r="AH159" i="8"/>
  <c r="AI159" i="8"/>
  <c r="AJ159" i="8"/>
  <c r="AK159" i="8"/>
  <c r="AG160" i="8"/>
  <c r="AI160" i="8"/>
  <c r="AH160" i="8" s="1"/>
  <c r="AJ160" i="8"/>
  <c r="AK160" i="8"/>
  <c r="AG161" i="8"/>
  <c r="AH161" i="8"/>
  <c r="AI161" i="8"/>
  <c r="AJ161" i="8"/>
  <c r="AK161" i="8"/>
  <c r="AG162" i="8"/>
  <c r="AI162" i="8"/>
  <c r="AH162" i="8" s="1"/>
  <c r="AJ162" i="8"/>
  <c r="AK162" i="8"/>
  <c r="AG163" i="8"/>
  <c r="AH163" i="8"/>
  <c r="AI163" i="8"/>
  <c r="AJ163" i="8"/>
  <c r="AK163" i="8"/>
  <c r="AG164" i="8"/>
  <c r="AH164" i="8"/>
  <c r="AI164" i="8"/>
  <c r="AJ164" i="8"/>
  <c r="AK164" i="8"/>
  <c r="AG165" i="8"/>
  <c r="AH165" i="8"/>
  <c r="AI165" i="8"/>
  <c r="AJ165" i="8"/>
  <c r="AK165" i="8"/>
  <c r="AG166" i="8"/>
  <c r="AI166" i="8"/>
  <c r="AH166" i="8" s="1"/>
  <c r="AJ166" i="8"/>
  <c r="AK166" i="8"/>
  <c r="AG167" i="8"/>
  <c r="AH167" i="8"/>
  <c r="AI167" i="8"/>
  <c r="AJ167" i="8"/>
  <c r="AK167" i="8"/>
  <c r="AG168" i="8"/>
  <c r="AH168" i="8"/>
  <c r="AI168" i="8"/>
  <c r="AJ168" i="8"/>
  <c r="AK168" i="8"/>
  <c r="AG169" i="8"/>
  <c r="AI169" i="8"/>
  <c r="AH169" i="8" s="1"/>
  <c r="AJ169" i="8"/>
  <c r="AK169" i="8"/>
  <c r="AG170" i="8"/>
  <c r="AI170" i="8"/>
  <c r="AH170" i="8" s="1"/>
  <c r="AJ170" i="8"/>
  <c r="AK170" i="8"/>
  <c r="AG171" i="8"/>
  <c r="AI171" i="8"/>
  <c r="AH171" i="8" s="1"/>
  <c r="AJ171" i="8"/>
  <c r="AK171" i="8"/>
  <c r="AG172" i="8"/>
  <c r="AI172" i="8"/>
  <c r="AH172" i="8" s="1"/>
  <c r="AJ172" i="8"/>
  <c r="AK172" i="8"/>
  <c r="AG173" i="8"/>
  <c r="AH173" i="8"/>
  <c r="AI173" i="8"/>
  <c r="AJ173" i="8"/>
  <c r="AK173" i="8"/>
  <c r="AG174" i="8"/>
  <c r="AI174" i="8"/>
  <c r="AH174" i="8" s="1"/>
  <c r="AJ174" i="8"/>
  <c r="AK174" i="8"/>
  <c r="AG175" i="8"/>
  <c r="AH175" i="8"/>
  <c r="AI175" i="8"/>
  <c r="AJ175" i="8"/>
  <c r="AK175" i="8"/>
  <c r="AG176" i="8"/>
  <c r="AH176" i="8"/>
  <c r="AI176" i="8"/>
  <c r="AJ176" i="8"/>
  <c r="AK176" i="8"/>
  <c r="AG177" i="8"/>
  <c r="AH177" i="8"/>
  <c r="AI177" i="8"/>
  <c r="AJ177" i="8"/>
  <c r="AK177" i="8"/>
  <c r="AG178" i="8"/>
  <c r="AI178" i="8"/>
  <c r="AH178" i="8" s="1"/>
  <c r="AJ178" i="8"/>
  <c r="AK178" i="8"/>
  <c r="AG179" i="8"/>
  <c r="AH179" i="8"/>
  <c r="AI179" i="8"/>
  <c r="AJ179" i="8"/>
  <c r="AK179" i="8"/>
  <c r="AG180" i="8"/>
  <c r="AH180" i="8"/>
  <c r="AI180" i="8"/>
  <c r="AJ180" i="8"/>
  <c r="AK180" i="8"/>
  <c r="AG181" i="8"/>
  <c r="AI181" i="8"/>
  <c r="AH181" i="8" s="1"/>
  <c r="AJ181" i="8"/>
  <c r="AK181" i="8"/>
  <c r="AG182" i="8"/>
  <c r="AI182" i="8"/>
  <c r="AH182" i="8" s="1"/>
  <c r="AJ182" i="8"/>
  <c r="AK182" i="8"/>
  <c r="AG183" i="8"/>
  <c r="AH183" i="8"/>
  <c r="AI183" i="8"/>
  <c r="AJ183" i="8"/>
  <c r="AK183" i="8"/>
  <c r="AG184" i="8"/>
  <c r="AI184" i="8"/>
  <c r="AH184" i="8" s="1"/>
  <c r="AJ184" i="8"/>
  <c r="AK184" i="8"/>
  <c r="AG185" i="8"/>
  <c r="AH185" i="8"/>
  <c r="AI185" i="8"/>
  <c r="AJ185" i="8"/>
  <c r="AK185" i="8"/>
  <c r="AG186" i="8"/>
  <c r="AI186" i="8"/>
  <c r="AH186" i="8" s="1"/>
  <c r="AJ186" i="8"/>
  <c r="AK186" i="8"/>
  <c r="AG187" i="8"/>
  <c r="AH187" i="8"/>
  <c r="AI187" i="8"/>
  <c r="AJ187" i="8"/>
  <c r="AK187" i="8"/>
  <c r="AG188" i="8"/>
  <c r="AH188" i="8"/>
  <c r="AI188" i="8"/>
  <c r="AJ188" i="8"/>
  <c r="AK188" i="8"/>
  <c r="AG189" i="8"/>
  <c r="AH189" i="8"/>
  <c r="AI189" i="8"/>
  <c r="AJ189" i="8"/>
  <c r="AK189" i="8"/>
  <c r="AG190" i="8"/>
  <c r="AI190" i="8"/>
  <c r="AH190" i="8" s="1"/>
  <c r="AJ190" i="8"/>
  <c r="AK190" i="8"/>
  <c r="AG191" i="8"/>
  <c r="AI191" i="8"/>
  <c r="AH191" i="8" s="1"/>
  <c r="AJ191" i="8"/>
  <c r="AK191" i="8"/>
  <c r="AG192" i="8"/>
  <c r="AH192" i="8"/>
  <c r="AI192" i="8"/>
  <c r="AJ192" i="8"/>
  <c r="AK192" i="8"/>
  <c r="AG193" i="8"/>
  <c r="AI193" i="8"/>
  <c r="AH193" i="8" s="1"/>
  <c r="AJ193" i="8"/>
  <c r="AK193" i="8"/>
  <c r="AG194" i="8"/>
  <c r="AI194" i="8"/>
  <c r="AH194" i="8" s="1"/>
  <c r="AJ194" i="8"/>
  <c r="AK194" i="8"/>
  <c r="AG195" i="8"/>
  <c r="AI195" i="8"/>
  <c r="AH195" i="8" s="1"/>
  <c r="AJ195" i="8"/>
  <c r="AK195" i="8"/>
  <c r="AG196" i="8"/>
  <c r="AI196" i="8"/>
  <c r="AH196" i="8" s="1"/>
  <c r="AJ196" i="8"/>
  <c r="AK196" i="8"/>
  <c r="AG197" i="8"/>
  <c r="AH197" i="8"/>
  <c r="AI197" i="8"/>
  <c r="AJ197" i="8"/>
  <c r="AK197" i="8"/>
  <c r="AG198" i="8"/>
  <c r="AI198" i="8"/>
  <c r="AH198" i="8" s="1"/>
  <c r="AJ198" i="8"/>
  <c r="AK198" i="8"/>
  <c r="AG199" i="8"/>
  <c r="AH199" i="8"/>
  <c r="AI199" i="8"/>
  <c r="AJ199" i="8"/>
  <c r="AK199" i="8"/>
  <c r="AG200" i="8"/>
  <c r="AH200" i="8"/>
  <c r="AI200" i="8"/>
  <c r="AJ200" i="8"/>
  <c r="AK200" i="8"/>
  <c r="AG201" i="8"/>
  <c r="AH201" i="8"/>
  <c r="AI201" i="8"/>
  <c r="AJ201" i="8"/>
  <c r="AK201" i="8"/>
  <c r="AG202" i="8"/>
  <c r="AI202" i="8"/>
  <c r="AH202" i="8" s="1"/>
  <c r="AJ202" i="8"/>
  <c r="AK202" i="8"/>
  <c r="AG203" i="8"/>
  <c r="AI203" i="8"/>
  <c r="AH203" i="8" s="1"/>
  <c r="AJ203" i="8"/>
  <c r="AK203" i="8"/>
  <c r="AG204" i="8"/>
  <c r="AH204" i="8"/>
  <c r="AI204" i="8"/>
  <c r="AJ204" i="8"/>
  <c r="AK204" i="8"/>
  <c r="AG205" i="8"/>
  <c r="AI205" i="8"/>
  <c r="AH205" i="8" s="1"/>
  <c r="AJ205" i="8"/>
  <c r="AK205" i="8"/>
  <c r="AG206" i="8"/>
  <c r="AI206" i="8"/>
  <c r="AH206" i="8" s="1"/>
  <c r="AJ206" i="8"/>
  <c r="AK206" i="8"/>
  <c r="AG207" i="8"/>
  <c r="AI207" i="8"/>
  <c r="AH207" i="8" s="1"/>
  <c r="AJ207" i="8"/>
  <c r="AK207" i="8"/>
  <c r="AG208" i="8"/>
  <c r="AI208" i="8"/>
  <c r="AH208" i="8" s="1"/>
  <c r="AJ208" i="8"/>
  <c r="AK208" i="8"/>
  <c r="AG209" i="8"/>
  <c r="AH209" i="8"/>
  <c r="AI209" i="8"/>
  <c r="AJ209" i="8"/>
  <c r="AK209" i="8"/>
  <c r="AG210" i="8"/>
  <c r="AI210" i="8"/>
  <c r="AH210" i="8" s="1"/>
  <c r="AJ210" i="8"/>
  <c r="AK210" i="8"/>
  <c r="AG211" i="8"/>
  <c r="AH211" i="8"/>
  <c r="AI211" i="8"/>
  <c r="AJ211" i="8"/>
  <c r="AK211" i="8"/>
  <c r="AG212" i="8"/>
  <c r="AH212" i="8"/>
  <c r="AI212" i="8"/>
  <c r="AJ212" i="8"/>
  <c r="AK212" i="8"/>
  <c r="AG213" i="8"/>
  <c r="AH213" i="8"/>
  <c r="AI213" i="8"/>
  <c r="AJ213" i="8"/>
  <c r="AK213" i="8"/>
  <c r="AG214" i="8"/>
  <c r="AI214" i="8"/>
  <c r="AH214" i="8" s="1"/>
  <c r="AJ214" i="8"/>
  <c r="AK214" i="8"/>
  <c r="AG215" i="8"/>
  <c r="AI215" i="8"/>
  <c r="AH215" i="8" s="1"/>
  <c r="AJ215" i="8"/>
  <c r="AK215" i="8"/>
  <c r="AG216" i="8"/>
  <c r="AH216" i="8"/>
  <c r="AI216" i="8"/>
  <c r="AJ216" i="8"/>
  <c r="AK216" i="8"/>
  <c r="AG217" i="8"/>
  <c r="AI217" i="8"/>
  <c r="AH217" i="8" s="1"/>
  <c r="AJ217" i="8"/>
  <c r="AK217" i="8"/>
  <c r="AG218" i="8"/>
  <c r="AI218" i="8"/>
  <c r="AH218" i="8" s="1"/>
  <c r="AJ218" i="8"/>
  <c r="AK218" i="8"/>
  <c r="AG219" i="8"/>
  <c r="AH219" i="8"/>
  <c r="AI219" i="8"/>
  <c r="AJ219" i="8"/>
  <c r="AK219" i="8"/>
  <c r="AG220" i="8"/>
  <c r="AH220" i="8"/>
  <c r="AI220" i="8"/>
  <c r="AJ220" i="8"/>
  <c r="AK220" i="8"/>
  <c r="AG221" i="8"/>
  <c r="AH221" i="8"/>
  <c r="AI221" i="8"/>
  <c r="AJ221" i="8"/>
  <c r="AK221" i="8"/>
  <c r="AG222" i="8"/>
  <c r="AI222" i="8"/>
  <c r="AH222" i="8" s="1"/>
  <c r="AJ222" i="8"/>
  <c r="AK222" i="8"/>
  <c r="AG223" i="8"/>
  <c r="AH223" i="8"/>
  <c r="AI223" i="8"/>
  <c r="AJ223" i="8"/>
  <c r="AK223" i="8"/>
  <c r="AG224" i="8"/>
  <c r="AH224" i="8"/>
  <c r="AI224" i="8"/>
  <c r="AJ224" i="8"/>
  <c r="AK224" i="8"/>
  <c r="AG225" i="8"/>
  <c r="AH225" i="8"/>
  <c r="AI225" i="8"/>
  <c r="AJ225" i="8"/>
  <c r="AK225" i="8"/>
  <c r="AG226" i="8"/>
  <c r="AI226" i="8"/>
  <c r="AH226" i="8" s="1"/>
  <c r="AJ226" i="8"/>
  <c r="AK226" i="8"/>
  <c r="AG227" i="8"/>
  <c r="AI227" i="8"/>
  <c r="AH227" i="8" s="1"/>
  <c r="AJ227" i="8"/>
  <c r="AK227" i="8"/>
  <c r="AG228" i="8"/>
  <c r="AH228" i="8"/>
  <c r="AI228" i="8"/>
  <c r="AJ228" i="8"/>
  <c r="AK228" i="8"/>
  <c r="AG229" i="8"/>
  <c r="AI229" i="8"/>
  <c r="AH229" i="8" s="1"/>
  <c r="AJ229" i="8"/>
  <c r="AK229" i="8"/>
  <c r="AG230" i="8"/>
  <c r="AI230" i="8"/>
  <c r="AH230" i="8" s="1"/>
  <c r="AJ230" i="8"/>
  <c r="AK230" i="8"/>
  <c r="AG231" i="8"/>
  <c r="AH231" i="8"/>
  <c r="AI231" i="8"/>
  <c r="AJ231" i="8"/>
  <c r="AK231" i="8"/>
  <c r="AG232" i="8"/>
  <c r="AH232" i="8"/>
  <c r="AI232" i="8"/>
  <c r="AJ232" i="8"/>
  <c r="AK232" i="8"/>
  <c r="AG233" i="8"/>
  <c r="AH233" i="8"/>
  <c r="AI233" i="8"/>
  <c r="AJ233" i="8"/>
  <c r="AK233" i="8"/>
  <c r="AG234" i="8"/>
  <c r="AI234" i="8"/>
  <c r="AH234" i="8" s="1"/>
  <c r="AJ234" i="8"/>
  <c r="AK234" i="8"/>
  <c r="AG36" i="8"/>
  <c r="AI36" i="8"/>
  <c r="AH36" i="8" s="1"/>
  <c r="AJ36" i="8"/>
  <c r="AK36" i="8"/>
  <c r="AG37" i="8"/>
  <c r="AI37" i="8"/>
  <c r="AH37" i="8" s="1"/>
  <c r="AJ37" i="8"/>
  <c r="AK37" i="8"/>
  <c r="AG38" i="8"/>
  <c r="AH38" i="8"/>
  <c r="AI38" i="8"/>
  <c r="AJ38" i="8"/>
  <c r="AK38" i="8"/>
  <c r="AG39" i="8"/>
  <c r="AI39" i="8"/>
  <c r="AH39" i="8" s="1"/>
  <c r="AJ39" i="8"/>
  <c r="AK39" i="8"/>
  <c r="AG40" i="8"/>
  <c r="AH40" i="8"/>
  <c r="AI40" i="8"/>
  <c r="AJ40" i="8"/>
  <c r="AK40" i="8"/>
  <c r="AG41" i="8"/>
  <c r="AH41" i="8"/>
  <c r="AI41" i="8"/>
  <c r="AJ41" i="8"/>
  <c r="AK41" i="8"/>
  <c r="AG42" i="8"/>
  <c r="AH42" i="8"/>
  <c r="AI42" i="8"/>
  <c r="AJ42" i="8"/>
  <c r="AK42" i="8"/>
  <c r="AG43" i="8"/>
  <c r="AI43" i="8"/>
  <c r="AH43" i="8" s="1"/>
  <c r="AJ43" i="8"/>
  <c r="AK43" i="8"/>
  <c r="AG44" i="8"/>
  <c r="AI44" i="8"/>
  <c r="AH44" i="8" s="1"/>
  <c r="AJ44" i="8"/>
  <c r="AK44" i="8"/>
  <c r="AG45" i="8"/>
  <c r="AH45" i="8"/>
  <c r="AI45" i="8"/>
  <c r="AJ45" i="8"/>
  <c r="AK45" i="8"/>
  <c r="AG46" i="8"/>
  <c r="AH46" i="8"/>
  <c r="AI46" i="8"/>
  <c r="AJ46" i="8"/>
  <c r="AK46" i="8"/>
  <c r="AG47" i="8"/>
  <c r="AI47" i="8"/>
  <c r="AH47" i="8" s="1"/>
  <c r="AJ47" i="8"/>
  <c r="AK47" i="8"/>
  <c r="AG48" i="8"/>
  <c r="AI48" i="8"/>
  <c r="AH48" i="8" s="1"/>
  <c r="AJ48" i="8"/>
  <c r="AK48" i="8"/>
  <c r="AG49" i="8"/>
  <c r="AI49" i="8"/>
  <c r="AH49" i="8" s="1"/>
  <c r="AJ49" i="8"/>
  <c r="AK49" i="8"/>
  <c r="AG50" i="8"/>
  <c r="AH50" i="8"/>
  <c r="AI50" i="8"/>
  <c r="AJ50" i="8"/>
  <c r="AK50" i="8"/>
  <c r="AG51" i="8"/>
  <c r="AI51" i="8"/>
  <c r="AH51" i="8" s="1"/>
  <c r="AJ51" i="8"/>
  <c r="AK51" i="8"/>
  <c r="AG52" i="8"/>
  <c r="AH52" i="8"/>
  <c r="AI52" i="8"/>
  <c r="AJ52" i="8"/>
  <c r="AK52" i="8"/>
  <c r="AG53" i="8"/>
  <c r="AH53" i="8"/>
  <c r="AI53" i="8"/>
  <c r="AJ53" i="8"/>
  <c r="AK53" i="8"/>
  <c r="AG54" i="8"/>
  <c r="AI54" i="8"/>
  <c r="AH54" i="8" s="1"/>
  <c r="AJ54" i="8"/>
  <c r="AK54" i="8"/>
  <c r="AG55" i="8"/>
  <c r="AI55" i="8"/>
  <c r="AH55" i="8" s="1"/>
  <c r="AJ55" i="8"/>
  <c r="AK55" i="8"/>
  <c r="AG56" i="8"/>
  <c r="AI56" i="8"/>
  <c r="AH56" i="8" s="1"/>
  <c r="AJ56" i="8"/>
  <c r="AK56" i="8"/>
  <c r="AG57" i="8"/>
  <c r="AH57" i="8"/>
  <c r="AI57" i="8"/>
  <c r="AJ57" i="8"/>
  <c r="AK57" i="8"/>
  <c r="AG58" i="8"/>
  <c r="AH58" i="8"/>
  <c r="AI58" i="8"/>
  <c r="AJ58" i="8"/>
  <c r="AK58" i="8"/>
  <c r="AG59" i="8"/>
  <c r="AI59" i="8"/>
  <c r="AH59" i="8" s="1"/>
  <c r="AJ59" i="8"/>
  <c r="AK59" i="8"/>
  <c r="AG60" i="8"/>
  <c r="AI60" i="8"/>
  <c r="AH60" i="8" s="1"/>
  <c r="AJ60" i="8"/>
  <c r="AK60" i="8"/>
  <c r="AG61" i="8"/>
  <c r="AI61" i="8"/>
  <c r="AH61" i="8" s="1"/>
  <c r="AJ61" i="8"/>
  <c r="AK61" i="8"/>
  <c r="AG62" i="8"/>
  <c r="AH62" i="8"/>
  <c r="AI62" i="8"/>
  <c r="AJ62" i="8"/>
  <c r="AK62" i="8"/>
  <c r="AG63" i="8"/>
  <c r="AI63" i="8"/>
  <c r="AH63" i="8" s="1"/>
  <c r="AJ63" i="8"/>
  <c r="AK63" i="8"/>
  <c r="AG64" i="8"/>
  <c r="AH64" i="8"/>
  <c r="AI64" i="8"/>
  <c r="AJ64" i="8"/>
  <c r="AK64" i="8"/>
  <c r="AG65" i="8"/>
  <c r="AH65" i="8"/>
  <c r="AI65" i="8"/>
  <c r="AJ65" i="8"/>
  <c r="AK65" i="8"/>
  <c r="AG66" i="8"/>
  <c r="AH66" i="8"/>
  <c r="AI66" i="8"/>
  <c r="AJ66" i="8"/>
  <c r="AK66" i="8"/>
  <c r="AG67" i="8"/>
  <c r="AI67" i="8"/>
  <c r="AH67" i="8" s="1"/>
  <c r="AJ67" i="8"/>
  <c r="AK67" i="8"/>
  <c r="AG68" i="8"/>
  <c r="AI68" i="8"/>
  <c r="AH68" i="8" s="1"/>
  <c r="AJ68" i="8"/>
  <c r="AK68" i="8"/>
  <c r="AG69" i="8"/>
  <c r="AH69" i="8"/>
  <c r="AI69" i="8"/>
  <c r="AJ69" i="8"/>
  <c r="AK69" i="8"/>
  <c r="AG70" i="8"/>
  <c r="AH70" i="8"/>
  <c r="AI70" i="8"/>
  <c r="AJ70" i="8"/>
  <c r="AK70" i="8"/>
  <c r="AG71" i="8"/>
  <c r="AI71" i="8"/>
  <c r="AH71" i="8" s="1"/>
  <c r="AJ71" i="8"/>
  <c r="AK71" i="8"/>
  <c r="AG72" i="8"/>
  <c r="AI72" i="8"/>
  <c r="AH72" i="8" s="1"/>
  <c r="AJ72" i="8"/>
  <c r="AK72" i="8"/>
  <c r="AG73" i="8"/>
  <c r="AI73" i="8"/>
  <c r="AH73" i="8" s="1"/>
  <c r="AJ73" i="8"/>
  <c r="AK73" i="8"/>
  <c r="AG74" i="8"/>
  <c r="AH74" i="8"/>
  <c r="AI74" i="8"/>
  <c r="AJ74" i="8"/>
  <c r="AK74" i="8"/>
  <c r="AG75" i="8"/>
  <c r="AI75" i="8"/>
  <c r="AH75" i="8" s="1"/>
  <c r="AJ75" i="8"/>
  <c r="AK75" i="8"/>
  <c r="AG76" i="8"/>
  <c r="AH76" i="8"/>
  <c r="AI76" i="8"/>
  <c r="AJ76" i="8"/>
  <c r="AK76" i="8"/>
  <c r="AG77" i="8"/>
  <c r="AH77" i="8"/>
  <c r="AI77" i="8"/>
  <c r="AJ77" i="8"/>
  <c r="AK77" i="8"/>
  <c r="AG78" i="8"/>
  <c r="AH78" i="8"/>
  <c r="AI78" i="8"/>
  <c r="AJ78" i="8"/>
  <c r="AK78" i="8"/>
  <c r="AG79" i="8"/>
  <c r="AI79" i="8"/>
  <c r="AH79" i="8" s="1"/>
  <c r="AJ79" i="8"/>
  <c r="AK79" i="8"/>
  <c r="AG80" i="8"/>
  <c r="AI80" i="8"/>
  <c r="AH80" i="8" s="1"/>
  <c r="AJ80" i="8"/>
  <c r="AK80" i="8"/>
  <c r="AG81" i="8"/>
  <c r="AH81" i="8"/>
  <c r="AI81" i="8"/>
  <c r="AJ81" i="8"/>
  <c r="AK81" i="8"/>
  <c r="AG35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G508" i="8"/>
  <c r="AG509" i="8"/>
  <c r="AG510" i="8"/>
  <c r="AG511" i="8"/>
  <c r="AG512" i="8"/>
  <c r="AG513" i="8"/>
  <c r="AG514" i="8"/>
  <c r="AG515" i="8"/>
  <c r="AG516" i="8"/>
  <c r="AG517" i="8"/>
  <c r="AG518" i="8"/>
  <c r="AG519" i="8"/>
  <c r="AG520" i="8"/>
  <c r="AG521" i="8"/>
  <c r="AG522" i="8"/>
  <c r="AG523" i="8"/>
  <c r="AG524" i="8"/>
  <c r="AG525" i="8"/>
  <c r="AG526" i="8"/>
  <c r="AG527" i="8"/>
  <c r="AG528" i="8"/>
  <c r="AG529" i="8"/>
  <c r="AG530" i="8"/>
  <c r="AG531" i="8"/>
  <c r="AG532" i="8"/>
  <c r="AG533" i="8"/>
  <c r="AG534" i="8"/>
  <c r="AG535" i="8"/>
  <c r="AG536" i="8"/>
  <c r="AG537" i="8"/>
  <c r="AG538" i="8"/>
  <c r="AG539" i="8"/>
  <c r="AG540" i="8"/>
  <c r="AG541" i="8"/>
  <c r="AG542" i="8"/>
  <c r="AG543" i="8"/>
  <c r="AG544" i="8"/>
  <c r="AG545" i="8"/>
  <c r="AG546" i="8"/>
  <c r="AG547" i="8"/>
  <c r="AG548" i="8"/>
  <c r="AG549" i="8"/>
  <c r="AG550" i="8"/>
  <c r="AG551" i="8"/>
  <c r="AG552" i="8"/>
  <c r="AG553" i="8"/>
  <c r="AG554" i="8"/>
  <c r="AG555" i="8"/>
  <c r="AG556" i="8"/>
  <c r="AG557" i="8"/>
  <c r="AG558" i="8"/>
  <c r="AG559" i="8"/>
  <c r="AG560" i="8"/>
  <c r="AG561" i="8"/>
  <c r="AG562" i="8"/>
  <c r="AG563" i="8"/>
  <c r="AG564" i="8"/>
  <c r="AG565" i="8"/>
  <c r="AG566" i="8"/>
  <c r="AG567" i="8"/>
  <c r="AG568" i="8"/>
  <c r="AG569" i="8"/>
  <c r="AG570" i="8"/>
  <c r="AG571" i="8"/>
  <c r="AG572" i="8"/>
  <c r="AG573" i="8"/>
  <c r="AG574" i="8"/>
  <c r="AG575" i="8"/>
  <c r="AG576" i="8"/>
  <c r="AG577" i="8"/>
  <c r="AG578" i="8"/>
  <c r="AG579" i="8"/>
  <c r="AG580" i="8"/>
  <c r="AG581" i="8"/>
  <c r="AG582" i="8"/>
  <c r="AG583" i="8"/>
  <c r="AG584" i="8"/>
  <c r="AG585" i="8"/>
  <c r="AG586" i="8"/>
  <c r="AG587" i="8"/>
  <c r="AG588" i="8"/>
  <c r="AG589" i="8"/>
  <c r="AG590" i="8"/>
  <c r="AG591" i="8"/>
  <c r="AG592" i="8"/>
  <c r="AG593" i="8"/>
  <c r="AG594" i="8"/>
  <c r="AG595" i="8"/>
  <c r="AG596" i="8"/>
  <c r="AG597" i="8"/>
  <c r="AG598" i="8"/>
  <c r="AG599" i="8"/>
  <c r="AG600" i="8"/>
  <c r="AG601" i="8"/>
  <c r="AG602" i="8"/>
  <c r="AG603" i="8"/>
  <c r="AG604" i="8"/>
  <c r="AG605" i="8"/>
  <c r="AG606" i="8"/>
  <c r="AG607" i="8"/>
  <c r="AG608" i="8"/>
  <c r="AG609" i="8"/>
  <c r="AG610" i="8"/>
  <c r="AG611" i="8"/>
  <c r="AG612" i="8"/>
  <c r="AG613" i="8"/>
  <c r="AG614" i="8"/>
  <c r="AG615" i="8"/>
  <c r="AG616" i="8"/>
  <c r="AG617" i="8"/>
  <c r="AG618" i="8"/>
  <c r="AG619" i="8"/>
  <c r="AG620" i="8"/>
  <c r="AG621" i="8"/>
  <c r="AG622" i="8"/>
  <c r="AG623" i="8"/>
  <c r="AG624" i="8"/>
  <c r="AG625" i="8"/>
  <c r="AG626" i="8"/>
  <c r="AG627" i="8"/>
  <c r="AG628" i="8"/>
  <c r="AG629" i="8"/>
  <c r="AG630" i="8"/>
  <c r="AG631" i="8"/>
  <c r="AG632" i="8"/>
  <c r="AG633" i="8"/>
  <c r="AG634" i="8"/>
  <c r="AG635" i="8"/>
  <c r="AG636" i="8"/>
  <c r="AG637" i="8"/>
  <c r="AG638" i="8"/>
  <c r="AG639" i="8"/>
  <c r="AG640" i="8"/>
  <c r="AG641" i="8"/>
  <c r="AG642" i="8"/>
  <c r="AG643" i="8"/>
  <c r="AG644" i="8"/>
  <c r="AG645" i="8"/>
  <c r="AG646" i="8"/>
  <c r="AG647" i="8"/>
  <c r="AG648" i="8"/>
  <c r="AG649" i="8"/>
  <c r="AG650" i="8"/>
  <c r="AG651" i="8"/>
  <c r="AG652" i="8"/>
  <c r="AG653" i="8"/>
  <c r="AG654" i="8"/>
  <c r="AG655" i="8"/>
  <c r="AG656" i="8"/>
  <c r="AG657" i="8"/>
  <c r="AG658" i="8"/>
  <c r="AG659" i="8"/>
  <c r="AG660" i="8"/>
  <c r="AG661" i="8"/>
  <c r="AG662" i="8"/>
  <c r="AG663" i="8"/>
  <c r="AG664" i="8"/>
  <c r="AG665" i="8"/>
  <c r="AG666" i="8"/>
  <c r="AG667" i="8"/>
  <c r="AG668" i="8"/>
  <c r="AG669" i="8"/>
  <c r="AG670" i="8"/>
  <c r="AG671" i="8"/>
  <c r="AG672" i="8"/>
  <c r="AG673" i="8"/>
  <c r="AG674" i="8"/>
  <c r="AG675" i="8"/>
  <c r="AG676" i="8"/>
  <c r="AG677" i="8"/>
  <c r="AG678" i="8"/>
  <c r="AG679" i="8"/>
  <c r="AG680" i="8"/>
  <c r="AG681" i="8"/>
  <c r="AG682" i="8"/>
  <c r="AG683" i="8"/>
  <c r="AG684" i="8"/>
  <c r="AG685" i="8"/>
  <c r="AG686" i="8"/>
  <c r="AG687" i="8"/>
  <c r="AG688" i="8"/>
  <c r="AG689" i="8"/>
  <c r="AG690" i="8"/>
  <c r="AG691" i="8"/>
  <c r="AG692" i="8"/>
  <c r="AG693" i="8"/>
  <c r="AG694" i="8"/>
  <c r="AG695" i="8"/>
  <c r="AG696" i="8"/>
  <c r="AG697" i="8"/>
  <c r="AG698" i="8"/>
  <c r="AG699" i="8"/>
  <c r="AG700" i="8"/>
  <c r="AG701" i="8"/>
  <c r="AG702" i="8"/>
  <c r="AG703" i="8"/>
  <c r="AG704" i="8"/>
  <c r="AG705" i="8"/>
  <c r="AG706" i="8"/>
  <c r="AG707" i="8"/>
  <c r="AG708" i="8"/>
  <c r="AG709" i="8"/>
  <c r="AG710" i="8"/>
  <c r="AG711" i="8"/>
  <c r="AG712" i="8"/>
  <c r="AG713" i="8"/>
  <c r="AG714" i="8"/>
  <c r="AG715" i="8"/>
  <c r="AG716" i="8"/>
  <c r="AG717" i="8"/>
  <c r="AG718" i="8"/>
  <c r="AG719" i="8"/>
  <c r="AG720" i="8"/>
  <c r="AG721" i="8"/>
  <c r="AG722" i="8"/>
  <c r="AG723" i="8"/>
  <c r="AG724" i="8"/>
  <c r="AG725" i="8"/>
  <c r="AG726" i="8"/>
  <c r="AG727" i="8"/>
  <c r="AG728" i="8"/>
  <c r="AG729" i="8"/>
  <c r="AG730" i="8"/>
  <c r="AG731" i="8"/>
  <c r="AG732" i="8"/>
  <c r="AG733" i="8"/>
  <c r="AG734" i="8"/>
  <c r="AG735" i="8"/>
  <c r="AG736" i="8"/>
  <c r="AG737" i="8"/>
  <c r="AG738" i="8"/>
  <c r="AG739" i="8"/>
  <c r="AG740" i="8"/>
  <c r="AG741" i="8"/>
  <c r="AG742" i="8"/>
  <c r="AG743" i="8"/>
  <c r="AG744" i="8"/>
  <c r="AG745" i="8"/>
  <c r="AG746" i="8"/>
  <c r="AG747" i="8"/>
  <c r="AG748" i="8"/>
  <c r="AG749" i="8"/>
  <c r="AG750" i="8"/>
  <c r="AG751" i="8"/>
  <c r="AG752" i="8"/>
  <c r="AG753" i="8"/>
  <c r="AG754" i="8"/>
  <c r="AG755" i="8"/>
  <c r="AG756" i="8"/>
  <c r="AG757" i="8"/>
  <c r="AG758" i="8"/>
  <c r="AG759" i="8"/>
  <c r="AG760" i="8"/>
  <c r="AG761" i="8"/>
  <c r="AG762" i="8"/>
  <c r="AG763" i="8"/>
  <c r="AG764" i="8"/>
  <c r="AG765" i="8"/>
  <c r="AG766" i="8"/>
  <c r="AG767" i="8"/>
  <c r="AG768" i="8"/>
  <c r="AG769" i="8"/>
  <c r="AG770" i="8"/>
  <c r="AG771" i="8"/>
  <c r="AG772" i="8"/>
  <c r="AG773" i="8"/>
  <c r="AG774" i="8"/>
  <c r="AG775" i="8"/>
  <c r="AG776" i="8"/>
  <c r="AG777" i="8"/>
  <c r="AG778" i="8"/>
  <c r="AG779" i="8"/>
  <c r="AG780" i="8"/>
  <c r="AG781" i="8"/>
  <c r="AG782" i="8"/>
  <c r="AG783" i="8"/>
  <c r="AG784" i="8"/>
  <c r="AG785" i="8"/>
  <c r="AG786" i="8"/>
  <c r="AG787" i="8"/>
  <c r="AG788" i="8"/>
  <c r="AG789" i="8"/>
  <c r="AG790" i="8"/>
  <c r="AG791" i="8"/>
  <c r="AG792" i="8"/>
  <c r="AG793" i="8"/>
  <c r="AG794" i="8"/>
  <c r="AG795" i="8"/>
  <c r="AG796" i="8"/>
  <c r="AG797" i="8"/>
  <c r="AG798" i="8"/>
  <c r="AG799" i="8"/>
  <c r="AG800" i="8"/>
  <c r="AG801" i="8"/>
  <c r="AG802" i="8"/>
  <c r="AG803" i="8"/>
  <c r="AG804" i="8"/>
  <c r="AG805" i="8"/>
  <c r="AG806" i="8"/>
  <c r="AG807" i="8"/>
  <c r="AG808" i="8"/>
  <c r="AG809" i="8"/>
  <c r="AG810" i="8"/>
  <c r="AG811" i="8"/>
  <c r="AG812" i="8"/>
  <c r="AG813" i="8"/>
  <c r="AG814" i="8"/>
  <c r="AG815" i="8"/>
  <c r="AG816" i="8"/>
  <c r="AG817" i="8"/>
  <c r="AG818" i="8"/>
  <c r="AG819" i="8"/>
  <c r="AG820" i="8"/>
  <c r="AG821" i="8"/>
  <c r="AG822" i="8"/>
  <c r="AG823" i="8"/>
  <c r="AG824" i="8"/>
  <c r="AG825" i="8"/>
  <c r="AG826" i="8"/>
  <c r="AG827" i="8"/>
  <c r="AG828" i="8"/>
  <c r="AG829" i="8"/>
  <c r="AG830" i="8"/>
  <c r="AG831" i="8"/>
  <c r="AG832" i="8"/>
  <c r="AG833" i="8"/>
  <c r="AG834" i="8"/>
  <c r="AG835" i="8"/>
  <c r="AG836" i="8"/>
  <c r="AG837" i="8"/>
  <c r="AG838" i="8"/>
  <c r="AG839" i="8"/>
  <c r="AG840" i="8"/>
  <c r="AG841" i="8"/>
  <c r="AG842" i="8"/>
  <c r="AG843" i="8"/>
  <c r="AG844" i="8"/>
  <c r="AG845" i="8"/>
  <c r="AG846" i="8"/>
  <c r="AG847" i="8"/>
  <c r="AG848" i="8"/>
  <c r="AG849" i="8"/>
  <c r="AG850" i="8"/>
  <c r="AG851" i="8"/>
  <c r="AG852" i="8"/>
  <c r="AG853" i="8"/>
  <c r="AG854" i="8"/>
  <c r="AG855" i="8"/>
  <c r="AG856" i="8"/>
  <c r="AG857" i="8"/>
  <c r="AG858" i="8"/>
  <c r="AG859" i="8"/>
  <c r="AG860" i="8"/>
  <c r="AG861" i="8"/>
  <c r="AG862" i="8"/>
  <c r="AG863" i="8"/>
  <c r="AG864" i="8"/>
  <c r="AG865" i="8"/>
  <c r="AG866" i="8"/>
  <c r="AG867" i="8"/>
  <c r="AG868" i="8"/>
  <c r="AG869" i="8"/>
  <c r="AG870" i="8"/>
  <c r="AG871" i="8"/>
  <c r="AG872" i="8"/>
  <c r="AG873" i="8"/>
  <c r="AG874" i="8"/>
  <c r="AG875" i="8"/>
  <c r="AG876" i="8"/>
  <c r="AG877" i="8"/>
  <c r="AG878" i="8"/>
  <c r="AG879" i="8"/>
  <c r="AG880" i="8"/>
  <c r="AG881" i="8"/>
  <c r="AG882" i="8"/>
  <c r="AG883" i="8"/>
  <c r="AG884" i="8"/>
  <c r="AG885" i="8"/>
  <c r="AG886" i="8"/>
  <c r="AG887" i="8"/>
  <c r="AG888" i="8"/>
  <c r="AG889" i="8"/>
  <c r="AG890" i="8"/>
  <c r="AG891" i="8"/>
  <c r="AG892" i="8"/>
  <c r="AG893" i="8"/>
  <c r="AG894" i="8"/>
  <c r="AG895" i="8"/>
  <c r="AG896" i="8"/>
  <c r="AG897" i="8"/>
  <c r="AG898" i="8"/>
  <c r="AG899" i="8"/>
  <c r="AG900" i="8"/>
  <c r="AG901" i="8"/>
  <c r="AG902" i="8"/>
  <c r="AG903" i="8"/>
  <c r="AG904" i="8"/>
  <c r="AG905" i="8"/>
  <c r="AG906" i="8"/>
  <c r="AG907" i="8"/>
  <c r="AG908" i="8"/>
  <c r="AG909" i="8"/>
  <c r="AG910" i="8"/>
  <c r="AG911" i="8"/>
  <c r="AG912" i="8"/>
  <c r="AG913" i="8"/>
  <c r="AG914" i="8"/>
  <c r="AG915" i="8"/>
  <c r="AG916" i="8"/>
  <c r="AG917" i="8"/>
  <c r="AG918" i="8"/>
  <c r="AG919" i="8"/>
  <c r="AG920" i="8"/>
  <c r="AG921" i="8"/>
  <c r="AG922" i="8"/>
  <c r="AG923" i="8"/>
  <c r="AG924" i="8"/>
  <c r="AG925" i="8"/>
  <c r="AG926" i="8"/>
  <c r="AG927" i="8"/>
  <c r="AG928" i="8"/>
  <c r="AG929" i="8"/>
  <c r="AG930" i="8"/>
  <c r="AG931" i="8"/>
  <c r="AG932" i="8"/>
  <c r="AG933" i="8"/>
  <c r="AG934" i="8"/>
  <c r="AG935" i="8"/>
  <c r="AG936" i="8"/>
  <c r="AG937" i="8"/>
  <c r="AG938" i="8"/>
  <c r="AG939" i="8"/>
  <c r="AG940" i="8"/>
  <c r="AG941" i="8"/>
  <c r="AG942" i="8"/>
  <c r="AG943" i="8"/>
  <c r="AG944" i="8"/>
  <c r="AG945" i="8"/>
  <c r="AG946" i="8"/>
  <c r="AG947" i="8"/>
  <c r="AG948" i="8"/>
  <c r="AG949" i="8"/>
  <c r="AG950" i="8"/>
  <c r="AG951" i="8"/>
  <c r="AG952" i="8"/>
  <c r="AG953" i="8"/>
  <c r="AG954" i="8"/>
  <c r="AG955" i="8"/>
  <c r="AG956" i="8"/>
  <c r="AG957" i="8"/>
  <c r="AG958" i="8"/>
  <c r="AG959" i="8"/>
  <c r="AG960" i="8"/>
  <c r="AG961" i="8"/>
  <c r="AG962" i="8"/>
  <c r="AG963" i="8"/>
  <c r="AG964" i="8"/>
  <c r="AG965" i="8"/>
  <c r="AG966" i="8"/>
  <c r="AG967" i="8"/>
  <c r="AG968" i="8"/>
  <c r="AG969" i="8"/>
  <c r="AG970" i="8"/>
  <c r="AG971" i="8"/>
  <c r="AG972" i="8"/>
  <c r="AG973" i="8"/>
  <c r="AG974" i="8"/>
  <c r="AG975" i="8"/>
  <c r="AG976" i="8"/>
  <c r="AG977" i="8"/>
  <c r="AG978" i="8"/>
  <c r="AG979" i="8"/>
  <c r="AG980" i="8"/>
  <c r="AG981" i="8"/>
  <c r="AG982" i="8"/>
  <c r="AG983" i="8"/>
  <c r="AG984" i="8"/>
  <c r="AG985" i="8"/>
  <c r="AG986" i="8"/>
  <c r="AG987" i="8"/>
  <c r="AG988" i="8"/>
  <c r="AG989" i="8"/>
  <c r="AG990" i="8"/>
  <c r="AG991" i="8"/>
  <c r="AG992" i="8"/>
  <c r="AG993" i="8"/>
  <c r="AG994" i="8"/>
  <c r="AG995" i="8"/>
  <c r="AG996" i="8"/>
  <c r="AG997" i="8"/>
  <c r="AG998" i="8"/>
  <c r="AG999" i="8"/>
  <c r="AG1000" i="8"/>
  <c r="AG1001" i="8"/>
  <c r="AG1002" i="8"/>
  <c r="AG1003" i="8"/>
  <c r="AG1004" i="8"/>
  <c r="AG1005" i="8"/>
  <c r="AG1006" i="8"/>
  <c r="AG1007" i="8"/>
  <c r="AG1008" i="8"/>
  <c r="AG1009" i="8"/>
  <c r="AG1010" i="8"/>
  <c r="AG1011" i="8"/>
  <c r="AG1012" i="8"/>
  <c r="AG1013" i="8"/>
  <c r="AG1014" i="8"/>
  <c r="AG1015" i="8"/>
  <c r="AG1016" i="8"/>
  <c r="AG1017" i="8"/>
  <c r="AG1018" i="8"/>
  <c r="AG1019" i="8"/>
  <c r="AG1020" i="8"/>
  <c r="AG1021" i="8"/>
  <c r="AG1022" i="8"/>
  <c r="AG1023" i="8"/>
  <c r="AG1024" i="8"/>
  <c r="AG1025" i="8"/>
  <c r="AG1026" i="8"/>
  <c r="AG1027" i="8"/>
  <c r="AG1028" i="8"/>
  <c r="AG1029" i="8"/>
  <c r="AG1030" i="8"/>
  <c r="AG1031" i="8"/>
  <c r="AG1032" i="8"/>
  <c r="AG1033" i="8"/>
  <c r="AG1034" i="8"/>
  <c r="AP36" i="7"/>
  <c r="AR36" i="7"/>
  <c r="AQ36" i="7" s="1"/>
  <c r="AS36" i="7"/>
  <c r="AP37" i="7"/>
  <c r="AR37" i="7"/>
  <c r="AQ37" i="7" s="1"/>
  <c r="AS37" i="7"/>
  <c r="AT37" i="7"/>
  <c r="AP38" i="7"/>
  <c r="AQ38" i="7"/>
  <c r="AR38" i="7"/>
  <c r="AS38" i="7"/>
  <c r="AT38" i="7"/>
  <c r="AP39" i="7"/>
  <c r="AR39" i="7"/>
  <c r="AQ39" i="7" s="1"/>
  <c r="AS39" i="7"/>
  <c r="AT39" i="7"/>
  <c r="AP40" i="7"/>
  <c r="AR40" i="7"/>
  <c r="AQ40" i="7" s="1"/>
  <c r="AS40" i="7"/>
  <c r="AT40" i="7"/>
  <c r="AP41" i="7"/>
  <c r="AQ41" i="7"/>
  <c r="AR41" i="7"/>
  <c r="AS41" i="7"/>
  <c r="AT41" i="7"/>
  <c r="AP42" i="7"/>
  <c r="AQ42" i="7"/>
  <c r="AR42" i="7"/>
  <c r="AS42" i="7"/>
  <c r="AT42" i="7"/>
  <c r="AP43" i="7"/>
  <c r="AR43" i="7"/>
  <c r="AQ43" i="7" s="1"/>
  <c r="AS43" i="7"/>
  <c r="AT43" i="7"/>
  <c r="AP44" i="7"/>
  <c r="AQ44" i="7"/>
  <c r="AR44" i="7"/>
  <c r="AS44" i="7"/>
  <c r="AT44" i="7"/>
  <c r="AP45" i="7"/>
  <c r="AR45" i="7"/>
  <c r="AQ45" i="7" s="1"/>
  <c r="AS45" i="7"/>
  <c r="AT45" i="7"/>
  <c r="AP46" i="7"/>
  <c r="AR46" i="7"/>
  <c r="AQ46" i="7" s="1"/>
  <c r="AS46" i="7"/>
  <c r="AT46" i="7"/>
  <c r="AP47" i="7"/>
  <c r="AR47" i="7"/>
  <c r="AQ47" i="7" s="1"/>
  <c r="AS47" i="7"/>
  <c r="AT47" i="7"/>
  <c r="AP48" i="7"/>
  <c r="AQ48" i="7"/>
  <c r="AR48" i="7"/>
  <c r="AS48" i="7"/>
  <c r="AT48" i="7"/>
  <c r="AP49" i="7"/>
  <c r="AR49" i="7"/>
  <c r="AQ49" i="7" s="1"/>
  <c r="AS49" i="7"/>
  <c r="AT49" i="7"/>
  <c r="AP50" i="7"/>
  <c r="AQ50" i="7"/>
  <c r="AR50" i="7"/>
  <c r="AS50" i="7"/>
  <c r="AT50" i="7"/>
  <c r="AP51" i="7"/>
  <c r="AR51" i="7"/>
  <c r="AQ51" i="7" s="1"/>
  <c r="AS51" i="7"/>
  <c r="AT51" i="7"/>
  <c r="AP52" i="7"/>
  <c r="AR52" i="7"/>
  <c r="AQ52" i="7" s="1"/>
  <c r="AS52" i="7"/>
  <c r="AT52" i="7"/>
  <c r="AP53" i="7"/>
  <c r="AR53" i="7"/>
  <c r="AQ53" i="7" s="1"/>
  <c r="AS53" i="7"/>
  <c r="AT53" i="7"/>
  <c r="AP54" i="7"/>
  <c r="AQ54" i="7"/>
  <c r="AR54" i="7"/>
  <c r="AS54" i="7"/>
  <c r="AT54" i="7"/>
  <c r="AP55" i="7"/>
  <c r="AR55" i="7"/>
  <c r="AQ55" i="7" s="1"/>
  <c r="AS55" i="7"/>
  <c r="AT55" i="7"/>
  <c r="AP56" i="7"/>
  <c r="AQ56" i="7"/>
  <c r="AR56" i="7"/>
  <c r="AS56" i="7"/>
  <c r="AT56" i="7"/>
  <c r="AP57" i="7"/>
  <c r="AR57" i="7"/>
  <c r="AQ57" i="7" s="1"/>
  <c r="AS57" i="7"/>
  <c r="AT57" i="7"/>
  <c r="AP58" i="7"/>
  <c r="AR58" i="7"/>
  <c r="AQ58" i="7" s="1"/>
  <c r="AS58" i="7"/>
  <c r="AT58" i="7"/>
  <c r="AP59" i="7"/>
  <c r="AR59" i="7"/>
  <c r="AQ59" i="7" s="1"/>
  <c r="AS59" i="7"/>
  <c r="AT59" i="7"/>
  <c r="AP60" i="7"/>
  <c r="AQ60" i="7"/>
  <c r="AR60" i="7"/>
  <c r="AS60" i="7"/>
  <c r="AT60" i="7"/>
  <c r="AP61" i="7"/>
  <c r="AR61" i="7"/>
  <c r="AQ61" i="7" s="1"/>
  <c r="AS61" i="7"/>
  <c r="AT61" i="7"/>
  <c r="AP62" i="7"/>
  <c r="AQ62" i="7"/>
  <c r="AR62" i="7"/>
  <c r="AS62" i="7"/>
  <c r="AT62" i="7"/>
  <c r="AP63" i="7"/>
  <c r="AR63" i="7"/>
  <c r="AQ63" i="7" s="1"/>
  <c r="AS63" i="7"/>
  <c r="AT63" i="7"/>
  <c r="AP64" i="7"/>
  <c r="AQ64" i="7"/>
  <c r="AR64" i="7"/>
  <c r="AS64" i="7"/>
  <c r="AT64" i="7"/>
  <c r="AP65" i="7"/>
  <c r="AR65" i="7"/>
  <c r="AQ65" i="7" s="1"/>
  <c r="AS65" i="7"/>
  <c r="AT65" i="7"/>
  <c r="AP66" i="7"/>
  <c r="AQ66" i="7"/>
  <c r="AR66" i="7"/>
  <c r="AS66" i="7"/>
  <c r="AT66" i="7"/>
  <c r="AP67" i="7"/>
  <c r="AR67" i="7"/>
  <c r="AQ67" i="7" s="1"/>
  <c r="AS67" i="7"/>
  <c r="AT67" i="7"/>
  <c r="AP68" i="7"/>
  <c r="AQ68" i="7"/>
  <c r="AR68" i="7"/>
  <c r="AS68" i="7"/>
  <c r="AT68" i="7"/>
  <c r="AP69" i="7"/>
  <c r="AR69" i="7"/>
  <c r="AQ69" i="7" s="1"/>
  <c r="AS69" i="7"/>
  <c r="AT69" i="7"/>
  <c r="AP70" i="7"/>
  <c r="AR70" i="7"/>
  <c r="AQ70" i="7" s="1"/>
  <c r="AS70" i="7"/>
  <c r="AT70" i="7"/>
  <c r="AP71" i="7"/>
  <c r="AR71" i="7"/>
  <c r="AQ71" i="7" s="1"/>
  <c r="AS71" i="7"/>
  <c r="AT71" i="7"/>
  <c r="AP72" i="7"/>
  <c r="AQ72" i="7"/>
  <c r="AR72" i="7"/>
  <c r="AS72" i="7"/>
  <c r="AT72" i="7"/>
  <c r="AP73" i="7"/>
  <c r="AR73" i="7"/>
  <c r="AQ73" i="7" s="1"/>
  <c r="AS73" i="7"/>
  <c r="AT73" i="7"/>
  <c r="AP74" i="7"/>
  <c r="AQ74" i="7"/>
  <c r="AR74" i="7"/>
  <c r="AS74" i="7"/>
  <c r="AT74" i="7"/>
  <c r="AP75" i="7"/>
  <c r="AR75" i="7"/>
  <c r="AQ75" i="7" s="1"/>
  <c r="AS75" i="7"/>
  <c r="AT75" i="7"/>
  <c r="AP76" i="7"/>
  <c r="AR76" i="7"/>
  <c r="AQ76" i="7" s="1"/>
  <c r="AS76" i="7"/>
  <c r="AT76" i="7"/>
  <c r="AP77" i="7"/>
  <c r="AR77" i="7"/>
  <c r="AQ77" i="7" s="1"/>
  <c r="AS77" i="7"/>
  <c r="AT77" i="7"/>
  <c r="AP78" i="7"/>
  <c r="AQ78" i="7"/>
  <c r="AR78" i="7"/>
  <c r="AS78" i="7"/>
  <c r="AT78" i="7"/>
  <c r="AP79" i="7"/>
  <c r="AR79" i="7"/>
  <c r="AQ79" i="7" s="1"/>
  <c r="AS79" i="7"/>
  <c r="AT79" i="7"/>
  <c r="AP80" i="7"/>
  <c r="AQ80" i="7"/>
  <c r="AR80" i="7"/>
  <c r="AS80" i="7"/>
  <c r="AT80" i="7"/>
  <c r="AP81" i="7"/>
  <c r="AR81" i="7"/>
  <c r="AQ81" i="7" s="1"/>
  <c r="AS81" i="7"/>
  <c r="AT81" i="7"/>
  <c r="AP82" i="7"/>
  <c r="AR82" i="7"/>
  <c r="AQ82" i="7" s="1"/>
  <c r="AS82" i="7"/>
  <c r="AT82" i="7"/>
  <c r="AP83" i="7"/>
  <c r="AR83" i="7"/>
  <c r="AQ83" i="7" s="1"/>
  <c r="AS83" i="7"/>
  <c r="AT83" i="7"/>
  <c r="AP84" i="7"/>
  <c r="AQ84" i="7"/>
  <c r="AR84" i="7"/>
  <c r="AS84" i="7"/>
  <c r="AT84" i="7"/>
  <c r="AP85" i="7"/>
  <c r="AR85" i="7"/>
  <c r="AQ85" i="7" s="1"/>
  <c r="AS85" i="7"/>
  <c r="AT85" i="7"/>
  <c r="AP86" i="7"/>
  <c r="AQ86" i="7"/>
  <c r="AR86" i="7"/>
  <c r="AS86" i="7"/>
  <c r="AT86" i="7"/>
  <c r="AP87" i="7"/>
  <c r="AR87" i="7"/>
  <c r="AQ87" i="7" s="1"/>
  <c r="AS87" i="7"/>
  <c r="AT87" i="7"/>
  <c r="AP88" i="7"/>
  <c r="AR88" i="7"/>
  <c r="AQ88" i="7" s="1"/>
  <c r="AS88" i="7"/>
  <c r="AT88" i="7"/>
  <c r="AP89" i="7"/>
  <c r="AR89" i="7"/>
  <c r="AQ89" i="7" s="1"/>
  <c r="AS89" i="7"/>
  <c r="AT89" i="7"/>
  <c r="AP90" i="7"/>
  <c r="AQ90" i="7"/>
  <c r="AR90" i="7"/>
  <c r="AS90" i="7"/>
  <c r="AT90" i="7"/>
  <c r="AP91" i="7"/>
  <c r="AR91" i="7"/>
  <c r="AQ91" i="7" s="1"/>
  <c r="AS91" i="7"/>
  <c r="AT91" i="7"/>
  <c r="AP92" i="7"/>
  <c r="AQ92" i="7"/>
  <c r="AR92" i="7"/>
  <c r="AS92" i="7"/>
  <c r="AT92" i="7"/>
  <c r="AP93" i="7"/>
  <c r="AR93" i="7"/>
  <c r="AQ93" i="7" s="1"/>
  <c r="AS93" i="7"/>
  <c r="AT93" i="7"/>
  <c r="AP94" i="7"/>
  <c r="AR94" i="7"/>
  <c r="AQ94" i="7" s="1"/>
  <c r="AS94" i="7"/>
  <c r="AT94" i="7"/>
  <c r="AP95" i="7"/>
  <c r="AR95" i="7"/>
  <c r="AQ95" i="7" s="1"/>
  <c r="AS95" i="7"/>
  <c r="AT95" i="7"/>
  <c r="AP96" i="7"/>
  <c r="AQ96" i="7"/>
  <c r="AR96" i="7"/>
  <c r="AS96" i="7"/>
  <c r="AT96" i="7"/>
  <c r="AP97" i="7"/>
  <c r="AR97" i="7"/>
  <c r="AQ97" i="7" s="1"/>
  <c r="AS97" i="7"/>
  <c r="AT97" i="7"/>
  <c r="AP98" i="7"/>
  <c r="AQ98" i="7"/>
  <c r="AR98" i="7"/>
  <c r="AS98" i="7"/>
  <c r="AT98" i="7"/>
  <c r="AP99" i="7"/>
  <c r="AR99" i="7"/>
  <c r="AQ99" i="7" s="1"/>
  <c r="AS99" i="7"/>
  <c r="AT99" i="7"/>
  <c r="AP100" i="7"/>
  <c r="AQ100" i="7"/>
  <c r="AR100" i="7"/>
  <c r="AS100" i="7"/>
  <c r="AT100" i="7"/>
  <c r="AP101" i="7"/>
  <c r="AR101" i="7"/>
  <c r="AQ101" i="7" s="1"/>
  <c r="AS101" i="7"/>
  <c r="AT101" i="7"/>
  <c r="AP102" i="7"/>
  <c r="AQ102" i="7"/>
  <c r="AR102" i="7"/>
  <c r="AS102" i="7"/>
  <c r="AT102" i="7"/>
  <c r="AP103" i="7"/>
  <c r="AR103" i="7"/>
  <c r="AQ103" i="7" s="1"/>
  <c r="AS103" i="7"/>
  <c r="AT103" i="7"/>
  <c r="AP104" i="7"/>
  <c r="AQ104" i="7"/>
  <c r="AR104" i="7"/>
  <c r="AS104" i="7"/>
  <c r="AT104" i="7"/>
  <c r="AP105" i="7"/>
  <c r="AR105" i="7"/>
  <c r="AQ105" i="7" s="1"/>
  <c r="AS105" i="7"/>
  <c r="AT105" i="7"/>
  <c r="AP106" i="7"/>
  <c r="AR106" i="7"/>
  <c r="AQ106" i="7" s="1"/>
  <c r="AS106" i="7"/>
  <c r="AT106" i="7"/>
  <c r="AP107" i="7"/>
  <c r="AR107" i="7"/>
  <c r="AQ107" i="7" s="1"/>
  <c r="AS107" i="7"/>
  <c r="AT107" i="7"/>
  <c r="AP108" i="7"/>
  <c r="AQ108" i="7"/>
  <c r="AR108" i="7"/>
  <c r="AS108" i="7"/>
  <c r="AT108" i="7"/>
  <c r="AP109" i="7"/>
  <c r="AQ109" i="7"/>
  <c r="AR109" i="7"/>
  <c r="AS109" i="7"/>
  <c r="AT109" i="7"/>
  <c r="AP110" i="7"/>
  <c r="AQ110" i="7"/>
  <c r="AR110" i="7"/>
  <c r="AS110" i="7"/>
  <c r="AT110" i="7"/>
  <c r="AP111" i="7"/>
  <c r="AR111" i="7"/>
  <c r="AQ111" i="7" s="1"/>
  <c r="AS111" i="7"/>
  <c r="AT111" i="7"/>
  <c r="AP112" i="7"/>
  <c r="AR112" i="7"/>
  <c r="AQ112" i="7" s="1"/>
  <c r="AS112" i="7"/>
  <c r="AT112" i="7"/>
  <c r="AP113" i="7"/>
  <c r="AR113" i="7"/>
  <c r="AQ113" i="7" s="1"/>
  <c r="AS113" i="7"/>
  <c r="AT113" i="7"/>
  <c r="AP114" i="7"/>
  <c r="AQ114" i="7"/>
  <c r="AR114" i="7"/>
  <c r="AS114" i="7"/>
  <c r="AT114" i="7"/>
  <c r="AP115" i="7"/>
  <c r="AR115" i="7"/>
  <c r="AQ115" i="7" s="1"/>
  <c r="AS115" i="7"/>
  <c r="AT115" i="7"/>
  <c r="AP116" i="7"/>
  <c r="AQ116" i="7"/>
  <c r="AR116" i="7"/>
  <c r="AS116" i="7"/>
  <c r="AT116" i="7"/>
  <c r="AP117" i="7"/>
  <c r="AR117" i="7"/>
  <c r="AQ117" i="7" s="1"/>
  <c r="AS117" i="7"/>
  <c r="AT117" i="7"/>
  <c r="AP118" i="7"/>
  <c r="AQ118" i="7"/>
  <c r="AR118" i="7"/>
  <c r="AS118" i="7"/>
  <c r="AT118" i="7"/>
  <c r="AP119" i="7"/>
  <c r="AR119" i="7"/>
  <c r="AQ119" i="7" s="1"/>
  <c r="AS119" i="7"/>
  <c r="AT119" i="7"/>
  <c r="AP120" i="7"/>
  <c r="AQ120" i="7"/>
  <c r="AR120" i="7"/>
  <c r="AS120" i="7"/>
  <c r="AT120" i="7"/>
  <c r="AP121" i="7"/>
  <c r="AQ121" i="7"/>
  <c r="AR121" i="7"/>
  <c r="AS121" i="7"/>
  <c r="AT121" i="7"/>
  <c r="AP122" i="7"/>
  <c r="AQ122" i="7"/>
  <c r="AR122" i="7"/>
  <c r="AS122" i="7"/>
  <c r="AT122" i="7"/>
  <c r="AP123" i="7"/>
  <c r="AR123" i="7"/>
  <c r="AQ123" i="7" s="1"/>
  <c r="AS123" i="7"/>
  <c r="AT123" i="7"/>
  <c r="AP124" i="7"/>
  <c r="AR124" i="7"/>
  <c r="AQ124" i="7" s="1"/>
  <c r="AS124" i="7"/>
  <c r="AT124" i="7"/>
  <c r="AP125" i="7"/>
  <c r="AR125" i="7"/>
  <c r="AQ125" i="7" s="1"/>
  <c r="AS125" i="7"/>
  <c r="AT125" i="7"/>
  <c r="AP126" i="7"/>
  <c r="AQ126" i="7"/>
  <c r="AR126" i="7"/>
  <c r="AS126" i="7"/>
  <c r="AT126" i="7"/>
  <c r="AP127" i="7"/>
  <c r="AR127" i="7"/>
  <c r="AQ127" i="7" s="1"/>
  <c r="AS127" i="7"/>
  <c r="AT127" i="7"/>
  <c r="AP128" i="7"/>
  <c r="AQ128" i="7"/>
  <c r="AR128" i="7"/>
  <c r="AS128" i="7"/>
  <c r="AT128" i="7"/>
  <c r="AP129" i="7"/>
  <c r="AR129" i="7"/>
  <c r="AQ129" i="7" s="1"/>
  <c r="AS129" i="7"/>
  <c r="AT129" i="7"/>
  <c r="AP130" i="7"/>
  <c r="AQ130" i="7"/>
  <c r="AR130" i="7"/>
  <c r="AS130" i="7"/>
  <c r="AT130" i="7"/>
  <c r="AP131" i="7"/>
  <c r="AR131" i="7"/>
  <c r="AQ131" i="7" s="1"/>
  <c r="AS131" i="7"/>
  <c r="AT131" i="7"/>
  <c r="AP132" i="7"/>
  <c r="AR132" i="7"/>
  <c r="AQ132" i="7" s="1"/>
  <c r="AS132" i="7"/>
  <c r="AT132" i="7"/>
  <c r="AP133" i="7"/>
  <c r="AQ133" i="7"/>
  <c r="AR133" i="7"/>
  <c r="AS133" i="7"/>
  <c r="AT133" i="7"/>
  <c r="AP134" i="7"/>
  <c r="AQ134" i="7"/>
  <c r="AR134" i="7"/>
  <c r="AS134" i="7"/>
  <c r="AT134" i="7"/>
  <c r="AP135" i="7"/>
  <c r="AR135" i="7"/>
  <c r="AQ135" i="7" s="1"/>
  <c r="AS135" i="7"/>
  <c r="AT135" i="7"/>
  <c r="AP136" i="7"/>
  <c r="AQ136" i="7"/>
  <c r="AR136" i="7"/>
  <c r="AS136" i="7"/>
  <c r="AT136" i="7"/>
  <c r="AP137" i="7"/>
  <c r="AR137" i="7"/>
  <c r="AQ137" i="7" s="1"/>
  <c r="AS137" i="7"/>
  <c r="AT137" i="7"/>
  <c r="AP138" i="7"/>
  <c r="AQ138" i="7"/>
  <c r="AR138" i="7"/>
  <c r="AS138" i="7"/>
  <c r="AT138" i="7"/>
  <c r="AP139" i="7"/>
  <c r="AR139" i="7"/>
  <c r="AQ139" i="7" s="1"/>
  <c r="AS139" i="7"/>
  <c r="AT139" i="7"/>
  <c r="AP140" i="7"/>
  <c r="AQ140" i="7"/>
  <c r="AR140" i="7"/>
  <c r="AS140" i="7"/>
  <c r="AT140" i="7"/>
  <c r="AP141" i="7"/>
  <c r="AR141" i="7"/>
  <c r="AQ141" i="7" s="1"/>
  <c r="AS141" i="7"/>
  <c r="AT141" i="7"/>
  <c r="AP142" i="7"/>
  <c r="AQ142" i="7"/>
  <c r="AR142" i="7"/>
  <c r="AS142" i="7"/>
  <c r="AT142" i="7"/>
  <c r="AP143" i="7"/>
  <c r="AR143" i="7"/>
  <c r="AQ143" i="7" s="1"/>
  <c r="AS143" i="7"/>
  <c r="AT143" i="7"/>
  <c r="AP144" i="7"/>
  <c r="AQ144" i="7"/>
  <c r="AR144" i="7"/>
  <c r="AS144" i="7"/>
  <c r="AT144" i="7"/>
  <c r="AP145" i="7"/>
  <c r="AQ145" i="7"/>
  <c r="AR145" i="7"/>
  <c r="AS145" i="7"/>
  <c r="AT145" i="7"/>
  <c r="AP146" i="7"/>
  <c r="AQ146" i="7"/>
  <c r="AR146" i="7"/>
  <c r="AS146" i="7"/>
  <c r="AT146" i="7"/>
  <c r="AP147" i="7"/>
  <c r="AR147" i="7"/>
  <c r="AQ147" i="7" s="1"/>
  <c r="AS147" i="7"/>
  <c r="AT147" i="7"/>
  <c r="AP148" i="7"/>
  <c r="AR148" i="7"/>
  <c r="AQ148" i="7" s="1"/>
  <c r="AS148" i="7"/>
  <c r="AT148" i="7"/>
  <c r="AP149" i="7"/>
  <c r="AR149" i="7"/>
  <c r="AQ149" i="7" s="1"/>
  <c r="AS149" i="7"/>
  <c r="AT149" i="7"/>
  <c r="AP150" i="7"/>
  <c r="AQ150" i="7"/>
  <c r="AR150" i="7"/>
  <c r="AS150" i="7"/>
  <c r="AT150" i="7"/>
  <c r="AP151" i="7"/>
  <c r="AQ151" i="7"/>
  <c r="AR151" i="7"/>
  <c r="AS151" i="7"/>
  <c r="AT151" i="7"/>
  <c r="AP152" i="7"/>
  <c r="AQ152" i="7"/>
  <c r="AR152" i="7"/>
  <c r="AS152" i="7"/>
  <c r="AT152" i="7"/>
  <c r="AP153" i="7"/>
  <c r="AR153" i="7"/>
  <c r="AQ153" i="7" s="1"/>
  <c r="AS153" i="7"/>
  <c r="AT153" i="7"/>
  <c r="AP154" i="7"/>
  <c r="AQ154" i="7"/>
  <c r="AR154" i="7"/>
  <c r="AS154" i="7"/>
  <c r="AT154" i="7"/>
  <c r="AP155" i="7"/>
  <c r="AR155" i="7"/>
  <c r="AQ155" i="7" s="1"/>
  <c r="AS155" i="7"/>
  <c r="AT155" i="7"/>
  <c r="AP156" i="7"/>
  <c r="AR156" i="7"/>
  <c r="AQ156" i="7" s="1"/>
  <c r="AS156" i="7"/>
  <c r="AT156" i="7"/>
  <c r="AP157" i="7"/>
  <c r="AQ157" i="7"/>
  <c r="AR157" i="7"/>
  <c r="AS157" i="7"/>
  <c r="AT157" i="7"/>
  <c r="AP158" i="7"/>
  <c r="AQ158" i="7"/>
  <c r="AR158" i="7"/>
  <c r="AS158" i="7"/>
  <c r="AT158" i="7"/>
  <c r="AP159" i="7"/>
  <c r="AR159" i="7"/>
  <c r="AQ159" i="7" s="1"/>
  <c r="AS159" i="7"/>
  <c r="AT159" i="7"/>
  <c r="AP160" i="7"/>
  <c r="AR160" i="7"/>
  <c r="AQ160" i="7" s="1"/>
  <c r="AS160" i="7"/>
  <c r="AT160" i="7"/>
  <c r="AP161" i="7"/>
  <c r="AR161" i="7"/>
  <c r="AQ161" i="7" s="1"/>
  <c r="AS161" i="7"/>
  <c r="AT161" i="7"/>
  <c r="AP162" i="7"/>
  <c r="AQ162" i="7"/>
  <c r="AR162" i="7"/>
  <c r="AS162" i="7"/>
  <c r="AT162" i="7"/>
  <c r="AP163" i="7"/>
  <c r="AR163" i="7"/>
  <c r="AQ163" i="7" s="1"/>
  <c r="AS163" i="7"/>
  <c r="AT163" i="7"/>
  <c r="AP164" i="7"/>
  <c r="AQ164" i="7"/>
  <c r="AR164" i="7"/>
  <c r="AS164" i="7"/>
  <c r="AT164" i="7"/>
  <c r="AP165" i="7"/>
  <c r="AR165" i="7"/>
  <c r="AQ165" i="7" s="1"/>
  <c r="AS165" i="7"/>
  <c r="AT165" i="7"/>
  <c r="AP166" i="7"/>
  <c r="AQ166" i="7"/>
  <c r="AR166" i="7"/>
  <c r="AS166" i="7"/>
  <c r="AT166" i="7"/>
  <c r="AP167" i="7"/>
  <c r="AR167" i="7"/>
  <c r="AQ167" i="7" s="1"/>
  <c r="AS167" i="7"/>
  <c r="AT167" i="7"/>
  <c r="AP168" i="7"/>
  <c r="AR168" i="7"/>
  <c r="AQ168" i="7" s="1"/>
  <c r="AS168" i="7"/>
  <c r="AT168" i="7"/>
  <c r="AP169" i="7"/>
  <c r="AQ169" i="7"/>
  <c r="AR169" i="7"/>
  <c r="AS169" i="7"/>
  <c r="AT169" i="7"/>
  <c r="AP170" i="7"/>
  <c r="AQ170" i="7"/>
  <c r="AR170" i="7"/>
  <c r="AS170" i="7"/>
  <c r="AT170" i="7"/>
  <c r="AP171" i="7"/>
  <c r="AR171" i="7"/>
  <c r="AQ171" i="7" s="1"/>
  <c r="AS171" i="7"/>
  <c r="AT171" i="7"/>
  <c r="AP172" i="7"/>
  <c r="AR172" i="7"/>
  <c r="AQ172" i="7" s="1"/>
  <c r="AS172" i="7"/>
  <c r="AT172" i="7"/>
  <c r="AP173" i="7"/>
  <c r="AR173" i="7"/>
  <c r="AQ173" i="7" s="1"/>
  <c r="AS173" i="7"/>
  <c r="AT173" i="7"/>
  <c r="AP174" i="7"/>
  <c r="AQ174" i="7"/>
  <c r="AR174" i="7"/>
  <c r="AS174" i="7"/>
  <c r="AT174" i="7"/>
  <c r="AP175" i="7"/>
  <c r="AR175" i="7"/>
  <c r="AQ175" i="7" s="1"/>
  <c r="AS175" i="7"/>
  <c r="AT175" i="7"/>
  <c r="AP176" i="7"/>
  <c r="AQ176" i="7"/>
  <c r="AR176" i="7"/>
  <c r="AS176" i="7"/>
  <c r="AT176" i="7"/>
  <c r="AP177" i="7"/>
  <c r="AQ177" i="7"/>
  <c r="AR177" i="7"/>
  <c r="AS177" i="7"/>
  <c r="AT177" i="7"/>
  <c r="AP178" i="7"/>
  <c r="AQ178" i="7"/>
  <c r="AR178" i="7"/>
  <c r="AS178" i="7"/>
  <c r="AT178" i="7"/>
  <c r="AP179" i="7"/>
  <c r="AR179" i="7"/>
  <c r="AQ179" i="7" s="1"/>
  <c r="AS179" i="7"/>
  <c r="AT179" i="7"/>
  <c r="AP180" i="7"/>
  <c r="AR180" i="7"/>
  <c r="AQ180" i="7" s="1"/>
  <c r="AS180" i="7"/>
  <c r="AT180" i="7"/>
  <c r="AP181" i="7"/>
  <c r="AQ181" i="7"/>
  <c r="AR181" i="7"/>
  <c r="AS181" i="7"/>
  <c r="AT181" i="7"/>
  <c r="AP182" i="7"/>
  <c r="AQ182" i="7"/>
  <c r="AR182" i="7"/>
  <c r="AS182" i="7"/>
  <c r="AT182" i="7"/>
  <c r="AP183" i="7"/>
  <c r="AR183" i="7"/>
  <c r="AQ183" i="7" s="1"/>
  <c r="AS183" i="7"/>
  <c r="AT183" i="7"/>
  <c r="AP184" i="7"/>
  <c r="AQ184" i="7"/>
  <c r="AR184" i="7"/>
  <c r="AS184" i="7"/>
  <c r="AT184" i="7"/>
  <c r="AP185" i="7"/>
  <c r="AQ185" i="7"/>
  <c r="AR185" i="7"/>
  <c r="AS185" i="7"/>
  <c r="AT185" i="7"/>
  <c r="AP186" i="7"/>
  <c r="AQ186" i="7"/>
  <c r="AR186" i="7"/>
  <c r="AS186" i="7"/>
  <c r="AT186" i="7"/>
  <c r="AP187" i="7"/>
  <c r="AQ187" i="7"/>
  <c r="AR187" i="7"/>
  <c r="AS187" i="7"/>
  <c r="AT187" i="7"/>
  <c r="AP188" i="7"/>
  <c r="AQ188" i="7"/>
  <c r="AR188" i="7"/>
  <c r="AS188" i="7"/>
  <c r="AT188" i="7"/>
  <c r="AP189" i="7"/>
  <c r="AR189" i="7"/>
  <c r="AQ189" i="7" s="1"/>
  <c r="AS189" i="7"/>
  <c r="AT189" i="7"/>
  <c r="AP190" i="7"/>
  <c r="AQ190" i="7"/>
  <c r="AR190" i="7"/>
  <c r="AS190" i="7"/>
  <c r="AT190" i="7"/>
  <c r="AP191" i="7"/>
  <c r="AR191" i="7"/>
  <c r="AQ191" i="7" s="1"/>
  <c r="AS191" i="7"/>
  <c r="AT191" i="7"/>
  <c r="AP192" i="7"/>
  <c r="AQ192" i="7"/>
  <c r="AR192" i="7"/>
  <c r="AS192" i="7"/>
  <c r="AT192" i="7"/>
  <c r="AP193" i="7"/>
  <c r="AQ193" i="7"/>
  <c r="AR193" i="7"/>
  <c r="AS193" i="7"/>
  <c r="AT193" i="7"/>
  <c r="AP194" i="7"/>
  <c r="AQ194" i="7"/>
  <c r="AR194" i="7"/>
  <c r="AS194" i="7"/>
  <c r="AT194" i="7"/>
  <c r="AP195" i="7"/>
  <c r="AR195" i="7"/>
  <c r="AQ195" i="7" s="1"/>
  <c r="AS195" i="7"/>
  <c r="AT195" i="7"/>
  <c r="AP196" i="7"/>
  <c r="AQ196" i="7"/>
  <c r="AR196" i="7"/>
  <c r="AS196" i="7"/>
  <c r="AT196" i="7"/>
  <c r="AP197" i="7"/>
  <c r="AR197" i="7"/>
  <c r="AQ197" i="7" s="1"/>
  <c r="AS197" i="7"/>
  <c r="AT197" i="7"/>
  <c r="AP198" i="7"/>
  <c r="AQ198" i="7"/>
  <c r="AR198" i="7"/>
  <c r="AS198" i="7"/>
  <c r="AT198" i="7"/>
  <c r="AP199" i="7"/>
  <c r="AR199" i="7"/>
  <c r="AQ199" i="7" s="1"/>
  <c r="AS199" i="7"/>
  <c r="AT199" i="7"/>
  <c r="AP200" i="7"/>
  <c r="AQ200" i="7"/>
  <c r="AR200" i="7"/>
  <c r="AS200" i="7"/>
  <c r="AT200" i="7"/>
  <c r="AP201" i="7"/>
  <c r="AR201" i="7"/>
  <c r="AQ201" i="7" s="1"/>
  <c r="AS201" i="7"/>
  <c r="AT201" i="7"/>
  <c r="AP202" i="7"/>
  <c r="AQ202" i="7"/>
  <c r="AR202" i="7"/>
  <c r="AS202" i="7"/>
  <c r="AT202" i="7"/>
  <c r="AP203" i="7"/>
  <c r="AR203" i="7"/>
  <c r="AQ203" i="7" s="1"/>
  <c r="AS203" i="7"/>
  <c r="AT203" i="7"/>
  <c r="AP204" i="7"/>
  <c r="AR204" i="7"/>
  <c r="AQ204" i="7" s="1"/>
  <c r="AS204" i="7"/>
  <c r="AT204" i="7"/>
  <c r="AP205" i="7"/>
  <c r="AQ205" i="7"/>
  <c r="AR205" i="7"/>
  <c r="AS205" i="7"/>
  <c r="AT205" i="7"/>
  <c r="AP206" i="7"/>
  <c r="AQ206" i="7"/>
  <c r="AR206" i="7"/>
  <c r="AS206" i="7"/>
  <c r="AT206" i="7"/>
  <c r="AP207" i="7"/>
  <c r="AR207" i="7"/>
  <c r="AQ207" i="7" s="1"/>
  <c r="AS207" i="7"/>
  <c r="AT207" i="7"/>
  <c r="AP208" i="7"/>
  <c r="AR208" i="7"/>
  <c r="AQ208" i="7" s="1"/>
  <c r="AS208" i="7"/>
  <c r="AT208" i="7"/>
  <c r="AP209" i="7"/>
  <c r="AQ209" i="7"/>
  <c r="AR209" i="7"/>
  <c r="AS209" i="7"/>
  <c r="AT209" i="7"/>
  <c r="AP210" i="7"/>
  <c r="AQ210" i="7"/>
  <c r="AR210" i="7"/>
  <c r="AS210" i="7"/>
  <c r="AT210" i="7"/>
  <c r="AP211" i="7"/>
  <c r="AR211" i="7"/>
  <c r="AQ211" i="7" s="1"/>
  <c r="AS211" i="7"/>
  <c r="AT211" i="7"/>
  <c r="AP212" i="7"/>
  <c r="AQ212" i="7"/>
  <c r="AR212" i="7"/>
  <c r="AS212" i="7"/>
  <c r="AT212" i="7"/>
  <c r="AP213" i="7"/>
  <c r="AR213" i="7"/>
  <c r="AQ213" i="7" s="1"/>
  <c r="AS213" i="7"/>
  <c r="AT213" i="7"/>
  <c r="AP214" i="7"/>
  <c r="AQ214" i="7"/>
  <c r="AR214" i="7"/>
  <c r="AS214" i="7"/>
  <c r="AT214" i="7"/>
  <c r="AP215" i="7"/>
  <c r="AR215" i="7"/>
  <c r="AQ215" i="7" s="1"/>
  <c r="AS215" i="7"/>
  <c r="AT215" i="7"/>
  <c r="AP216" i="7"/>
  <c r="AR216" i="7"/>
  <c r="AQ216" i="7" s="1"/>
  <c r="AS216" i="7"/>
  <c r="AT216" i="7"/>
  <c r="AP217" i="7"/>
  <c r="AQ217" i="7"/>
  <c r="AR217" i="7"/>
  <c r="AS217" i="7"/>
  <c r="AT217" i="7"/>
  <c r="AP218" i="7"/>
  <c r="AQ218" i="7"/>
  <c r="AR218" i="7"/>
  <c r="AS218" i="7"/>
  <c r="AT218" i="7"/>
  <c r="AP219" i="7"/>
  <c r="AR219" i="7"/>
  <c r="AQ219" i="7" s="1"/>
  <c r="AS219" i="7"/>
  <c r="AT219" i="7"/>
  <c r="AP220" i="7"/>
  <c r="AR220" i="7"/>
  <c r="AQ220" i="7" s="1"/>
  <c r="AS220" i="7"/>
  <c r="AT220" i="7"/>
  <c r="AP221" i="7"/>
  <c r="AR221" i="7"/>
  <c r="AQ221" i="7" s="1"/>
  <c r="AS221" i="7"/>
  <c r="AT221" i="7"/>
  <c r="AP222" i="7"/>
  <c r="AQ222" i="7"/>
  <c r="AR222" i="7"/>
  <c r="AS222" i="7"/>
  <c r="AT222" i="7"/>
  <c r="AP223" i="7"/>
  <c r="AR223" i="7"/>
  <c r="AQ223" i="7" s="1"/>
  <c r="AS223" i="7"/>
  <c r="AT223" i="7"/>
  <c r="AP224" i="7"/>
  <c r="AQ224" i="7"/>
  <c r="AR224" i="7"/>
  <c r="AS224" i="7"/>
  <c r="AT224" i="7"/>
  <c r="AP225" i="7"/>
  <c r="AQ225" i="7"/>
  <c r="AR225" i="7"/>
  <c r="AS225" i="7"/>
  <c r="AT225" i="7"/>
  <c r="AP226" i="7"/>
  <c r="AQ226" i="7"/>
  <c r="AR226" i="7"/>
  <c r="AS226" i="7"/>
  <c r="AT226" i="7"/>
  <c r="AP227" i="7"/>
  <c r="AR227" i="7"/>
  <c r="AQ227" i="7" s="1"/>
  <c r="AS227" i="7"/>
  <c r="AT227" i="7"/>
  <c r="AP228" i="7"/>
  <c r="AQ228" i="7"/>
  <c r="AR228" i="7"/>
  <c r="AS228" i="7"/>
  <c r="AT228" i="7"/>
  <c r="AP229" i="7"/>
  <c r="AQ229" i="7"/>
  <c r="AR229" i="7"/>
  <c r="AS229" i="7"/>
  <c r="AT229" i="7"/>
  <c r="AP230" i="7"/>
  <c r="AQ230" i="7"/>
  <c r="AR230" i="7"/>
  <c r="AS230" i="7"/>
  <c r="AT230" i="7"/>
  <c r="AP231" i="7"/>
  <c r="AR231" i="7"/>
  <c r="AQ231" i="7" s="1"/>
  <c r="AS231" i="7"/>
  <c r="AT231" i="7"/>
  <c r="AP232" i="7"/>
  <c r="AR232" i="7"/>
  <c r="AQ232" i="7" s="1"/>
  <c r="AS232" i="7"/>
  <c r="AT232" i="7"/>
  <c r="AP233" i="7"/>
  <c r="AQ233" i="7"/>
  <c r="AR233" i="7"/>
  <c r="AS233" i="7"/>
  <c r="AT233" i="7"/>
  <c r="AP234" i="7"/>
  <c r="AQ234" i="7"/>
  <c r="AR234" i="7"/>
  <c r="AS234" i="7"/>
  <c r="AT234" i="7"/>
  <c r="AP235" i="7"/>
  <c r="AR235" i="7"/>
  <c r="AQ235" i="7" s="1"/>
  <c r="AS235" i="7"/>
  <c r="AT235" i="7"/>
  <c r="AP236" i="7"/>
  <c r="AQ236" i="7"/>
  <c r="AR236" i="7"/>
  <c r="AS236" i="7"/>
  <c r="AT236" i="7"/>
  <c r="AP237" i="7"/>
  <c r="AR237" i="7"/>
  <c r="AQ237" i="7" s="1"/>
  <c r="AS237" i="7"/>
  <c r="AT237" i="7"/>
  <c r="AP238" i="7"/>
  <c r="AQ238" i="7"/>
  <c r="AR238" i="7"/>
  <c r="AS238" i="7"/>
  <c r="AT238" i="7"/>
  <c r="AP239" i="7"/>
  <c r="AR239" i="7"/>
  <c r="AQ239" i="7" s="1"/>
  <c r="AS239" i="7"/>
  <c r="AT239" i="7"/>
  <c r="AP240" i="7"/>
  <c r="AR240" i="7"/>
  <c r="AQ240" i="7" s="1"/>
  <c r="AS240" i="7"/>
  <c r="AT240" i="7"/>
  <c r="AP241" i="7"/>
  <c r="AQ241" i="7"/>
  <c r="AR241" i="7"/>
  <c r="AS241" i="7"/>
  <c r="AT241" i="7"/>
  <c r="AP242" i="7"/>
  <c r="AQ242" i="7"/>
  <c r="AR242" i="7"/>
  <c r="AS242" i="7"/>
  <c r="AT242" i="7"/>
  <c r="AP243" i="7"/>
  <c r="AR243" i="7"/>
  <c r="AQ243" i="7" s="1"/>
  <c r="AS243" i="7"/>
  <c r="AT243" i="7"/>
  <c r="AP244" i="7"/>
  <c r="AR244" i="7"/>
  <c r="AQ244" i="7" s="1"/>
  <c r="AS244" i="7"/>
  <c r="AT244" i="7"/>
  <c r="AP245" i="7"/>
  <c r="AQ245" i="7"/>
  <c r="AR245" i="7"/>
  <c r="AS245" i="7"/>
  <c r="AT245" i="7"/>
  <c r="AP246" i="7"/>
  <c r="AQ246" i="7"/>
  <c r="AR246" i="7"/>
  <c r="AS246" i="7"/>
  <c r="AT246" i="7"/>
  <c r="AP247" i="7"/>
  <c r="AR247" i="7"/>
  <c r="AQ247" i="7" s="1"/>
  <c r="AS247" i="7"/>
  <c r="AT247" i="7"/>
  <c r="AP248" i="7"/>
  <c r="AQ248" i="7"/>
  <c r="AR248" i="7"/>
  <c r="AS248" i="7"/>
  <c r="AT248" i="7"/>
  <c r="AP249" i="7"/>
  <c r="AR249" i="7"/>
  <c r="AQ249" i="7" s="1"/>
  <c r="AS249" i="7"/>
  <c r="AT249" i="7"/>
  <c r="AP250" i="7"/>
  <c r="AQ250" i="7"/>
  <c r="AR250" i="7"/>
  <c r="AS250" i="7"/>
  <c r="AT250" i="7"/>
  <c r="AP251" i="7"/>
  <c r="AR251" i="7"/>
  <c r="AQ251" i="7" s="1"/>
  <c r="AS251" i="7"/>
  <c r="AT251" i="7"/>
  <c r="AP252" i="7"/>
  <c r="AR252" i="7"/>
  <c r="AQ252" i="7" s="1"/>
  <c r="AS252" i="7"/>
  <c r="AT252" i="7"/>
  <c r="AP253" i="7"/>
  <c r="AQ253" i="7"/>
  <c r="AR253" i="7"/>
  <c r="AS253" i="7"/>
  <c r="AT253" i="7"/>
  <c r="AP254" i="7"/>
  <c r="AQ254" i="7"/>
  <c r="AR254" i="7"/>
  <c r="AS254" i="7"/>
  <c r="AT254" i="7"/>
  <c r="AP255" i="7"/>
  <c r="AR255" i="7"/>
  <c r="AQ255" i="7" s="1"/>
  <c r="AS255" i="7"/>
  <c r="AT255" i="7"/>
  <c r="AP256" i="7"/>
  <c r="AR256" i="7"/>
  <c r="AQ256" i="7" s="1"/>
  <c r="AS256" i="7"/>
  <c r="AT256" i="7"/>
  <c r="AP257" i="7"/>
  <c r="AR257" i="7"/>
  <c r="AQ257" i="7" s="1"/>
  <c r="AS257" i="7"/>
  <c r="AT257" i="7"/>
  <c r="AP258" i="7"/>
  <c r="AQ258" i="7"/>
  <c r="AR258" i="7"/>
  <c r="AS258" i="7"/>
  <c r="AT258" i="7"/>
  <c r="AP259" i="7"/>
  <c r="AQ259" i="7"/>
  <c r="AR259" i="7"/>
  <c r="AS259" i="7"/>
  <c r="AT259" i="7"/>
  <c r="AP260" i="7"/>
  <c r="AQ260" i="7"/>
  <c r="AR260" i="7"/>
  <c r="AS260" i="7"/>
  <c r="AT260" i="7"/>
  <c r="AP261" i="7"/>
  <c r="AR261" i="7"/>
  <c r="AQ261" i="7" s="1"/>
  <c r="AS261" i="7"/>
  <c r="AT261" i="7"/>
  <c r="AP262" i="7"/>
  <c r="AQ262" i="7"/>
  <c r="AR262" i="7"/>
  <c r="AS262" i="7"/>
  <c r="AT262" i="7"/>
  <c r="AP263" i="7"/>
  <c r="AR263" i="7"/>
  <c r="AQ263" i="7" s="1"/>
  <c r="AS263" i="7"/>
  <c r="AT263" i="7"/>
  <c r="AP264" i="7"/>
  <c r="AQ264" i="7"/>
  <c r="AR264" i="7"/>
  <c r="AS264" i="7"/>
  <c r="AT264" i="7"/>
  <c r="AP265" i="7"/>
  <c r="AQ265" i="7"/>
  <c r="AR265" i="7"/>
  <c r="AS265" i="7"/>
  <c r="AT265" i="7"/>
  <c r="AP266" i="7"/>
  <c r="AQ266" i="7"/>
  <c r="AR266" i="7"/>
  <c r="AS266" i="7"/>
  <c r="AT266" i="7"/>
  <c r="AP267" i="7"/>
  <c r="AR267" i="7"/>
  <c r="AQ267" i="7" s="1"/>
  <c r="AS267" i="7"/>
  <c r="AT267" i="7"/>
  <c r="AP268" i="7"/>
  <c r="AQ268" i="7"/>
  <c r="AR268" i="7"/>
  <c r="AS268" i="7"/>
  <c r="AT268" i="7"/>
  <c r="AP269" i="7"/>
  <c r="AR269" i="7"/>
  <c r="AQ269" i="7" s="1"/>
  <c r="AS269" i="7"/>
  <c r="AT269" i="7"/>
  <c r="AP270" i="7"/>
  <c r="AQ270" i="7"/>
  <c r="AR270" i="7"/>
  <c r="AS270" i="7"/>
  <c r="AT270" i="7"/>
  <c r="AP271" i="7"/>
  <c r="AR271" i="7"/>
  <c r="AQ271" i="7" s="1"/>
  <c r="AS271" i="7"/>
  <c r="AT271" i="7"/>
  <c r="AP272" i="7"/>
  <c r="AR272" i="7"/>
  <c r="AQ272" i="7" s="1"/>
  <c r="AS272" i="7"/>
  <c r="AT272" i="7"/>
  <c r="AP273" i="7"/>
  <c r="AQ273" i="7"/>
  <c r="AR273" i="7"/>
  <c r="AS273" i="7"/>
  <c r="AT273" i="7"/>
  <c r="AP274" i="7"/>
  <c r="AQ274" i="7"/>
  <c r="AR274" i="7"/>
  <c r="AS274" i="7"/>
  <c r="AT274" i="7"/>
  <c r="AP275" i="7"/>
  <c r="AR275" i="7"/>
  <c r="AQ275" i="7" s="1"/>
  <c r="AS275" i="7"/>
  <c r="AT275" i="7"/>
  <c r="AP276" i="7"/>
  <c r="AQ276" i="7"/>
  <c r="AR276" i="7"/>
  <c r="AS276" i="7"/>
  <c r="AT276" i="7"/>
  <c r="AP277" i="7"/>
  <c r="AQ277" i="7"/>
  <c r="AR277" i="7"/>
  <c r="AS277" i="7"/>
  <c r="AT277" i="7"/>
  <c r="AP278" i="7"/>
  <c r="AQ278" i="7"/>
  <c r="AR278" i="7"/>
  <c r="AS278" i="7"/>
  <c r="AT278" i="7"/>
  <c r="AP279" i="7"/>
  <c r="AR279" i="7"/>
  <c r="AQ279" i="7" s="1"/>
  <c r="AS279" i="7"/>
  <c r="AT279" i="7"/>
  <c r="AP280" i="7"/>
  <c r="AR280" i="7"/>
  <c r="AQ280" i="7" s="1"/>
  <c r="AS280" i="7"/>
  <c r="AT280" i="7"/>
  <c r="AP281" i="7"/>
  <c r="AR281" i="7"/>
  <c r="AQ281" i="7" s="1"/>
  <c r="AS281" i="7"/>
  <c r="AT281" i="7"/>
  <c r="AP282" i="7"/>
  <c r="AQ282" i="7"/>
  <c r="AR282" i="7"/>
  <c r="AS282" i="7"/>
  <c r="AT282" i="7"/>
  <c r="AP283" i="7"/>
  <c r="AQ283" i="7"/>
  <c r="AR283" i="7"/>
  <c r="AS283" i="7"/>
  <c r="AT283" i="7"/>
  <c r="AP284" i="7"/>
  <c r="AR284" i="7"/>
  <c r="AQ284" i="7" s="1"/>
  <c r="AS284" i="7"/>
  <c r="AT284" i="7"/>
  <c r="AP285" i="7"/>
  <c r="AR285" i="7"/>
  <c r="AQ285" i="7" s="1"/>
  <c r="AS285" i="7"/>
  <c r="AT285" i="7"/>
  <c r="AP286" i="7"/>
  <c r="AQ286" i="7"/>
  <c r="AR286" i="7"/>
  <c r="AS286" i="7"/>
  <c r="AT286" i="7"/>
  <c r="AP287" i="7"/>
  <c r="AR287" i="7"/>
  <c r="AQ287" i="7" s="1"/>
  <c r="AS287" i="7"/>
  <c r="AT287" i="7"/>
  <c r="AP288" i="7"/>
  <c r="AQ288" i="7"/>
  <c r="AR288" i="7"/>
  <c r="AS288" i="7"/>
  <c r="AT288" i="7"/>
  <c r="AP289" i="7"/>
  <c r="AQ289" i="7"/>
  <c r="AR289" i="7"/>
  <c r="AS289" i="7"/>
  <c r="AT289" i="7"/>
  <c r="AP290" i="7"/>
  <c r="AQ290" i="7"/>
  <c r="AR290" i="7"/>
  <c r="AS290" i="7"/>
  <c r="AT290" i="7"/>
  <c r="AP291" i="7"/>
  <c r="AR291" i="7"/>
  <c r="AQ291" i="7" s="1"/>
  <c r="AS291" i="7"/>
  <c r="AT291" i="7"/>
  <c r="AP292" i="7"/>
  <c r="AR292" i="7"/>
  <c r="AQ292" i="7" s="1"/>
  <c r="AS292" i="7"/>
  <c r="AT292" i="7"/>
  <c r="AP293" i="7"/>
  <c r="AQ293" i="7"/>
  <c r="AR293" i="7"/>
  <c r="AS293" i="7"/>
  <c r="AT293" i="7"/>
  <c r="AP294" i="7"/>
  <c r="AQ294" i="7"/>
  <c r="AR294" i="7"/>
  <c r="AS294" i="7"/>
  <c r="AT294" i="7"/>
  <c r="AP295" i="7"/>
  <c r="AR295" i="7"/>
  <c r="AQ295" i="7" s="1"/>
  <c r="AS295" i="7"/>
  <c r="AT295" i="7"/>
  <c r="AP296" i="7"/>
  <c r="AQ296" i="7"/>
  <c r="AR296" i="7"/>
  <c r="AS296" i="7"/>
  <c r="AT296" i="7"/>
  <c r="AP297" i="7"/>
  <c r="AR297" i="7"/>
  <c r="AQ297" i="7" s="1"/>
  <c r="AS297" i="7"/>
  <c r="AT297" i="7"/>
  <c r="AP298" i="7"/>
  <c r="AQ298" i="7"/>
  <c r="AR298" i="7"/>
  <c r="AS298" i="7"/>
  <c r="AT298" i="7"/>
  <c r="AP299" i="7"/>
  <c r="AR299" i="7"/>
  <c r="AQ299" i="7" s="1"/>
  <c r="AS299" i="7"/>
  <c r="AT299" i="7"/>
  <c r="AP300" i="7"/>
  <c r="AQ300" i="7"/>
  <c r="AR300" i="7"/>
  <c r="AS300" i="7"/>
  <c r="AT300" i="7"/>
  <c r="AP301" i="7"/>
  <c r="AQ301" i="7"/>
  <c r="AR301" i="7"/>
  <c r="AS301" i="7"/>
  <c r="AT301" i="7"/>
  <c r="AP302" i="7"/>
  <c r="AQ302" i="7"/>
  <c r="AR302" i="7"/>
  <c r="AS302" i="7"/>
  <c r="AT302" i="7"/>
  <c r="AP303" i="7"/>
  <c r="AR303" i="7"/>
  <c r="AQ303" i="7" s="1"/>
  <c r="AS303" i="7"/>
  <c r="AT303" i="7"/>
  <c r="AP304" i="7"/>
  <c r="AQ304" i="7"/>
  <c r="AR304" i="7"/>
  <c r="AS304" i="7"/>
  <c r="AT304" i="7"/>
  <c r="AP305" i="7"/>
  <c r="AR305" i="7"/>
  <c r="AQ305" i="7" s="1"/>
  <c r="AS305" i="7"/>
  <c r="AT305" i="7"/>
  <c r="AP306" i="7"/>
  <c r="AQ306" i="7"/>
  <c r="AR306" i="7"/>
  <c r="AS306" i="7"/>
  <c r="AT306" i="7"/>
  <c r="AP307" i="7"/>
  <c r="AQ307" i="7"/>
  <c r="AR307" i="7"/>
  <c r="AS307" i="7"/>
  <c r="AT307" i="7"/>
  <c r="AP308" i="7"/>
  <c r="AR308" i="7"/>
  <c r="AQ308" i="7" s="1"/>
  <c r="AS308" i="7"/>
  <c r="AT308" i="7"/>
  <c r="AP309" i="7"/>
  <c r="AR309" i="7"/>
  <c r="AQ309" i="7" s="1"/>
  <c r="AS309" i="7"/>
  <c r="AT309" i="7"/>
  <c r="AP310" i="7"/>
  <c r="AQ310" i="7"/>
  <c r="AR310" i="7"/>
  <c r="AS310" i="7"/>
  <c r="AT310" i="7"/>
  <c r="AP311" i="7"/>
  <c r="AR311" i="7"/>
  <c r="AQ311" i="7" s="1"/>
  <c r="AS311" i="7"/>
  <c r="AT311" i="7"/>
  <c r="AP312" i="7"/>
  <c r="AR312" i="7"/>
  <c r="AQ312" i="7" s="1"/>
  <c r="AS312" i="7"/>
  <c r="AT312" i="7"/>
  <c r="AP313" i="7"/>
  <c r="AQ313" i="7"/>
  <c r="AR313" i="7"/>
  <c r="AS313" i="7"/>
  <c r="AT313" i="7"/>
  <c r="AP314" i="7"/>
  <c r="AQ314" i="7"/>
  <c r="AR314" i="7"/>
  <c r="AS314" i="7"/>
  <c r="AT314" i="7"/>
  <c r="AP315" i="7"/>
  <c r="AR315" i="7"/>
  <c r="AQ315" i="7" s="1"/>
  <c r="AS315" i="7"/>
  <c r="AT315" i="7"/>
  <c r="AP316" i="7"/>
  <c r="AR316" i="7"/>
  <c r="AQ316" i="7" s="1"/>
  <c r="AS316" i="7"/>
  <c r="AT316" i="7"/>
  <c r="AP317" i="7"/>
  <c r="AR317" i="7"/>
  <c r="AQ317" i="7" s="1"/>
  <c r="AS317" i="7"/>
  <c r="AT317" i="7"/>
  <c r="AP318" i="7"/>
  <c r="AQ318" i="7"/>
  <c r="AR318" i="7"/>
  <c r="AS318" i="7"/>
  <c r="AT318" i="7"/>
  <c r="AP319" i="7"/>
  <c r="AR319" i="7"/>
  <c r="AQ319" i="7" s="1"/>
  <c r="AS319" i="7"/>
  <c r="AT319" i="7"/>
  <c r="AP320" i="7"/>
  <c r="AR320" i="7"/>
  <c r="AQ320" i="7" s="1"/>
  <c r="AS320" i="7"/>
  <c r="AT320" i="7"/>
  <c r="AP321" i="7"/>
  <c r="AR321" i="7"/>
  <c r="AQ321" i="7" s="1"/>
  <c r="AS321" i="7"/>
  <c r="AT321" i="7"/>
  <c r="AP322" i="7"/>
  <c r="AQ322" i="7"/>
  <c r="AR322" i="7"/>
  <c r="AS322" i="7"/>
  <c r="AT322" i="7"/>
  <c r="AP323" i="7"/>
  <c r="AR323" i="7"/>
  <c r="AQ323" i="7" s="1"/>
  <c r="AS323" i="7"/>
  <c r="AT323" i="7"/>
  <c r="AP324" i="7"/>
  <c r="AQ324" i="7"/>
  <c r="AR324" i="7"/>
  <c r="AS324" i="7"/>
  <c r="AT324" i="7"/>
  <c r="AP325" i="7"/>
  <c r="AR325" i="7"/>
  <c r="AQ325" i="7" s="1"/>
  <c r="AS325" i="7"/>
  <c r="AT325" i="7"/>
  <c r="AP326" i="7"/>
  <c r="AQ326" i="7"/>
  <c r="AR326" i="7"/>
  <c r="AS326" i="7"/>
  <c r="AT326" i="7"/>
  <c r="AP327" i="7"/>
  <c r="AR327" i="7"/>
  <c r="AQ327" i="7" s="1"/>
  <c r="AS327" i="7"/>
  <c r="AT327" i="7"/>
  <c r="AP328" i="7"/>
  <c r="AR328" i="7"/>
  <c r="AQ328" i="7" s="1"/>
  <c r="AS328" i="7"/>
  <c r="AT328" i="7"/>
  <c r="AP329" i="7"/>
  <c r="AR329" i="7"/>
  <c r="AQ329" i="7" s="1"/>
  <c r="AS329" i="7"/>
  <c r="AT329" i="7"/>
  <c r="AP330" i="7"/>
  <c r="AQ330" i="7"/>
  <c r="AR330" i="7"/>
  <c r="AS330" i="7"/>
  <c r="AT330" i="7"/>
  <c r="AP331" i="7"/>
  <c r="AR331" i="7"/>
  <c r="AQ331" i="7" s="1"/>
  <c r="AS331" i="7"/>
  <c r="AT331" i="7"/>
  <c r="AP332" i="7"/>
  <c r="AR332" i="7"/>
  <c r="AQ332" i="7" s="1"/>
  <c r="AS332" i="7"/>
  <c r="AT332" i="7"/>
  <c r="AP333" i="7"/>
  <c r="AQ333" i="7"/>
  <c r="AR333" i="7"/>
  <c r="AS333" i="7"/>
  <c r="AT333" i="7"/>
  <c r="AP334" i="7"/>
  <c r="AQ334" i="7"/>
  <c r="AR334" i="7"/>
  <c r="AS334" i="7"/>
  <c r="AT334" i="7"/>
  <c r="AP335" i="7"/>
  <c r="AR335" i="7"/>
  <c r="AQ335" i="7" s="1"/>
  <c r="AS335" i="7"/>
  <c r="AT335" i="7"/>
  <c r="AP336" i="7"/>
  <c r="AR336" i="7"/>
  <c r="AQ336" i="7" s="1"/>
  <c r="AS336" i="7"/>
  <c r="AT336" i="7"/>
  <c r="AP337" i="7"/>
  <c r="AQ337" i="7"/>
  <c r="AR337" i="7"/>
  <c r="AS337" i="7"/>
  <c r="AT337" i="7"/>
  <c r="AP338" i="7"/>
  <c r="AQ338" i="7"/>
  <c r="AR338" i="7"/>
  <c r="AS338" i="7"/>
  <c r="AT338" i="7"/>
  <c r="AP339" i="7"/>
  <c r="AR339" i="7"/>
  <c r="AQ339" i="7" s="1"/>
  <c r="AS339" i="7"/>
  <c r="AT339" i="7"/>
  <c r="AP340" i="7"/>
  <c r="AQ340" i="7"/>
  <c r="AR340" i="7"/>
  <c r="AS340" i="7"/>
  <c r="AT340" i="7"/>
  <c r="AP341" i="7"/>
  <c r="AR341" i="7"/>
  <c r="AQ341" i="7" s="1"/>
  <c r="AS341" i="7"/>
  <c r="AT341" i="7"/>
  <c r="AP342" i="7"/>
  <c r="AQ342" i="7"/>
  <c r="AR342" i="7"/>
  <c r="AS342" i="7"/>
  <c r="AT342" i="7"/>
  <c r="AP343" i="7"/>
  <c r="AR343" i="7"/>
  <c r="AQ343" i="7" s="1"/>
  <c r="AS343" i="7"/>
  <c r="AT343" i="7"/>
  <c r="AP344" i="7"/>
  <c r="AR344" i="7"/>
  <c r="AQ344" i="7" s="1"/>
  <c r="AS344" i="7"/>
  <c r="AT344" i="7"/>
  <c r="AP345" i="7"/>
  <c r="AR345" i="7"/>
  <c r="AQ345" i="7" s="1"/>
  <c r="AS345" i="7"/>
  <c r="AT345" i="7"/>
  <c r="AP346" i="7"/>
  <c r="AQ346" i="7"/>
  <c r="AR346" i="7"/>
  <c r="AS346" i="7"/>
  <c r="AT346" i="7"/>
  <c r="AP347" i="7"/>
  <c r="AR347" i="7"/>
  <c r="AQ347" i="7" s="1"/>
  <c r="AS347" i="7"/>
  <c r="AT347" i="7"/>
  <c r="AP348" i="7"/>
  <c r="AQ348" i="7"/>
  <c r="AR348" i="7"/>
  <c r="AS348" i="7"/>
  <c r="AT348" i="7"/>
  <c r="AP349" i="7"/>
  <c r="AR349" i="7"/>
  <c r="AQ349" i="7" s="1"/>
  <c r="AS349" i="7"/>
  <c r="AT349" i="7"/>
  <c r="AP350" i="7"/>
  <c r="AQ350" i="7"/>
  <c r="AR350" i="7"/>
  <c r="AS350" i="7"/>
  <c r="AT350" i="7"/>
  <c r="AP351" i="7"/>
  <c r="AR351" i="7"/>
  <c r="AQ351" i="7" s="1"/>
  <c r="AS351" i="7"/>
  <c r="AT351" i="7"/>
  <c r="AP352" i="7"/>
  <c r="AR352" i="7"/>
  <c r="AQ352" i="7" s="1"/>
  <c r="AS352" i="7"/>
  <c r="AT352" i="7"/>
  <c r="AP353" i="7"/>
  <c r="AR353" i="7"/>
  <c r="AQ353" i="7" s="1"/>
  <c r="AS353" i="7"/>
  <c r="AT353" i="7"/>
  <c r="AP354" i="7"/>
  <c r="AQ354" i="7"/>
  <c r="AR354" i="7"/>
  <c r="AS354" i="7"/>
  <c r="AT354" i="7"/>
  <c r="AP355" i="7"/>
  <c r="AR355" i="7"/>
  <c r="AQ355" i="7" s="1"/>
  <c r="AS355" i="7"/>
  <c r="AT355" i="7"/>
  <c r="AP356" i="7"/>
  <c r="AQ356" i="7"/>
  <c r="AR356" i="7"/>
  <c r="AS356" i="7"/>
  <c r="AT356" i="7"/>
  <c r="AP357" i="7"/>
  <c r="AR357" i="7"/>
  <c r="AQ357" i="7" s="1"/>
  <c r="AS357" i="7"/>
  <c r="AT357" i="7"/>
  <c r="AP358" i="7"/>
  <c r="AQ358" i="7"/>
  <c r="AR358" i="7"/>
  <c r="AS358" i="7"/>
  <c r="AT358" i="7"/>
  <c r="AP359" i="7"/>
  <c r="AR359" i="7"/>
  <c r="AQ359" i="7" s="1"/>
  <c r="AS359" i="7"/>
  <c r="AT359" i="7"/>
  <c r="AP360" i="7"/>
  <c r="AQ360" i="7"/>
  <c r="AR360" i="7"/>
  <c r="AS360" i="7"/>
  <c r="AT360" i="7"/>
  <c r="AP361" i="7"/>
  <c r="AQ361" i="7"/>
  <c r="AR361" i="7"/>
  <c r="AS361" i="7"/>
  <c r="AT361" i="7"/>
  <c r="AP362" i="7"/>
  <c r="AQ362" i="7"/>
  <c r="AR362" i="7"/>
  <c r="AS362" i="7"/>
  <c r="AT362" i="7"/>
  <c r="AP363" i="7"/>
  <c r="AR363" i="7"/>
  <c r="AQ363" i="7" s="1"/>
  <c r="AS363" i="7"/>
  <c r="AT363" i="7"/>
  <c r="AP364" i="7"/>
  <c r="AQ364" i="7"/>
  <c r="AR364" i="7"/>
  <c r="AS364" i="7"/>
  <c r="AT364" i="7"/>
  <c r="AP365" i="7"/>
  <c r="AR365" i="7"/>
  <c r="AQ365" i="7" s="1"/>
  <c r="AS365" i="7"/>
  <c r="AT365" i="7"/>
  <c r="AP366" i="7"/>
  <c r="AQ366" i="7"/>
  <c r="AR366" i="7"/>
  <c r="AS366" i="7"/>
  <c r="AT366" i="7"/>
  <c r="AP367" i="7"/>
  <c r="AR367" i="7"/>
  <c r="AQ367" i="7" s="1"/>
  <c r="AS367" i="7"/>
  <c r="AT367" i="7"/>
  <c r="AP368" i="7"/>
  <c r="AQ368" i="7"/>
  <c r="AR368" i="7"/>
  <c r="AS368" i="7"/>
  <c r="AT368" i="7"/>
  <c r="AP369" i="7"/>
  <c r="AR369" i="7"/>
  <c r="AQ369" i="7" s="1"/>
  <c r="AS369" i="7"/>
  <c r="AT369" i="7"/>
  <c r="AP370" i="7"/>
  <c r="AQ370" i="7"/>
  <c r="AR370" i="7"/>
  <c r="AS370" i="7"/>
  <c r="AT370" i="7"/>
  <c r="AP371" i="7"/>
  <c r="AR371" i="7"/>
  <c r="AQ371" i="7" s="1"/>
  <c r="AS371" i="7"/>
  <c r="AT371" i="7"/>
  <c r="AP372" i="7"/>
  <c r="AR372" i="7"/>
  <c r="AQ372" i="7" s="1"/>
  <c r="AS372" i="7"/>
  <c r="AT372" i="7"/>
  <c r="AP373" i="7"/>
  <c r="AR373" i="7"/>
  <c r="AQ373" i="7" s="1"/>
  <c r="AS373" i="7"/>
  <c r="AT373" i="7"/>
  <c r="AP374" i="7"/>
  <c r="AQ374" i="7"/>
  <c r="AR374" i="7"/>
  <c r="AS374" i="7"/>
  <c r="AT374" i="7"/>
  <c r="AP375" i="7"/>
  <c r="AR375" i="7"/>
  <c r="AQ375" i="7" s="1"/>
  <c r="AS375" i="7"/>
  <c r="AT375" i="7"/>
  <c r="AP376" i="7"/>
  <c r="AR376" i="7"/>
  <c r="AQ376" i="7" s="1"/>
  <c r="AS376" i="7"/>
  <c r="AT376" i="7"/>
  <c r="AP377" i="7"/>
  <c r="AQ377" i="7"/>
  <c r="AR377" i="7"/>
  <c r="AS377" i="7"/>
  <c r="AT377" i="7"/>
  <c r="AP378" i="7"/>
  <c r="AQ378" i="7"/>
  <c r="AR378" i="7"/>
  <c r="AS378" i="7"/>
  <c r="AT378" i="7"/>
  <c r="AP379" i="7"/>
  <c r="AR379" i="7"/>
  <c r="AQ379" i="7" s="1"/>
  <c r="AS379" i="7"/>
  <c r="AT379" i="7"/>
  <c r="AP380" i="7"/>
  <c r="AR380" i="7"/>
  <c r="AQ380" i="7" s="1"/>
  <c r="AS380" i="7"/>
  <c r="AT380" i="7"/>
  <c r="AP381" i="7"/>
  <c r="AR381" i="7"/>
  <c r="AQ381" i="7" s="1"/>
  <c r="AS381" i="7"/>
  <c r="AT381" i="7"/>
  <c r="AP382" i="7"/>
  <c r="AQ382" i="7"/>
  <c r="AR382" i="7"/>
  <c r="AS382" i="7"/>
  <c r="AT382" i="7"/>
  <c r="AP383" i="7"/>
  <c r="AR383" i="7"/>
  <c r="AQ383" i="7" s="1"/>
  <c r="AS383" i="7"/>
  <c r="AT383" i="7"/>
  <c r="AP384" i="7"/>
  <c r="AQ384" i="7"/>
  <c r="AR384" i="7"/>
  <c r="AS384" i="7"/>
  <c r="AT384" i="7"/>
  <c r="AP385" i="7"/>
  <c r="AR385" i="7"/>
  <c r="AQ385" i="7" s="1"/>
  <c r="AS385" i="7"/>
  <c r="AT385" i="7"/>
  <c r="AP386" i="7"/>
  <c r="AQ386" i="7"/>
  <c r="AR386" i="7"/>
  <c r="AS386" i="7"/>
  <c r="AT386" i="7"/>
  <c r="AP387" i="7"/>
  <c r="AR387" i="7"/>
  <c r="AQ387" i="7" s="1"/>
  <c r="AS387" i="7"/>
  <c r="AT387" i="7"/>
  <c r="AP388" i="7"/>
  <c r="AR388" i="7"/>
  <c r="AQ388" i="7" s="1"/>
  <c r="AS388" i="7"/>
  <c r="AT388" i="7"/>
  <c r="AP389" i="7"/>
  <c r="AR389" i="7"/>
  <c r="AQ389" i="7" s="1"/>
  <c r="AS389" i="7"/>
  <c r="AT389" i="7"/>
  <c r="AP390" i="7"/>
  <c r="AQ390" i="7"/>
  <c r="AR390" i="7"/>
  <c r="AS390" i="7"/>
  <c r="AT390" i="7"/>
  <c r="AP391" i="7"/>
  <c r="AQ391" i="7"/>
  <c r="AR391" i="7"/>
  <c r="AS391" i="7"/>
  <c r="AT391" i="7"/>
  <c r="AP392" i="7"/>
  <c r="AR392" i="7"/>
  <c r="AQ392" i="7" s="1"/>
  <c r="AS392" i="7"/>
  <c r="AT392" i="7"/>
  <c r="AP393" i="7"/>
  <c r="AR393" i="7"/>
  <c r="AQ393" i="7" s="1"/>
  <c r="AS393" i="7"/>
  <c r="AT393" i="7"/>
  <c r="AP394" i="7"/>
  <c r="AQ394" i="7"/>
  <c r="AR394" i="7"/>
  <c r="AS394" i="7"/>
  <c r="AT394" i="7"/>
  <c r="AP395" i="7"/>
  <c r="AR395" i="7"/>
  <c r="AQ395" i="7" s="1"/>
  <c r="AS395" i="7"/>
  <c r="AT395" i="7"/>
  <c r="AP396" i="7"/>
  <c r="AR396" i="7"/>
  <c r="AQ396" i="7" s="1"/>
  <c r="AS396" i="7"/>
  <c r="AT396" i="7"/>
  <c r="AP397" i="7"/>
  <c r="AQ397" i="7"/>
  <c r="AR397" i="7"/>
  <c r="AS397" i="7"/>
  <c r="AT397" i="7"/>
  <c r="AP398" i="7"/>
  <c r="AQ398" i="7"/>
  <c r="AR398" i="7"/>
  <c r="AS398" i="7"/>
  <c r="AT398" i="7"/>
  <c r="AP399" i="7"/>
  <c r="AR399" i="7"/>
  <c r="AQ399" i="7" s="1"/>
  <c r="AS399" i="7"/>
  <c r="AT399" i="7"/>
  <c r="AP400" i="7"/>
  <c r="AQ400" i="7"/>
  <c r="AR400" i="7"/>
  <c r="AS400" i="7"/>
  <c r="AT400" i="7"/>
  <c r="AP401" i="7"/>
  <c r="AR401" i="7"/>
  <c r="AQ401" i="7" s="1"/>
  <c r="AS401" i="7"/>
  <c r="AT401" i="7"/>
  <c r="AP402" i="7"/>
  <c r="AQ402" i="7"/>
  <c r="AR402" i="7"/>
  <c r="AS402" i="7"/>
  <c r="AT402" i="7"/>
  <c r="AP403" i="7"/>
  <c r="AR403" i="7"/>
  <c r="AQ403" i="7" s="1"/>
  <c r="AS403" i="7"/>
  <c r="AT403" i="7"/>
  <c r="AP404" i="7"/>
  <c r="AQ404" i="7"/>
  <c r="AR404" i="7"/>
  <c r="AS404" i="7"/>
  <c r="AT404" i="7"/>
  <c r="AP405" i="7"/>
  <c r="AR405" i="7"/>
  <c r="AQ405" i="7" s="1"/>
  <c r="AS405" i="7"/>
  <c r="AT405" i="7"/>
  <c r="AP406" i="7"/>
  <c r="AQ406" i="7"/>
  <c r="AR406" i="7"/>
  <c r="AS406" i="7"/>
  <c r="AT406" i="7"/>
  <c r="AP407" i="7"/>
  <c r="AR407" i="7"/>
  <c r="AQ407" i="7" s="1"/>
  <c r="AS407" i="7"/>
  <c r="AT407" i="7"/>
  <c r="AP408" i="7"/>
  <c r="AQ408" i="7"/>
  <c r="AR408" i="7"/>
  <c r="AS408" i="7"/>
  <c r="AT408" i="7"/>
  <c r="AP409" i="7"/>
  <c r="AQ409" i="7"/>
  <c r="AR409" i="7"/>
  <c r="AS409" i="7"/>
  <c r="AT409" i="7"/>
  <c r="AP410" i="7"/>
  <c r="AQ410" i="7"/>
  <c r="AR410" i="7"/>
  <c r="AS410" i="7"/>
  <c r="AT410" i="7"/>
  <c r="AP411" i="7"/>
  <c r="AR411" i="7"/>
  <c r="AQ411" i="7" s="1"/>
  <c r="AS411" i="7"/>
  <c r="AT411" i="7"/>
  <c r="AP412" i="7"/>
  <c r="AQ412" i="7"/>
  <c r="AR412" i="7"/>
  <c r="AS412" i="7"/>
  <c r="AT412" i="7"/>
  <c r="AP413" i="7"/>
  <c r="AR413" i="7"/>
  <c r="AQ413" i="7" s="1"/>
  <c r="AS413" i="7"/>
  <c r="AT413" i="7"/>
  <c r="AP414" i="7"/>
  <c r="AQ414" i="7"/>
  <c r="AR414" i="7"/>
  <c r="AS414" i="7"/>
  <c r="AT414" i="7"/>
  <c r="AP415" i="7"/>
  <c r="AR415" i="7"/>
  <c r="AQ415" i="7" s="1"/>
  <c r="AS415" i="7"/>
  <c r="AT415" i="7"/>
  <c r="AP416" i="7"/>
  <c r="AR416" i="7"/>
  <c r="AQ416" i="7" s="1"/>
  <c r="AS416" i="7"/>
  <c r="AT416" i="7"/>
  <c r="AP417" i="7"/>
  <c r="AR417" i="7"/>
  <c r="AQ417" i="7" s="1"/>
  <c r="AS417" i="7"/>
  <c r="AT417" i="7"/>
  <c r="AP418" i="7"/>
  <c r="AQ418" i="7"/>
  <c r="AR418" i="7"/>
  <c r="AS418" i="7"/>
  <c r="AT418" i="7"/>
  <c r="AP419" i="7"/>
  <c r="AR419" i="7"/>
  <c r="AQ419" i="7" s="1"/>
  <c r="AS419" i="7"/>
  <c r="AT419" i="7"/>
  <c r="AP420" i="7"/>
  <c r="AR420" i="7"/>
  <c r="AQ420" i="7" s="1"/>
  <c r="AS420" i="7"/>
  <c r="AT420" i="7"/>
  <c r="AP421" i="7"/>
  <c r="AR421" i="7"/>
  <c r="AQ421" i="7" s="1"/>
  <c r="AS421" i="7"/>
  <c r="AT421" i="7"/>
  <c r="AP422" i="7"/>
  <c r="AQ422" i="7"/>
  <c r="AR422" i="7"/>
  <c r="AS422" i="7"/>
  <c r="AT422" i="7"/>
  <c r="AP423" i="7"/>
  <c r="AR423" i="7"/>
  <c r="AQ423" i="7" s="1"/>
  <c r="AS423" i="7"/>
  <c r="AT423" i="7"/>
  <c r="AP424" i="7"/>
  <c r="AR424" i="7"/>
  <c r="AQ424" i="7" s="1"/>
  <c r="AS424" i="7"/>
  <c r="AT424" i="7"/>
  <c r="AP425" i="7"/>
  <c r="AQ425" i="7"/>
  <c r="AR425" i="7"/>
  <c r="AS425" i="7"/>
  <c r="AT425" i="7"/>
  <c r="AP426" i="7"/>
  <c r="AQ426" i="7"/>
  <c r="AR426" i="7"/>
  <c r="AS426" i="7"/>
  <c r="AT426" i="7"/>
  <c r="AP427" i="7"/>
  <c r="AR427" i="7"/>
  <c r="AQ427" i="7" s="1"/>
  <c r="AS427" i="7"/>
  <c r="AT427" i="7"/>
  <c r="AP428" i="7"/>
  <c r="AQ428" i="7"/>
  <c r="AR428" i="7"/>
  <c r="AS428" i="7"/>
  <c r="AT428" i="7"/>
  <c r="AP429" i="7"/>
  <c r="AR429" i="7"/>
  <c r="AQ429" i="7" s="1"/>
  <c r="AS429" i="7"/>
  <c r="AT429" i="7"/>
  <c r="AP430" i="7"/>
  <c r="AQ430" i="7"/>
  <c r="AR430" i="7"/>
  <c r="AS430" i="7"/>
  <c r="AT430" i="7"/>
  <c r="AP431" i="7"/>
  <c r="AR431" i="7"/>
  <c r="AQ431" i="7" s="1"/>
  <c r="AS431" i="7"/>
  <c r="AT431" i="7"/>
  <c r="AP432" i="7"/>
  <c r="AQ432" i="7"/>
  <c r="AR432" i="7"/>
  <c r="AS432" i="7"/>
  <c r="AT432" i="7"/>
  <c r="AP433" i="7"/>
  <c r="AQ433" i="7"/>
  <c r="AR433" i="7"/>
  <c r="AS433" i="7"/>
  <c r="AT433" i="7"/>
  <c r="AP434" i="7"/>
  <c r="AQ434" i="7"/>
  <c r="AR434" i="7"/>
  <c r="AS434" i="7"/>
  <c r="AT434" i="7"/>
  <c r="AP435" i="7"/>
  <c r="AR435" i="7"/>
  <c r="AQ435" i="7" s="1"/>
  <c r="AS435" i="7"/>
  <c r="AT435" i="7"/>
  <c r="AP436" i="7"/>
  <c r="AQ436" i="7"/>
  <c r="AR436" i="7"/>
  <c r="AS436" i="7"/>
  <c r="AT436" i="7"/>
  <c r="AP437" i="7"/>
  <c r="AR437" i="7"/>
  <c r="AQ437" i="7" s="1"/>
  <c r="AS437" i="7"/>
  <c r="AT437" i="7"/>
  <c r="AP438" i="7"/>
  <c r="AQ438" i="7"/>
  <c r="AR438" i="7"/>
  <c r="AS438" i="7"/>
  <c r="AT438" i="7"/>
  <c r="AP439" i="7"/>
  <c r="AQ439" i="7"/>
  <c r="AR439" i="7"/>
  <c r="AS439" i="7"/>
  <c r="AT439" i="7"/>
  <c r="AP440" i="7"/>
  <c r="AR440" i="7"/>
  <c r="AQ440" i="7" s="1"/>
  <c r="AS440" i="7"/>
  <c r="AT440" i="7"/>
  <c r="AP441" i="7"/>
  <c r="AQ441" i="7"/>
  <c r="AR441" i="7"/>
  <c r="AS441" i="7"/>
  <c r="AT441" i="7"/>
  <c r="AP442" i="7"/>
  <c r="AQ442" i="7"/>
  <c r="AR442" i="7"/>
  <c r="AS442" i="7"/>
  <c r="AT442" i="7"/>
  <c r="AP443" i="7"/>
  <c r="AR443" i="7"/>
  <c r="AQ443" i="7" s="1"/>
  <c r="AS443" i="7"/>
  <c r="AT443" i="7"/>
  <c r="AP444" i="7"/>
  <c r="AR444" i="7"/>
  <c r="AQ444" i="7" s="1"/>
  <c r="AS444" i="7"/>
  <c r="AT444" i="7"/>
  <c r="AP445" i="7"/>
  <c r="AQ445" i="7"/>
  <c r="AR445" i="7"/>
  <c r="AS445" i="7"/>
  <c r="AT445" i="7"/>
  <c r="AP446" i="7"/>
  <c r="AQ446" i="7"/>
  <c r="AR446" i="7"/>
  <c r="AS446" i="7"/>
  <c r="AT446" i="7"/>
  <c r="AP447" i="7"/>
  <c r="AR447" i="7"/>
  <c r="AQ447" i="7" s="1"/>
  <c r="AS447" i="7"/>
  <c r="AT447" i="7"/>
  <c r="AP448" i="7"/>
  <c r="AQ448" i="7"/>
  <c r="AR448" i="7"/>
  <c r="AS448" i="7"/>
  <c r="AT448" i="7"/>
  <c r="AP449" i="7"/>
  <c r="AR449" i="7"/>
  <c r="AQ449" i="7" s="1"/>
  <c r="AS449" i="7"/>
  <c r="AT449" i="7"/>
  <c r="AP450" i="7"/>
  <c r="AQ450" i="7"/>
  <c r="AR450" i="7"/>
  <c r="AS450" i="7"/>
  <c r="AT450" i="7"/>
  <c r="AP451" i="7"/>
  <c r="AR451" i="7"/>
  <c r="AQ451" i="7" s="1"/>
  <c r="AS451" i="7"/>
  <c r="AT451" i="7"/>
  <c r="AP452" i="7"/>
  <c r="AR452" i="7"/>
  <c r="AQ452" i="7" s="1"/>
  <c r="AS452" i="7"/>
  <c r="AT452" i="7"/>
  <c r="AP453" i="7"/>
  <c r="AR453" i="7"/>
  <c r="AQ453" i="7" s="1"/>
  <c r="AS453" i="7"/>
  <c r="AT453" i="7"/>
  <c r="AP454" i="7"/>
  <c r="AQ454" i="7"/>
  <c r="AR454" i="7"/>
  <c r="AS454" i="7"/>
  <c r="AT454" i="7"/>
  <c r="AP455" i="7"/>
  <c r="AR455" i="7"/>
  <c r="AQ455" i="7" s="1"/>
  <c r="AS455" i="7"/>
  <c r="AT455" i="7"/>
  <c r="AP456" i="7"/>
  <c r="AR456" i="7"/>
  <c r="AQ456" i="7" s="1"/>
  <c r="AS456" i="7"/>
  <c r="AT456" i="7"/>
  <c r="AP457" i="7"/>
  <c r="AR457" i="7"/>
  <c r="AQ457" i="7" s="1"/>
  <c r="AS457" i="7"/>
  <c r="AT457" i="7"/>
  <c r="AP458" i="7"/>
  <c r="AQ458" i="7"/>
  <c r="AR458" i="7"/>
  <c r="AS458" i="7"/>
  <c r="AT458" i="7"/>
  <c r="AP459" i="7"/>
  <c r="AR459" i="7"/>
  <c r="AQ459" i="7" s="1"/>
  <c r="AS459" i="7"/>
  <c r="AT459" i="7"/>
  <c r="AP460" i="7"/>
  <c r="AR460" i="7"/>
  <c r="AQ460" i="7" s="1"/>
  <c r="AS460" i="7"/>
  <c r="AT460" i="7"/>
  <c r="AP461" i="7"/>
  <c r="AQ461" i="7"/>
  <c r="AR461" i="7"/>
  <c r="AS461" i="7"/>
  <c r="AT461" i="7"/>
  <c r="AP462" i="7"/>
  <c r="AQ462" i="7"/>
  <c r="AR462" i="7"/>
  <c r="AS462" i="7"/>
  <c r="AT462" i="7"/>
  <c r="AP463" i="7"/>
  <c r="AR463" i="7"/>
  <c r="AQ463" i="7" s="1"/>
  <c r="AS463" i="7"/>
  <c r="AT463" i="7"/>
  <c r="AP464" i="7"/>
  <c r="AQ464" i="7"/>
  <c r="AR464" i="7"/>
  <c r="AS464" i="7"/>
  <c r="AT464" i="7"/>
  <c r="AP465" i="7"/>
  <c r="AR465" i="7"/>
  <c r="AQ465" i="7" s="1"/>
  <c r="AS465" i="7"/>
  <c r="AT465" i="7"/>
  <c r="AP466" i="7"/>
  <c r="AQ466" i="7"/>
  <c r="AR466" i="7"/>
  <c r="AS466" i="7"/>
  <c r="AT466" i="7"/>
  <c r="AP467" i="7"/>
  <c r="AR467" i="7"/>
  <c r="AQ467" i="7" s="1"/>
  <c r="AS467" i="7"/>
  <c r="AT467" i="7"/>
  <c r="AP468" i="7"/>
  <c r="AQ468" i="7"/>
  <c r="AR468" i="7"/>
  <c r="AS468" i="7"/>
  <c r="AT468" i="7"/>
  <c r="AP469" i="7"/>
  <c r="AQ469" i="7"/>
  <c r="AR469" i="7"/>
  <c r="AS469" i="7"/>
  <c r="AT469" i="7"/>
  <c r="AP470" i="7"/>
  <c r="AQ470" i="7"/>
  <c r="AR470" i="7"/>
  <c r="AS470" i="7"/>
  <c r="AT470" i="7"/>
  <c r="AP471" i="7"/>
  <c r="AR471" i="7"/>
  <c r="AQ471" i="7" s="1"/>
  <c r="AS471" i="7"/>
  <c r="AT471" i="7"/>
  <c r="AP472" i="7"/>
  <c r="AQ472" i="7"/>
  <c r="AR472" i="7"/>
  <c r="AS472" i="7"/>
  <c r="AT472" i="7"/>
  <c r="AP473" i="7"/>
  <c r="AR473" i="7"/>
  <c r="AQ473" i="7" s="1"/>
  <c r="AS473" i="7"/>
  <c r="AT473" i="7"/>
  <c r="AP474" i="7"/>
  <c r="AQ474" i="7"/>
  <c r="AR474" i="7"/>
  <c r="AS474" i="7"/>
  <c r="AT474" i="7"/>
  <c r="AP475" i="7"/>
  <c r="AQ475" i="7"/>
  <c r="AR475" i="7"/>
  <c r="AS475" i="7"/>
  <c r="AT475" i="7"/>
  <c r="AP476" i="7"/>
  <c r="AR476" i="7"/>
  <c r="AQ476" i="7" s="1"/>
  <c r="AS476" i="7"/>
  <c r="AT476" i="7"/>
  <c r="AP477" i="7"/>
  <c r="AQ477" i="7"/>
  <c r="AR477" i="7"/>
  <c r="AS477" i="7"/>
  <c r="AT477" i="7"/>
  <c r="AP478" i="7"/>
  <c r="AQ478" i="7"/>
  <c r="AR478" i="7"/>
  <c r="AS478" i="7"/>
  <c r="AT478" i="7"/>
  <c r="AP479" i="7"/>
  <c r="AR479" i="7"/>
  <c r="AQ479" i="7" s="1"/>
  <c r="AS479" i="7"/>
  <c r="AT479" i="7"/>
  <c r="AP480" i="7"/>
  <c r="AQ480" i="7"/>
  <c r="AR480" i="7"/>
  <c r="AS480" i="7"/>
  <c r="AT480" i="7"/>
  <c r="AP481" i="7"/>
  <c r="AR481" i="7"/>
  <c r="AQ481" i="7" s="1"/>
  <c r="AS481" i="7"/>
  <c r="AT481" i="7"/>
  <c r="AP482" i="7"/>
  <c r="AQ482" i="7"/>
  <c r="AR482" i="7"/>
  <c r="AS482" i="7"/>
  <c r="AT482" i="7"/>
  <c r="AP483" i="7"/>
  <c r="AR483" i="7"/>
  <c r="AQ483" i="7" s="1"/>
  <c r="AS483" i="7"/>
  <c r="AT483" i="7"/>
  <c r="AP484" i="7"/>
  <c r="AR484" i="7"/>
  <c r="AQ484" i="7" s="1"/>
  <c r="AS484" i="7"/>
  <c r="AT484" i="7"/>
  <c r="AP485" i="7"/>
  <c r="AQ485" i="7"/>
  <c r="AR485" i="7"/>
  <c r="AS485" i="7"/>
  <c r="AT485" i="7"/>
  <c r="AP486" i="7"/>
  <c r="AQ486" i="7"/>
  <c r="AR486" i="7"/>
  <c r="AS486" i="7"/>
  <c r="AT486" i="7"/>
  <c r="AP487" i="7"/>
  <c r="AR487" i="7"/>
  <c r="AQ487" i="7" s="1"/>
  <c r="AS487" i="7"/>
  <c r="AT487" i="7"/>
  <c r="AP488" i="7"/>
  <c r="AR488" i="7"/>
  <c r="AQ488" i="7" s="1"/>
  <c r="AS488" i="7"/>
  <c r="AT488" i="7"/>
  <c r="AP489" i="7"/>
  <c r="AR489" i="7"/>
  <c r="AQ489" i="7" s="1"/>
  <c r="AS489" i="7"/>
  <c r="AT489" i="7"/>
  <c r="AP490" i="7"/>
  <c r="AQ490" i="7"/>
  <c r="AR490" i="7"/>
  <c r="AS490" i="7"/>
  <c r="AT490" i="7"/>
  <c r="AP491" i="7"/>
  <c r="AR491" i="7"/>
  <c r="AQ491" i="7" s="1"/>
  <c r="AS491" i="7"/>
  <c r="AT491" i="7"/>
  <c r="AP492" i="7"/>
  <c r="AR492" i="7"/>
  <c r="AQ492" i="7" s="1"/>
  <c r="AS492" i="7"/>
  <c r="AT492" i="7"/>
  <c r="AP493" i="7"/>
  <c r="AR493" i="7"/>
  <c r="AQ493" i="7" s="1"/>
  <c r="AS493" i="7"/>
  <c r="AT493" i="7"/>
  <c r="AP494" i="7"/>
  <c r="AQ494" i="7"/>
  <c r="AR494" i="7"/>
  <c r="AS494" i="7"/>
  <c r="AT494" i="7"/>
  <c r="AP495" i="7"/>
  <c r="AR495" i="7"/>
  <c r="AQ495" i="7" s="1"/>
  <c r="AS495" i="7"/>
  <c r="AT495" i="7"/>
  <c r="AP496" i="7"/>
  <c r="AR496" i="7"/>
  <c r="AQ496" i="7" s="1"/>
  <c r="AS496" i="7"/>
  <c r="AT496" i="7"/>
  <c r="AP497" i="7"/>
  <c r="AR497" i="7"/>
  <c r="AQ497" i="7" s="1"/>
  <c r="AS497" i="7"/>
  <c r="AT497" i="7"/>
  <c r="AP498" i="7"/>
  <c r="AQ498" i="7"/>
  <c r="AR498" i="7"/>
  <c r="AS498" i="7"/>
  <c r="AT498" i="7"/>
  <c r="AP499" i="7"/>
  <c r="AQ499" i="7"/>
  <c r="AR499" i="7"/>
  <c r="AS499" i="7"/>
  <c r="AT499" i="7"/>
  <c r="AP500" i="7"/>
  <c r="AQ500" i="7"/>
  <c r="AR500" i="7"/>
  <c r="AS500" i="7"/>
  <c r="AT500" i="7"/>
  <c r="AP501" i="7"/>
  <c r="AR501" i="7"/>
  <c r="AQ501" i="7" s="1"/>
  <c r="AS501" i="7"/>
  <c r="AT501" i="7"/>
  <c r="AP502" i="7"/>
  <c r="AQ502" i="7"/>
  <c r="AR502" i="7"/>
  <c r="AS502" i="7"/>
  <c r="AT502" i="7"/>
  <c r="AP503" i="7"/>
  <c r="AR503" i="7"/>
  <c r="AQ503" i="7" s="1"/>
  <c r="AS503" i="7"/>
  <c r="AT503" i="7"/>
  <c r="AP504" i="7"/>
  <c r="AQ504" i="7"/>
  <c r="AR504" i="7"/>
  <c r="AS504" i="7"/>
  <c r="AT504" i="7"/>
  <c r="AP505" i="7"/>
  <c r="AQ505" i="7"/>
  <c r="AR505" i="7"/>
  <c r="AS505" i="7"/>
  <c r="AT505" i="7"/>
  <c r="AP506" i="7"/>
  <c r="AQ506" i="7"/>
  <c r="AR506" i="7"/>
  <c r="AS506" i="7"/>
  <c r="AT506" i="7"/>
  <c r="AP507" i="7"/>
  <c r="AR507" i="7"/>
  <c r="AQ507" i="7" s="1"/>
  <c r="AS507" i="7"/>
  <c r="AT507" i="7"/>
  <c r="AP508" i="7"/>
  <c r="AR508" i="7"/>
  <c r="AQ508" i="7" s="1"/>
  <c r="AS508" i="7"/>
  <c r="AT508" i="7"/>
  <c r="AP509" i="7"/>
  <c r="AR509" i="7"/>
  <c r="AQ509" i="7" s="1"/>
  <c r="AS509" i="7"/>
  <c r="AT509" i="7"/>
  <c r="AP510" i="7"/>
  <c r="AQ510" i="7"/>
  <c r="AR510" i="7"/>
  <c r="AS510" i="7"/>
  <c r="AT510" i="7"/>
  <c r="AP511" i="7"/>
  <c r="AR511" i="7"/>
  <c r="AQ511" i="7" s="1"/>
  <c r="AS511" i="7"/>
  <c r="AT511" i="7"/>
  <c r="AP512" i="7"/>
  <c r="AQ512" i="7"/>
  <c r="AR512" i="7"/>
  <c r="AS512" i="7"/>
  <c r="AT512" i="7"/>
  <c r="AP513" i="7"/>
  <c r="AR513" i="7"/>
  <c r="AQ513" i="7" s="1"/>
  <c r="AS513" i="7"/>
  <c r="AT513" i="7"/>
  <c r="AP514" i="7"/>
  <c r="AQ514" i="7"/>
  <c r="AR514" i="7"/>
  <c r="AS514" i="7"/>
  <c r="AT514" i="7"/>
  <c r="AP515" i="7"/>
  <c r="AR515" i="7"/>
  <c r="AQ515" i="7" s="1"/>
  <c r="AS515" i="7"/>
  <c r="AT515" i="7"/>
  <c r="AP516" i="7"/>
  <c r="AR516" i="7"/>
  <c r="AQ516" i="7" s="1"/>
  <c r="AS516" i="7"/>
  <c r="AT516" i="7"/>
  <c r="AP517" i="7"/>
  <c r="AR517" i="7"/>
  <c r="AQ517" i="7" s="1"/>
  <c r="AS517" i="7"/>
  <c r="AT517" i="7"/>
  <c r="AP518" i="7"/>
  <c r="AQ518" i="7"/>
  <c r="AR518" i="7"/>
  <c r="AS518" i="7"/>
  <c r="AT518" i="7"/>
  <c r="AP519" i="7"/>
  <c r="AR519" i="7"/>
  <c r="AQ519" i="7" s="1"/>
  <c r="AS519" i="7"/>
  <c r="AT519" i="7"/>
  <c r="AP520" i="7"/>
  <c r="AR520" i="7"/>
  <c r="AQ520" i="7" s="1"/>
  <c r="AS520" i="7"/>
  <c r="AT520" i="7"/>
  <c r="AP521" i="7"/>
  <c r="AR521" i="7"/>
  <c r="AQ521" i="7" s="1"/>
  <c r="AS521" i="7"/>
  <c r="AT521" i="7"/>
  <c r="AP522" i="7"/>
  <c r="AQ522" i="7"/>
  <c r="AR522" i="7"/>
  <c r="AS522" i="7"/>
  <c r="AT522" i="7"/>
  <c r="AP523" i="7"/>
  <c r="AQ523" i="7"/>
  <c r="AR523" i="7"/>
  <c r="AS523" i="7"/>
  <c r="AT523" i="7"/>
  <c r="AP524" i="7"/>
  <c r="AR524" i="7"/>
  <c r="AQ524" i="7" s="1"/>
  <c r="AS524" i="7"/>
  <c r="AT524" i="7"/>
  <c r="AP525" i="7"/>
  <c r="AR525" i="7"/>
  <c r="AQ525" i="7" s="1"/>
  <c r="AS525" i="7"/>
  <c r="AT525" i="7"/>
  <c r="AP526" i="7"/>
  <c r="AQ526" i="7"/>
  <c r="AR526" i="7"/>
  <c r="AS526" i="7"/>
  <c r="AT526" i="7"/>
  <c r="AP527" i="7"/>
  <c r="AR527" i="7"/>
  <c r="AQ527" i="7" s="1"/>
  <c r="AS527" i="7"/>
  <c r="AT527" i="7"/>
  <c r="AP528" i="7"/>
  <c r="AR528" i="7"/>
  <c r="AQ528" i="7" s="1"/>
  <c r="AS528" i="7"/>
  <c r="AT528" i="7"/>
  <c r="AP529" i="7"/>
  <c r="AR529" i="7"/>
  <c r="AQ529" i="7" s="1"/>
  <c r="AS529" i="7"/>
  <c r="AT529" i="7"/>
  <c r="AP530" i="7"/>
  <c r="AQ530" i="7"/>
  <c r="AR530" i="7"/>
  <c r="AS530" i="7"/>
  <c r="AT530" i="7"/>
  <c r="AP531" i="7"/>
  <c r="AR531" i="7"/>
  <c r="AQ531" i="7" s="1"/>
  <c r="AS531" i="7"/>
  <c r="AT531" i="7"/>
  <c r="AP532" i="7"/>
  <c r="AR532" i="7"/>
  <c r="AQ532" i="7" s="1"/>
  <c r="AS532" i="7"/>
  <c r="AT532" i="7"/>
  <c r="AP533" i="7"/>
  <c r="AR533" i="7"/>
  <c r="AQ533" i="7" s="1"/>
  <c r="AS533" i="7"/>
  <c r="AT533" i="7"/>
  <c r="AP534" i="7"/>
  <c r="AQ534" i="7"/>
  <c r="AR534" i="7"/>
  <c r="AS534" i="7"/>
  <c r="AT534" i="7"/>
  <c r="AP535" i="7"/>
  <c r="AR535" i="7"/>
  <c r="AQ535" i="7" s="1"/>
  <c r="AS535" i="7"/>
  <c r="AT535" i="7"/>
  <c r="AP536" i="7"/>
  <c r="AR536" i="7"/>
  <c r="AQ536" i="7" s="1"/>
  <c r="AS536" i="7"/>
  <c r="AT536" i="7"/>
  <c r="AP537" i="7"/>
  <c r="AR537" i="7"/>
  <c r="AQ537" i="7" s="1"/>
  <c r="AS537" i="7"/>
  <c r="AT537" i="7"/>
  <c r="AP538" i="7"/>
  <c r="AQ538" i="7"/>
  <c r="AR538" i="7"/>
  <c r="AS538" i="7"/>
  <c r="AT538" i="7"/>
  <c r="AP539" i="7"/>
  <c r="AR539" i="7"/>
  <c r="AQ539" i="7" s="1"/>
  <c r="AS539" i="7"/>
  <c r="AT539" i="7"/>
  <c r="AP540" i="7"/>
  <c r="AQ540" i="7"/>
  <c r="AR540" i="7"/>
  <c r="AS540" i="7"/>
  <c r="AT540" i="7"/>
  <c r="AP541" i="7"/>
  <c r="AR541" i="7"/>
  <c r="AQ541" i="7" s="1"/>
  <c r="AS541" i="7"/>
  <c r="AT541" i="7"/>
  <c r="AP542" i="7"/>
  <c r="AQ542" i="7"/>
  <c r="AR542" i="7"/>
  <c r="AS542" i="7"/>
  <c r="AT542" i="7"/>
  <c r="AP543" i="7"/>
  <c r="AR543" i="7"/>
  <c r="AQ543" i="7" s="1"/>
  <c r="AS543" i="7"/>
  <c r="AT543" i="7"/>
  <c r="AP544" i="7"/>
  <c r="AR544" i="7"/>
  <c r="AQ544" i="7" s="1"/>
  <c r="AS544" i="7"/>
  <c r="AT544" i="7"/>
  <c r="AP545" i="7"/>
  <c r="AQ545" i="7"/>
  <c r="AR545" i="7"/>
  <c r="AS545" i="7"/>
  <c r="AT545" i="7"/>
  <c r="AP546" i="7"/>
  <c r="AQ546" i="7"/>
  <c r="AR546" i="7"/>
  <c r="AS546" i="7"/>
  <c r="AT546" i="7"/>
  <c r="AP547" i="7"/>
  <c r="AR547" i="7"/>
  <c r="AQ547" i="7" s="1"/>
  <c r="AS547" i="7"/>
  <c r="AT547" i="7"/>
  <c r="AP548" i="7"/>
  <c r="AQ548" i="7"/>
  <c r="AR548" i="7"/>
  <c r="AS548" i="7"/>
  <c r="AT548" i="7"/>
  <c r="AP549" i="7"/>
  <c r="AR549" i="7"/>
  <c r="AQ549" i="7" s="1"/>
  <c r="AS549" i="7"/>
  <c r="AT549" i="7"/>
  <c r="AP550" i="7"/>
  <c r="AQ550" i="7"/>
  <c r="AR550" i="7"/>
  <c r="AS550" i="7"/>
  <c r="AT550" i="7"/>
  <c r="AP551" i="7"/>
  <c r="AR551" i="7"/>
  <c r="AQ551" i="7" s="1"/>
  <c r="AS551" i="7"/>
  <c r="AT551" i="7"/>
  <c r="AP552" i="7"/>
  <c r="AR552" i="7"/>
  <c r="AQ552" i="7" s="1"/>
  <c r="AS552" i="7"/>
  <c r="AT552" i="7"/>
  <c r="AP553" i="7"/>
  <c r="AR553" i="7"/>
  <c r="AQ553" i="7" s="1"/>
  <c r="AS553" i="7"/>
  <c r="AT553" i="7"/>
  <c r="AP554" i="7"/>
  <c r="AQ554" i="7"/>
  <c r="AR554" i="7"/>
  <c r="AS554" i="7"/>
  <c r="AT554" i="7"/>
  <c r="AP555" i="7"/>
  <c r="AR555" i="7"/>
  <c r="AQ555" i="7" s="1"/>
  <c r="AS555" i="7"/>
  <c r="AT555" i="7"/>
  <c r="AP556" i="7"/>
  <c r="AR556" i="7"/>
  <c r="AQ556" i="7" s="1"/>
  <c r="AS556" i="7"/>
  <c r="AT556" i="7"/>
  <c r="AP557" i="7"/>
  <c r="AQ557" i="7"/>
  <c r="AR557" i="7"/>
  <c r="AS557" i="7"/>
  <c r="AT557" i="7"/>
  <c r="AP558" i="7"/>
  <c r="AQ558" i="7"/>
  <c r="AR558" i="7"/>
  <c r="AS558" i="7"/>
  <c r="AT558" i="7"/>
  <c r="AP559" i="7"/>
  <c r="AR559" i="7"/>
  <c r="AQ559" i="7" s="1"/>
  <c r="AS559" i="7"/>
  <c r="AT559" i="7"/>
  <c r="AP560" i="7"/>
  <c r="AR560" i="7"/>
  <c r="AQ560" i="7" s="1"/>
  <c r="AS560" i="7"/>
  <c r="AT560" i="7"/>
  <c r="AP561" i="7"/>
  <c r="AR561" i="7"/>
  <c r="AQ561" i="7" s="1"/>
  <c r="AS561" i="7"/>
  <c r="AT561" i="7"/>
  <c r="AP562" i="7"/>
  <c r="AQ562" i="7"/>
  <c r="AR562" i="7"/>
  <c r="AS562" i="7"/>
  <c r="AT562" i="7"/>
  <c r="AP563" i="7"/>
  <c r="AR563" i="7"/>
  <c r="AQ563" i="7" s="1"/>
  <c r="AS563" i="7"/>
  <c r="AT563" i="7"/>
  <c r="AP564" i="7"/>
  <c r="AR564" i="7"/>
  <c r="AQ564" i="7" s="1"/>
  <c r="AS564" i="7"/>
  <c r="AT564" i="7"/>
  <c r="AP565" i="7"/>
  <c r="AR565" i="7"/>
  <c r="AQ565" i="7" s="1"/>
  <c r="AS565" i="7"/>
  <c r="AT565" i="7"/>
  <c r="AP566" i="7"/>
  <c r="AQ566" i="7"/>
  <c r="AR566" i="7"/>
  <c r="AS566" i="7"/>
  <c r="AT566" i="7"/>
  <c r="AP567" i="7"/>
  <c r="AR567" i="7"/>
  <c r="AQ567" i="7" s="1"/>
  <c r="AS567" i="7"/>
  <c r="AT567" i="7"/>
  <c r="AP568" i="7"/>
  <c r="AR568" i="7"/>
  <c r="AQ568" i="7" s="1"/>
  <c r="AS568" i="7"/>
  <c r="AT568" i="7"/>
  <c r="AP569" i="7"/>
  <c r="AR569" i="7"/>
  <c r="AQ569" i="7" s="1"/>
  <c r="AS569" i="7"/>
  <c r="AT569" i="7"/>
  <c r="AP570" i="7"/>
  <c r="AQ570" i="7"/>
  <c r="AR570" i="7"/>
  <c r="AS570" i="7"/>
  <c r="AT570" i="7"/>
  <c r="AP571" i="7"/>
  <c r="AR571" i="7"/>
  <c r="AQ571" i="7" s="1"/>
  <c r="AS571" i="7"/>
  <c r="AT571" i="7"/>
  <c r="AP572" i="7"/>
  <c r="AR572" i="7"/>
  <c r="AQ572" i="7" s="1"/>
  <c r="AS572" i="7"/>
  <c r="AT572" i="7"/>
  <c r="AP573" i="7"/>
  <c r="AR573" i="7"/>
  <c r="AQ573" i="7" s="1"/>
  <c r="AS573" i="7"/>
  <c r="AT573" i="7"/>
  <c r="AP574" i="7"/>
  <c r="AQ574" i="7"/>
  <c r="AR574" i="7"/>
  <c r="AS574" i="7"/>
  <c r="AT574" i="7"/>
  <c r="AP575" i="7"/>
  <c r="AR575" i="7"/>
  <c r="AQ575" i="7" s="1"/>
  <c r="AS575" i="7"/>
  <c r="AT575" i="7"/>
  <c r="AP576" i="7"/>
  <c r="AQ576" i="7"/>
  <c r="AR576" i="7"/>
  <c r="AS576" i="7"/>
  <c r="AT576" i="7"/>
  <c r="AP577" i="7"/>
  <c r="AR577" i="7"/>
  <c r="AQ577" i="7" s="1"/>
  <c r="AS577" i="7"/>
  <c r="AT577" i="7"/>
  <c r="AP578" i="7"/>
  <c r="AQ578" i="7"/>
  <c r="AR578" i="7"/>
  <c r="AS578" i="7"/>
  <c r="AT578" i="7"/>
  <c r="AP579" i="7"/>
  <c r="AR579" i="7"/>
  <c r="AQ579" i="7" s="1"/>
  <c r="AS579" i="7"/>
  <c r="AT579" i="7"/>
  <c r="AP580" i="7"/>
  <c r="AR580" i="7"/>
  <c r="AQ580" i="7" s="1"/>
  <c r="AS580" i="7"/>
  <c r="AT580" i="7"/>
  <c r="AP581" i="7"/>
  <c r="AQ581" i="7"/>
  <c r="AR581" i="7"/>
  <c r="AS581" i="7"/>
  <c r="AT581" i="7"/>
  <c r="AP582" i="7"/>
  <c r="AQ582" i="7"/>
  <c r="AR582" i="7"/>
  <c r="AS582" i="7"/>
  <c r="AT582" i="7"/>
  <c r="AP583" i="7"/>
  <c r="AR583" i="7"/>
  <c r="AQ583" i="7" s="1"/>
  <c r="AS583" i="7"/>
  <c r="AT583" i="7"/>
  <c r="AP584" i="7"/>
  <c r="AQ584" i="7"/>
  <c r="AR584" i="7"/>
  <c r="AS584" i="7"/>
  <c r="AT584" i="7"/>
  <c r="AP585" i="7"/>
  <c r="AR585" i="7"/>
  <c r="AQ585" i="7" s="1"/>
  <c r="AS585" i="7"/>
  <c r="AT585" i="7"/>
  <c r="AP586" i="7"/>
  <c r="AQ586" i="7"/>
  <c r="AR586" i="7"/>
  <c r="AS586" i="7"/>
  <c r="AT586" i="7"/>
  <c r="AP587" i="7"/>
  <c r="AR587" i="7"/>
  <c r="AQ587" i="7" s="1"/>
  <c r="AS587" i="7"/>
  <c r="AT587" i="7"/>
  <c r="AP588" i="7"/>
  <c r="AQ588" i="7"/>
  <c r="AR588" i="7"/>
  <c r="AS588" i="7"/>
  <c r="AT588" i="7"/>
  <c r="AP589" i="7"/>
  <c r="AQ589" i="7"/>
  <c r="AR589" i="7"/>
  <c r="AS589" i="7"/>
  <c r="AT589" i="7"/>
  <c r="AP590" i="7"/>
  <c r="AQ590" i="7"/>
  <c r="AR590" i="7"/>
  <c r="AS590" i="7"/>
  <c r="AT590" i="7"/>
  <c r="AP591" i="7"/>
  <c r="AR591" i="7"/>
  <c r="AQ591" i="7" s="1"/>
  <c r="AS591" i="7"/>
  <c r="AT591" i="7"/>
  <c r="AP592" i="7"/>
  <c r="AQ592" i="7"/>
  <c r="AR592" i="7"/>
  <c r="AS592" i="7"/>
  <c r="AT592" i="7"/>
  <c r="AP593" i="7"/>
  <c r="AR593" i="7"/>
  <c r="AQ593" i="7" s="1"/>
  <c r="AS593" i="7"/>
  <c r="AT593" i="7"/>
  <c r="AP594" i="7"/>
  <c r="AQ594" i="7"/>
  <c r="AR594" i="7"/>
  <c r="AS594" i="7"/>
  <c r="AT594" i="7"/>
  <c r="AP595" i="7"/>
  <c r="AR595" i="7"/>
  <c r="AQ595" i="7" s="1"/>
  <c r="AS595" i="7"/>
  <c r="AT595" i="7"/>
  <c r="AP596" i="7"/>
  <c r="AR596" i="7"/>
  <c r="AQ596" i="7" s="1"/>
  <c r="AS596" i="7"/>
  <c r="AT596" i="7"/>
  <c r="AP597" i="7"/>
  <c r="AR597" i="7"/>
  <c r="AQ597" i="7" s="1"/>
  <c r="AS597" i="7"/>
  <c r="AT597" i="7"/>
  <c r="AP598" i="7"/>
  <c r="AQ598" i="7"/>
  <c r="AR598" i="7"/>
  <c r="AS598" i="7"/>
  <c r="AT598" i="7"/>
  <c r="AP599" i="7"/>
  <c r="AR599" i="7"/>
  <c r="AQ599" i="7" s="1"/>
  <c r="AS599" i="7"/>
  <c r="AT599" i="7"/>
  <c r="AP600" i="7"/>
  <c r="AR600" i="7"/>
  <c r="AQ600" i="7" s="1"/>
  <c r="AS600" i="7"/>
  <c r="AT600" i="7"/>
  <c r="AP601" i="7"/>
  <c r="AR601" i="7"/>
  <c r="AQ601" i="7" s="1"/>
  <c r="AS601" i="7"/>
  <c r="AT601" i="7"/>
  <c r="AP602" i="7"/>
  <c r="AQ602" i="7"/>
  <c r="AR602" i="7"/>
  <c r="AS602" i="7"/>
  <c r="AT602" i="7"/>
  <c r="AP603" i="7"/>
  <c r="AR603" i="7"/>
  <c r="AQ603" i="7" s="1"/>
  <c r="AS603" i="7"/>
  <c r="AT603" i="7"/>
  <c r="AP604" i="7"/>
  <c r="AR604" i="7"/>
  <c r="AQ604" i="7" s="1"/>
  <c r="AS604" i="7"/>
  <c r="AT604" i="7"/>
  <c r="AP605" i="7"/>
  <c r="AQ605" i="7"/>
  <c r="AR605" i="7"/>
  <c r="AS605" i="7"/>
  <c r="AT605" i="7"/>
  <c r="AP606" i="7"/>
  <c r="AQ606" i="7"/>
  <c r="AR606" i="7"/>
  <c r="AS606" i="7"/>
  <c r="AT606" i="7"/>
  <c r="AP607" i="7"/>
  <c r="AR607" i="7"/>
  <c r="AQ607" i="7" s="1"/>
  <c r="AS607" i="7"/>
  <c r="AT607" i="7"/>
  <c r="AP608" i="7"/>
  <c r="AQ608" i="7"/>
  <c r="AR608" i="7"/>
  <c r="AS608" i="7"/>
  <c r="AT608" i="7"/>
  <c r="AP609" i="7"/>
  <c r="AR609" i="7"/>
  <c r="AQ609" i="7" s="1"/>
  <c r="AS609" i="7"/>
  <c r="AT609" i="7"/>
  <c r="AP610" i="7"/>
  <c r="AQ610" i="7"/>
  <c r="AR610" i="7"/>
  <c r="AS610" i="7"/>
  <c r="AT610" i="7"/>
  <c r="AP611" i="7"/>
  <c r="AR611" i="7"/>
  <c r="AQ611" i="7" s="1"/>
  <c r="AS611" i="7"/>
  <c r="AT611" i="7"/>
  <c r="AP612" i="7"/>
  <c r="AQ612" i="7"/>
  <c r="AR612" i="7"/>
  <c r="AS612" i="7"/>
  <c r="AT612" i="7"/>
  <c r="AP613" i="7"/>
  <c r="AQ613" i="7"/>
  <c r="AR613" i="7"/>
  <c r="AS613" i="7"/>
  <c r="AT613" i="7"/>
  <c r="AP614" i="7"/>
  <c r="AQ614" i="7"/>
  <c r="AR614" i="7"/>
  <c r="AS614" i="7"/>
  <c r="AT614" i="7"/>
  <c r="AP615" i="7"/>
  <c r="AR615" i="7"/>
  <c r="AQ615" i="7" s="1"/>
  <c r="AS615" i="7"/>
  <c r="AT615" i="7"/>
  <c r="AP616" i="7"/>
  <c r="AQ616" i="7"/>
  <c r="AR616" i="7"/>
  <c r="AS616" i="7"/>
  <c r="AT616" i="7"/>
  <c r="AP617" i="7"/>
  <c r="AR617" i="7"/>
  <c r="AQ617" i="7" s="1"/>
  <c r="AS617" i="7"/>
  <c r="AT617" i="7"/>
  <c r="AP618" i="7"/>
  <c r="AQ618" i="7"/>
  <c r="AR618" i="7"/>
  <c r="AS618" i="7"/>
  <c r="AT618" i="7"/>
  <c r="AP619" i="7"/>
  <c r="AR619" i="7"/>
  <c r="AQ619" i="7" s="1"/>
  <c r="AS619" i="7"/>
  <c r="AT619" i="7"/>
  <c r="AP620" i="7"/>
  <c r="AQ620" i="7"/>
  <c r="AR620" i="7"/>
  <c r="AS620" i="7"/>
  <c r="AT620" i="7"/>
  <c r="AP621" i="7"/>
  <c r="AR621" i="7"/>
  <c r="AQ621" i="7" s="1"/>
  <c r="AS621" i="7"/>
  <c r="AT621" i="7"/>
  <c r="AP622" i="7"/>
  <c r="AQ622" i="7"/>
  <c r="AR622" i="7"/>
  <c r="AS622" i="7"/>
  <c r="AT622" i="7"/>
  <c r="AP623" i="7"/>
  <c r="AR623" i="7"/>
  <c r="AQ623" i="7" s="1"/>
  <c r="AS623" i="7"/>
  <c r="AT623" i="7"/>
  <c r="AP624" i="7"/>
  <c r="AR624" i="7"/>
  <c r="AQ624" i="7" s="1"/>
  <c r="AS624" i="7"/>
  <c r="AT624" i="7"/>
  <c r="AP625" i="7"/>
  <c r="AR625" i="7"/>
  <c r="AQ625" i="7" s="1"/>
  <c r="AS625" i="7"/>
  <c r="AT625" i="7"/>
  <c r="AP626" i="7"/>
  <c r="AQ626" i="7"/>
  <c r="AR626" i="7"/>
  <c r="AS626" i="7"/>
  <c r="AT626" i="7"/>
  <c r="AP627" i="7"/>
  <c r="AR627" i="7"/>
  <c r="AQ627" i="7" s="1"/>
  <c r="AS627" i="7"/>
  <c r="AT627" i="7"/>
  <c r="AP628" i="7"/>
  <c r="AR628" i="7"/>
  <c r="AQ628" i="7" s="1"/>
  <c r="AS628" i="7"/>
  <c r="AT628" i="7"/>
  <c r="AP629" i="7"/>
  <c r="AR629" i="7"/>
  <c r="AQ629" i="7" s="1"/>
  <c r="AS629" i="7"/>
  <c r="AT629" i="7"/>
  <c r="AP630" i="7"/>
  <c r="AQ630" i="7"/>
  <c r="AR630" i="7"/>
  <c r="AS630" i="7"/>
  <c r="AT630" i="7"/>
  <c r="AP631" i="7"/>
  <c r="AR631" i="7"/>
  <c r="AQ631" i="7" s="1"/>
  <c r="AS631" i="7"/>
  <c r="AT631" i="7"/>
  <c r="AP632" i="7"/>
  <c r="AR632" i="7"/>
  <c r="AQ632" i="7" s="1"/>
  <c r="AS632" i="7"/>
  <c r="AT632" i="7"/>
  <c r="AP633" i="7"/>
  <c r="AQ633" i="7"/>
  <c r="AR633" i="7"/>
  <c r="AS633" i="7"/>
  <c r="AT633" i="7"/>
  <c r="AP634" i="7"/>
  <c r="AQ634" i="7"/>
  <c r="AR634" i="7"/>
  <c r="AS634" i="7"/>
  <c r="AT634" i="7"/>
  <c r="AP635" i="7"/>
  <c r="AR635" i="7"/>
  <c r="AQ635" i="7" s="1"/>
  <c r="AS635" i="7"/>
  <c r="AT635" i="7"/>
  <c r="AP636" i="7"/>
  <c r="AR636" i="7"/>
  <c r="AQ636" i="7" s="1"/>
  <c r="AS636" i="7"/>
  <c r="AT636" i="7"/>
  <c r="AP637" i="7"/>
  <c r="AQ637" i="7"/>
  <c r="AR637" i="7"/>
  <c r="AS637" i="7"/>
  <c r="AT637" i="7"/>
  <c r="AP638" i="7"/>
  <c r="AQ638" i="7"/>
  <c r="AR638" i="7"/>
  <c r="AS638" i="7"/>
  <c r="AT638" i="7"/>
  <c r="AP639" i="7"/>
  <c r="AR639" i="7"/>
  <c r="AQ639" i="7" s="1"/>
  <c r="AS639" i="7"/>
  <c r="AT639" i="7"/>
  <c r="AP640" i="7"/>
  <c r="AR640" i="7"/>
  <c r="AQ640" i="7" s="1"/>
  <c r="AS640" i="7"/>
  <c r="AT640" i="7"/>
  <c r="AP641" i="7"/>
  <c r="AQ641" i="7"/>
  <c r="AR641" i="7"/>
  <c r="AS641" i="7"/>
  <c r="AT641" i="7"/>
  <c r="AP642" i="7"/>
  <c r="AQ642" i="7"/>
  <c r="AR642" i="7"/>
  <c r="AS642" i="7"/>
  <c r="AT642" i="7"/>
  <c r="AP643" i="7"/>
  <c r="AR643" i="7"/>
  <c r="AQ643" i="7" s="1"/>
  <c r="AS643" i="7"/>
  <c r="AT643" i="7"/>
  <c r="AP644" i="7"/>
  <c r="AR644" i="7"/>
  <c r="AQ644" i="7" s="1"/>
  <c r="AS644" i="7"/>
  <c r="AT644" i="7"/>
  <c r="AP645" i="7"/>
  <c r="AQ645" i="7"/>
  <c r="AR645" i="7"/>
  <c r="AS645" i="7"/>
  <c r="AT645" i="7"/>
  <c r="AP646" i="7"/>
  <c r="AQ646" i="7"/>
  <c r="AR646" i="7"/>
  <c r="AS646" i="7"/>
  <c r="AT646" i="7"/>
  <c r="AP647" i="7"/>
  <c r="AR647" i="7"/>
  <c r="AQ647" i="7" s="1"/>
  <c r="AS647" i="7"/>
  <c r="AT647" i="7"/>
  <c r="AP648" i="7"/>
  <c r="AR648" i="7"/>
  <c r="AQ648" i="7" s="1"/>
  <c r="AS648" i="7"/>
  <c r="AT648" i="7"/>
  <c r="AP649" i="7"/>
  <c r="AQ649" i="7"/>
  <c r="AR649" i="7"/>
  <c r="AS649" i="7"/>
  <c r="AT649" i="7"/>
  <c r="AP650" i="7"/>
  <c r="AQ650" i="7"/>
  <c r="AR650" i="7"/>
  <c r="AS650" i="7"/>
  <c r="AT650" i="7"/>
  <c r="AP651" i="7"/>
  <c r="AR651" i="7"/>
  <c r="AQ651" i="7" s="1"/>
  <c r="AS651" i="7"/>
  <c r="AT651" i="7"/>
  <c r="AP652" i="7"/>
  <c r="AQ652" i="7"/>
  <c r="AR652" i="7"/>
  <c r="AS652" i="7"/>
  <c r="AT652" i="7"/>
  <c r="AP653" i="7"/>
  <c r="AR653" i="7"/>
  <c r="AQ653" i="7" s="1"/>
  <c r="AS653" i="7"/>
  <c r="AT653" i="7"/>
  <c r="AP654" i="7"/>
  <c r="AQ654" i="7"/>
  <c r="AR654" i="7"/>
  <c r="AS654" i="7"/>
  <c r="AT654" i="7"/>
  <c r="AP655" i="7"/>
  <c r="AR655" i="7"/>
  <c r="AQ655" i="7" s="1"/>
  <c r="AS655" i="7"/>
  <c r="AT655" i="7"/>
  <c r="AP656" i="7"/>
  <c r="AQ656" i="7"/>
  <c r="AR656" i="7"/>
  <c r="AS656" i="7"/>
  <c r="AT656" i="7"/>
  <c r="AP657" i="7"/>
  <c r="AR657" i="7"/>
  <c r="AQ657" i="7" s="1"/>
  <c r="AS657" i="7"/>
  <c r="AT657" i="7"/>
  <c r="AP658" i="7"/>
  <c r="AQ658" i="7"/>
  <c r="AR658" i="7"/>
  <c r="AS658" i="7"/>
  <c r="AT658" i="7"/>
  <c r="AP659" i="7"/>
  <c r="AR659" i="7"/>
  <c r="AQ659" i="7" s="1"/>
  <c r="AS659" i="7"/>
  <c r="AT659" i="7"/>
  <c r="AP660" i="7"/>
  <c r="AR660" i="7"/>
  <c r="AQ660" i="7" s="1"/>
  <c r="AS660" i="7"/>
  <c r="AT660" i="7"/>
  <c r="AP661" i="7"/>
  <c r="AR661" i="7"/>
  <c r="AQ661" i="7" s="1"/>
  <c r="AS661" i="7"/>
  <c r="AT661" i="7"/>
  <c r="AP662" i="7"/>
  <c r="AQ662" i="7"/>
  <c r="AR662" i="7"/>
  <c r="AS662" i="7"/>
  <c r="AT662" i="7"/>
  <c r="AP663" i="7"/>
  <c r="AR663" i="7"/>
  <c r="AQ663" i="7" s="1"/>
  <c r="AS663" i="7"/>
  <c r="AT663" i="7"/>
  <c r="AP664" i="7"/>
  <c r="AR664" i="7"/>
  <c r="AQ664" i="7" s="1"/>
  <c r="AS664" i="7"/>
  <c r="AT664" i="7"/>
  <c r="AP665" i="7"/>
  <c r="AQ665" i="7"/>
  <c r="AR665" i="7"/>
  <c r="AS665" i="7"/>
  <c r="AT665" i="7"/>
  <c r="AP666" i="7"/>
  <c r="AQ666" i="7"/>
  <c r="AR666" i="7"/>
  <c r="AS666" i="7"/>
  <c r="AT666" i="7"/>
  <c r="AP667" i="7"/>
  <c r="AR667" i="7"/>
  <c r="AQ667" i="7" s="1"/>
  <c r="AS667" i="7"/>
  <c r="AT667" i="7"/>
  <c r="AP668" i="7"/>
  <c r="AQ668" i="7"/>
  <c r="AR668" i="7"/>
  <c r="AS668" i="7"/>
  <c r="AT668" i="7"/>
  <c r="AP669" i="7"/>
  <c r="AR669" i="7"/>
  <c r="AQ669" i="7" s="1"/>
  <c r="AS669" i="7"/>
  <c r="AT669" i="7"/>
  <c r="AP670" i="7"/>
  <c r="AQ670" i="7"/>
  <c r="AR670" i="7"/>
  <c r="AS670" i="7"/>
  <c r="AT670" i="7"/>
  <c r="AP671" i="7"/>
  <c r="AR671" i="7"/>
  <c r="AQ671" i="7" s="1"/>
  <c r="AS671" i="7"/>
  <c r="AT671" i="7"/>
  <c r="AP672" i="7"/>
  <c r="AQ672" i="7"/>
  <c r="AR672" i="7"/>
  <c r="AS672" i="7"/>
  <c r="AT672" i="7"/>
  <c r="AP673" i="7"/>
  <c r="AQ673" i="7"/>
  <c r="AR673" i="7"/>
  <c r="AS673" i="7"/>
  <c r="AT673" i="7"/>
  <c r="AP674" i="7"/>
  <c r="AQ674" i="7"/>
  <c r="AR674" i="7"/>
  <c r="AS674" i="7"/>
  <c r="AT674" i="7"/>
  <c r="AP675" i="7"/>
  <c r="AR675" i="7"/>
  <c r="AQ675" i="7" s="1"/>
  <c r="AS675" i="7"/>
  <c r="AT675" i="7"/>
  <c r="AP676" i="7"/>
  <c r="AR676" i="7"/>
  <c r="AQ676" i="7" s="1"/>
  <c r="AS676" i="7"/>
  <c r="AT676" i="7"/>
  <c r="AP677" i="7"/>
  <c r="AR677" i="7"/>
  <c r="AQ677" i="7" s="1"/>
  <c r="AS677" i="7"/>
  <c r="AT677" i="7"/>
  <c r="AP678" i="7"/>
  <c r="AQ678" i="7"/>
  <c r="AR678" i="7"/>
  <c r="AS678" i="7"/>
  <c r="AT678" i="7"/>
  <c r="AP679" i="7"/>
  <c r="AR679" i="7"/>
  <c r="AQ679" i="7" s="1"/>
  <c r="AS679" i="7"/>
  <c r="AT679" i="7"/>
  <c r="AP680" i="7"/>
  <c r="AQ680" i="7"/>
  <c r="AR680" i="7"/>
  <c r="AS680" i="7"/>
  <c r="AT680" i="7"/>
  <c r="AP681" i="7"/>
  <c r="AR681" i="7"/>
  <c r="AQ681" i="7" s="1"/>
  <c r="AS681" i="7"/>
  <c r="AT681" i="7"/>
  <c r="AP682" i="7"/>
  <c r="AQ682" i="7"/>
  <c r="AR682" i="7"/>
  <c r="AS682" i="7"/>
  <c r="AT682" i="7"/>
  <c r="AP683" i="7"/>
  <c r="AR683" i="7"/>
  <c r="AQ683" i="7" s="1"/>
  <c r="AS683" i="7"/>
  <c r="AT683" i="7"/>
  <c r="AP684" i="7"/>
  <c r="AQ684" i="7"/>
  <c r="AR684" i="7"/>
  <c r="AS684" i="7"/>
  <c r="AT684" i="7"/>
  <c r="AP685" i="7"/>
  <c r="AQ685" i="7"/>
  <c r="AR685" i="7"/>
  <c r="AS685" i="7"/>
  <c r="AT685" i="7"/>
  <c r="AP686" i="7"/>
  <c r="AQ686" i="7"/>
  <c r="AR686" i="7"/>
  <c r="AS686" i="7"/>
  <c r="AT686" i="7"/>
  <c r="AP687" i="7"/>
  <c r="AR687" i="7"/>
  <c r="AQ687" i="7" s="1"/>
  <c r="AS687" i="7"/>
  <c r="AT687" i="7"/>
  <c r="AP688" i="7"/>
  <c r="AQ688" i="7"/>
  <c r="AR688" i="7"/>
  <c r="AS688" i="7"/>
  <c r="AT688" i="7"/>
  <c r="AP689" i="7"/>
  <c r="AR689" i="7"/>
  <c r="AQ689" i="7" s="1"/>
  <c r="AS689" i="7"/>
  <c r="AT689" i="7"/>
  <c r="AP690" i="7"/>
  <c r="AQ690" i="7"/>
  <c r="AR690" i="7"/>
  <c r="AS690" i="7"/>
  <c r="AT690" i="7"/>
  <c r="AP691" i="7"/>
  <c r="AR691" i="7"/>
  <c r="AQ691" i="7" s="1"/>
  <c r="AS691" i="7"/>
  <c r="AT691" i="7"/>
  <c r="AP692" i="7"/>
  <c r="AQ692" i="7"/>
  <c r="AR692" i="7"/>
  <c r="AS692" i="7"/>
  <c r="AT692" i="7"/>
  <c r="AP693" i="7"/>
  <c r="AR693" i="7"/>
  <c r="AQ693" i="7" s="1"/>
  <c r="AS693" i="7"/>
  <c r="AT693" i="7"/>
  <c r="AP694" i="7"/>
  <c r="AQ694" i="7"/>
  <c r="AR694" i="7"/>
  <c r="AS694" i="7"/>
  <c r="AT694" i="7"/>
  <c r="AP695" i="7"/>
  <c r="AR695" i="7"/>
  <c r="AQ695" i="7" s="1"/>
  <c r="AS695" i="7"/>
  <c r="AT695" i="7"/>
  <c r="AP696" i="7"/>
  <c r="AR696" i="7"/>
  <c r="AQ696" i="7" s="1"/>
  <c r="AS696" i="7"/>
  <c r="AT696" i="7"/>
  <c r="AP697" i="7"/>
  <c r="AR697" i="7"/>
  <c r="AQ697" i="7" s="1"/>
  <c r="AS697" i="7"/>
  <c r="AT697" i="7"/>
  <c r="AP698" i="7"/>
  <c r="AQ698" i="7"/>
  <c r="AR698" i="7"/>
  <c r="AS698" i="7"/>
  <c r="AT698" i="7"/>
  <c r="AP699" i="7"/>
  <c r="AR699" i="7"/>
  <c r="AQ699" i="7" s="1"/>
  <c r="AS699" i="7"/>
  <c r="AT699" i="7"/>
  <c r="AP700" i="7"/>
  <c r="AR700" i="7"/>
  <c r="AQ700" i="7" s="1"/>
  <c r="AS700" i="7"/>
  <c r="AT700" i="7"/>
  <c r="AP701" i="7"/>
  <c r="AQ701" i="7"/>
  <c r="AR701" i="7"/>
  <c r="AS701" i="7"/>
  <c r="AT701" i="7"/>
  <c r="AP702" i="7"/>
  <c r="AQ702" i="7"/>
  <c r="AR702" i="7"/>
  <c r="AS702" i="7"/>
  <c r="AT702" i="7"/>
  <c r="AP703" i="7"/>
  <c r="AR703" i="7"/>
  <c r="AQ703" i="7" s="1"/>
  <c r="AS703" i="7"/>
  <c r="AT703" i="7"/>
  <c r="AP704" i="7"/>
  <c r="AQ704" i="7"/>
  <c r="AR704" i="7"/>
  <c r="AS704" i="7"/>
  <c r="AT704" i="7"/>
  <c r="AP705" i="7"/>
  <c r="AR705" i="7"/>
  <c r="AQ705" i="7" s="1"/>
  <c r="AS705" i="7"/>
  <c r="AT705" i="7"/>
  <c r="AP706" i="7"/>
  <c r="AQ706" i="7"/>
  <c r="AR706" i="7"/>
  <c r="AS706" i="7"/>
  <c r="AT706" i="7"/>
  <c r="AP707" i="7"/>
  <c r="AR707" i="7"/>
  <c r="AQ707" i="7" s="1"/>
  <c r="AS707" i="7"/>
  <c r="AT707" i="7"/>
  <c r="AP708" i="7"/>
  <c r="AQ708" i="7"/>
  <c r="AR708" i="7"/>
  <c r="AS708" i="7"/>
  <c r="AT708" i="7"/>
  <c r="AP709" i="7"/>
  <c r="AQ709" i="7"/>
  <c r="AR709" i="7"/>
  <c r="AS709" i="7"/>
  <c r="AT709" i="7"/>
  <c r="AP710" i="7"/>
  <c r="AQ710" i="7"/>
  <c r="AR710" i="7"/>
  <c r="AS710" i="7"/>
  <c r="AT710" i="7"/>
  <c r="AP711" i="7"/>
  <c r="AR711" i="7"/>
  <c r="AQ711" i="7" s="1"/>
  <c r="AS711" i="7"/>
  <c r="AT711" i="7"/>
  <c r="AP712" i="7"/>
  <c r="AR712" i="7"/>
  <c r="AQ712" i="7" s="1"/>
  <c r="AS712" i="7"/>
  <c r="AT712" i="7"/>
  <c r="AP713" i="7"/>
  <c r="AR713" i="7"/>
  <c r="AQ713" i="7" s="1"/>
  <c r="AS713" i="7"/>
  <c r="AT713" i="7"/>
  <c r="AP714" i="7"/>
  <c r="AQ714" i="7"/>
  <c r="AR714" i="7"/>
  <c r="AS714" i="7"/>
  <c r="AT714" i="7"/>
  <c r="AP715" i="7"/>
  <c r="AR715" i="7"/>
  <c r="AQ715" i="7" s="1"/>
  <c r="AS715" i="7"/>
  <c r="AT715" i="7"/>
  <c r="AP716" i="7"/>
  <c r="AQ716" i="7"/>
  <c r="AR716" i="7"/>
  <c r="AS716" i="7"/>
  <c r="AT716" i="7"/>
  <c r="AP717" i="7"/>
  <c r="AR717" i="7"/>
  <c r="AQ717" i="7" s="1"/>
  <c r="AS717" i="7"/>
  <c r="AT717" i="7"/>
  <c r="AP718" i="7"/>
  <c r="AQ718" i="7"/>
  <c r="AR718" i="7"/>
  <c r="AS718" i="7"/>
  <c r="AT718" i="7"/>
  <c r="AP719" i="7"/>
  <c r="AR719" i="7"/>
  <c r="AQ719" i="7" s="1"/>
  <c r="AS719" i="7"/>
  <c r="AT719" i="7"/>
  <c r="AP720" i="7"/>
  <c r="AR720" i="7"/>
  <c r="AQ720" i="7" s="1"/>
  <c r="AS720" i="7"/>
  <c r="AT720" i="7"/>
  <c r="AP721" i="7"/>
  <c r="AR721" i="7"/>
  <c r="AQ721" i="7" s="1"/>
  <c r="AS721" i="7"/>
  <c r="AT721" i="7"/>
  <c r="AP722" i="7"/>
  <c r="AQ722" i="7"/>
  <c r="AR722" i="7"/>
  <c r="AS722" i="7"/>
  <c r="AT722" i="7"/>
  <c r="AP723" i="7"/>
  <c r="AR723" i="7"/>
  <c r="AQ723" i="7" s="1"/>
  <c r="AS723" i="7"/>
  <c r="AT723" i="7"/>
  <c r="AP724" i="7"/>
  <c r="AR724" i="7"/>
  <c r="AQ724" i="7" s="1"/>
  <c r="AS724" i="7"/>
  <c r="AT724" i="7"/>
  <c r="AP725" i="7"/>
  <c r="AQ725" i="7"/>
  <c r="AR725" i="7"/>
  <c r="AS725" i="7"/>
  <c r="AT725" i="7"/>
  <c r="AP726" i="7"/>
  <c r="AQ726" i="7"/>
  <c r="AR726" i="7"/>
  <c r="AS726" i="7"/>
  <c r="AT726" i="7"/>
  <c r="AP727" i="7"/>
  <c r="AR727" i="7"/>
  <c r="AQ727" i="7" s="1"/>
  <c r="AS727" i="7"/>
  <c r="AT727" i="7"/>
  <c r="AP728" i="7"/>
  <c r="AQ728" i="7"/>
  <c r="AR728" i="7"/>
  <c r="AS728" i="7"/>
  <c r="AT728" i="7"/>
  <c r="AP729" i="7"/>
  <c r="AR729" i="7"/>
  <c r="AQ729" i="7" s="1"/>
  <c r="AS729" i="7"/>
  <c r="AT729" i="7"/>
  <c r="AP730" i="7"/>
  <c r="AQ730" i="7"/>
  <c r="AR730" i="7"/>
  <c r="AS730" i="7"/>
  <c r="AT730" i="7"/>
  <c r="AP731" i="7"/>
  <c r="AR731" i="7"/>
  <c r="AQ731" i="7" s="1"/>
  <c r="AS731" i="7"/>
  <c r="AT731" i="7"/>
  <c r="AP732" i="7"/>
  <c r="AQ732" i="7"/>
  <c r="AR732" i="7"/>
  <c r="AS732" i="7"/>
  <c r="AT732" i="7"/>
  <c r="AP733" i="7"/>
  <c r="AQ733" i="7"/>
  <c r="AR733" i="7"/>
  <c r="AS733" i="7"/>
  <c r="AT733" i="7"/>
  <c r="AP734" i="7"/>
  <c r="AQ734" i="7"/>
  <c r="AR734" i="7"/>
  <c r="AS734" i="7"/>
  <c r="AT734" i="7"/>
  <c r="AP735" i="7"/>
  <c r="AR735" i="7"/>
  <c r="AQ735" i="7" s="1"/>
  <c r="AS735" i="7"/>
  <c r="AT735" i="7"/>
  <c r="AP736" i="7"/>
  <c r="AR736" i="7"/>
  <c r="AQ736" i="7" s="1"/>
  <c r="AS736" i="7"/>
  <c r="AT736" i="7"/>
  <c r="AP737" i="7"/>
  <c r="AQ737" i="7"/>
  <c r="AR737" i="7"/>
  <c r="AS737" i="7"/>
  <c r="AT737" i="7"/>
  <c r="AP738" i="7"/>
  <c r="AQ738" i="7"/>
  <c r="AR738" i="7"/>
  <c r="AS738" i="7"/>
  <c r="AT738" i="7"/>
  <c r="AP739" i="7"/>
  <c r="AR739" i="7"/>
  <c r="AQ739" i="7" s="1"/>
  <c r="AS739" i="7"/>
  <c r="AT739" i="7"/>
  <c r="AP740" i="7"/>
  <c r="AR740" i="7"/>
  <c r="AQ740" i="7" s="1"/>
  <c r="AS740" i="7"/>
  <c r="AT740" i="7"/>
  <c r="AP741" i="7"/>
  <c r="AR741" i="7"/>
  <c r="AQ741" i="7" s="1"/>
  <c r="AS741" i="7"/>
  <c r="AT741" i="7"/>
  <c r="AP742" i="7"/>
  <c r="AQ742" i="7"/>
  <c r="AR742" i="7"/>
  <c r="AS742" i="7"/>
  <c r="AT742" i="7"/>
  <c r="AP743" i="7"/>
  <c r="AR743" i="7"/>
  <c r="AQ743" i="7" s="1"/>
  <c r="AS743" i="7"/>
  <c r="AT743" i="7"/>
  <c r="AP744" i="7"/>
  <c r="AR744" i="7"/>
  <c r="AQ744" i="7" s="1"/>
  <c r="AS744" i="7"/>
  <c r="AT744" i="7"/>
  <c r="AP745" i="7"/>
  <c r="AQ745" i="7"/>
  <c r="AR745" i="7"/>
  <c r="AS745" i="7"/>
  <c r="AT745" i="7"/>
  <c r="AP746" i="7"/>
  <c r="AQ746" i="7"/>
  <c r="AR746" i="7"/>
  <c r="AS746" i="7"/>
  <c r="AT746" i="7"/>
  <c r="AP747" i="7"/>
  <c r="AR747" i="7"/>
  <c r="AQ747" i="7" s="1"/>
  <c r="AS747" i="7"/>
  <c r="AT747" i="7"/>
  <c r="AP748" i="7"/>
  <c r="AR748" i="7"/>
  <c r="AQ748" i="7" s="1"/>
  <c r="AS748" i="7"/>
  <c r="AT748" i="7"/>
  <c r="AP749" i="7"/>
  <c r="AQ749" i="7"/>
  <c r="AR749" i="7"/>
  <c r="AS749" i="7"/>
  <c r="AT749" i="7"/>
  <c r="AP750" i="7"/>
  <c r="AQ750" i="7"/>
  <c r="AR750" i="7"/>
  <c r="AS750" i="7"/>
  <c r="AT750" i="7"/>
  <c r="AP751" i="7"/>
  <c r="AR751" i="7"/>
  <c r="AQ751" i="7" s="1"/>
  <c r="AS751" i="7"/>
  <c r="AT751" i="7"/>
  <c r="AP752" i="7"/>
  <c r="AR752" i="7"/>
  <c r="AQ752" i="7" s="1"/>
  <c r="AS752" i="7"/>
  <c r="AT752" i="7"/>
  <c r="AP753" i="7"/>
  <c r="AR753" i="7"/>
  <c r="AQ753" i="7" s="1"/>
  <c r="AS753" i="7"/>
  <c r="AT753" i="7"/>
  <c r="AP754" i="7"/>
  <c r="AQ754" i="7"/>
  <c r="AR754" i="7"/>
  <c r="AS754" i="7"/>
  <c r="AT754" i="7"/>
  <c r="AP755" i="7"/>
  <c r="AR755" i="7"/>
  <c r="AQ755" i="7" s="1"/>
  <c r="AS755" i="7"/>
  <c r="AT755" i="7"/>
  <c r="AP756" i="7"/>
  <c r="AQ756" i="7"/>
  <c r="AR756" i="7"/>
  <c r="AS756" i="7"/>
  <c r="AT756" i="7"/>
  <c r="AP757" i="7"/>
  <c r="AR757" i="7"/>
  <c r="AQ757" i="7" s="1"/>
  <c r="AS757" i="7"/>
  <c r="AT757" i="7"/>
  <c r="AP758" i="7"/>
  <c r="AQ758" i="7"/>
  <c r="AR758" i="7"/>
  <c r="AS758" i="7"/>
  <c r="AT758" i="7"/>
  <c r="AP759" i="7"/>
  <c r="AR759" i="7"/>
  <c r="AQ759" i="7" s="1"/>
  <c r="AS759" i="7"/>
  <c r="AT759" i="7"/>
  <c r="AP760" i="7"/>
  <c r="AR760" i="7"/>
  <c r="AQ760" i="7" s="1"/>
  <c r="AS760" i="7"/>
  <c r="AT760" i="7"/>
  <c r="AP761" i="7"/>
  <c r="AR761" i="7"/>
  <c r="AQ761" i="7" s="1"/>
  <c r="AS761" i="7"/>
  <c r="AT761" i="7"/>
  <c r="AP762" i="7"/>
  <c r="AQ762" i="7"/>
  <c r="AR762" i="7"/>
  <c r="AS762" i="7"/>
  <c r="AT762" i="7"/>
  <c r="AP763" i="7"/>
  <c r="AR763" i="7"/>
  <c r="AQ763" i="7" s="1"/>
  <c r="AS763" i="7"/>
  <c r="AT763" i="7"/>
  <c r="AP764" i="7"/>
  <c r="AQ764" i="7"/>
  <c r="AR764" i="7"/>
  <c r="AS764" i="7"/>
  <c r="AT764" i="7"/>
  <c r="AP765" i="7"/>
  <c r="AQ765" i="7"/>
  <c r="AR765" i="7"/>
  <c r="AS765" i="7"/>
  <c r="AT765" i="7"/>
  <c r="AP766" i="7"/>
  <c r="AQ766" i="7"/>
  <c r="AR766" i="7"/>
  <c r="AS766" i="7"/>
  <c r="AT766" i="7"/>
  <c r="AP767" i="7"/>
  <c r="AR767" i="7"/>
  <c r="AQ767" i="7" s="1"/>
  <c r="AS767" i="7"/>
  <c r="AT767" i="7"/>
  <c r="AP768" i="7"/>
  <c r="AQ768" i="7"/>
  <c r="AR768" i="7"/>
  <c r="AS768" i="7"/>
  <c r="AT768" i="7"/>
  <c r="AP769" i="7"/>
  <c r="AQ769" i="7"/>
  <c r="AR769" i="7"/>
  <c r="AS769" i="7"/>
  <c r="AT769" i="7"/>
  <c r="AP770" i="7"/>
  <c r="AQ770" i="7"/>
  <c r="AR770" i="7"/>
  <c r="AS770" i="7"/>
  <c r="AT770" i="7"/>
  <c r="AP771" i="7"/>
  <c r="AR771" i="7"/>
  <c r="AQ771" i="7" s="1"/>
  <c r="AS771" i="7"/>
  <c r="AT771" i="7"/>
  <c r="AP772" i="7"/>
  <c r="AR772" i="7"/>
  <c r="AQ772" i="7" s="1"/>
  <c r="AS772" i="7"/>
  <c r="AT772" i="7"/>
  <c r="AP773" i="7"/>
  <c r="AQ773" i="7"/>
  <c r="AR773" i="7"/>
  <c r="AS773" i="7"/>
  <c r="AT773" i="7"/>
  <c r="AP774" i="7"/>
  <c r="AQ774" i="7"/>
  <c r="AR774" i="7"/>
  <c r="AS774" i="7"/>
  <c r="AT774" i="7"/>
  <c r="AP775" i="7"/>
  <c r="AR775" i="7"/>
  <c r="AQ775" i="7" s="1"/>
  <c r="AS775" i="7"/>
  <c r="AT775" i="7"/>
  <c r="AP776" i="7"/>
  <c r="AQ776" i="7"/>
  <c r="AR776" i="7"/>
  <c r="AS776" i="7"/>
  <c r="AT776" i="7"/>
  <c r="AP777" i="7"/>
  <c r="AR777" i="7"/>
  <c r="AQ777" i="7" s="1"/>
  <c r="AS777" i="7"/>
  <c r="AT777" i="7"/>
  <c r="AP778" i="7"/>
  <c r="AQ778" i="7"/>
  <c r="AR778" i="7"/>
  <c r="AS778" i="7"/>
  <c r="AT778" i="7"/>
  <c r="AP779" i="7"/>
  <c r="AR779" i="7"/>
  <c r="AQ779" i="7" s="1"/>
  <c r="AS779" i="7"/>
  <c r="AT779" i="7"/>
  <c r="AP780" i="7"/>
  <c r="AR780" i="7"/>
  <c r="AQ780" i="7" s="1"/>
  <c r="AS780" i="7"/>
  <c r="AT780" i="7"/>
  <c r="AP781" i="7"/>
  <c r="AR781" i="7"/>
  <c r="AQ781" i="7" s="1"/>
  <c r="AS781" i="7"/>
  <c r="AT781" i="7"/>
  <c r="AP782" i="7"/>
  <c r="AQ782" i="7"/>
  <c r="AR782" i="7"/>
  <c r="AS782" i="7"/>
  <c r="AT782" i="7"/>
  <c r="AP783" i="7"/>
  <c r="AR783" i="7"/>
  <c r="AQ783" i="7" s="1"/>
  <c r="AS783" i="7"/>
  <c r="AT783" i="7"/>
  <c r="AP784" i="7"/>
  <c r="AR784" i="7"/>
  <c r="AQ784" i="7" s="1"/>
  <c r="AS784" i="7"/>
  <c r="AT784" i="7"/>
  <c r="AP785" i="7"/>
  <c r="AQ785" i="7"/>
  <c r="AR785" i="7"/>
  <c r="AS785" i="7"/>
  <c r="AT785" i="7"/>
  <c r="AP786" i="7"/>
  <c r="AQ786" i="7"/>
  <c r="AR786" i="7"/>
  <c r="AS786" i="7"/>
  <c r="AT786" i="7"/>
  <c r="AP787" i="7"/>
  <c r="AR787" i="7"/>
  <c r="AQ787" i="7" s="1"/>
  <c r="AS787" i="7"/>
  <c r="AT787" i="7"/>
  <c r="AP788" i="7"/>
  <c r="AQ788" i="7"/>
  <c r="AR788" i="7"/>
  <c r="AS788" i="7"/>
  <c r="AT788" i="7"/>
  <c r="AP789" i="7"/>
  <c r="AR789" i="7"/>
  <c r="AQ789" i="7" s="1"/>
  <c r="AS789" i="7"/>
  <c r="AT789" i="7"/>
  <c r="AP790" i="7"/>
  <c r="AQ790" i="7"/>
  <c r="AR790" i="7"/>
  <c r="AS790" i="7"/>
  <c r="AT790" i="7"/>
  <c r="AP791" i="7"/>
  <c r="AR791" i="7"/>
  <c r="AQ791" i="7" s="1"/>
  <c r="AS791" i="7"/>
  <c r="AT791" i="7"/>
  <c r="AP792" i="7"/>
  <c r="AQ792" i="7"/>
  <c r="AR792" i="7"/>
  <c r="AS792" i="7"/>
  <c r="AT792" i="7"/>
  <c r="AP793" i="7"/>
  <c r="AQ793" i="7"/>
  <c r="AR793" i="7"/>
  <c r="AS793" i="7"/>
  <c r="AT793" i="7"/>
  <c r="AP794" i="7"/>
  <c r="AQ794" i="7"/>
  <c r="AR794" i="7"/>
  <c r="AS794" i="7"/>
  <c r="AT794" i="7"/>
  <c r="AP795" i="7"/>
  <c r="AR795" i="7"/>
  <c r="AQ795" i="7" s="1"/>
  <c r="AS795" i="7"/>
  <c r="AT795" i="7"/>
  <c r="AP796" i="7"/>
  <c r="AQ796" i="7"/>
  <c r="AR796" i="7"/>
  <c r="AS796" i="7"/>
  <c r="AT796" i="7"/>
  <c r="AP797" i="7"/>
  <c r="AR797" i="7"/>
  <c r="AQ797" i="7" s="1"/>
  <c r="AS797" i="7"/>
  <c r="AT797" i="7"/>
  <c r="AP798" i="7"/>
  <c r="AQ798" i="7"/>
  <c r="AR798" i="7"/>
  <c r="AS798" i="7"/>
  <c r="AT798" i="7"/>
  <c r="AP799" i="7"/>
  <c r="AR799" i="7"/>
  <c r="AQ799" i="7" s="1"/>
  <c r="AS799" i="7"/>
  <c r="AT799" i="7"/>
  <c r="AP800" i="7"/>
  <c r="AR800" i="7"/>
  <c r="AQ800" i="7" s="1"/>
  <c r="AS800" i="7"/>
  <c r="AT800" i="7"/>
  <c r="AP801" i="7"/>
  <c r="AR801" i="7"/>
  <c r="AQ801" i="7" s="1"/>
  <c r="AS801" i="7"/>
  <c r="AT801" i="7"/>
  <c r="AP802" i="7"/>
  <c r="AQ802" i="7"/>
  <c r="AR802" i="7"/>
  <c r="AS802" i="7"/>
  <c r="AT802" i="7"/>
  <c r="AP803" i="7"/>
  <c r="AR803" i="7"/>
  <c r="AQ803" i="7" s="1"/>
  <c r="AS803" i="7"/>
  <c r="AT803" i="7"/>
  <c r="AP804" i="7"/>
  <c r="AR804" i="7"/>
  <c r="AQ804" i="7" s="1"/>
  <c r="AS804" i="7"/>
  <c r="AT804" i="7"/>
  <c r="AP805" i="7"/>
  <c r="AQ805" i="7"/>
  <c r="AR805" i="7"/>
  <c r="AS805" i="7"/>
  <c r="AT805" i="7"/>
  <c r="AP806" i="7"/>
  <c r="AQ806" i="7"/>
  <c r="AR806" i="7"/>
  <c r="AS806" i="7"/>
  <c r="AT806" i="7"/>
  <c r="AP807" i="7"/>
  <c r="AR807" i="7"/>
  <c r="AQ807" i="7" s="1"/>
  <c r="AS807" i="7"/>
  <c r="AT807" i="7"/>
  <c r="AP808" i="7"/>
  <c r="AR808" i="7"/>
  <c r="AQ808" i="7" s="1"/>
  <c r="AS808" i="7"/>
  <c r="AT808" i="7"/>
  <c r="AP809" i="7"/>
  <c r="AR809" i="7"/>
  <c r="AQ809" i="7" s="1"/>
  <c r="AS809" i="7"/>
  <c r="AT809" i="7"/>
  <c r="AP810" i="7"/>
  <c r="AQ810" i="7"/>
  <c r="AR810" i="7"/>
  <c r="AS810" i="7"/>
  <c r="AT810" i="7"/>
  <c r="AP811" i="7"/>
  <c r="AR811" i="7"/>
  <c r="AQ811" i="7" s="1"/>
  <c r="AS811" i="7"/>
  <c r="AT811" i="7"/>
  <c r="AP812" i="7"/>
  <c r="AR812" i="7"/>
  <c r="AQ812" i="7" s="1"/>
  <c r="AS812" i="7"/>
  <c r="AT812" i="7"/>
  <c r="AP813" i="7"/>
  <c r="AR813" i="7"/>
  <c r="AQ813" i="7" s="1"/>
  <c r="AS813" i="7"/>
  <c r="AT813" i="7"/>
  <c r="AP814" i="7"/>
  <c r="AQ814" i="7"/>
  <c r="AR814" i="7"/>
  <c r="AS814" i="7"/>
  <c r="AT814" i="7"/>
  <c r="AP815" i="7"/>
  <c r="AR815" i="7"/>
  <c r="AQ815" i="7" s="1"/>
  <c r="AS815" i="7"/>
  <c r="AT815" i="7"/>
  <c r="AP816" i="7"/>
  <c r="AQ816" i="7"/>
  <c r="AR816" i="7"/>
  <c r="AS816" i="7"/>
  <c r="AT816" i="7"/>
  <c r="AP817" i="7"/>
  <c r="AR817" i="7"/>
  <c r="AQ817" i="7" s="1"/>
  <c r="AS817" i="7"/>
  <c r="AT817" i="7"/>
  <c r="AP818" i="7"/>
  <c r="AQ818" i="7"/>
  <c r="AR818" i="7"/>
  <c r="AS818" i="7"/>
  <c r="AT818" i="7"/>
  <c r="AP819" i="7"/>
  <c r="AR819" i="7"/>
  <c r="AQ819" i="7" s="1"/>
  <c r="AS819" i="7"/>
  <c r="AT819" i="7"/>
  <c r="AP820" i="7"/>
  <c r="AR820" i="7"/>
  <c r="AQ820" i="7" s="1"/>
  <c r="AS820" i="7"/>
  <c r="AT820" i="7"/>
  <c r="AP821" i="7"/>
  <c r="AQ821" i="7"/>
  <c r="AR821" i="7"/>
  <c r="AS821" i="7"/>
  <c r="AT821" i="7"/>
  <c r="AP822" i="7"/>
  <c r="AQ822" i="7"/>
  <c r="AR822" i="7"/>
  <c r="AS822" i="7"/>
  <c r="AT822" i="7"/>
  <c r="AP823" i="7"/>
  <c r="AR823" i="7"/>
  <c r="AQ823" i="7" s="1"/>
  <c r="AS823" i="7"/>
  <c r="AT823" i="7"/>
  <c r="AP824" i="7"/>
  <c r="AQ824" i="7"/>
  <c r="AR824" i="7"/>
  <c r="AS824" i="7"/>
  <c r="AT824" i="7"/>
  <c r="AP825" i="7"/>
  <c r="AR825" i="7"/>
  <c r="AQ825" i="7" s="1"/>
  <c r="AS825" i="7"/>
  <c r="AT825" i="7"/>
  <c r="AP826" i="7"/>
  <c r="AQ826" i="7"/>
  <c r="AR826" i="7"/>
  <c r="AS826" i="7"/>
  <c r="AT826" i="7"/>
  <c r="AP827" i="7"/>
  <c r="AR827" i="7"/>
  <c r="AQ827" i="7" s="1"/>
  <c r="AS827" i="7"/>
  <c r="AT827" i="7"/>
  <c r="AP828" i="7"/>
  <c r="AQ828" i="7"/>
  <c r="AR828" i="7"/>
  <c r="AS828" i="7"/>
  <c r="AT828" i="7"/>
  <c r="AP829" i="7"/>
  <c r="AQ829" i="7"/>
  <c r="AR829" i="7"/>
  <c r="AS829" i="7"/>
  <c r="AT829" i="7"/>
  <c r="AP830" i="7"/>
  <c r="AQ830" i="7"/>
  <c r="AR830" i="7"/>
  <c r="AS830" i="7"/>
  <c r="AT830" i="7"/>
  <c r="AP831" i="7"/>
  <c r="AR831" i="7"/>
  <c r="AQ831" i="7" s="1"/>
  <c r="AS831" i="7"/>
  <c r="AT831" i="7"/>
  <c r="AP832" i="7"/>
  <c r="AQ832" i="7"/>
  <c r="AR832" i="7"/>
  <c r="AS832" i="7"/>
  <c r="AT832" i="7"/>
  <c r="AP833" i="7"/>
  <c r="AR833" i="7"/>
  <c r="AQ833" i="7" s="1"/>
  <c r="AS833" i="7"/>
  <c r="AT833" i="7"/>
  <c r="AP834" i="7"/>
  <c r="AQ834" i="7"/>
  <c r="AR834" i="7"/>
  <c r="AS834" i="7"/>
  <c r="AT834" i="7"/>
  <c r="AP835" i="7"/>
  <c r="AR835" i="7"/>
  <c r="AQ835" i="7" s="1"/>
  <c r="AS835" i="7"/>
  <c r="AT835" i="7"/>
  <c r="AP836" i="7"/>
  <c r="AR836" i="7"/>
  <c r="AQ836" i="7" s="1"/>
  <c r="AS836" i="7"/>
  <c r="AT836" i="7"/>
  <c r="AP837" i="7"/>
  <c r="AR837" i="7"/>
  <c r="AQ837" i="7" s="1"/>
  <c r="AS837" i="7"/>
  <c r="AT837" i="7"/>
  <c r="AP838" i="7"/>
  <c r="AQ838" i="7"/>
  <c r="AR838" i="7"/>
  <c r="AS838" i="7"/>
  <c r="AT838" i="7"/>
  <c r="AP839" i="7"/>
  <c r="AR839" i="7"/>
  <c r="AQ839" i="7" s="1"/>
  <c r="AS839" i="7"/>
  <c r="AT839" i="7"/>
  <c r="AP840" i="7"/>
  <c r="AR840" i="7"/>
  <c r="AQ840" i="7" s="1"/>
  <c r="AS840" i="7"/>
  <c r="AT840" i="7"/>
  <c r="AP841" i="7"/>
  <c r="AQ841" i="7"/>
  <c r="AR841" i="7"/>
  <c r="AS841" i="7"/>
  <c r="AT841" i="7"/>
  <c r="AP842" i="7"/>
  <c r="AQ842" i="7"/>
  <c r="AR842" i="7"/>
  <c r="AS842" i="7"/>
  <c r="AT842" i="7"/>
  <c r="AP843" i="7"/>
  <c r="AR843" i="7"/>
  <c r="AQ843" i="7" s="1"/>
  <c r="AS843" i="7"/>
  <c r="AT843" i="7"/>
  <c r="AP844" i="7"/>
  <c r="AR844" i="7"/>
  <c r="AQ844" i="7" s="1"/>
  <c r="AS844" i="7"/>
  <c r="AT844" i="7"/>
  <c r="AP845" i="7"/>
  <c r="AQ845" i="7"/>
  <c r="AR845" i="7"/>
  <c r="AS845" i="7"/>
  <c r="AT845" i="7"/>
  <c r="AP846" i="7"/>
  <c r="AQ846" i="7"/>
  <c r="AR846" i="7"/>
  <c r="AS846" i="7"/>
  <c r="AT846" i="7"/>
  <c r="AP847" i="7"/>
  <c r="AR847" i="7"/>
  <c r="AQ847" i="7" s="1"/>
  <c r="AS847" i="7"/>
  <c r="AT847" i="7"/>
  <c r="AP848" i="7"/>
  <c r="AR848" i="7"/>
  <c r="AQ848" i="7" s="1"/>
  <c r="AS848" i="7"/>
  <c r="AT848" i="7"/>
  <c r="AP849" i="7"/>
  <c r="AR849" i="7"/>
  <c r="AQ849" i="7" s="1"/>
  <c r="AS849" i="7"/>
  <c r="AT849" i="7"/>
  <c r="AP850" i="7"/>
  <c r="AQ850" i="7"/>
  <c r="AR850" i="7"/>
  <c r="AS850" i="7"/>
  <c r="AT850" i="7"/>
  <c r="AP851" i="7"/>
  <c r="AR851" i="7"/>
  <c r="AQ851" i="7" s="1"/>
  <c r="AS851" i="7"/>
  <c r="AT851" i="7"/>
  <c r="AP852" i="7"/>
  <c r="AR852" i="7"/>
  <c r="AQ852" i="7" s="1"/>
  <c r="AS852" i="7"/>
  <c r="AT852" i="7"/>
  <c r="AP853" i="7"/>
  <c r="AR853" i="7"/>
  <c r="AQ853" i="7" s="1"/>
  <c r="AS853" i="7"/>
  <c r="AT853" i="7"/>
  <c r="AP854" i="7"/>
  <c r="AQ854" i="7"/>
  <c r="AR854" i="7"/>
  <c r="AS854" i="7"/>
  <c r="AT854" i="7"/>
  <c r="AP855" i="7"/>
  <c r="AR855" i="7"/>
  <c r="AQ855" i="7" s="1"/>
  <c r="AS855" i="7"/>
  <c r="AT855" i="7"/>
  <c r="AP856" i="7"/>
  <c r="AR856" i="7"/>
  <c r="AQ856" i="7" s="1"/>
  <c r="AS856" i="7"/>
  <c r="AT856" i="7"/>
  <c r="AP857" i="7"/>
  <c r="AR857" i="7"/>
  <c r="AQ857" i="7" s="1"/>
  <c r="AS857" i="7"/>
  <c r="AT857" i="7"/>
  <c r="AP858" i="7"/>
  <c r="AQ858" i="7"/>
  <c r="AR858" i="7"/>
  <c r="AS858" i="7"/>
  <c r="AT858" i="7"/>
  <c r="AP859" i="7"/>
  <c r="AR859" i="7"/>
  <c r="AQ859" i="7" s="1"/>
  <c r="AS859" i="7"/>
  <c r="AT859" i="7"/>
  <c r="AP860" i="7"/>
  <c r="AR860" i="7"/>
  <c r="AQ860" i="7" s="1"/>
  <c r="AS860" i="7"/>
  <c r="AT860" i="7"/>
  <c r="AP861" i="7"/>
  <c r="AR861" i="7"/>
  <c r="AQ861" i="7" s="1"/>
  <c r="AS861" i="7"/>
  <c r="AT861" i="7"/>
  <c r="AP862" i="7"/>
  <c r="AQ862" i="7"/>
  <c r="AR862" i="7"/>
  <c r="AS862" i="7"/>
  <c r="AT862" i="7"/>
  <c r="AP863" i="7"/>
  <c r="AR863" i="7"/>
  <c r="AQ863" i="7" s="1"/>
  <c r="AS863" i="7"/>
  <c r="AT863" i="7"/>
  <c r="AP864" i="7"/>
  <c r="AR864" i="7"/>
  <c r="AQ864" i="7" s="1"/>
  <c r="AS864" i="7"/>
  <c r="AT864" i="7"/>
  <c r="AP865" i="7"/>
  <c r="AQ865" i="7"/>
  <c r="AR865" i="7"/>
  <c r="AS865" i="7"/>
  <c r="AT865" i="7"/>
  <c r="AP866" i="7"/>
  <c r="AQ866" i="7"/>
  <c r="AR866" i="7"/>
  <c r="AS866" i="7"/>
  <c r="AT866" i="7"/>
  <c r="AP867" i="7"/>
  <c r="AR867" i="7"/>
  <c r="AQ867" i="7" s="1"/>
  <c r="AS867" i="7"/>
  <c r="AT867" i="7"/>
  <c r="AP868" i="7"/>
  <c r="AQ868" i="7"/>
  <c r="AR868" i="7"/>
  <c r="AS868" i="7"/>
  <c r="AT868" i="7"/>
  <c r="AP869" i="7"/>
  <c r="AQ869" i="7"/>
  <c r="AR869" i="7"/>
  <c r="AS869" i="7"/>
  <c r="AT869" i="7"/>
  <c r="AP870" i="7"/>
  <c r="AQ870" i="7"/>
  <c r="AR870" i="7"/>
  <c r="AS870" i="7"/>
  <c r="AT870" i="7"/>
  <c r="AP871" i="7"/>
  <c r="AR871" i="7"/>
  <c r="AQ871" i="7" s="1"/>
  <c r="AS871" i="7"/>
  <c r="AT871" i="7"/>
  <c r="AP872" i="7"/>
  <c r="AQ872" i="7"/>
  <c r="AR872" i="7"/>
  <c r="AS872" i="7"/>
  <c r="AT872" i="7"/>
  <c r="AP873" i="7"/>
  <c r="AQ873" i="7"/>
  <c r="AR873" i="7"/>
  <c r="AS873" i="7"/>
  <c r="AT873" i="7"/>
  <c r="AP874" i="7"/>
  <c r="AQ874" i="7"/>
  <c r="AR874" i="7"/>
  <c r="AS874" i="7"/>
  <c r="AT874" i="7"/>
  <c r="AP875" i="7"/>
  <c r="AR875" i="7"/>
  <c r="AQ875" i="7" s="1"/>
  <c r="AS875" i="7"/>
  <c r="AT875" i="7"/>
  <c r="AP876" i="7"/>
  <c r="AR876" i="7"/>
  <c r="AQ876" i="7" s="1"/>
  <c r="AS876" i="7"/>
  <c r="AT876" i="7"/>
  <c r="AP877" i="7"/>
  <c r="AR877" i="7"/>
  <c r="AQ877" i="7" s="1"/>
  <c r="AS877" i="7"/>
  <c r="AT877" i="7"/>
  <c r="AP878" i="7"/>
  <c r="AQ878" i="7"/>
  <c r="AR878" i="7"/>
  <c r="AS878" i="7"/>
  <c r="AT878" i="7"/>
  <c r="AP879" i="7"/>
  <c r="AR879" i="7"/>
  <c r="AQ879" i="7" s="1"/>
  <c r="AS879" i="7"/>
  <c r="AT879" i="7"/>
  <c r="AP880" i="7"/>
  <c r="AR880" i="7"/>
  <c r="AQ880" i="7" s="1"/>
  <c r="AS880" i="7"/>
  <c r="AT880" i="7"/>
  <c r="AP881" i="7"/>
  <c r="AR881" i="7"/>
  <c r="AQ881" i="7" s="1"/>
  <c r="AS881" i="7"/>
  <c r="AT881" i="7"/>
  <c r="AP882" i="7"/>
  <c r="AQ882" i="7"/>
  <c r="AR882" i="7"/>
  <c r="AS882" i="7"/>
  <c r="AT882" i="7"/>
  <c r="AP883" i="7"/>
  <c r="AR883" i="7"/>
  <c r="AQ883" i="7" s="1"/>
  <c r="AS883" i="7"/>
  <c r="AT883" i="7"/>
  <c r="AP884" i="7"/>
  <c r="AQ884" i="7"/>
  <c r="AR884" i="7"/>
  <c r="AS884" i="7"/>
  <c r="AT884" i="7"/>
  <c r="AP885" i="7"/>
  <c r="AQ885" i="7"/>
  <c r="AR885" i="7"/>
  <c r="AS885" i="7"/>
  <c r="AT885" i="7"/>
  <c r="AP886" i="7"/>
  <c r="AQ886" i="7"/>
  <c r="AR886" i="7"/>
  <c r="AS886" i="7"/>
  <c r="AT886" i="7"/>
  <c r="AP887" i="7"/>
  <c r="AR887" i="7"/>
  <c r="AQ887" i="7" s="1"/>
  <c r="AS887" i="7"/>
  <c r="AT887" i="7"/>
  <c r="AP888" i="7"/>
  <c r="AR888" i="7"/>
  <c r="AQ888" i="7" s="1"/>
  <c r="AS888" i="7"/>
  <c r="AT888" i="7"/>
  <c r="AP889" i="7"/>
  <c r="AR889" i="7"/>
  <c r="AQ889" i="7" s="1"/>
  <c r="AS889" i="7"/>
  <c r="AT889" i="7"/>
  <c r="AP890" i="7"/>
  <c r="AQ890" i="7"/>
  <c r="AR890" i="7"/>
  <c r="AS890" i="7"/>
  <c r="AT890" i="7"/>
  <c r="AP891" i="7"/>
  <c r="AR891" i="7"/>
  <c r="AQ891" i="7" s="1"/>
  <c r="AS891" i="7"/>
  <c r="AT891" i="7"/>
  <c r="AP892" i="7"/>
  <c r="AR892" i="7"/>
  <c r="AQ892" i="7" s="1"/>
  <c r="AS892" i="7"/>
  <c r="AT892" i="7"/>
  <c r="AP893" i="7"/>
  <c r="AR893" i="7"/>
  <c r="AQ893" i="7" s="1"/>
  <c r="AS893" i="7"/>
  <c r="AT893" i="7"/>
  <c r="AP894" i="7"/>
  <c r="AQ894" i="7"/>
  <c r="AR894" i="7"/>
  <c r="AS894" i="7"/>
  <c r="AT894" i="7"/>
  <c r="AP895" i="7"/>
  <c r="AR895" i="7"/>
  <c r="AQ895" i="7" s="1"/>
  <c r="AS895" i="7"/>
  <c r="AT895" i="7"/>
  <c r="AP896" i="7"/>
  <c r="AR896" i="7"/>
  <c r="AQ896" i="7" s="1"/>
  <c r="AS896" i="7"/>
  <c r="AT896" i="7"/>
  <c r="AP897" i="7"/>
  <c r="AQ897" i="7"/>
  <c r="AR897" i="7"/>
  <c r="AS897" i="7"/>
  <c r="AT897" i="7"/>
  <c r="AP898" i="7"/>
  <c r="AQ898" i="7"/>
  <c r="AR898" i="7"/>
  <c r="AS898" i="7"/>
  <c r="AT898" i="7"/>
  <c r="AP899" i="7"/>
  <c r="AR899" i="7"/>
  <c r="AQ899" i="7" s="1"/>
  <c r="AS899" i="7"/>
  <c r="AT899" i="7"/>
  <c r="AP900" i="7"/>
  <c r="AR900" i="7"/>
  <c r="AQ900" i="7" s="1"/>
  <c r="AS900" i="7"/>
  <c r="AT900" i="7"/>
  <c r="AP901" i="7"/>
  <c r="AR901" i="7"/>
  <c r="AQ901" i="7" s="1"/>
  <c r="AS901" i="7"/>
  <c r="AT901" i="7"/>
  <c r="AP902" i="7"/>
  <c r="AQ902" i="7"/>
  <c r="AR902" i="7"/>
  <c r="AS902" i="7"/>
  <c r="AT902" i="7"/>
  <c r="AP903" i="7"/>
  <c r="AR903" i="7"/>
  <c r="AQ903" i="7" s="1"/>
  <c r="AS903" i="7"/>
  <c r="AT903" i="7"/>
  <c r="AP904" i="7"/>
  <c r="AQ904" i="7"/>
  <c r="AR904" i="7"/>
  <c r="AS904" i="7"/>
  <c r="AT904" i="7"/>
  <c r="AP905" i="7"/>
  <c r="AR905" i="7"/>
  <c r="AQ905" i="7" s="1"/>
  <c r="AS905" i="7"/>
  <c r="AT905" i="7"/>
  <c r="AP906" i="7"/>
  <c r="AQ906" i="7"/>
  <c r="AR906" i="7"/>
  <c r="AS906" i="7"/>
  <c r="AT906" i="7"/>
  <c r="AP907" i="7"/>
  <c r="AR907" i="7"/>
  <c r="AQ907" i="7" s="1"/>
  <c r="AS907" i="7"/>
  <c r="AT907" i="7"/>
  <c r="AP908" i="7"/>
  <c r="AR908" i="7"/>
  <c r="AQ908" i="7" s="1"/>
  <c r="AS908" i="7"/>
  <c r="AT908" i="7"/>
  <c r="AP909" i="7"/>
  <c r="AR909" i="7"/>
  <c r="AQ909" i="7" s="1"/>
  <c r="AS909" i="7"/>
  <c r="AT909" i="7"/>
  <c r="AP910" i="7"/>
  <c r="AQ910" i="7"/>
  <c r="AR910" i="7"/>
  <c r="AS910" i="7"/>
  <c r="AT910" i="7"/>
  <c r="AP911" i="7"/>
  <c r="AR911" i="7"/>
  <c r="AQ911" i="7" s="1"/>
  <c r="AS911" i="7"/>
  <c r="AT911" i="7"/>
  <c r="AP912" i="7"/>
  <c r="AR912" i="7"/>
  <c r="AQ912" i="7" s="1"/>
  <c r="AS912" i="7"/>
  <c r="AT912" i="7"/>
  <c r="AP913" i="7"/>
  <c r="AR913" i="7"/>
  <c r="AQ913" i="7" s="1"/>
  <c r="AS913" i="7"/>
  <c r="AT913" i="7"/>
  <c r="AP914" i="7"/>
  <c r="AQ914" i="7"/>
  <c r="AR914" i="7"/>
  <c r="AS914" i="7"/>
  <c r="AT914" i="7"/>
  <c r="AP915" i="7"/>
  <c r="AR915" i="7"/>
  <c r="AQ915" i="7" s="1"/>
  <c r="AS915" i="7"/>
  <c r="AT915" i="7"/>
  <c r="AP916" i="7"/>
  <c r="AR916" i="7"/>
  <c r="AQ916" i="7" s="1"/>
  <c r="AS916" i="7"/>
  <c r="AT916" i="7"/>
  <c r="AP917" i="7"/>
  <c r="AR917" i="7"/>
  <c r="AQ917" i="7" s="1"/>
  <c r="AS917" i="7"/>
  <c r="AT917" i="7"/>
  <c r="AP918" i="7"/>
  <c r="AQ918" i="7"/>
  <c r="AR918" i="7"/>
  <c r="AS918" i="7"/>
  <c r="AT918" i="7"/>
  <c r="AP919" i="7"/>
  <c r="AR919" i="7"/>
  <c r="AQ919" i="7" s="1"/>
  <c r="AS919" i="7"/>
  <c r="AT919" i="7"/>
  <c r="AP920" i="7"/>
  <c r="AR920" i="7"/>
  <c r="AQ920" i="7" s="1"/>
  <c r="AS920" i="7"/>
  <c r="AT920" i="7"/>
  <c r="AP921" i="7"/>
  <c r="AR921" i="7"/>
  <c r="AQ921" i="7" s="1"/>
  <c r="AS921" i="7"/>
  <c r="AT921" i="7"/>
  <c r="AP922" i="7"/>
  <c r="AQ922" i="7"/>
  <c r="AR922" i="7"/>
  <c r="AS922" i="7"/>
  <c r="AT922" i="7"/>
  <c r="AP923" i="7"/>
  <c r="AR923" i="7"/>
  <c r="AQ923" i="7" s="1"/>
  <c r="AS923" i="7"/>
  <c r="AT923" i="7"/>
  <c r="AP924" i="7"/>
  <c r="AR924" i="7"/>
  <c r="AQ924" i="7" s="1"/>
  <c r="AS924" i="7"/>
  <c r="AT924" i="7"/>
  <c r="AP925" i="7"/>
  <c r="AQ925" i="7"/>
  <c r="AR925" i="7"/>
  <c r="AS925" i="7"/>
  <c r="AT925" i="7"/>
  <c r="AP926" i="7"/>
  <c r="AQ926" i="7"/>
  <c r="AR926" i="7"/>
  <c r="AS926" i="7"/>
  <c r="AT926" i="7"/>
  <c r="AP927" i="7"/>
  <c r="AR927" i="7"/>
  <c r="AQ927" i="7" s="1"/>
  <c r="AS927" i="7"/>
  <c r="AT927" i="7"/>
  <c r="AP928" i="7"/>
  <c r="AQ928" i="7"/>
  <c r="AR928" i="7"/>
  <c r="AS928" i="7"/>
  <c r="AT928" i="7"/>
  <c r="AP929" i="7"/>
  <c r="AR929" i="7"/>
  <c r="AQ929" i="7" s="1"/>
  <c r="AS929" i="7"/>
  <c r="AT929" i="7"/>
  <c r="AP930" i="7"/>
  <c r="AQ930" i="7"/>
  <c r="AR930" i="7"/>
  <c r="AS930" i="7"/>
  <c r="AT930" i="7"/>
  <c r="AP931" i="7"/>
  <c r="AR931" i="7"/>
  <c r="AQ931" i="7" s="1"/>
  <c r="AS931" i="7"/>
  <c r="AT931" i="7"/>
  <c r="AP932" i="7"/>
  <c r="AR932" i="7"/>
  <c r="AQ932" i="7" s="1"/>
  <c r="AS932" i="7"/>
  <c r="AT932" i="7"/>
  <c r="AP933" i="7"/>
  <c r="AR933" i="7"/>
  <c r="AQ933" i="7" s="1"/>
  <c r="AS933" i="7"/>
  <c r="AT933" i="7"/>
  <c r="AP934" i="7"/>
  <c r="AQ934" i="7"/>
  <c r="AR934" i="7"/>
  <c r="AS934" i="7"/>
  <c r="AT934" i="7"/>
  <c r="AP935" i="7"/>
  <c r="AR935" i="7"/>
  <c r="AQ935" i="7" s="1"/>
  <c r="AS935" i="7"/>
  <c r="AT935" i="7"/>
  <c r="AP936" i="7"/>
  <c r="AR936" i="7"/>
  <c r="AQ936" i="7" s="1"/>
  <c r="AS936" i="7"/>
  <c r="AT936" i="7"/>
  <c r="AP937" i="7"/>
  <c r="AR937" i="7"/>
  <c r="AQ937" i="7" s="1"/>
  <c r="AS937" i="7"/>
  <c r="AT937" i="7"/>
  <c r="AP938" i="7"/>
  <c r="AQ938" i="7"/>
  <c r="AR938" i="7"/>
  <c r="AS938" i="7"/>
  <c r="AT938" i="7"/>
  <c r="AP939" i="7"/>
  <c r="AR939" i="7"/>
  <c r="AQ939" i="7" s="1"/>
  <c r="AS939" i="7"/>
  <c r="AT939" i="7"/>
  <c r="AP940" i="7"/>
  <c r="AQ940" i="7"/>
  <c r="AR940" i="7"/>
  <c r="AS940" i="7"/>
  <c r="AT940" i="7"/>
  <c r="AP941" i="7"/>
  <c r="AQ941" i="7"/>
  <c r="AR941" i="7"/>
  <c r="AS941" i="7"/>
  <c r="AT941" i="7"/>
  <c r="AP942" i="7"/>
  <c r="AQ942" i="7"/>
  <c r="AR942" i="7"/>
  <c r="AS942" i="7"/>
  <c r="AT942" i="7"/>
  <c r="AP943" i="7"/>
  <c r="AR943" i="7"/>
  <c r="AQ943" i="7" s="1"/>
  <c r="AS943" i="7"/>
  <c r="AT943" i="7"/>
  <c r="AP944" i="7"/>
  <c r="AQ944" i="7"/>
  <c r="AR944" i="7"/>
  <c r="AS944" i="7"/>
  <c r="AT944" i="7"/>
  <c r="AP945" i="7"/>
  <c r="AQ945" i="7"/>
  <c r="AR945" i="7"/>
  <c r="AS945" i="7"/>
  <c r="AT945" i="7"/>
  <c r="AP946" i="7"/>
  <c r="AQ946" i="7"/>
  <c r="AR946" i="7"/>
  <c r="AS946" i="7"/>
  <c r="AT946" i="7"/>
  <c r="AP947" i="7"/>
  <c r="AR947" i="7"/>
  <c r="AQ947" i="7" s="1"/>
  <c r="AS947" i="7"/>
  <c r="AT947" i="7"/>
  <c r="AP948" i="7"/>
  <c r="AR948" i="7"/>
  <c r="AQ948" i="7" s="1"/>
  <c r="AS948" i="7"/>
  <c r="AT948" i="7"/>
  <c r="AP949" i="7"/>
  <c r="AR949" i="7"/>
  <c r="AQ949" i="7" s="1"/>
  <c r="AS949" i="7"/>
  <c r="AT949" i="7"/>
  <c r="AP950" i="7"/>
  <c r="AQ950" i="7"/>
  <c r="AR950" i="7"/>
  <c r="AS950" i="7"/>
  <c r="AT950" i="7"/>
  <c r="AP951" i="7"/>
  <c r="AR951" i="7"/>
  <c r="AQ951" i="7" s="1"/>
  <c r="AS951" i="7"/>
  <c r="AT951" i="7"/>
  <c r="AP952" i="7"/>
  <c r="AR952" i="7"/>
  <c r="AQ952" i="7" s="1"/>
  <c r="AS952" i="7"/>
  <c r="AT952" i="7"/>
  <c r="AP953" i="7"/>
  <c r="AR953" i="7"/>
  <c r="AQ953" i="7" s="1"/>
  <c r="AS953" i="7"/>
  <c r="AT953" i="7"/>
  <c r="AP954" i="7"/>
  <c r="AQ954" i="7"/>
  <c r="AR954" i="7"/>
  <c r="AS954" i="7"/>
  <c r="AT954" i="7"/>
  <c r="AP955" i="7"/>
  <c r="AR955" i="7"/>
  <c r="AQ955" i="7" s="1"/>
  <c r="AS955" i="7"/>
  <c r="AT955" i="7"/>
  <c r="AP956" i="7"/>
  <c r="AR956" i="7"/>
  <c r="AQ956" i="7" s="1"/>
  <c r="AS956" i="7"/>
  <c r="AT956" i="7"/>
  <c r="AP957" i="7"/>
  <c r="AQ957" i="7"/>
  <c r="AR957" i="7"/>
  <c r="AS957" i="7"/>
  <c r="AT957" i="7"/>
  <c r="AP958" i="7"/>
  <c r="AQ958" i="7"/>
  <c r="AR958" i="7"/>
  <c r="AS958" i="7"/>
  <c r="AT958" i="7"/>
  <c r="AP959" i="7"/>
  <c r="AR959" i="7"/>
  <c r="AQ959" i="7" s="1"/>
  <c r="AS959" i="7"/>
  <c r="AT959" i="7"/>
  <c r="AP960" i="7"/>
  <c r="AR960" i="7"/>
  <c r="AQ960" i="7" s="1"/>
  <c r="AS960" i="7"/>
  <c r="AT960" i="7"/>
  <c r="AP961" i="7"/>
  <c r="AR961" i="7"/>
  <c r="AQ961" i="7" s="1"/>
  <c r="AS961" i="7"/>
  <c r="AT961" i="7"/>
  <c r="AP962" i="7"/>
  <c r="AQ962" i="7"/>
  <c r="AR962" i="7"/>
  <c r="AS962" i="7"/>
  <c r="AT962" i="7"/>
  <c r="AP963" i="7"/>
  <c r="AR963" i="7"/>
  <c r="AQ963" i="7" s="1"/>
  <c r="AS963" i="7"/>
  <c r="AT963" i="7"/>
  <c r="AP964" i="7"/>
  <c r="AQ964" i="7"/>
  <c r="AR964" i="7"/>
  <c r="AS964" i="7"/>
  <c r="AT964" i="7"/>
  <c r="AP965" i="7"/>
  <c r="AQ965" i="7"/>
  <c r="AR965" i="7"/>
  <c r="AS965" i="7"/>
  <c r="AT965" i="7"/>
  <c r="AP966" i="7"/>
  <c r="AQ966" i="7"/>
  <c r="AR966" i="7"/>
  <c r="AS966" i="7"/>
  <c r="AT966" i="7"/>
  <c r="AP967" i="7"/>
  <c r="AR967" i="7"/>
  <c r="AQ967" i="7" s="1"/>
  <c r="AS967" i="7"/>
  <c r="AT967" i="7"/>
  <c r="AP968" i="7"/>
  <c r="AR968" i="7"/>
  <c r="AQ968" i="7" s="1"/>
  <c r="AS968" i="7"/>
  <c r="AT968" i="7"/>
  <c r="AP969" i="7"/>
  <c r="AQ969" i="7"/>
  <c r="AR969" i="7"/>
  <c r="AS969" i="7"/>
  <c r="AT969" i="7"/>
  <c r="AP970" i="7"/>
  <c r="AQ970" i="7"/>
  <c r="AR970" i="7"/>
  <c r="AS970" i="7"/>
  <c r="AT970" i="7"/>
  <c r="AP971" i="7"/>
  <c r="AR971" i="7"/>
  <c r="AQ971" i="7" s="1"/>
  <c r="AS971" i="7"/>
  <c r="AT971" i="7"/>
  <c r="AP972" i="7"/>
  <c r="AR972" i="7"/>
  <c r="AQ972" i="7" s="1"/>
  <c r="AS972" i="7"/>
  <c r="AT972" i="7"/>
  <c r="AP973" i="7"/>
  <c r="AR973" i="7"/>
  <c r="AQ973" i="7" s="1"/>
  <c r="AS973" i="7"/>
  <c r="AT973" i="7"/>
  <c r="AP974" i="7"/>
  <c r="AQ974" i="7"/>
  <c r="AR974" i="7"/>
  <c r="AS974" i="7"/>
  <c r="AT974" i="7"/>
  <c r="AP975" i="7"/>
  <c r="AR975" i="7"/>
  <c r="AQ975" i="7" s="1"/>
  <c r="AS975" i="7"/>
  <c r="AT975" i="7"/>
  <c r="AP976" i="7"/>
  <c r="AR976" i="7"/>
  <c r="AQ976" i="7" s="1"/>
  <c r="AS976" i="7"/>
  <c r="AT976" i="7"/>
  <c r="AP977" i="7"/>
  <c r="AQ977" i="7"/>
  <c r="AR977" i="7"/>
  <c r="AS977" i="7"/>
  <c r="AT977" i="7"/>
  <c r="AP978" i="7"/>
  <c r="AQ978" i="7"/>
  <c r="AR978" i="7"/>
  <c r="AS978" i="7"/>
  <c r="AT978" i="7"/>
  <c r="AP979" i="7"/>
  <c r="AR979" i="7"/>
  <c r="AQ979" i="7" s="1"/>
  <c r="AS979" i="7"/>
  <c r="AT979" i="7"/>
  <c r="AP980" i="7"/>
  <c r="AR980" i="7"/>
  <c r="AQ980" i="7" s="1"/>
  <c r="AS980" i="7"/>
  <c r="AT980" i="7"/>
  <c r="AP981" i="7"/>
  <c r="AR981" i="7"/>
  <c r="AQ981" i="7" s="1"/>
  <c r="AS981" i="7"/>
  <c r="AT981" i="7"/>
  <c r="AP982" i="7"/>
  <c r="AQ982" i="7"/>
  <c r="AR982" i="7"/>
  <c r="AS982" i="7"/>
  <c r="AT982" i="7"/>
  <c r="AP983" i="7"/>
  <c r="AR983" i="7"/>
  <c r="AQ983" i="7" s="1"/>
  <c r="AS983" i="7"/>
  <c r="AT983" i="7"/>
  <c r="AP984" i="7"/>
  <c r="AR984" i="7"/>
  <c r="AQ984" i="7" s="1"/>
  <c r="AS984" i="7"/>
  <c r="AT984" i="7"/>
  <c r="AP985" i="7"/>
  <c r="AQ985" i="7"/>
  <c r="AR985" i="7"/>
  <c r="AS985" i="7"/>
  <c r="AT985" i="7"/>
  <c r="AP986" i="7"/>
  <c r="AQ986" i="7"/>
  <c r="AR986" i="7"/>
  <c r="AS986" i="7"/>
  <c r="AT986" i="7"/>
  <c r="AP987" i="7"/>
  <c r="AR987" i="7"/>
  <c r="AQ987" i="7" s="1"/>
  <c r="AS987" i="7"/>
  <c r="AT987" i="7"/>
  <c r="AP988" i="7"/>
  <c r="AQ988" i="7"/>
  <c r="AR988" i="7"/>
  <c r="AS988" i="7"/>
  <c r="AT988" i="7"/>
  <c r="AP989" i="7"/>
  <c r="AR989" i="7"/>
  <c r="AQ989" i="7" s="1"/>
  <c r="AS989" i="7"/>
  <c r="AT989" i="7"/>
  <c r="AP990" i="7"/>
  <c r="AQ990" i="7"/>
  <c r="AR990" i="7"/>
  <c r="AS990" i="7"/>
  <c r="AT990" i="7"/>
  <c r="AP991" i="7"/>
  <c r="AR991" i="7"/>
  <c r="AQ991" i="7" s="1"/>
  <c r="AS991" i="7"/>
  <c r="AT991" i="7"/>
  <c r="AP992" i="7"/>
  <c r="AQ992" i="7"/>
  <c r="AR992" i="7"/>
  <c r="AS992" i="7"/>
  <c r="AT992" i="7"/>
  <c r="AP993" i="7"/>
  <c r="AR993" i="7"/>
  <c r="AQ993" i="7" s="1"/>
  <c r="AS993" i="7"/>
  <c r="AT993" i="7"/>
  <c r="AP994" i="7"/>
  <c r="AQ994" i="7"/>
  <c r="AR994" i="7"/>
  <c r="AS994" i="7"/>
  <c r="AT994" i="7"/>
  <c r="AP995" i="7"/>
  <c r="AR995" i="7"/>
  <c r="AQ995" i="7" s="1"/>
  <c r="AS995" i="7"/>
  <c r="AT995" i="7"/>
  <c r="AP996" i="7"/>
  <c r="AR996" i="7"/>
  <c r="AQ996" i="7" s="1"/>
  <c r="AS996" i="7"/>
  <c r="AT996" i="7"/>
  <c r="AP997" i="7"/>
  <c r="AR997" i="7"/>
  <c r="AQ997" i="7" s="1"/>
  <c r="AS997" i="7"/>
  <c r="AT997" i="7"/>
  <c r="AP998" i="7"/>
  <c r="AQ998" i="7"/>
  <c r="AR998" i="7"/>
  <c r="AS998" i="7"/>
  <c r="AT998" i="7"/>
  <c r="AP999" i="7"/>
  <c r="AR999" i="7"/>
  <c r="AQ999" i="7" s="1"/>
  <c r="AS999" i="7"/>
  <c r="AT999" i="7"/>
  <c r="AP1000" i="7"/>
  <c r="AR1000" i="7"/>
  <c r="AQ1000" i="7" s="1"/>
  <c r="AS1000" i="7"/>
  <c r="AT1000" i="7"/>
  <c r="AP1001" i="7"/>
  <c r="AQ1001" i="7"/>
  <c r="AR1001" i="7"/>
  <c r="AS1001" i="7"/>
  <c r="AT1001" i="7"/>
  <c r="AP1002" i="7"/>
  <c r="AQ1002" i="7"/>
  <c r="AR1002" i="7"/>
  <c r="AS1002" i="7"/>
  <c r="AT1002" i="7"/>
  <c r="AP1003" i="7"/>
  <c r="AR1003" i="7"/>
  <c r="AQ1003" i="7" s="1"/>
  <c r="AS1003" i="7"/>
  <c r="AT1003" i="7"/>
  <c r="AP1004" i="7"/>
  <c r="AR1004" i="7"/>
  <c r="AQ1004" i="7" s="1"/>
  <c r="AS1004" i="7"/>
  <c r="AT1004" i="7"/>
  <c r="AP1005" i="7"/>
  <c r="AR1005" i="7"/>
  <c r="AQ1005" i="7" s="1"/>
  <c r="AS1005" i="7"/>
  <c r="AT1005" i="7"/>
  <c r="AP1006" i="7"/>
  <c r="AQ1006" i="7"/>
  <c r="AR1006" i="7"/>
  <c r="AS1006" i="7"/>
  <c r="AT1006" i="7"/>
  <c r="AP1007" i="7"/>
  <c r="AR1007" i="7"/>
  <c r="AQ1007" i="7" s="1"/>
  <c r="AS1007" i="7"/>
  <c r="AT1007" i="7"/>
  <c r="AP1008" i="7"/>
  <c r="AR1008" i="7"/>
  <c r="AQ1008" i="7" s="1"/>
  <c r="AS1008" i="7"/>
  <c r="AT1008" i="7"/>
  <c r="AP1009" i="7"/>
  <c r="AR1009" i="7"/>
  <c r="AQ1009" i="7" s="1"/>
  <c r="AS1009" i="7"/>
  <c r="AT1009" i="7"/>
  <c r="AP1010" i="7"/>
  <c r="AQ1010" i="7"/>
  <c r="AR1010" i="7"/>
  <c r="AS1010" i="7"/>
  <c r="AT1010" i="7"/>
  <c r="AP1011" i="7"/>
  <c r="AR1011" i="7"/>
  <c r="AQ1011" i="7" s="1"/>
  <c r="AS1011" i="7"/>
  <c r="AT1011" i="7"/>
  <c r="AP1012" i="7"/>
  <c r="AR1012" i="7"/>
  <c r="AQ1012" i="7" s="1"/>
  <c r="AS1012" i="7"/>
  <c r="AT1012" i="7"/>
  <c r="AP1013" i="7"/>
  <c r="AR1013" i="7"/>
  <c r="AQ1013" i="7" s="1"/>
  <c r="AS1013" i="7"/>
  <c r="AT1013" i="7"/>
  <c r="AP1014" i="7"/>
  <c r="AQ1014" i="7"/>
  <c r="AR1014" i="7"/>
  <c r="AS1014" i="7"/>
  <c r="AT1014" i="7"/>
  <c r="AP1015" i="7"/>
  <c r="AR1015" i="7"/>
  <c r="AQ1015" i="7" s="1"/>
  <c r="AS1015" i="7"/>
  <c r="AT1015" i="7"/>
  <c r="AP1016" i="7"/>
  <c r="AR1016" i="7"/>
  <c r="AQ1016" i="7" s="1"/>
  <c r="AS1016" i="7"/>
  <c r="AT1016" i="7"/>
  <c r="AP1017" i="7"/>
  <c r="AR1017" i="7"/>
  <c r="AQ1017" i="7" s="1"/>
  <c r="AS1017" i="7"/>
  <c r="AT1017" i="7"/>
  <c r="AP1018" i="7"/>
  <c r="AQ1018" i="7"/>
  <c r="AR1018" i="7"/>
  <c r="AS1018" i="7"/>
  <c r="AT1018" i="7"/>
  <c r="AP1019" i="7"/>
  <c r="AR1019" i="7"/>
  <c r="AQ1019" i="7" s="1"/>
  <c r="AS1019" i="7"/>
  <c r="AT1019" i="7"/>
  <c r="AP1020" i="7"/>
  <c r="AR1020" i="7"/>
  <c r="AQ1020" i="7" s="1"/>
  <c r="AS1020" i="7"/>
  <c r="AT1020" i="7"/>
  <c r="AP1021" i="7"/>
  <c r="AQ1021" i="7"/>
  <c r="AR1021" i="7"/>
  <c r="AS1021" i="7"/>
  <c r="AT1021" i="7"/>
  <c r="AP1022" i="7"/>
  <c r="AQ1022" i="7"/>
  <c r="AR1022" i="7"/>
  <c r="AS1022" i="7"/>
  <c r="AT1022" i="7"/>
  <c r="AP1023" i="7"/>
  <c r="AR1023" i="7"/>
  <c r="AQ1023" i="7" s="1"/>
  <c r="AS1023" i="7"/>
  <c r="AT1023" i="7"/>
  <c r="AP1024" i="7"/>
  <c r="AQ1024" i="7"/>
  <c r="AR1024" i="7"/>
  <c r="AS1024" i="7"/>
  <c r="AT1024" i="7"/>
  <c r="AP1025" i="7"/>
  <c r="AQ1025" i="7"/>
  <c r="AR1025" i="7"/>
  <c r="AS1025" i="7"/>
  <c r="AT1025" i="7"/>
  <c r="AP1026" i="7"/>
  <c r="AQ1026" i="7"/>
  <c r="AR1026" i="7"/>
  <c r="AS1026" i="7"/>
  <c r="AT1026" i="7"/>
  <c r="AP1027" i="7"/>
  <c r="AR1027" i="7"/>
  <c r="AQ1027" i="7" s="1"/>
  <c r="AS1027" i="7"/>
  <c r="AT1027" i="7"/>
  <c r="AP1028" i="7"/>
  <c r="AR1028" i="7"/>
  <c r="AQ1028" i="7" s="1"/>
  <c r="AS1028" i="7"/>
  <c r="AT1028" i="7"/>
  <c r="AP1029" i="7"/>
  <c r="AQ1029" i="7"/>
  <c r="AR1029" i="7"/>
  <c r="AS1029" i="7"/>
  <c r="AT1029" i="7"/>
  <c r="AP1030" i="7"/>
  <c r="AQ1030" i="7"/>
  <c r="AR1030" i="7"/>
  <c r="AS1030" i="7"/>
  <c r="AT1030" i="7"/>
  <c r="AP1031" i="7"/>
  <c r="AR1031" i="7"/>
  <c r="AQ1031" i="7" s="1"/>
  <c r="AS1031" i="7"/>
  <c r="AT1031" i="7"/>
  <c r="AP1032" i="7"/>
  <c r="AR1032" i="7"/>
  <c r="AQ1032" i="7" s="1"/>
  <c r="AS1032" i="7"/>
  <c r="AT1032" i="7"/>
  <c r="AP1033" i="7"/>
  <c r="AR1033" i="7"/>
  <c r="AQ1033" i="7" s="1"/>
  <c r="AS1033" i="7"/>
  <c r="AT1033" i="7"/>
  <c r="AP1034" i="7"/>
  <c r="AQ1034" i="7"/>
  <c r="AR1034" i="7"/>
  <c r="AS1034" i="7"/>
  <c r="AT1034" i="7"/>
  <c r="AP35" i="7"/>
  <c r="I4" i="8" l="1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E36" i="7"/>
  <c r="AT36" i="7" s="1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622" i="7"/>
  <c r="E623" i="7"/>
  <c r="E624" i="7"/>
  <c r="E625" i="7"/>
  <c r="E626" i="7"/>
  <c r="E627" i="7"/>
  <c r="E628" i="7"/>
  <c r="E629" i="7"/>
  <c r="E630" i="7"/>
  <c r="E631" i="7"/>
  <c r="E632" i="7"/>
  <c r="E633" i="7"/>
  <c r="E634" i="7"/>
  <c r="E635" i="7"/>
  <c r="E636" i="7"/>
  <c r="E637" i="7"/>
  <c r="E638" i="7"/>
  <c r="E639" i="7"/>
  <c r="E640" i="7"/>
  <c r="E641" i="7"/>
  <c r="E642" i="7"/>
  <c r="E643" i="7"/>
  <c r="E644" i="7"/>
  <c r="E645" i="7"/>
  <c r="E646" i="7"/>
  <c r="E647" i="7"/>
  <c r="E648" i="7"/>
  <c r="E649" i="7"/>
  <c r="E650" i="7"/>
  <c r="E651" i="7"/>
  <c r="E652" i="7"/>
  <c r="E653" i="7"/>
  <c r="E654" i="7"/>
  <c r="E655" i="7"/>
  <c r="E656" i="7"/>
  <c r="E657" i="7"/>
  <c r="E658" i="7"/>
  <c r="E659" i="7"/>
  <c r="E660" i="7"/>
  <c r="E661" i="7"/>
  <c r="E662" i="7"/>
  <c r="E663" i="7"/>
  <c r="E664" i="7"/>
  <c r="E665" i="7"/>
  <c r="E666" i="7"/>
  <c r="E667" i="7"/>
  <c r="E668" i="7"/>
  <c r="E669" i="7"/>
  <c r="E670" i="7"/>
  <c r="E671" i="7"/>
  <c r="E672" i="7"/>
  <c r="E673" i="7"/>
  <c r="E674" i="7"/>
  <c r="E675" i="7"/>
  <c r="E676" i="7"/>
  <c r="E677" i="7"/>
  <c r="E678" i="7"/>
  <c r="E679" i="7"/>
  <c r="E680" i="7"/>
  <c r="E681" i="7"/>
  <c r="E682" i="7"/>
  <c r="E683" i="7"/>
  <c r="E684" i="7"/>
  <c r="E685" i="7"/>
  <c r="E686" i="7"/>
  <c r="E687" i="7"/>
  <c r="E688" i="7"/>
  <c r="E689" i="7"/>
  <c r="E690" i="7"/>
  <c r="E691" i="7"/>
  <c r="E692" i="7"/>
  <c r="E693" i="7"/>
  <c r="E694" i="7"/>
  <c r="E695" i="7"/>
  <c r="E696" i="7"/>
  <c r="E697" i="7"/>
  <c r="E698" i="7"/>
  <c r="E699" i="7"/>
  <c r="E700" i="7"/>
  <c r="E701" i="7"/>
  <c r="E702" i="7"/>
  <c r="E703" i="7"/>
  <c r="E704" i="7"/>
  <c r="E705" i="7"/>
  <c r="E706" i="7"/>
  <c r="E707" i="7"/>
  <c r="E708" i="7"/>
  <c r="E709" i="7"/>
  <c r="E710" i="7"/>
  <c r="E711" i="7"/>
  <c r="E712" i="7"/>
  <c r="E713" i="7"/>
  <c r="E714" i="7"/>
  <c r="E715" i="7"/>
  <c r="E716" i="7"/>
  <c r="E717" i="7"/>
  <c r="E718" i="7"/>
  <c r="E719" i="7"/>
  <c r="E720" i="7"/>
  <c r="E721" i="7"/>
  <c r="E722" i="7"/>
  <c r="E723" i="7"/>
  <c r="E724" i="7"/>
  <c r="E725" i="7"/>
  <c r="E726" i="7"/>
  <c r="E727" i="7"/>
  <c r="E728" i="7"/>
  <c r="E729" i="7"/>
  <c r="E730" i="7"/>
  <c r="E731" i="7"/>
  <c r="E732" i="7"/>
  <c r="E733" i="7"/>
  <c r="E734" i="7"/>
  <c r="E735" i="7"/>
  <c r="E736" i="7"/>
  <c r="E737" i="7"/>
  <c r="E738" i="7"/>
  <c r="E739" i="7"/>
  <c r="E740" i="7"/>
  <c r="E741" i="7"/>
  <c r="E742" i="7"/>
  <c r="E743" i="7"/>
  <c r="E744" i="7"/>
  <c r="E745" i="7"/>
  <c r="E746" i="7"/>
  <c r="E747" i="7"/>
  <c r="E748" i="7"/>
  <c r="E749" i="7"/>
  <c r="E750" i="7"/>
  <c r="E751" i="7"/>
  <c r="E752" i="7"/>
  <c r="E753" i="7"/>
  <c r="E754" i="7"/>
  <c r="E755" i="7"/>
  <c r="E756" i="7"/>
  <c r="E757" i="7"/>
  <c r="E758" i="7"/>
  <c r="E759" i="7"/>
  <c r="E760" i="7"/>
  <c r="E761" i="7"/>
  <c r="E762" i="7"/>
  <c r="E763" i="7"/>
  <c r="E764" i="7"/>
  <c r="E765" i="7"/>
  <c r="E766" i="7"/>
  <c r="E767" i="7"/>
  <c r="E768" i="7"/>
  <c r="E769" i="7"/>
  <c r="E770" i="7"/>
  <c r="E771" i="7"/>
  <c r="E772" i="7"/>
  <c r="E773" i="7"/>
  <c r="E774" i="7"/>
  <c r="E775" i="7"/>
  <c r="E776" i="7"/>
  <c r="E777" i="7"/>
  <c r="E778" i="7"/>
  <c r="E779" i="7"/>
  <c r="E780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E795" i="7"/>
  <c r="E796" i="7"/>
  <c r="E797" i="7"/>
  <c r="E798" i="7"/>
  <c r="E799" i="7"/>
  <c r="E800" i="7"/>
  <c r="E801" i="7"/>
  <c r="E802" i="7"/>
  <c r="E803" i="7"/>
  <c r="E804" i="7"/>
  <c r="E805" i="7"/>
  <c r="E806" i="7"/>
  <c r="E807" i="7"/>
  <c r="E808" i="7"/>
  <c r="E809" i="7"/>
  <c r="E810" i="7"/>
  <c r="E811" i="7"/>
  <c r="E812" i="7"/>
  <c r="E813" i="7"/>
  <c r="E814" i="7"/>
  <c r="E815" i="7"/>
  <c r="E816" i="7"/>
  <c r="E817" i="7"/>
  <c r="E818" i="7"/>
  <c r="E819" i="7"/>
  <c r="E820" i="7"/>
  <c r="E821" i="7"/>
  <c r="E822" i="7"/>
  <c r="E823" i="7"/>
  <c r="E824" i="7"/>
  <c r="E825" i="7"/>
  <c r="E826" i="7"/>
  <c r="E827" i="7"/>
  <c r="E828" i="7"/>
  <c r="E829" i="7"/>
  <c r="E830" i="7"/>
  <c r="E831" i="7"/>
  <c r="E832" i="7"/>
  <c r="E833" i="7"/>
  <c r="E834" i="7"/>
  <c r="E835" i="7"/>
  <c r="E836" i="7"/>
  <c r="E837" i="7"/>
  <c r="E838" i="7"/>
  <c r="E839" i="7"/>
  <c r="E840" i="7"/>
  <c r="E841" i="7"/>
  <c r="E842" i="7"/>
  <c r="E843" i="7"/>
  <c r="E844" i="7"/>
  <c r="E845" i="7"/>
  <c r="E846" i="7"/>
  <c r="E847" i="7"/>
  <c r="E848" i="7"/>
  <c r="E849" i="7"/>
  <c r="E850" i="7"/>
  <c r="E851" i="7"/>
  <c r="E852" i="7"/>
  <c r="E853" i="7"/>
  <c r="E854" i="7"/>
  <c r="E855" i="7"/>
  <c r="E856" i="7"/>
  <c r="E857" i="7"/>
  <c r="E858" i="7"/>
  <c r="E859" i="7"/>
  <c r="E860" i="7"/>
  <c r="E861" i="7"/>
  <c r="E862" i="7"/>
  <c r="E863" i="7"/>
  <c r="E864" i="7"/>
  <c r="E865" i="7"/>
  <c r="E866" i="7"/>
  <c r="E867" i="7"/>
  <c r="E868" i="7"/>
  <c r="E869" i="7"/>
  <c r="E870" i="7"/>
  <c r="E871" i="7"/>
  <c r="E872" i="7"/>
  <c r="E873" i="7"/>
  <c r="E874" i="7"/>
  <c r="E875" i="7"/>
  <c r="E876" i="7"/>
  <c r="E877" i="7"/>
  <c r="E878" i="7"/>
  <c r="E879" i="7"/>
  <c r="E880" i="7"/>
  <c r="E881" i="7"/>
  <c r="E882" i="7"/>
  <c r="E883" i="7"/>
  <c r="E884" i="7"/>
  <c r="E885" i="7"/>
  <c r="E886" i="7"/>
  <c r="E887" i="7"/>
  <c r="E888" i="7"/>
  <c r="E889" i="7"/>
  <c r="E890" i="7"/>
  <c r="E891" i="7"/>
  <c r="E892" i="7"/>
  <c r="E893" i="7"/>
  <c r="E894" i="7"/>
  <c r="E895" i="7"/>
  <c r="E896" i="7"/>
  <c r="E897" i="7"/>
  <c r="E898" i="7"/>
  <c r="E899" i="7"/>
  <c r="E900" i="7"/>
  <c r="E901" i="7"/>
  <c r="E902" i="7"/>
  <c r="E903" i="7"/>
  <c r="E904" i="7"/>
  <c r="E905" i="7"/>
  <c r="E906" i="7"/>
  <c r="E907" i="7"/>
  <c r="E908" i="7"/>
  <c r="E909" i="7"/>
  <c r="E910" i="7"/>
  <c r="E911" i="7"/>
  <c r="E912" i="7"/>
  <c r="E913" i="7"/>
  <c r="E914" i="7"/>
  <c r="E915" i="7"/>
  <c r="E916" i="7"/>
  <c r="E917" i="7"/>
  <c r="E918" i="7"/>
  <c r="E919" i="7"/>
  <c r="E920" i="7"/>
  <c r="E921" i="7"/>
  <c r="E922" i="7"/>
  <c r="E923" i="7"/>
  <c r="E924" i="7"/>
  <c r="E925" i="7"/>
  <c r="E926" i="7"/>
  <c r="E927" i="7"/>
  <c r="E928" i="7"/>
  <c r="E929" i="7"/>
  <c r="E930" i="7"/>
  <c r="E931" i="7"/>
  <c r="E932" i="7"/>
  <c r="E933" i="7"/>
  <c r="E934" i="7"/>
  <c r="E935" i="7"/>
  <c r="E936" i="7"/>
  <c r="E937" i="7"/>
  <c r="E938" i="7"/>
  <c r="E939" i="7"/>
  <c r="E940" i="7"/>
  <c r="E941" i="7"/>
  <c r="E942" i="7"/>
  <c r="E943" i="7"/>
  <c r="E944" i="7"/>
  <c r="E945" i="7"/>
  <c r="E946" i="7"/>
  <c r="E947" i="7"/>
  <c r="E948" i="7"/>
  <c r="E949" i="7"/>
  <c r="E950" i="7"/>
  <c r="E951" i="7"/>
  <c r="E952" i="7"/>
  <c r="E953" i="7"/>
  <c r="E954" i="7"/>
  <c r="E955" i="7"/>
  <c r="E956" i="7"/>
  <c r="E957" i="7"/>
  <c r="E958" i="7"/>
  <c r="E959" i="7"/>
  <c r="E960" i="7"/>
  <c r="E961" i="7"/>
  <c r="E962" i="7"/>
  <c r="E963" i="7"/>
  <c r="E964" i="7"/>
  <c r="E965" i="7"/>
  <c r="E966" i="7"/>
  <c r="E967" i="7"/>
  <c r="E968" i="7"/>
  <c r="E969" i="7"/>
  <c r="E970" i="7"/>
  <c r="E971" i="7"/>
  <c r="E972" i="7"/>
  <c r="E973" i="7"/>
  <c r="E974" i="7"/>
  <c r="E975" i="7"/>
  <c r="E976" i="7"/>
  <c r="E977" i="7"/>
  <c r="E978" i="7"/>
  <c r="E979" i="7"/>
  <c r="E980" i="7"/>
  <c r="E981" i="7"/>
  <c r="E982" i="7"/>
  <c r="E983" i="7"/>
  <c r="E984" i="7"/>
  <c r="E985" i="7"/>
  <c r="E986" i="7"/>
  <c r="E987" i="7"/>
  <c r="E988" i="7"/>
  <c r="E989" i="7"/>
  <c r="E990" i="7"/>
  <c r="E991" i="7"/>
  <c r="E992" i="7"/>
  <c r="E993" i="7"/>
  <c r="E994" i="7"/>
  <c r="E995" i="7"/>
  <c r="E996" i="7"/>
  <c r="E997" i="7"/>
  <c r="E998" i="7"/>
  <c r="E999" i="7"/>
  <c r="E1000" i="7"/>
  <c r="E1001" i="7"/>
  <c r="E1002" i="7"/>
  <c r="E1003" i="7"/>
  <c r="E1004" i="7"/>
  <c r="E1005" i="7"/>
  <c r="E1006" i="7"/>
  <c r="E1007" i="7"/>
  <c r="E1008" i="7"/>
  <c r="E1009" i="7"/>
  <c r="E1010" i="7"/>
  <c r="E1011" i="7"/>
  <c r="E1012" i="7"/>
  <c r="E1013" i="7"/>
  <c r="E1014" i="7"/>
  <c r="E1015" i="7"/>
  <c r="E1016" i="7"/>
  <c r="E1017" i="7"/>
  <c r="E1018" i="7"/>
  <c r="E1019" i="7"/>
  <c r="E1020" i="7"/>
  <c r="E1021" i="7"/>
  <c r="E1022" i="7"/>
  <c r="E1023" i="7"/>
  <c r="E1024" i="7"/>
  <c r="E1025" i="7"/>
  <c r="E1026" i="7"/>
  <c r="E1027" i="7"/>
  <c r="E1028" i="7"/>
  <c r="E1029" i="7"/>
  <c r="E1030" i="7"/>
  <c r="E1031" i="7"/>
  <c r="E1032" i="7"/>
  <c r="E1033" i="7"/>
  <c r="E1034" i="7"/>
  <c r="A35" i="7"/>
  <c r="E35" i="7" s="1"/>
  <c r="G9" i="8"/>
  <c r="G7" i="8"/>
  <c r="G8" i="8"/>
  <c r="G10" i="8"/>
  <c r="G11" i="8"/>
  <c r="G6" i="8"/>
  <c r="E135" i="8" l="1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A36" i="8"/>
  <c r="A37" i="8"/>
  <c r="E37" i="8" s="1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E52" i="8" s="1"/>
  <c r="A53" i="8"/>
  <c r="E53" i="8" s="1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E36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A35" i="8"/>
  <c r="J33" i="7"/>
  <c r="D4" i="8"/>
  <c r="D5" i="8"/>
  <c r="D6" i="8"/>
  <c r="D7" i="8"/>
  <c r="D8" i="8"/>
  <c r="D9" i="8"/>
  <c r="E9" i="8"/>
  <c r="E8" i="8"/>
  <c r="E7" i="8"/>
  <c r="E6" i="8"/>
  <c r="E5" i="8"/>
  <c r="E4" i="8"/>
  <c r="E34" i="7"/>
  <c r="E35" i="8" l="1"/>
  <c r="D5" i="7"/>
  <c r="E5" i="7"/>
  <c r="D6" i="7"/>
  <c r="E6" i="7"/>
  <c r="D7" i="7"/>
  <c r="E7" i="7"/>
  <c r="D8" i="7"/>
  <c r="E8" i="7"/>
  <c r="D9" i="7"/>
  <c r="E9" i="7"/>
  <c r="AR35" i="7" l="1"/>
  <c r="AJ464" i="8" l="1"/>
  <c r="AI465" i="8"/>
  <c r="AH465" i="8" s="1"/>
  <c r="AJ465" i="8"/>
  <c r="AI455" i="8" l="1"/>
  <c r="AH455" i="8" s="1"/>
  <c r="AJ455" i="8"/>
  <c r="AK446" i="8" l="1"/>
  <c r="AK447" i="8"/>
  <c r="AK448" i="8"/>
  <c r="AK449" i="8"/>
  <c r="AK450" i="8"/>
  <c r="AK451" i="8"/>
  <c r="AK452" i="8"/>
  <c r="AK453" i="8"/>
  <c r="AK454" i="8"/>
  <c r="AK455" i="8"/>
  <c r="AK456" i="8"/>
  <c r="AK457" i="8"/>
  <c r="AK458" i="8"/>
  <c r="AK459" i="8"/>
  <c r="AK460" i="8"/>
  <c r="AK461" i="8"/>
  <c r="AK462" i="8"/>
  <c r="AK463" i="8"/>
  <c r="AK464" i="8"/>
  <c r="AK465" i="8"/>
  <c r="AK466" i="8"/>
  <c r="AK467" i="8"/>
  <c r="AK468" i="8"/>
  <c r="AK469" i="8"/>
  <c r="AK470" i="8"/>
  <c r="AK471" i="8"/>
  <c r="AK472" i="8"/>
  <c r="AK473" i="8"/>
  <c r="AK474" i="8"/>
  <c r="AK475" i="8"/>
  <c r="AK476" i="8"/>
  <c r="AK477" i="8"/>
  <c r="AK478" i="8"/>
  <c r="AK479" i="8"/>
  <c r="AK480" i="8"/>
  <c r="AK481" i="8"/>
  <c r="AK482" i="8"/>
  <c r="AK483" i="8"/>
  <c r="AK484" i="8"/>
  <c r="AK485" i="8"/>
  <c r="AK486" i="8"/>
  <c r="AK487" i="8"/>
  <c r="AK488" i="8"/>
  <c r="AK489" i="8"/>
  <c r="AK490" i="8"/>
  <c r="AK491" i="8"/>
  <c r="AK492" i="8"/>
  <c r="AK493" i="8"/>
  <c r="AK494" i="8"/>
  <c r="AK495" i="8"/>
  <c r="AK496" i="8"/>
  <c r="AK497" i="8"/>
  <c r="AK498" i="8"/>
  <c r="AK499" i="8"/>
  <c r="AK500" i="8"/>
  <c r="AK501" i="8"/>
  <c r="AK502" i="8"/>
  <c r="AK503" i="8"/>
  <c r="AK504" i="8"/>
  <c r="AK505" i="8"/>
  <c r="AK506" i="8"/>
  <c r="AK507" i="8"/>
  <c r="AK508" i="8"/>
  <c r="AK509" i="8"/>
  <c r="AK510" i="8"/>
  <c r="AK511" i="8"/>
  <c r="AK512" i="8"/>
  <c r="AK513" i="8"/>
  <c r="AK514" i="8"/>
  <c r="AK515" i="8"/>
  <c r="AK516" i="8"/>
  <c r="AK517" i="8"/>
  <c r="AK518" i="8"/>
  <c r="AK519" i="8"/>
  <c r="AK520" i="8"/>
  <c r="AK521" i="8"/>
  <c r="AK522" i="8"/>
  <c r="AK523" i="8"/>
  <c r="AK524" i="8"/>
  <c r="AK525" i="8"/>
  <c r="AK526" i="8"/>
  <c r="AK527" i="8"/>
  <c r="AK528" i="8"/>
  <c r="AK529" i="8"/>
  <c r="AK530" i="8"/>
  <c r="AK531" i="8"/>
  <c r="AK532" i="8"/>
  <c r="AK533" i="8"/>
  <c r="AK534" i="8"/>
  <c r="AK535" i="8"/>
  <c r="AK536" i="8"/>
  <c r="AK537" i="8"/>
  <c r="AK538" i="8"/>
  <c r="AK539" i="8"/>
  <c r="AK540" i="8"/>
  <c r="AK541" i="8"/>
  <c r="AK542" i="8"/>
  <c r="AK543" i="8"/>
  <c r="AK544" i="8"/>
  <c r="AK545" i="8"/>
  <c r="AK546" i="8"/>
  <c r="AK547" i="8"/>
  <c r="AK548" i="8"/>
  <c r="AK549" i="8"/>
  <c r="AK550" i="8"/>
  <c r="AK551" i="8"/>
  <c r="AK552" i="8"/>
  <c r="AK553" i="8"/>
  <c r="AK554" i="8"/>
  <c r="AK555" i="8"/>
  <c r="AK556" i="8"/>
  <c r="AK557" i="8"/>
  <c r="AK558" i="8"/>
  <c r="AK559" i="8"/>
  <c r="AK560" i="8"/>
  <c r="AK561" i="8"/>
  <c r="AK562" i="8"/>
  <c r="AK563" i="8"/>
  <c r="AK564" i="8"/>
  <c r="AK565" i="8"/>
  <c r="AK566" i="8"/>
  <c r="AK567" i="8"/>
  <c r="AK568" i="8"/>
  <c r="AK569" i="8"/>
  <c r="AK570" i="8"/>
  <c r="AK571" i="8"/>
  <c r="AK572" i="8"/>
  <c r="AK573" i="8"/>
  <c r="AK574" i="8"/>
  <c r="AK575" i="8"/>
  <c r="AK576" i="8"/>
  <c r="AK577" i="8"/>
  <c r="AK578" i="8"/>
  <c r="AK579" i="8"/>
  <c r="AK580" i="8"/>
  <c r="AK581" i="8"/>
  <c r="AK582" i="8"/>
  <c r="AK583" i="8"/>
  <c r="AK584" i="8"/>
  <c r="AK585" i="8"/>
  <c r="AK586" i="8"/>
  <c r="AK587" i="8"/>
  <c r="AK588" i="8"/>
  <c r="AK589" i="8"/>
  <c r="AK590" i="8"/>
  <c r="AK591" i="8"/>
  <c r="AK592" i="8"/>
  <c r="AK593" i="8"/>
  <c r="AK594" i="8"/>
  <c r="AK595" i="8"/>
  <c r="AK596" i="8"/>
  <c r="AK597" i="8"/>
  <c r="AK598" i="8"/>
  <c r="AK599" i="8"/>
  <c r="AK600" i="8"/>
  <c r="AK601" i="8"/>
  <c r="AK602" i="8"/>
  <c r="AK603" i="8"/>
  <c r="AK604" i="8"/>
  <c r="AK605" i="8"/>
  <c r="AK606" i="8"/>
  <c r="AK607" i="8"/>
  <c r="AK608" i="8"/>
  <c r="AK609" i="8"/>
  <c r="AK610" i="8"/>
  <c r="AK611" i="8"/>
  <c r="AK612" i="8"/>
  <c r="AK613" i="8"/>
  <c r="AK614" i="8"/>
  <c r="AK615" i="8"/>
  <c r="AK616" i="8"/>
  <c r="AK617" i="8"/>
  <c r="AK618" i="8"/>
  <c r="AK619" i="8"/>
  <c r="AK620" i="8"/>
  <c r="AK621" i="8"/>
  <c r="AK622" i="8"/>
  <c r="AK623" i="8"/>
  <c r="AK624" i="8"/>
  <c r="AK625" i="8"/>
  <c r="AK626" i="8"/>
  <c r="AK627" i="8"/>
  <c r="AK628" i="8"/>
  <c r="AK629" i="8"/>
  <c r="AK630" i="8"/>
  <c r="AK631" i="8"/>
  <c r="AK632" i="8"/>
  <c r="AK633" i="8"/>
  <c r="AK634" i="8"/>
  <c r="AK635" i="8"/>
  <c r="AK636" i="8"/>
  <c r="AK637" i="8"/>
  <c r="AK638" i="8"/>
  <c r="AK639" i="8"/>
  <c r="AK640" i="8"/>
  <c r="AK641" i="8"/>
  <c r="AK642" i="8"/>
  <c r="AK643" i="8"/>
  <c r="AK644" i="8"/>
  <c r="AK645" i="8"/>
  <c r="AK646" i="8"/>
  <c r="AK647" i="8"/>
  <c r="AK648" i="8"/>
  <c r="AK649" i="8"/>
  <c r="AK650" i="8"/>
  <c r="AK651" i="8"/>
  <c r="AK652" i="8"/>
  <c r="AK653" i="8"/>
  <c r="AK654" i="8"/>
  <c r="AK655" i="8"/>
  <c r="AK656" i="8"/>
  <c r="AK657" i="8"/>
  <c r="AK658" i="8"/>
  <c r="AK659" i="8"/>
  <c r="AK660" i="8"/>
  <c r="AK661" i="8"/>
  <c r="AK662" i="8"/>
  <c r="AK663" i="8"/>
  <c r="AK664" i="8"/>
  <c r="AK665" i="8"/>
  <c r="AK666" i="8"/>
  <c r="AK667" i="8"/>
  <c r="AK668" i="8"/>
  <c r="AK669" i="8"/>
  <c r="AK670" i="8"/>
  <c r="AK671" i="8"/>
  <c r="AK672" i="8"/>
  <c r="AK673" i="8"/>
  <c r="AK674" i="8"/>
  <c r="AK675" i="8"/>
  <c r="AK676" i="8"/>
  <c r="AK677" i="8"/>
  <c r="AK678" i="8"/>
  <c r="AK679" i="8"/>
  <c r="AK680" i="8"/>
  <c r="AK681" i="8"/>
  <c r="AK682" i="8"/>
  <c r="AK683" i="8"/>
  <c r="AK684" i="8"/>
  <c r="AK685" i="8"/>
  <c r="AK686" i="8"/>
  <c r="AK687" i="8"/>
  <c r="AK688" i="8"/>
  <c r="AK689" i="8"/>
  <c r="AK690" i="8"/>
  <c r="AK691" i="8"/>
  <c r="AK692" i="8"/>
  <c r="AK693" i="8"/>
  <c r="AK694" i="8"/>
  <c r="AK695" i="8"/>
  <c r="AK696" i="8"/>
  <c r="AK697" i="8"/>
  <c r="AK698" i="8"/>
  <c r="AK699" i="8"/>
  <c r="AK700" i="8"/>
  <c r="AK701" i="8"/>
  <c r="AK702" i="8"/>
  <c r="AK703" i="8"/>
  <c r="AK704" i="8"/>
  <c r="AK705" i="8"/>
  <c r="AK706" i="8"/>
  <c r="AK707" i="8"/>
  <c r="AK708" i="8"/>
  <c r="AK709" i="8"/>
  <c r="AK710" i="8"/>
  <c r="AK711" i="8"/>
  <c r="AK712" i="8"/>
  <c r="AK713" i="8"/>
  <c r="AK714" i="8"/>
  <c r="AK715" i="8"/>
  <c r="AK716" i="8"/>
  <c r="AK717" i="8"/>
  <c r="AK718" i="8"/>
  <c r="AK719" i="8"/>
  <c r="AK720" i="8"/>
  <c r="AK721" i="8"/>
  <c r="AK722" i="8"/>
  <c r="AK723" i="8"/>
  <c r="AK724" i="8"/>
  <c r="AK725" i="8"/>
  <c r="AK726" i="8"/>
  <c r="AK727" i="8"/>
  <c r="AK728" i="8"/>
  <c r="AK729" i="8"/>
  <c r="AK730" i="8"/>
  <c r="AK731" i="8"/>
  <c r="AK732" i="8"/>
  <c r="AK733" i="8"/>
  <c r="AK734" i="8"/>
  <c r="AQ35" i="7"/>
  <c r="AI647" i="8"/>
  <c r="AH647" i="8" s="1"/>
  <c r="AJ647" i="8"/>
  <c r="AI381" i="8"/>
  <c r="AH381" i="8" s="1"/>
  <c r="AJ381" i="8"/>
  <c r="AI501" i="8"/>
  <c r="AH501" i="8" s="1"/>
  <c r="AI502" i="8"/>
  <c r="AH502" i="8" s="1"/>
  <c r="AI503" i="8"/>
  <c r="AH503" i="8" s="1"/>
  <c r="AI504" i="8"/>
  <c r="AH504" i="8" s="1"/>
  <c r="AI505" i="8"/>
  <c r="AH505" i="8" s="1"/>
  <c r="AI506" i="8"/>
  <c r="AH506" i="8" s="1"/>
  <c r="AI507" i="8"/>
  <c r="AH507" i="8" s="1"/>
  <c r="AI508" i="8"/>
  <c r="AH508" i="8" s="1"/>
  <c r="AI509" i="8"/>
  <c r="AH509" i="8" s="1"/>
  <c r="AI510" i="8"/>
  <c r="AH510" i="8" s="1"/>
  <c r="AI511" i="8"/>
  <c r="AH511" i="8" s="1"/>
  <c r="AI512" i="8"/>
  <c r="AH512" i="8" s="1"/>
  <c r="AI513" i="8"/>
  <c r="AH513" i="8" s="1"/>
  <c r="AI514" i="8"/>
  <c r="AH514" i="8" s="1"/>
  <c r="AI515" i="8"/>
  <c r="AH515" i="8" s="1"/>
  <c r="AI516" i="8"/>
  <c r="AH516" i="8" s="1"/>
  <c r="AI517" i="8"/>
  <c r="AH517" i="8" s="1"/>
  <c r="AI518" i="8"/>
  <c r="AH518" i="8" s="1"/>
  <c r="AI519" i="8"/>
  <c r="AH519" i="8" s="1"/>
  <c r="AI520" i="8"/>
  <c r="AH520" i="8" s="1"/>
  <c r="AI521" i="8"/>
  <c r="AH521" i="8" s="1"/>
  <c r="AI522" i="8"/>
  <c r="AH522" i="8" s="1"/>
  <c r="AI523" i="8"/>
  <c r="AH523" i="8" s="1"/>
  <c r="AI524" i="8"/>
  <c r="AH524" i="8" s="1"/>
  <c r="AI525" i="8"/>
  <c r="AH525" i="8" s="1"/>
  <c r="AI526" i="8"/>
  <c r="AH526" i="8" s="1"/>
  <c r="AI527" i="8"/>
  <c r="AH527" i="8" s="1"/>
  <c r="AI528" i="8"/>
  <c r="AH528" i="8" s="1"/>
  <c r="AI529" i="8"/>
  <c r="AH529" i="8" s="1"/>
  <c r="AI530" i="8"/>
  <c r="AH530" i="8" s="1"/>
  <c r="AI531" i="8"/>
  <c r="AH531" i="8" s="1"/>
  <c r="AI532" i="8"/>
  <c r="AH532" i="8" s="1"/>
  <c r="AI533" i="8"/>
  <c r="AH533" i="8" s="1"/>
  <c r="AI534" i="8"/>
  <c r="AH534" i="8" s="1"/>
  <c r="AI535" i="8"/>
  <c r="AH535" i="8" s="1"/>
  <c r="AI536" i="8"/>
  <c r="AH536" i="8" s="1"/>
  <c r="AI537" i="8"/>
  <c r="AH537" i="8" s="1"/>
  <c r="AI538" i="8"/>
  <c r="AH538" i="8" s="1"/>
  <c r="AI539" i="8"/>
  <c r="AH539" i="8" s="1"/>
  <c r="AI540" i="8"/>
  <c r="AH540" i="8" s="1"/>
  <c r="AI541" i="8"/>
  <c r="AH541" i="8" s="1"/>
  <c r="AI542" i="8"/>
  <c r="AH542" i="8" s="1"/>
  <c r="AI543" i="8"/>
  <c r="AH543" i="8" s="1"/>
  <c r="AI544" i="8"/>
  <c r="AH544" i="8" s="1"/>
  <c r="AI545" i="8"/>
  <c r="AH545" i="8" s="1"/>
  <c r="AI546" i="8"/>
  <c r="AH546" i="8" s="1"/>
  <c r="AI547" i="8"/>
  <c r="AH547" i="8" s="1"/>
  <c r="AI548" i="8"/>
  <c r="AH548" i="8" s="1"/>
  <c r="AI549" i="8"/>
  <c r="AH549" i="8" s="1"/>
  <c r="AI550" i="8"/>
  <c r="AH550" i="8" s="1"/>
  <c r="AI551" i="8"/>
  <c r="AH551" i="8" s="1"/>
  <c r="AI552" i="8"/>
  <c r="AH552" i="8" s="1"/>
  <c r="AI553" i="8"/>
  <c r="AH553" i="8" s="1"/>
  <c r="AI554" i="8"/>
  <c r="AH554" i="8" s="1"/>
  <c r="AI555" i="8"/>
  <c r="AH555" i="8" s="1"/>
  <c r="AI556" i="8"/>
  <c r="AH556" i="8" s="1"/>
  <c r="AI557" i="8"/>
  <c r="AH557" i="8" s="1"/>
  <c r="AI558" i="8"/>
  <c r="AH558" i="8" s="1"/>
  <c r="AI559" i="8"/>
  <c r="AH559" i="8" s="1"/>
  <c r="AI560" i="8"/>
  <c r="AH560" i="8" s="1"/>
  <c r="AI561" i="8"/>
  <c r="AH561" i="8" s="1"/>
  <c r="AI562" i="8"/>
  <c r="AH562" i="8" s="1"/>
  <c r="AI563" i="8"/>
  <c r="AH563" i="8" s="1"/>
  <c r="AI564" i="8"/>
  <c r="AH564" i="8" s="1"/>
  <c r="AI565" i="8"/>
  <c r="AH565" i="8" s="1"/>
  <c r="AI566" i="8"/>
  <c r="AH566" i="8" s="1"/>
  <c r="AI567" i="8"/>
  <c r="AH567" i="8" s="1"/>
  <c r="AI568" i="8"/>
  <c r="AH568" i="8" s="1"/>
  <c r="AI569" i="8"/>
  <c r="AH569" i="8" s="1"/>
  <c r="AI570" i="8"/>
  <c r="AH570" i="8" s="1"/>
  <c r="AI571" i="8"/>
  <c r="AH571" i="8" s="1"/>
  <c r="AJ469" i="8"/>
  <c r="AJ470" i="8"/>
  <c r="AJ471" i="8"/>
  <c r="AJ472" i="8"/>
  <c r="AJ473" i="8"/>
  <c r="AJ474" i="8"/>
  <c r="AJ475" i="8"/>
  <c r="AJ476" i="8"/>
  <c r="AJ477" i="8"/>
  <c r="AJ478" i="8"/>
  <c r="AJ479" i="8"/>
  <c r="AJ480" i="8"/>
  <c r="AJ481" i="8"/>
  <c r="AJ482" i="8"/>
  <c r="AJ483" i="8"/>
  <c r="AI268" i="8"/>
  <c r="AH268" i="8" s="1"/>
  <c r="AJ268" i="8"/>
  <c r="AI269" i="8"/>
  <c r="AH269" i="8" s="1"/>
  <c r="AJ269" i="8"/>
  <c r="AJ270" i="8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49" i="7"/>
  <c r="B234" i="7"/>
  <c r="B260" i="7"/>
  <c r="AS35" i="7"/>
  <c r="B607" i="7"/>
  <c r="B624" i="7"/>
  <c r="B627" i="7"/>
  <c r="B647" i="7"/>
  <c r="B663" i="7"/>
  <c r="B671" i="7"/>
  <c r="B672" i="7"/>
  <c r="B682" i="7"/>
  <c r="B687" i="7"/>
  <c r="B691" i="7"/>
  <c r="B695" i="7"/>
  <c r="B702" i="7"/>
  <c r="H2" i="8"/>
  <c r="AR29" i="7"/>
  <c r="AI29" i="8"/>
  <c r="AI35" i="8"/>
  <c r="AH35" i="8" s="1"/>
  <c r="AI237" i="8"/>
  <c r="AH237" i="8" s="1"/>
  <c r="AI238" i="8"/>
  <c r="AH238" i="8" s="1"/>
  <c r="AI239" i="8"/>
  <c r="AH239" i="8" s="1"/>
  <c r="AI240" i="8"/>
  <c r="AH240" i="8" s="1"/>
  <c r="AI241" i="8"/>
  <c r="AH241" i="8" s="1"/>
  <c r="AI242" i="8"/>
  <c r="AH242" i="8" s="1"/>
  <c r="AI243" i="8"/>
  <c r="AH243" i="8" s="1"/>
  <c r="AI244" i="8"/>
  <c r="AH244" i="8" s="1"/>
  <c r="AI245" i="8"/>
  <c r="AH245" i="8" s="1"/>
  <c r="AI246" i="8"/>
  <c r="AH246" i="8" s="1"/>
  <c r="AI247" i="8"/>
  <c r="AH247" i="8" s="1"/>
  <c r="AI248" i="8"/>
  <c r="AH248" i="8" s="1"/>
  <c r="AI249" i="8"/>
  <c r="AH249" i="8" s="1"/>
  <c r="AI250" i="8"/>
  <c r="AH250" i="8" s="1"/>
  <c r="AI251" i="8"/>
  <c r="AH251" i="8" s="1"/>
  <c r="AI252" i="8"/>
  <c r="AH252" i="8" s="1"/>
  <c r="AI253" i="8"/>
  <c r="AH253" i="8" s="1"/>
  <c r="AI254" i="8"/>
  <c r="AH254" i="8" s="1"/>
  <c r="AI255" i="8"/>
  <c r="AH255" i="8" s="1"/>
  <c r="AI256" i="8"/>
  <c r="AH256" i="8" s="1"/>
  <c r="AI257" i="8"/>
  <c r="AH257" i="8" s="1"/>
  <c r="AI258" i="8"/>
  <c r="AH258" i="8" s="1"/>
  <c r="AI259" i="8"/>
  <c r="AH259" i="8" s="1"/>
  <c r="AI260" i="8"/>
  <c r="AH260" i="8" s="1"/>
  <c r="AI264" i="8"/>
  <c r="AH264" i="8" s="1"/>
  <c r="AI265" i="8"/>
  <c r="AH265" i="8" s="1"/>
  <c r="AI266" i="8"/>
  <c r="AH266" i="8" s="1"/>
  <c r="AI272" i="8"/>
  <c r="AH272" i="8" s="1"/>
  <c r="AI273" i="8"/>
  <c r="AH273" i="8" s="1"/>
  <c r="AI274" i="8"/>
  <c r="AH274" i="8" s="1"/>
  <c r="AI275" i="8"/>
  <c r="AH275" i="8" s="1"/>
  <c r="AI276" i="8"/>
  <c r="AH276" i="8" s="1"/>
  <c r="AI277" i="8"/>
  <c r="AH277" i="8" s="1"/>
  <c r="AI278" i="8"/>
  <c r="AH278" i="8" s="1"/>
  <c r="AI279" i="8"/>
  <c r="AH279" i="8" s="1"/>
  <c r="AI280" i="8"/>
  <c r="AH280" i="8" s="1"/>
  <c r="AI281" i="8"/>
  <c r="AH281" i="8" s="1"/>
  <c r="AI282" i="8"/>
  <c r="AH282" i="8" s="1"/>
  <c r="AI283" i="8"/>
  <c r="AH283" i="8" s="1"/>
  <c r="AI284" i="8"/>
  <c r="AH284" i="8" s="1"/>
  <c r="AI285" i="8"/>
  <c r="AH285" i="8" s="1"/>
  <c r="AI286" i="8"/>
  <c r="AH286" i="8" s="1"/>
  <c r="AI287" i="8"/>
  <c r="AH287" i="8" s="1"/>
  <c r="AI288" i="8"/>
  <c r="AH288" i="8" s="1"/>
  <c r="AI289" i="8"/>
  <c r="AH289" i="8" s="1"/>
  <c r="AI290" i="8"/>
  <c r="AH290" i="8" s="1"/>
  <c r="AI291" i="8"/>
  <c r="AH291" i="8" s="1"/>
  <c r="AI292" i="8"/>
  <c r="AH292" i="8" s="1"/>
  <c r="AI293" i="8"/>
  <c r="AH293" i="8" s="1"/>
  <c r="AI294" i="8"/>
  <c r="AH294" i="8" s="1"/>
  <c r="AI295" i="8"/>
  <c r="AH295" i="8" s="1"/>
  <c r="AI296" i="8"/>
  <c r="AH296" i="8" s="1"/>
  <c r="AI298" i="8"/>
  <c r="AH298" i="8" s="1"/>
  <c r="AI299" i="8"/>
  <c r="AH299" i="8" s="1"/>
  <c r="AI300" i="8"/>
  <c r="AH300" i="8" s="1"/>
  <c r="AI301" i="8"/>
  <c r="AH301" i="8" s="1"/>
  <c r="AI302" i="8"/>
  <c r="AH302" i="8" s="1"/>
  <c r="AI303" i="8"/>
  <c r="AH303" i="8" s="1"/>
  <c r="AI304" i="8"/>
  <c r="AH304" i="8" s="1"/>
  <c r="AI305" i="8"/>
  <c r="AH305" i="8" s="1"/>
  <c r="AI306" i="8"/>
  <c r="AH306" i="8" s="1"/>
  <c r="AI307" i="8"/>
  <c r="AH307" i="8" s="1"/>
  <c r="AI310" i="8"/>
  <c r="AH310" i="8" s="1"/>
  <c r="AI312" i="8"/>
  <c r="AH312" i="8" s="1"/>
  <c r="AI320" i="8"/>
  <c r="AH320" i="8" s="1"/>
  <c r="AI324" i="8"/>
  <c r="AH324" i="8" s="1"/>
  <c r="AI328" i="8"/>
  <c r="AH328" i="8" s="1"/>
  <c r="AI330" i="8"/>
  <c r="AH330" i="8" s="1"/>
  <c r="AI382" i="8"/>
  <c r="AH382" i="8" s="1"/>
  <c r="AI386" i="8"/>
  <c r="AH386" i="8" s="1"/>
  <c r="AI388" i="8"/>
  <c r="AH388" i="8" s="1"/>
  <c r="AI391" i="8"/>
  <c r="AH391" i="8" s="1"/>
  <c r="AI392" i="8"/>
  <c r="AH392" i="8" s="1"/>
  <c r="AI393" i="8"/>
  <c r="AH393" i="8" s="1"/>
  <c r="AI394" i="8"/>
  <c r="AH394" i="8" s="1"/>
  <c r="AI395" i="8"/>
  <c r="AH395" i="8" s="1"/>
  <c r="AI400" i="8"/>
  <c r="AH400" i="8" s="1"/>
  <c r="AI401" i="8"/>
  <c r="AH401" i="8" s="1"/>
  <c r="AI402" i="8"/>
  <c r="AH402" i="8" s="1"/>
  <c r="AI415" i="8"/>
  <c r="AH415" i="8" s="1"/>
  <c r="AI416" i="8"/>
  <c r="AH416" i="8" s="1"/>
  <c r="AI417" i="8"/>
  <c r="AH417" i="8" s="1"/>
  <c r="AI429" i="8"/>
  <c r="AH429" i="8" s="1"/>
  <c r="AI430" i="8"/>
  <c r="AH430" i="8" s="1"/>
  <c r="AI431" i="8"/>
  <c r="AH431" i="8" s="1"/>
  <c r="AI444" i="8"/>
  <c r="AH444" i="8" s="1"/>
  <c r="AI500" i="8"/>
  <c r="AH500" i="8" s="1"/>
  <c r="AI574" i="8"/>
  <c r="AH574" i="8" s="1"/>
  <c r="AI577" i="8"/>
  <c r="AH577" i="8" s="1"/>
  <c r="AI586" i="8"/>
  <c r="AH586" i="8" s="1"/>
  <c r="AI593" i="8"/>
  <c r="AH593" i="8" s="1"/>
  <c r="AI595" i="8"/>
  <c r="AH595" i="8" s="1"/>
  <c r="AI596" i="8"/>
  <c r="AH596" i="8" s="1"/>
  <c r="AI603" i="8"/>
  <c r="AH603" i="8" s="1"/>
  <c r="AI604" i="8"/>
  <c r="AH604" i="8" s="1"/>
  <c r="AI606" i="8"/>
  <c r="AH606" i="8" s="1"/>
  <c r="AI613" i="8"/>
  <c r="AH613" i="8" s="1"/>
  <c r="AI616" i="8"/>
  <c r="AH616" i="8" s="1"/>
  <c r="AI619" i="8"/>
  <c r="AH619" i="8" s="1"/>
  <c r="AI623" i="8"/>
  <c r="AH623" i="8" s="1"/>
  <c r="AI624" i="8"/>
  <c r="AH624" i="8" s="1"/>
  <c r="AI625" i="8"/>
  <c r="AH625" i="8" s="1"/>
  <c r="AI635" i="8"/>
  <c r="AH635" i="8" s="1"/>
  <c r="AI636" i="8"/>
  <c r="AH636" i="8" s="1"/>
  <c r="AI637" i="8"/>
  <c r="AH637" i="8" s="1"/>
  <c r="AI639" i="8"/>
  <c r="AH639" i="8" s="1"/>
  <c r="AI641" i="8"/>
  <c r="AH641" i="8" s="1"/>
  <c r="AI642" i="8"/>
  <c r="AH642" i="8" s="1"/>
  <c r="AI643" i="8"/>
  <c r="AH643" i="8" s="1"/>
  <c r="AI644" i="8"/>
  <c r="AH644" i="8" s="1"/>
  <c r="AI645" i="8"/>
  <c r="AH645" i="8" s="1"/>
  <c r="AI646" i="8"/>
  <c r="AH646" i="8" s="1"/>
  <c r="AI648" i="8"/>
  <c r="AH648" i="8" s="1"/>
  <c r="AI649" i="8"/>
  <c r="AH649" i="8" s="1"/>
  <c r="AI650" i="8"/>
  <c r="AH650" i="8" s="1"/>
  <c r="AI651" i="8"/>
  <c r="AH651" i="8" s="1"/>
  <c r="AI652" i="8"/>
  <c r="AH652" i="8" s="1"/>
  <c r="AI653" i="8"/>
  <c r="AH653" i="8" s="1"/>
  <c r="AI656" i="8"/>
  <c r="AH656" i="8" s="1"/>
  <c r="AI657" i="8"/>
  <c r="AH657" i="8" s="1"/>
  <c r="AI658" i="8"/>
  <c r="AH658" i="8" s="1"/>
  <c r="AI659" i="8"/>
  <c r="AH659" i="8" s="1"/>
  <c r="AI660" i="8"/>
  <c r="AH660" i="8" s="1"/>
  <c r="AI661" i="8"/>
  <c r="AH661" i="8" s="1"/>
  <c r="AI662" i="8"/>
  <c r="AH662" i="8" s="1"/>
  <c r="AI663" i="8"/>
  <c r="AH663" i="8" s="1"/>
  <c r="AI664" i="8"/>
  <c r="AH664" i="8" s="1"/>
  <c r="AI665" i="8"/>
  <c r="AH665" i="8" s="1"/>
  <c r="AI666" i="8"/>
  <c r="AH666" i="8" s="1"/>
  <c r="AI667" i="8"/>
  <c r="AH667" i="8" s="1"/>
  <c r="AI668" i="8"/>
  <c r="AH668" i="8" s="1"/>
  <c r="AI669" i="8"/>
  <c r="AH669" i="8" s="1"/>
  <c r="AI670" i="8"/>
  <c r="AH670" i="8" s="1"/>
  <c r="AI671" i="8"/>
  <c r="AH671" i="8" s="1"/>
  <c r="AI672" i="8"/>
  <c r="AH672" i="8" s="1"/>
  <c r="AI673" i="8"/>
  <c r="AI674" i="8"/>
  <c r="AH674" i="8" s="1"/>
  <c r="AI675" i="8"/>
  <c r="AH675" i="8" s="1"/>
  <c r="AI676" i="8"/>
  <c r="AH676" i="8" s="1"/>
  <c r="AI677" i="8"/>
  <c r="AH677" i="8" s="1"/>
  <c r="AI678" i="8"/>
  <c r="AH678" i="8" s="1"/>
  <c r="AI679" i="8"/>
  <c r="AH679" i="8" s="1"/>
  <c r="AI680" i="8"/>
  <c r="AH680" i="8" s="1"/>
  <c r="AI681" i="8"/>
  <c r="AH681" i="8" s="1"/>
  <c r="AI682" i="8"/>
  <c r="AH682" i="8" s="1"/>
  <c r="AI683" i="8"/>
  <c r="AH683" i="8" s="1"/>
  <c r="AI684" i="8"/>
  <c r="AH684" i="8" s="1"/>
  <c r="AI685" i="8"/>
  <c r="AH685" i="8" s="1"/>
  <c r="AI686" i="8"/>
  <c r="AH686" i="8" s="1"/>
  <c r="AI687" i="8"/>
  <c r="AH687" i="8" s="1"/>
  <c r="AI688" i="8"/>
  <c r="AH688" i="8" s="1"/>
  <c r="AI689" i="8"/>
  <c r="AH689" i="8" s="1"/>
  <c r="AI690" i="8"/>
  <c r="AH690" i="8" s="1"/>
  <c r="AI691" i="8"/>
  <c r="AH691" i="8" s="1"/>
  <c r="AI692" i="8"/>
  <c r="AH692" i="8" s="1"/>
  <c r="AI693" i="8"/>
  <c r="AH693" i="8" s="1"/>
  <c r="AI694" i="8"/>
  <c r="AH694" i="8" s="1"/>
  <c r="AI695" i="8"/>
  <c r="AH695" i="8" s="1"/>
  <c r="AI696" i="8"/>
  <c r="AH696" i="8" s="1"/>
  <c r="AI697" i="8"/>
  <c r="AH697" i="8" s="1"/>
  <c r="AI698" i="8"/>
  <c r="AH698" i="8" s="1"/>
  <c r="AI699" i="8"/>
  <c r="AH699" i="8" s="1"/>
  <c r="AI700" i="8"/>
  <c r="AH700" i="8" s="1"/>
  <c r="AI701" i="8"/>
  <c r="AH701" i="8" s="1"/>
  <c r="AI702" i="8"/>
  <c r="AH702" i="8" s="1"/>
  <c r="AI703" i="8"/>
  <c r="AH703" i="8" s="1"/>
  <c r="AI704" i="8"/>
  <c r="AH704" i="8" s="1"/>
  <c r="AI705" i="8"/>
  <c r="AH705" i="8" s="1"/>
  <c r="AI706" i="8"/>
  <c r="AH706" i="8" s="1"/>
  <c r="AI707" i="8"/>
  <c r="AH707" i="8" s="1"/>
  <c r="AI708" i="8"/>
  <c r="AH708" i="8" s="1"/>
  <c r="AI709" i="8"/>
  <c r="AH709" i="8" s="1"/>
  <c r="AI710" i="8"/>
  <c r="AH710" i="8" s="1"/>
  <c r="AI711" i="8"/>
  <c r="AH711" i="8" s="1"/>
  <c r="AI712" i="8"/>
  <c r="AH712" i="8" s="1"/>
  <c r="AI713" i="8"/>
  <c r="AH713" i="8" s="1"/>
  <c r="AI714" i="8"/>
  <c r="AH714" i="8" s="1"/>
  <c r="AI715" i="8"/>
  <c r="AH715" i="8" s="1"/>
  <c r="AI716" i="8"/>
  <c r="AH716" i="8" s="1"/>
  <c r="AI717" i="8"/>
  <c r="AH717" i="8" s="1"/>
  <c r="AI718" i="8"/>
  <c r="AH718" i="8" s="1"/>
  <c r="AI719" i="8"/>
  <c r="AH719" i="8" s="1"/>
  <c r="AI720" i="8"/>
  <c r="AH720" i="8" s="1"/>
  <c r="AI721" i="8"/>
  <c r="AH721" i="8" s="1"/>
  <c r="AI722" i="8"/>
  <c r="AH722" i="8" s="1"/>
  <c r="AI723" i="8"/>
  <c r="AH723" i="8" s="1"/>
  <c r="AI724" i="8"/>
  <c r="AH724" i="8" s="1"/>
  <c r="AI725" i="8"/>
  <c r="AH725" i="8" s="1"/>
  <c r="AI726" i="8"/>
  <c r="AH726" i="8" s="1"/>
  <c r="AI727" i="8"/>
  <c r="AH727" i="8" s="1"/>
  <c r="AI728" i="8"/>
  <c r="AH728" i="8" s="1"/>
  <c r="AI729" i="8"/>
  <c r="AH729" i="8" s="1"/>
  <c r="AI730" i="8"/>
  <c r="AH730" i="8" s="1"/>
  <c r="AI731" i="8"/>
  <c r="AH731" i="8" s="1"/>
  <c r="AI732" i="8"/>
  <c r="AH732" i="8" s="1"/>
  <c r="AI733" i="8"/>
  <c r="AH733" i="8" s="1"/>
  <c r="AI734" i="8"/>
  <c r="AH734" i="8" s="1"/>
  <c r="AI735" i="8"/>
  <c r="AH735" i="8" s="1"/>
  <c r="AI736" i="8"/>
  <c r="AH736" i="8" s="1"/>
  <c r="AI737" i="8"/>
  <c r="AH737" i="8" s="1"/>
  <c r="AI738" i="8"/>
  <c r="AH738" i="8" s="1"/>
  <c r="AI739" i="8"/>
  <c r="AH739" i="8" s="1"/>
  <c r="AI740" i="8"/>
  <c r="AH740" i="8" s="1"/>
  <c r="AI741" i="8"/>
  <c r="AH741" i="8" s="1"/>
  <c r="AI742" i="8"/>
  <c r="AH742" i="8" s="1"/>
  <c r="AI743" i="8"/>
  <c r="AH743" i="8" s="1"/>
  <c r="AI744" i="8"/>
  <c r="AH744" i="8" s="1"/>
  <c r="AI745" i="8"/>
  <c r="AH745" i="8" s="1"/>
  <c r="AI746" i="8"/>
  <c r="AH746" i="8" s="1"/>
  <c r="AI747" i="8"/>
  <c r="AH747" i="8" s="1"/>
  <c r="AI748" i="8"/>
  <c r="AH748" i="8" s="1"/>
  <c r="AI749" i="8"/>
  <c r="AH749" i="8" s="1"/>
  <c r="AI750" i="8"/>
  <c r="AH750" i="8" s="1"/>
  <c r="AI751" i="8"/>
  <c r="AH751" i="8" s="1"/>
  <c r="AI752" i="8"/>
  <c r="AH752" i="8" s="1"/>
  <c r="AI753" i="8"/>
  <c r="AH753" i="8" s="1"/>
  <c r="AI754" i="8"/>
  <c r="AH754" i="8" s="1"/>
  <c r="AI755" i="8"/>
  <c r="AH755" i="8" s="1"/>
  <c r="AI756" i="8"/>
  <c r="AH756" i="8" s="1"/>
  <c r="AI757" i="8"/>
  <c r="AH757" i="8" s="1"/>
  <c r="AI758" i="8"/>
  <c r="AH758" i="8" s="1"/>
  <c r="AI759" i="8"/>
  <c r="AH759" i="8" s="1"/>
  <c r="AI760" i="8"/>
  <c r="AH760" i="8" s="1"/>
  <c r="AI761" i="8"/>
  <c r="AH761" i="8" s="1"/>
  <c r="AI762" i="8"/>
  <c r="AH762" i="8" s="1"/>
  <c r="AI763" i="8"/>
  <c r="AH763" i="8" s="1"/>
  <c r="AI764" i="8"/>
  <c r="AH764" i="8" s="1"/>
  <c r="AI765" i="8"/>
  <c r="AH765" i="8" s="1"/>
  <c r="AI766" i="8"/>
  <c r="AH766" i="8" s="1"/>
  <c r="AI767" i="8"/>
  <c r="AH767" i="8" s="1"/>
  <c r="AI768" i="8"/>
  <c r="AH768" i="8" s="1"/>
  <c r="AI769" i="8"/>
  <c r="AH769" i="8" s="1"/>
  <c r="AI770" i="8"/>
  <c r="AH770" i="8" s="1"/>
  <c r="AI771" i="8"/>
  <c r="AH771" i="8" s="1"/>
  <c r="AI772" i="8"/>
  <c r="AH772" i="8" s="1"/>
  <c r="AI773" i="8"/>
  <c r="AH773" i="8" s="1"/>
  <c r="AI774" i="8"/>
  <c r="AH774" i="8" s="1"/>
  <c r="AI775" i="8"/>
  <c r="AH775" i="8" s="1"/>
  <c r="AI776" i="8"/>
  <c r="AH776" i="8" s="1"/>
  <c r="AI777" i="8"/>
  <c r="AH777" i="8" s="1"/>
  <c r="AI778" i="8"/>
  <c r="AH778" i="8" s="1"/>
  <c r="AI779" i="8"/>
  <c r="AH779" i="8" s="1"/>
  <c r="AI780" i="8"/>
  <c r="AH780" i="8" s="1"/>
  <c r="AI781" i="8"/>
  <c r="AH781" i="8" s="1"/>
  <c r="AI782" i="8"/>
  <c r="AH782" i="8" s="1"/>
  <c r="AI783" i="8"/>
  <c r="AH783" i="8" s="1"/>
  <c r="AI784" i="8"/>
  <c r="AH784" i="8" s="1"/>
  <c r="AI785" i="8"/>
  <c r="AH785" i="8" s="1"/>
  <c r="AI786" i="8"/>
  <c r="AH786" i="8" s="1"/>
  <c r="AI787" i="8"/>
  <c r="AH787" i="8" s="1"/>
  <c r="AI788" i="8"/>
  <c r="AH788" i="8" s="1"/>
  <c r="AI789" i="8"/>
  <c r="AH789" i="8" s="1"/>
  <c r="AI790" i="8"/>
  <c r="AH790" i="8" s="1"/>
  <c r="AI791" i="8"/>
  <c r="AH791" i="8" s="1"/>
  <c r="AI792" i="8"/>
  <c r="AH792" i="8" s="1"/>
  <c r="AI793" i="8"/>
  <c r="AH793" i="8" s="1"/>
  <c r="AI794" i="8"/>
  <c r="AH794" i="8" s="1"/>
  <c r="AI795" i="8"/>
  <c r="AH795" i="8" s="1"/>
  <c r="AI796" i="8"/>
  <c r="AH796" i="8" s="1"/>
  <c r="AI797" i="8"/>
  <c r="AH797" i="8" s="1"/>
  <c r="AI798" i="8"/>
  <c r="AH798" i="8" s="1"/>
  <c r="AI799" i="8"/>
  <c r="AH799" i="8" s="1"/>
  <c r="AI800" i="8"/>
  <c r="AH800" i="8" s="1"/>
  <c r="AI801" i="8"/>
  <c r="AH801" i="8" s="1"/>
  <c r="AI802" i="8"/>
  <c r="AH802" i="8" s="1"/>
  <c r="AI803" i="8"/>
  <c r="AH803" i="8" s="1"/>
  <c r="AI804" i="8"/>
  <c r="AH804" i="8" s="1"/>
  <c r="AI805" i="8"/>
  <c r="AH805" i="8" s="1"/>
  <c r="AI806" i="8"/>
  <c r="AH806" i="8" s="1"/>
  <c r="AI807" i="8"/>
  <c r="AH807" i="8" s="1"/>
  <c r="AI808" i="8"/>
  <c r="AH808" i="8" s="1"/>
  <c r="AI809" i="8"/>
  <c r="AH809" i="8" s="1"/>
  <c r="AI810" i="8"/>
  <c r="AH810" i="8" s="1"/>
  <c r="AI811" i="8"/>
  <c r="AH811" i="8" s="1"/>
  <c r="AI812" i="8"/>
  <c r="AH812" i="8" s="1"/>
  <c r="AI813" i="8"/>
  <c r="AH813" i="8" s="1"/>
  <c r="AI814" i="8"/>
  <c r="AH814" i="8" s="1"/>
  <c r="AI815" i="8"/>
  <c r="AH815" i="8" s="1"/>
  <c r="AI816" i="8"/>
  <c r="AH816" i="8" s="1"/>
  <c r="AI817" i="8"/>
  <c r="AH817" i="8" s="1"/>
  <c r="AI818" i="8"/>
  <c r="AH818" i="8" s="1"/>
  <c r="AI819" i="8"/>
  <c r="AH819" i="8" s="1"/>
  <c r="AI820" i="8"/>
  <c r="AH820" i="8" s="1"/>
  <c r="AI821" i="8"/>
  <c r="AH821" i="8" s="1"/>
  <c r="AI822" i="8"/>
  <c r="AH822" i="8" s="1"/>
  <c r="AI823" i="8"/>
  <c r="AH823" i="8" s="1"/>
  <c r="AI824" i="8"/>
  <c r="AH824" i="8" s="1"/>
  <c r="AI825" i="8"/>
  <c r="AH825" i="8" s="1"/>
  <c r="AI826" i="8"/>
  <c r="AH826" i="8" s="1"/>
  <c r="AI827" i="8"/>
  <c r="AH827" i="8" s="1"/>
  <c r="AI828" i="8"/>
  <c r="AH828" i="8" s="1"/>
  <c r="AI829" i="8"/>
  <c r="AH829" i="8" s="1"/>
  <c r="AI830" i="8"/>
  <c r="AH830" i="8" s="1"/>
  <c r="AI831" i="8"/>
  <c r="AH831" i="8" s="1"/>
  <c r="AI832" i="8"/>
  <c r="AH832" i="8" s="1"/>
  <c r="AI833" i="8"/>
  <c r="AH833" i="8" s="1"/>
  <c r="AI834" i="8"/>
  <c r="AH834" i="8" s="1"/>
  <c r="AI835" i="8"/>
  <c r="AH835" i="8" s="1"/>
  <c r="AI836" i="8"/>
  <c r="AH836" i="8" s="1"/>
  <c r="AI837" i="8"/>
  <c r="AH837" i="8" s="1"/>
  <c r="AI838" i="8"/>
  <c r="AH838" i="8" s="1"/>
  <c r="AI839" i="8"/>
  <c r="AH839" i="8" s="1"/>
  <c r="AI840" i="8"/>
  <c r="AH840" i="8" s="1"/>
  <c r="AI841" i="8"/>
  <c r="AH841" i="8" s="1"/>
  <c r="AI842" i="8"/>
  <c r="AH842" i="8" s="1"/>
  <c r="AI843" i="8"/>
  <c r="AH843" i="8" s="1"/>
  <c r="AI844" i="8"/>
  <c r="AH844" i="8" s="1"/>
  <c r="AI845" i="8"/>
  <c r="AH845" i="8" s="1"/>
  <c r="AI846" i="8"/>
  <c r="AH846" i="8" s="1"/>
  <c r="AI847" i="8"/>
  <c r="AH847" i="8" s="1"/>
  <c r="AI848" i="8"/>
  <c r="AH848" i="8" s="1"/>
  <c r="AI849" i="8"/>
  <c r="AH849" i="8" s="1"/>
  <c r="AI850" i="8"/>
  <c r="AH850" i="8" s="1"/>
  <c r="AI851" i="8"/>
  <c r="AH851" i="8" s="1"/>
  <c r="AI852" i="8"/>
  <c r="AH852" i="8" s="1"/>
  <c r="AI853" i="8"/>
  <c r="AH853" i="8" s="1"/>
  <c r="AI854" i="8"/>
  <c r="AH854" i="8" s="1"/>
  <c r="AI855" i="8"/>
  <c r="AH855" i="8" s="1"/>
  <c r="AI856" i="8"/>
  <c r="AH856" i="8" s="1"/>
  <c r="AI857" i="8"/>
  <c r="AH857" i="8" s="1"/>
  <c r="AI858" i="8"/>
  <c r="AH858" i="8" s="1"/>
  <c r="AI859" i="8"/>
  <c r="AH859" i="8" s="1"/>
  <c r="AI860" i="8"/>
  <c r="AH860" i="8" s="1"/>
  <c r="AI861" i="8"/>
  <c r="AH861" i="8" s="1"/>
  <c r="AI862" i="8"/>
  <c r="AH862" i="8" s="1"/>
  <c r="AI863" i="8"/>
  <c r="AH863" i="8" s="1"/>
  <c r="AI864" i="8"/>
  <c r="AH864" i="8" s="1"/>
  <c r="AI865" i="8"/>
  <c r="AH865" i="8" s="1"/>
  <c r="AI866" i="8"/>
  <c r="AH866" i="8" s="1"/>
  <c r="AI867" i="8"/>
  <c r="AH867" i="8" s="1"/>
  <c r="AI868" i="8"/>
  <c r="AH868" i="8" s="1"/>
  <c r="AI869" i="8"/>
  <c r="AH869" i="8" s="1"/>
  <c r="AI870" i="8"/>
  <c r="AH870" i="8" s="1"/>
  <c r="AI871" i="8"/>
  <c r="AH871" i="8" s="1"/>
  <c r="AI872" i="8"/>
  <c r="AH872" i="8" s="1"/>
  <c r="AI873" i="8"/>
  <c r="AH873" i="8" s="1"/>
  <c r="AI874" i="8"/>
  <c r="AH874" i="8" s="1"/>
  <c r="AI875" i="8"/>
  <c r="AH875" i="8" s="1"/>
  <c r="AI876" i="8"/>
  <c r="AH876" i="8" s="1"/>
  <c r="AI877" i="8"/>
  <c r="AH877" i="8" s="1"/>
  <c r="AI878" i="8"/>
  <c r="AH878" i="8" s="1"/>
  <c r="AI879" i="8"/>
  <c r="AH879" i="8" s="1"/>
  <c r="AI880" i="8"/>
  <c r="AH880" i="8" s="1"/>
  <c r="AI881" i="8"/>
  <c r="AH881" i="8" s="1"/>
  <c r="AI882" i="8"/>
  <c r="AH882" i="8" s="1"/>
  <c r="AI883" i="8"/>
  <c r="AH883" i="8" s="1"/>
  <c r="AI884" i="8"/>
  <c r="AH884" i="8" s="1"/>
  <c r="AI885" i="8"/>
  <c r="AH885" i="8" s="1"/>
  <c r="AI886" i="8"/>
  <c r="AH886" i="8" s="1"/>
  <c r="AI887" i="8"/>
  <c r="AH887" i="8" s="1"/>
  <c r="AI888" i="8"/>
  <c r="AH888" i="8" s="1"/>
  <c r="AI889" i="8"/>
  <c r="AH889" i="8" s="1"/>
  <c r="AI890" i="8"/>
  <c r="AH890" i="8" s="1"/>
  <c r="AI891" i="8"/>
  <c r="AH891" i="8" s="1"/>
  <c r="AI892" i="8"/>
  <c r="AH892" i="8" s="1"/>
  <c r="AI893" i="8"/>
  <c r="AH893" i="8" s="1"/>
  <c r="AI894" i="8"/>
  <c r="AH894" i="8" s="1"/>
  <c r="AI895" i="8"/>
  <c r="AH895" i="8" s="1"/>
  <c r="AI896" i="8"/>
  <c r="AH896" i="8" s="1"/>
  <c r="AI897" i="8"/>
  <c r="AH897" i="8" s="1"/>
  <c r="AI898" i="8"/>
  <c r="AH898" i="8" s="1"/>
  <c r="AI899" i="8"/>
  <c r="AH899" i="8" s="1"/>
  <c r="AI900" i="8"/>
  <c r="AH900" i="8" s="1"/>
  <c r="AI901" i="8"/>
  <c r="AH901" i="8" s="1"/>
  <c r="AI902" i="8"/>
  <c r="AH902" i="8" s="1"/>
  <c r="AI903" i="8"/>
  <c r="AH903" i="8" s="1"/>
  <c r="AI904" i="8"/>
  <c r="AH904" i="8" s="1"/>
  <c r="AI905" i="8"/>
  <c r="AH905" i="8" s="1"/>
  <c r="AI906" i="8"/>
  <c r="AH906" i="8" s="1"/>
  <c r="AI907" i="8"/>
  <c r="AH907" i="8" s="1"/>
  <c r="AI908" i="8"/>
  <c r="AH908" i="8" s="1"/>
  <c r="AI909" i="8"/>
  <c r="AH909" i="8" s="1"/>
  <c r="AI910" i="8"/>
  <c r="AH910" i="8" s="1"/>
  <c r="AI911" i="8"/>
  <c r="AH911" i="8" s="1"/>
  <c r="AI912" i="8"/>
  <c r="AH912" i="8" s="1"/>
  <c r="AI913" i="8"/>
  <c r="AH913" i="8" s="1"/>
  <c r="AI914" i="8"/>
  <c r="AH914" i="8" s="1"/>
  <c r="AI915" i="8"/>
  <c r="AH915" i="8" s="1"/>
  <c r="AI916" i="8"/>
  <c r="AH916" i="8" s="1"/>
  <c r="AI917" i="8"/>
  <c r="AH917" i="8" s="1"/>
  <c r="AI918" i="8"/>
  <c r="AH918" i="8" s="1"/>
  <c r="AI919" i="8"/>
  <c r="AH919" i="8" s="1"/>
  <c r="AI920" i="8"/>
  <c r="AH920" i="8" s="1"/>
  <c r="AI921" i="8"/>
  <c r="AH921" i="8" s="1"/>
  <c r="AI922" i="8"/>
  <c r="AH922" i="8" s="1"/>
  <c r="AI923" i="8"/>
  <c r="AH923" i="8" s="1"/>
  <c r="AI924" i="8"/>
  <c r="AH924" i="8" s="1"/>
  <c r="AI925" i="8"/>
  <c r="AH925" i="8" s="1"/>
  <c r="AI926" i="8"/>
  <c r="AH926" i="8" s="1"/>
  <c r="AI927" i="8"/>
  <c r="AH927" i="8" s="1"/>
  <c r="AI928" i="8"/>
  <c r="AH928" i="8" s="1"/>
  <c r="AI929" i="8"/>
  <c r="AH929" i="8" s="1"/>
  <c r="AI930" i="8"/>
  <c r="AH930" i="8" s="1"/>
  <c r="AI931" i="8"/>
  <c r="AH931" i="8" s="1"/>
  <c r="AI932" i="8"/>
  <c r="AH932" i="8" s="1"/>
  <c r="AI933" i="8"/>
  <c r="AH933" i="8" s="1"/>
  <c r="AI934" i="8"/>
  <c r="AH934" i="8" s="1"/>
  <c r="AI935" i="8"/>
  <c r="AH935" i="8" s="1"/>
  <c r="AI936" i="8"/>
  <c r="AH936" i="8" s="1"/>
  <c r="AI937" i="8"/>
  <c r="AH937" i="8" s="1"/>
  <c r="AI938" i="8"/>
  <c r="AH938" i="8" s="1"/>
  <c r="AI939" i="8"/>
  <c r="AH939" i="8" s="1"/>
  <c r="AI940" i="8"/>
  <c r="AH940" i="8" s="1"/>
  <c r="AI941" i="8"/>
  <c r="AH941" i="8" s="1"/>
  <c r="AI942" i="8"/>
  <c r="AH942" i="8" s="1"/>
  <c r="AI943" i="8"/>
  <c r="AH943" i="8" s="1"/>
  <c r="AI944" i="8"/>
  <c r="AH944" i="8" s="1"/>
  <c r="AI945" i="8"/>
  <c r="AH945" i="8" s="1"/>
  <c r="AI946" i="8"/>
  <c r="AH946" i="8" s="1"/>
  <c r="AI947" i="8"/>
  <c r="AH947" i="8" s="1"/>
  <c r="AI948" i="8"/>
  <c r="AH948" i="8" s="1"/>
  <c r="AI949" i="8"/>
  <c r="AH949" i="8" s="1"/>
  <c r="AI950" i="8"/>
  <c r="AH950" i="8" s="1"/>
  <c r="AI951" i="8"/>
  <c r="AH951" i="8" s="1"/>
  <c r="AI952" i="8"/>
  <c r="AH952" i="8" s="1"/>
  <c r="AI953" i="8"/>
  <c r="AH953" i="8" s="1"/>
  <c r="AI954" i="8"/>
  <c r="AH954" i="8" s="1"/>
  <c r="AI955" i="8"/>
  <c r="AH955" i="8" s="1"/>
  <c r="AI956" i="8"/>
  <c r="AH956" i="8" s="1"/>
  <c r="AI957" i="8"/>
  <c r="AH957" i="8" s="1"/>
  <c r="AI958" i="8"/>
  <c r="AH958" i="8" s="1"/>
  <c r="AI959" i="8"/>
  <c r="AH959" i="8" s="1"/>
  <c r="AI960" i="8"/>
  <c r="AH960" i="8" s="1"/>
  <c r="AI961" i="8"/>
  <c r="AH961" i="8" s="1"/>
  <c r="AI962" i="8"/>
  <c r="AH962" i="8" s="1"/>
  <c r="AI963" i="8"/>
  <c r="AH963" i="8" s="1"/>
  <c r="AI964" i="8"/>
  <c r="AH964" i="8" s="1"/>
  <c r="AI965" i="8"/>
  <c r="AH965" i="8" s="1"/>
  <c r="AI966" i="8"/>
  <c r="AH966" i="8" s="1"/>
  <c r="AI967" i="8"/>
  <c r="AH967" i="8" s="1"/>
  <c r="AI968" i="8"/>
  <c r="AH968" i="8" s="1"/>
  <c r="AI969" i="8"/>
  <c r="AH969" i="8" s="1"/>
  <c r="AI970" i="8"/>
  <c r="AH970" i="8" s="1"/>
  <c r="AI971" i="8"/>
  <c r="AH971" i="8" s="1"/>
  <c r="AI972" i="8"/>
  <c r="AH972" i="8" s="1"/>
  <c r="AI973" i="8"/>
  <c r="AH973" i="8" s="1"/>
  <c r="AI974" i="8"/>
  <c r="AH974" i="8" s="1"/>
  <c r="AI975" i="8"/>
  <c r="AH975" i="8" s="1"/>
  <c r="AI976" i="8"/>
  <c r="AH976" i="8" s="1"/>
  <c r="AI977" i="8"/>
  <c r="AH977" i="8" s="1"/>
  <c r="AI978" i="8"/>
  <c r="AH978" i="8" s="1"/>
  <c r="AI979" i="8"/>
  <c r="AH979" i="8" s="1"/>
  <c r="AI980" i="8"/>
  <c r="AH980" i="8" s="1"/>
  <c r="AI981" i="8"/>
  <c r="AH981" i="8" s="1"/>
  <c r="AI982" i="8"/>
  <c r="AH982" i="8" s="1"/>
  <c r="AI983" i="8"/>
  <c r="AH983" i="8" s="1"/>
  <c r="AI984" i="8"/>
  <c r="AH984" i="8" s="1"/>
  <c r="AI985" i="8"/>
  <c r="AH985" i="8" s="1"/>
  <c r="AI986" i="8"/>
  <c r="AH986" i="8" s="1"/>
  <c r="AI987" i="8"/>
  <c r="AH987" i="8" s="1"/>
  <c r="AI988" i="8"/>
  <c r="AH988" i="8" s="1"/>
  <c r="AI989" i="8"/>
  <c r="AH989" i="8" s="1"/>
  <c r="AI990" i="8"/>
  <c r="AH990" i="8" s="1"/>
  <c r="AI991" i="8"/>
  <c r="AH991" i="8" s="1"/>
  <c r="AI992" i="8"/>
  <c r="AH992" i="8" s="1"/>
  <c r="AI993" i="8"/>
  <c r="AH993" i="8" s="1"/>
  <c r="AI994" i="8"/>
  <c r="AH994" i="8" s="1"/>
  <c r="AI995" i="8"/>
  <c r="AH995" i="8" s="1"/>
  <c r="AI996" i="8"/>
  <c r="AH996" i="8" s="1"/>
  <c r="AI997" i="8"/>
  <c r="AH997" i="8" s="1"/>
  <c r="AI998" i="8"/>
  <c r="AH998" i="8" s="1"/>
  <c r="AI999" i="8"/>
  <c r="AH999" i="8" s="1"/>
  <c r="AI1000" i="8"/>
  <c r="AH1000" i="8" s="1"/>
  <c r="AI1001" i="8"/>
  <c r="AH1001" i="8" s="1"/>
  <c r="AI1002" i="8"/>
  <c r="AH1002" i="8" s="1"/>
  <c r="AI1003" i="8"/>
  <c r="AH1003" i="8" s="1"/>
  <c r="AI1004" i="8"/>
  <c r="AH1004" i="8" s="1"/>
  <c r="AI1005" i="8"/>
  <c r="AH1005" i="8" s="1"/>
  <c r="AI1006" i="8"/>
  <c r="AH1006" i="8" s="1"/>
  <c r="AI1007" i="8"/>
  <c r="AH1007" i="8" s="1"/>
  <c r="AI1008" i="8"/>
  <c r="AH1008" i="8" s="1"/>
  <c r="AI1009" i="8"/>
  <c r="AH1009" i="8" s="1"/>
  <c r="AI1010" i="8"/>
  <c r="AH1010" i="8" s="1"/>
  <c r="AI1011" i="8"/>
  <c r="AH1011" i="8" s="1"/>
  <c r="AI1012" i="8"/>
  <c r="AH1012" i="8" s="1"/>
  <c r="AI1013" i="8"/>
  <c r="AH1013" i="8" s="1"/>
  <c r="AI1014" i="8"/>
  <c r="AH1014" i="8" s="1"/>
  <c r="AI1015" i="8"/>
  <c r="AH1015" i="8" s="1"/>
  <c r="AI1016" i="8"/>
  <c r="AH1016" i="8" s="1"/>
  <c r="AI1017" i="8"/>
  <c r="AH1017" i="8" s="1"/>
  <c r="AI1018" i="8"/>
  <c r="AH1018" i="8" s="1"/>
  <c r="AI1019" i="8"/>
  <c r="AH1019" i="8" s="1"/>
  <c r="AI1020" i="8"/>
  <c r="AH1020" i="8" s="1"/>
  <c r="AI1021" i="8"/>
  <c r="AH1021" i="8" s="1"/>
  <c r="AI1022" i="8"/>
  <c r="AH1022" i="8" s="1"/>
  <c r="AI1023" i="8"/>
  <c r="AH1023" i="8" s="1"/>
  <c r="AI1024" i="8"/>
  <c r="AH1024" i="8" s="1"/>
  <c r="AI1025" i="8"/>
  <c r="AH1025" i="8" s="1"/>
  <c r="AI1026" i="8"/>
  <c r="AH1026" i="8" s="1"/>
  <c r="AI1027" i="8"/>
  <c r="AH1027" i="8" s="1"/>
  <c r="AI1028" i="8"/>
  <c r="AH1028" i="8" s="1"/>
  <c r="AI1029" i="8"/>
  <c r="AH1029" i="8" s="1"/>
  <c r="AI1030" i="8"/>
  <c r="AH1030" i="8" s="1"/>
  <c r="AI1031" i="8"/>
  <c r="AH1031" i="8" s="1"/>
  <c r="AI1032" i="8"/>
  <c r="AH1032" i="8" s="1"/>
  <c r="AI1033" i="8"/>
  <c r="AH1033" i="8" s="1"/>
  <c r="AI1034" i="8"/>
  <c r="AH1034" i="8" s="1"/>
  <c r="AK735" i="8"/>
  <c r="AK736" i="8"/>
  <c r="AK737" i="8"/>
  <c r="AK738" i="8"/>
  <c r="AK739" i="8"/>
  <c r="AK740" i="8"/>
  <c r="AK741" i="8"/>
  <c r="AK742" i="8"/>
  <c r="AK743" i="8"/>
  <c r="AK744" i="8"/>
  <c r="AK745" i="8"/>
  <c r="AK746" i="8"/>
  <c r="AK747" i="8"/>
  <c r="AK748" i="8"/>
  <c r="AK749" i="8"/>
  <c r="AK750" i="8"/>
  <c r="AK751" i="8"/>
  <c r="AK752" i="8"/>
  <c r="AK753" i="8"/>
  <c r="AK754" i="8"/>
  <c r="AK755" i="8"/>
  <c r="AK756" i="8"/>
  <c r="AK757" i="8"/>
  <c r="AK758" i="8"/>
  <c r="AK759" i="8"/>
  <c r="AK760" i="8"/>
  <c r="AK761" i="8"/>
  <c r="AK762" i="8"/>
  <c r="AK763" i="8"/>
  <c r="AK764" i="8"/>
  <c r="AK765" i="8"/>
  <c r="AK766" i="8"/>
  <c r="AK767" i="8"/>
  <c r="AK768" i="8"/>
  <c r="AK769" i="8"/>
  <c r="AK770" i="8"/>
  <c r="AK771" i="8"/>
  <c r="AK772" i="8"/>
  <c r="AK773" i="8"/>
  <c r="AK774" i="8"/>
  <c r="AK775" i="8"/>
  <c r="AK776" i="8"/>
  <c r="AK777" i="8"/>
  <c r="AK778" i="8"/>
  <c r="AK779" i="8"/>
  <c r="AK780" i="8"/>
  <c r="AK781" i="8"/>
  <c r="AK782" i="8"/>
  <c r="AK783" i="8"/>
  <c r="AK784" i="8"/>
  <c r="AK785" i="8"/>
  <c r="AK786" i="8"/>
  <c r="AK787" i="8"/>
  <c r="AK788" i="8"/>
  <c r="AK789" i="8"/>
  <c r="AK790" i="8"/>
  <c r="AK792" i="8"/>
  <c r="AK793" i="8"/>
  <c r="AK794" i="8"/>
  <c r="AK795" i="8"/>
  <c r="AK796" i="8"/>
  <c r="AK797" i="8"/>
  <c r="AK798" i="8"/>
  <c r="AK799" i="8"/>
  <c r="AK800" i="8"/>
  <c r="AK801" i="8"/>
  <c r="AK802" i="8"/>
  <c r="AK803" i="8"/>
  <c r="AK804" i="8"/>
  <c r="AK805" i="8"/>
  <c r="AK806" i="8"/>
  <c r="AK807" i="8"/>
  <c r="AK808" i="8"/>
  <c r="AK809" i="8"/>
  <c r="AK810" i="8"/>
  <c r="AK811" i="8"/>
  <c r="AK812" i="8"/>
  <c r="AK813" i="8"/>
  <c r="AK814" i="8"/>
  <c r="AK815" i="8"/>
  <c r="AK816" i="8"/>
  <c r="AK817" i="8"/>
  <c r="AK818" i="8"/>
  <c r="AK819" i="8"/>
  <c r="AK820" i="8"/>
  <c r="AK821" i="8"/>
  <c r="AK822" i="8"/>
  <c r="AK823" i="8"/>
  <c r="AK824" i="8"/>
  <c r="AK825" i="8"/>
  <c r="AK826" i="8"/>
  <c r="AK827" i="8"/>
  <c r="AK828" i="8"/>
  <c r="AK829" i="8"/>
  <c r="AK830" i="8"/>
  <c r="AK831" i="8"/>
  <c r="AK832" i="8"/>
  <c r="AK833" i="8"/>
  <c r="AK834" i="8"/>
  <c r="AK835" i="8"/>
  <c r="AK836" i="8"/>
  <c r="AK837" i="8"/>
  <c r="AK838" i="8"/>
  <c r="AK839" i="8"/>
  <c r="AK840" i="8"/>
  <c r="AK841" i="8"/>
  <c r="AK842" i="8"/>
  <c r="AK843" i="8"/>
  <c r="AK844" i="8"/>
  <c r="AK845" i="8"/>
  <c r="AK846" i="8"/>
  <c r="AK847" i="8"/>
  <c r="AK848" i="8"/>
  <c r="AK849" i="8"/>
  <c r="AK850" i="8"/>
  <c r="AK851" i="8"/>
  <c r="AK852" i="8"/>
  <c r="AK853" i="8"/>
  <c r="AK854" i="8"/>
  <c r="AK855" i="8"/>
  <c r="AK856" i="8"/>
  <c r="AK857" i="8"/>
  <c r="AK858" i="8"/>
  <c r="AK859" i="8"/>
  <c r="AK860" i="8"/>
  <c r="AK861" i="8"/>
  <c r="AK862" i="8"/>
  <c r="AK863" i="8"/>
  <c r="AK864" i="8"/>
  <c r="AK865" i="8"/>
  <c r="AK866" i="8"/>
  <c r="AK867" i="8"/>
  <c r="AK868" i="8"/>
  <c r="AK869" i="8"/>
  <c r="AK870" i="8"/>
  <c r="AK871" i="8"/>
  <c r="AK872" i="8"/>
  <c r="AK873" i="8"/>
  <c r="AK874" i="8"/>
  <c r="AK875" i="8"/>
  <c r="AK876" i="8"/>
  <c r="AK877" i="8"/>
  <c r="AK878" i="8"/>
  <c r="AK879" i="8"/>
  <c r="AK880" i="8"/>
  <c r="AK881" i="8"/>
  <c r="AK882" i="8"/>
  <c r="AK883" i="8"/>
  <c r="AK884" i="8"/>
  <c r="AK885" i="8"/>
  <c r="AK886" i="8"/>
  <c r="AK887" i="8"/>
  <c r="AK888" i="8"/>
  <c r="AK889" i="8"/>
  <c r="AK890" i="8"/>
  <c r="AK891" i="8"/>
  <c r="AK892" i="8"/>
  <c r="AK893" i="8"/>
  <c r="AK894" i="8"/>
  <c r="AK895" i="8"/>
  <c r="AK896" i="8"/>
  <c r="AK897" i="8"/>
  <c r="AK898" i="8"/>
  <c r="AK899" i="8"/>
  <c r="AK900" i="8"/>
  <c r="AK901" i="8"/>
  <c r="AK902" i="8"/>
  <c r="AK903" i="8"/>
  <c r="AK904" i="8"/>
  <c r="AK905" i="8"/>
  <c r="AK906" i="8"/>
  <c r="AK907" i="8"/>
  <c r="AK908" i="8"/>
  <c r="AK909" i="8"/>
  <c r="AK910" i="8"/>
  <c r="AK911" i="8"/>
  <c r="AK912" i="8"/>
  <c r="AK913" i="8"/>
  <c r="AK914" i="8"/>
  <c r="AK915" i="8"/>
  <c r="AK916" i="8"/>
  <c r="AK917" i="8"/>
  <c r="AK918" i="8"/>
  <c r="AK919" i="8"/>
  <c r="AK920" i="8"/>
  <c r="AK921" i="8"/>
  <c r="AK922" i="8"/>
  <c r="AK923" i="8"/>
  <c r="AK924" i="8"/>
  <c r="AK925" i="8"/>
  <c r="AK926" i="8"/>
  <c r="AK927" i="8"/>
  <c r="AK928" i="8"/>
  <c r="AK929" i="8"/>
  <c r="AK930" i="8"/>
  <c r="AK931" i="8"/>
  <c r="AK932" i="8"/>
  <c r="AK933" i="8"/>
  <c r="AK934" i="8"/>
  <c r="AK935" i="8"/>
  <c r="AK936" i="8"/>
  <c r="AK937" i="8"/>
  <c r="AK938" i="8"/>
  <c r="AK939" i="8"/>
  <c r="AK940" i="8"/>
  <c r="AK941" i="8"/>
  <c r="AK942" i="8"/>
  <c r="AK943" i="8"/>
  <c r="AK944" i="8"/>
  <c r="AK945" i="8"/>
  <c r="AK946" i="8"/>
  <c r="AK948" i="8"/>
  <c r="AK949" i="8"/>
  <c r="AK950" i="8"/>
  <c r="AK951" i="8"/>
  <c r="AK952" i="8"/>
  <c r="AK953" i="8"/>
  <c r="AK954" i="8"/>
  <c r="AK955" i="8"/>
  <c r="AK956" i="8"/>
  <c r="AK957" i="8"/>
  <c r="AK958" i="8"/>
  <c r="AK959" i="8"/>
  <c r="AK960" i="8"/>
  <c r="AK961" i="8"/>
  <c r="AK962" i="8"/>
  <c r="AK963" i="8"/>
  <c r="AK964" i="8"/>
  <c r="AK965" i="8"/>
  <c r="AK966" i="8"/>
  <c r="AK967" i="8"/>
  <c r="AK968" i="8"/>
  <c r="AK969" i="8"/>
  <c r="AK970" i="8"/>
  <c r="AK971" i="8"/>
  <c r="AK972" i="8"/>
  <c r="AK973" i="8"/>
  <c r="AK974" i="8"/>
  <c r="AK975" i="8"/>
  <c r="AK976" i="8"/>
  <c r="AK977" i="8"/>
  <c r="AK978" i="8"/>
  <c r="AK979" i="8"/>
  <c r="AK980" i="8"/>
  <c r="AK981" i="8"/>
  <c r="AK982" i="8"/>
  <c r="AK983" i="8"/>
  <c r="AK984" i="8"/>
  <c r="AK985" i="8"/>
  <c r="AK986" i="8"/>
  <c r="AK987" i="8"/>
  <c r="AK988" i="8"/>
  <c r="AK989" i="8"/>
  <c r="AK990" i="8"/>
  <c r="AK991" i="8"/>
  <c r="AK992" i="8"/>
  <c r="AK993" i="8"/>
  <c r="AK994" i="8"/>
  <c r="AK995" i="8"/>
  <c r="AK996" i="8"/>
  <c r="AK997" i="8"/>
  <c r="AK998" i="8"/>
  <c r="AK999" i="8"/>
  <c r="AK1000" i="8"/>
  <c r="AK1001" i="8"/>
  <c r="AK1002" i="8"/>
  <c r="AK1003" i="8"/>
  <c r="AK1004" i="8"/>
  <c r="AK1005" i="8"/>
  <c r="AK1006" i="8"/>
  <c r="AK1007" i="8"/>
  <c r="AK1008" i="8"/>
  <c r="AK1009" i="8"/>
  <c r="AK1010" i="8"/>
  <c r="AK1011" i="8"/>
  <c r="AK1012" i="8"/>
  <c r="AK1013" i="8"/>
  <c r="AK1014" i="8"/>
  <c r="AK1015" i="8"/>
  <c r="AK1016" i="8"/>
  <c r="AK1017" i="8"/>
  <c r="AK1018" i="8"/>
  <c r="AK1019" i="8"/>
  <c r="AK1020" i="8"/>
  <c r="AK1021" i="8"/>
  <c r="AK1022" i="8"/>
  <c r="AK1023" i="8"/>
  <c r="AK1024" i="8"/>
  <c r="AK1025" i="8"/>
  <c r="AK1026" i="8"/>
  <c r="AK1027" i="8"/>
  <c r="AK1028" i="8"/>
  <c r="AK1029" i="8"/>
  <c r="AK1030" i="8"/>
  <c r="AK1031" i="8"/>
  <c r="AK1032" i="8"/>
  <c r="AK1033" i="8"/>
  <c r="AK1034" i="8"/>
  <c r="AJ426" i="8"/>
  <c r="AJ427" i="8"/>
  <c r="AJ428" i="8"/>
  <c r="AJ429" i="8"/>
  <c r="AJ875" i="8"/>
  <c r="AJ876" i="8"/>
  <c r="AJ877" i="8"/>
  <c r="AJ878" i="8"/>
  <c r="AJ879" i="8"/>
  <c r="AJ880" i="8"/>
  <c r="AJ881" i="8"/>
  <c r="AJ882" i="8"/>
  <c r="AJ883" i="8"/>
  <c r="AJ884" i="8"/>
  <c r="AJ885" i="8"/>
  <c r="AJ886" i="8"/>
  <c r="AJ887" i="8"/>
  <c r="AJ888" i="8"/>
  <c r="AJ889" i="8"/>
  <c r="AJ890" i="8"/>
  <c r="AJ891" i="8"/>
  <c r="AJ892" i="8"/>
  <c r="AJ893" i="8"/>
  <c r="AJ894" i="8"/>
  <c r="AJ895" i="8"/>
  <c r="AJ896" i="8"/>
  <c r="AJ897" i="8"/>
  <c r="AJ898" i="8"/>
  <c r="AJ899" i="8"/>
  <c r="AJ900" i="8"/>
  <c r="AJ901" i="8"/>
  <c r="AJ902" i="8"/>
  <c r="AJ903" i="8"/>
  <c r="AJ904" i="8"/>
  <c r="AJ905" i="8"/>
  <c r="AJ906" i="8"/>
  <c r="AJ907" i="8"/>
  <c r="AJ908" i="8"/>
  <c r="AJ909" i="8"/>
  <c r="AJ910" i="8"/>
  <c r="AJ911" i="8"/>
  <c r="AJ912" i="8"/>
  <c r="AJ913" i="8"/>
  <c r="AJ914" i="8"/>
  <c r="AJ915" i="8"/>
  <c r="AJ916" i="8"/>
  <c r="AJ917" i="8"/>
  <c r="AJ918" i="8"/>
  <c r="AJ919" i="8"/>
  <c r="AJ920" i="8"/>
  <c r="AJ921" i="8"/>
  <c r="AJ922" i="8"/>
  <c r="AJ923" i="8"/>
  <c r="AJ924" i="8"/>
  <c r="AJ925" i="8"/>
  <c r="AJ926" i="8"/>
  <c r="AJ927" i="8"/>
  <c r="AJ928" i="8"/>
  <c r="AJ929" i="8"/>
  <c r="AJ930" i="8"/>
  <c r="AJ931" i="8"/>
  <c r="AJ932" i="8"/>
  <c r="AJ933" i="8"/>
  <c r="AJ934" i="8"/>
  <c r="AJ935" i="8"/>
  <c r="AJ936" i="8"/>
  <c r="AJ937" i="8"/>
  <c r="AJ938" i="8"/>
  <c r="AJ939" i="8"/>
  <c r="AJ940" i="8"/>
  <c r="AJ941" i="8"/>
  <c r="AJ942" i="8"/>
  <c r="AJ943" i="8"/>
  <c r="AJ944" i="8"/>
  <c r="AJ945" i="8"/>
  <c r="AJ946" i="8"/>
  <c r="AJ947" i="8"/>
  <c r="AJ948" i="8"/>
  <c r="AJ949" i="8"/>
  <c r="AJ950" i="8"/>
  <c r="AJ951" i="8"/>
  <c r="AJ952" i="8"/>
  <c r="AJ953" i="8"/>
  <c r="AJ954" i="8"/>
  <c r="AJ955" i="8"/>
  <c r="AJ956" i="8"/>
  <c r="AJ957" i="8"/>
  <c r="AJ958" i="8"/>
  <c r="AJ959" i="8"/>
  <c r="AJ960" i="8"/>
  <c r="AJ961" i="8"/>
  <c r="AJ962" i="8"/>
  <c r="AJ963" i="8"/>
  <c r="AJ964" i="8"/>
  <c r="AJ965" i="8"/>
  <c r="AJ966" i="8"/>
  <c r="AJ967" i="8"/>
  <c r="AJ968" i="8"/>
  <c r="AJ969" i="8"/>
  <c r="AJ970" i="8"/>
  <c r="AJ971" i="8"/>
  <c r="AJ972" i="8"/>
  <c r="AJ973" i="8"/>
  <c r="AJ974" i="8"/>
  <c r="AJ975" i="8"/>
  <c r="AJ976" i="8"/>
  <c r="AJ977" i="8"/>
  <c r="AJ978" i="8"/>
  <c r="AJ979" i="8"/>
  <c r="AJ980" i="8"/>
  <c r="AJ981" i="8"/>
  <c r="AJ982" i="8"/>
  <c r="AJ983" i="8"/>
  <c r="AJ984" i="8"/>
  <c r="AJ985" i="8"/>
  <c r="AJ986" i="8"/>
  <c r="AJ987" i="8"/>
  <c r="AJ988" i="8"/>
  <c r="AJ989" i="8"/>
  <c r="AJ990" i="8"/>
  <c r="AJ991" i="8"/>
  <c r="AJ992" i="8"/>
  <c r="AJ993" i="8"/>
  <c r="AJ994" i="8"/>
  <c r="AJ995" i="8"/>
  <c r="AJ996" i="8"/>
  <c r="AJ997" i="8"/>
  <c r="AJ998" i="8"/>
  <c r="AJ999" i="8"/>
  <c r="AJ1000" i="8"/>
  <c r="AJ1001" i="8"/>
  <c r="AJ1002" i="8"/>
  <c r="AJ1003" i="8"/>
  <c r="AJ1004" i="8"/>
  <c r="AJ1005" i="8"/>
  <c r="AJ1006" i="8"/>
  <c r="AJ1007" i="8"/>
  <c r="AJ1008" i="8"/>
  <c r="AJ1009" i="8"/>
  <c r="AJ1010" i="8"/>
  <c r="AJ1011" i="8"/>
  <c r="AJ1012" i="8"/>
  <c r="AJ1013" i="8"/>
  <c r="AJ1014" i="8"/>
  <c r="AJ1015" i="8"/>
  <c r="AJ1016" i="8"/>
  <c r="AJ1017" i="8"/>
  <c r="AJ1018" i="8"/>
  <c r="AJ1019" i="8"/>
  <c r="AJ1020" i="8"/>
  <c r="AJ1021" i="8"/>
  <c r="AJ1022" i="8"/>
  <c r="AJ1023" i="8"/>
  <c r="AJ1024" i="8"/>
  <c r="AJ1025" i="8"/>
  <c r="AJ1026" i="8"/>
  <c r="AJ1027" i="8"/>
  <c r="AJ1028" i="8"/>
  <c r="AJ1029" i="8"/>
  <c r="AJ1030" i="8"/>
  <c r="AJ1031" i="8"/>
  <c r="AJ1032" i="8"/>
  <c r="AJ1033" i="8"/>
  <c r="AJ1034" i="8"/>
  <c r="AJ235" i="8"/>
  <c r="AJ236" i="8"/>
  <c r="AJ237" i="8"/>
  <c r="AJ238" i="8"/>
  <c r="AJ239" i="8"/>
  <c r="AJ240" i="8"/>
  <c r="AJ241" i="8"/>
  <c r="AJ242" i="8"/>
  <c r="AJ243" i="8"/>
  <c r="AJ244" i="8"/>
  <c r="AJ245" i="8"/>
  <c r="AJ246" i="8"/>
  <c r="AJ247" i="8"/>
  <c r="AJ248" i="8"/>
  <c r="AJ249" i="8"/>
  <c r="AJ250" i="8"/>
  <c r="AJ251" i="8"/>
  <c r="AJ252" i="8"/>
  <c r="AJ253" i="8"/>
  <c r="AJ254" i="8"/>
  <c r="AJ255" i="8"/>
  <c r="AJ256" i="8"/>
  <c r="AJ257" i="8"/>
  <c r="AJ258" i="8"/>
  <c r="AJ259" i="8"/>
  <c r="AJ260" i="8"/>
  <c r="AJ261" i="8"/>
  <c r="AJ262" i="8"/>
  <c r="AJ263" i="8"/>
  <c r="AJ264" i="8"/>
  <c r="AJ265" i="8"/>
  <c r="AJ266" i="8"/>
  <c r="AJ267" i="8"/>
  <c r="AJ271" i="8"/>
  <c r="AJ272" i="8"/>
  <c r="AJ273" i="8"/>
  <c r="AJ274" i="8"/>
  <c r="AJ275" i="8"/>
  <c r="AJ276" i="8"/>
  <c r="AJ277" i="8"/>
  <c r="AJ278" i="8"/>
  <c r="AJ279" i="8"/>
  <c r="AJ280" i="8"/>
  <c r="AJ281" i="8"/>
  <c r="AJ282" i="8"/>
  <c r="AJ283" i="8"/>
  <c r="AJ284" i="8"/>
  <c r="AJ285" i="8"/>
  <c r="AJ286" i="8"/>
  <c r="AJ287" i="8"/>
  <c r="AJ288" i="8"/>
  <c r="AJ289" i="8"/>
  <c r="AJ290" i="8"/>
  <c r="AJ291" i="8"/>
  <c r="AJ292" i="8"/>
  <c r="AJ293" i="8"/>
  <c r="AJ294" i="8"/>
  <c r="AJ295" i="8"/>
  <c r="AJ296" i="8"/>
  <c r="AJ297" i="8"/>
  <c r="AJ298" i="8"/>
  <c r="AJ299" i="8"/>
  <c r="AJ300" i="8"/>
  <c r="AJ301" i="8"/>
  <c r="AJ302" i="8"/>
  <c r="AJ303" i="8"/>
  <c r="AJ304" i="8"/>
  <c r="AJ305" i="8"/>
  <c r="AJ306" i="8"/>
  <c r="AJ307" i="8"/>
  <c r="AJ308" i="8"/>
  <c r="AJ309" i="8"/>
  <c r="AJ310" i="8"/>
  <c r="AJ311" i="8"/>
  <c r="AJ312" i="8"/>
  <c r="AJ313" i="8"/>
  <c r="AJ314" i="8"/>
  <c r="AJ315" i="8"/>
  <c r="AJ316" i="8"/>
  <c r="AJ317" i="8"/>
  <c r="AJ318" i="8"/>
  <c r="AJ319" i="8"/>
  <c r="AJ320" i="8"/>
  <c r="AJ321" i="8"/>
  <c r="AJ322" i="8"/>
  <c r="AJ323" i="8"/>
  <c r="AJ324" i="8"/>
  <c r="AJ325" i="8"/>
  <c r="AJ326" i="8"/>
  <c r="AJ327" i="8"/>
  <c r="AJ328" i="8"/>
  <c r="AJ329" i="8"/>
  <c r="AJ330" i="8"/>
  <c r="AJ331" i="8"/>
  <c r="AJ332" i="8"/>
  <c r="AJ333" i="8"/>
  <c r="AJ334" i="8"/>
  <c r="AJ335" i="8"/>
  <c r="AJ336" i="8"/>
  <c r="AJ337" i="8"/>
  <c r="AJ338" i="8"/>
  <c r="AJ339" i="8"/>
  <c r="AJ340" i="8"/>
  <c r="AJ341" i="8"/>
  <c r="AJ342" i="8"/>
  <c r="AJ343" i="8"/>
  <c r="AJ344" i="8"/>
  <c r="AJ345" i="8"/>
  <c r="AJ346" i="8"/>
  <c r="AJ347" i="8"/>
  <c r="AJ348" i="8"/>
  <c r="AJ349" i="8"/>
  <c r="AJ350" i="8"/>
  <c r="AJ351" i="8"/>
  <c r="AJ352" i="8"/>
  <c r="AJ353" i="8"/>
  <c r="AJ354" i="8"/>
  <c r="AJ355" i="8"/>
  <c r="AJ356" i="8"/>
  <c r="AJ357" i="8"/>
  <c r="AJ358" i="8"/>
  <c r="AJ359" i="8"/>
  <c r="AJ360" i="8"/>
  <c r="AJ361" i="8"/>
  <c r="AJ362" i="8"/>
  <c r="AJ363" i="8"/>
  <c r="AJ364" i="8"/>
  <c r="AJ365" i="8"/>
  <c r="AJ366" i="8"/>
  <c r="AJ367" i="8"/>
  <c r="AJ368" i="8"/>
  <c r="AJ369" i="8"/>
  <c r="AJ370" i="8"/>
  <c r="AJ371" i="8"/>
  <c r="AJ372" i="8"/>
  <c r="AJ373" i="8"/>
  <c r="AJ374" i="8"/>
  <c r="AJ375" i="8"/>
  <c r="AJ376" i="8"/>
  <c r="AJ377" i="8"/>
  <c r="AJ378" i="8"/>
  <c r="AJ379" i="8"/>
  <c r="AJ380" i="8"/>
  <c r="AJ382" i="8"/>
  <c r="AJ383" i="8"/>
  <c r="AJ384" i="8"/>
  <c r="AJ385" i="8"/>
  <c r="AJ386" i="8"/>
  <c r="AJ387" i="8"/>
  <c r="AJ388" i="8"/>
  <c r="AJ389" i="8"/>
  <c r="AJ390" i="8"/>
  <c r="AJ391" i="8"/>
  <c r="AJ392" i="8"/>
  <c r="AJ393" i="8"/>
  <c r="AJ394" i="8"/>
  <c r="AJ395" i="8"/>
  <c r="AJ396" i="8"/>
  <c r="AJ397" i="8"/>
  <c r="AJ398" i="8"/>
  <c r="AJ399" i="8"/>
  <c r="AJ400" i="8"/>
  <c r="AJ401" i="8"/>
  <c r="AJ402" i="8"/>
  <c r="AJ403" i="8"/>
  <c r="AJ404" i="8"/>
  <c r="AJ405" i="8"/>
  <c r="AJ406" i="8"/>
  <c r="AJ407" i="8"/>
  <c r="AJ408" i="8"/>
  <c r="AJ409" i="8"/>
  <c r="AJ410" i="8"/>
  <c r="AJ411" i="8"/>
  <c r="AJ412" i="8"/>
  <c r="AJ413" i="8"/>
  <c r="AJ414" i="8"/>
  <c r="AJ415" i="8"/>
  <c r="AJ416" i="8"/>
  <c r="AJ417" i="8"/>
  <c r="AJ418" i="8"/>
  <c r="AJ419" i="8"/>
  <c r="AJ420" i="8"/>
  <c r="AJ421" i="8"/>
  <c r="AJ422" i="8"/>
  <c r="AJ423" i="8"/>
  <c r="AJ424" i="8"/>
  <c r="AJ425" i="8"/>
  <c r="AJ430" i="8"/>
  <c r="AJ431" i="8"/>
  <c r="AJ432" i="8"/>
  <c r="AJ433" i="8"/>
  <c r="AJ434" i="8"/>
  <c r="AJ435" i="8"/>
  <c r="AJ436" i="8"/>
  <c r="AJ437" i="8"/>
  <c r="AJ438" i="8"/>
  <c r="AJ439" i="8"/>
  <c r="AJ440" i="8"/>
  <c r="AJ441" i="8"/>
  <c r="AJ442" i="8"/>
  <c r="AJ443" i="8"/>
  <c r="AJ444" i="8"/>
  <c r="AJ445" i="8"/>
  <c r="AJ446" i="8"/>
  <c r="AJ447" i="8"/>
  <c r="AJ448" i="8"/>
  <c r="AJ449" i="8"/>
  <c r="AJ450" i="8"/>
  <c r="AJ451" i="8"/>
  <c r="AJ452" i="8"/>
  <c r="AJ453" i="8"/>
  <c r="AJ454" i="8"/>
  <c r="AJ456" i="8"/>
  <c r="AJ457" i="8"/>
  <c r="AJ458" i="8"/>
  <c r="AJ459" i="8"/>
  <c r="AJ460" i="8"/>
  <c r="AJ461" i="8"/>
  <c r="AJ462" i="8"/>
  <c r="AJ463" i="8"/>
  <c r="AJ466" i="8"/>
  <c r="AJ467" i="8"/>
  <c r="AJ468" i="8"/>
  <c r="AJ484" i="8"/>
  <c r="AJ485" i="8"/>
  <c r="AJ486" i="8"/>
  <c r="AJ487" i="8"/>
  <c r="AJ488" i="8"/>
  <c r="AJ489" i="8"/>
  <c r="AJ490" i="8"/>
  <c r="AJ491" i="8"/>
  <c r="AJ492" i="8"/>
  <c r="AJ493" i="8"/>
  <c r="AJ494" i="8"/>
  <c r="AJ495" i="8"/>
  <c r="AJ496" i="8"/>
  <c r="AJ497" i="8"/>
  <c r="AJ498" i="8"/>
  <c r="AJ499" i="8"/>
  <c r="AJ500" i="8"/>
  <c r="AJ501" i="8"/>
  <c r="AJ502" i="8"/>
  <c r="AJ503" i="8"/>
  <c r="AJ504" i="8"/>
  <c r="AJ505" i="8"/>
  <c r="AJ506" i="8"/>
  <c r="AJ507" i="8"/>
  <c r="AJ508" i="8"/>
  <c r="AJ509" i="8"/>
  <c r="AJ510" i="8"/>
  <c r="AJ511" i="8"/>
  <c r="AJ512" i="8"/>
  <c r="AJ513" i="8"/>
  <c r="AJ514" i="8"/>
  <c r="AJ515" i="8"/>
  <c r="AJ516" i="8"/>
  <c r="AJ517" i="8"/>
  <c r="AJ518" i="8"/>
  <c r="AJ519" i="8"/>
  <c r="AJ520" i="8"/>
  <c r="AJ521" i="8"/>
  <c r="AJ522" i="8"/>
  <c r="AJ523" i="8"/>
  <c r="AJ524" i="8"/>
  <c r="AJ525" i="8"/>
  <c r="AJ526" i="8"/>
  <c r="AJ527" i="8"/>
  <c r="AJ528" i="8"/>
  <c r="AJ529" i="8"/>
  <c r="AJ530" i="8"/>
  <c r="AJ531" i="8"/>
  <c r="AJ532" i="8"/>
  <c r="AJ533" i="8"/>
  <c r="AJ534" i="8"/>
  <c r="AJ535" i="8"/>
  <c r="AJ536" i="8"/>
  <c r="AJ537" i="8"/>
  <c r="AJ538" i="8"/>
  <c r="AJ539" i="8"/>
  <c r="AJ540" i="8"/>
  <c r="AJ541" i="8"/>
  <c r="AJ542" i="8"/>
  <c r="AJ543" i="8"/>
  <c r="AJ544" i="8"/>
  <c r="AJ545" i="8"/>
  <c r="AJ546" i="8"/>
  <c r="AJ547" i="8"/>
  <c r="AJ548" i="8"/>
  <c r="AJ549" i="8"/>
  <c r="AJ550" i="8"/>
  <c r="AJ551" i="8"/>
  <c r="AJ552" i="8"/>
  <c r="AJ553" i="8"/>
  <c r="AJ554" i="8"/>
  <c r="AJ555" i="8"/>
  <c r="AJ556" i="8"/>
  <c r="AJ557" i="8"/>
  <c r="AJ558" i="8"/>
  <c r="AJ559" i="8"/>
  <c r="AJ560" i="8"/>
  <c r="AJ561" i="8"/>
  <c r="AJ562" i="8"/>
  <c r="AJ563" i="8"/>
  <c r="AJ564" i="8"/>
  <c r="AJ565" i="8"/>
  <c r="AJ566" i="8"/>
  <c r="AJ567" i="8"/>
  <c r="AJ568" i="8"/>
  <c r="AJ569" i="8"/>
  <c r="AJ570" i="8"/>
  <c r="AJ571" i="8"/>
  <c r="AJ572" i="8"/>
  <c r="AJ573" i="8"/>
  <c r="AJ574" i="8"/>
  <c r="AJ575" i="8"/>
  <c r="AJ576" i="8"/>
  <c r="AJ577" i="8"/>
  <c r="AJ578" i="8"/>
  <c r="AJ579" i="8"/>
  <c r="AJ580" i="8"/>
  <c r="AJ581" i="8"/>
  <c r="AJ582" i="8"/>
  <c r="AJ583" i="8"/>
  <c r="AJ584" i="8"/>
  <c r="AJ585" i="8"/>
  <c r="AJ586" i="8"/>
  <c r="AJ587" i="8"/>
  <c r="AJ588" i="8"/>
  <c r="AJ589" i="8"/>
  <c r="AJ590" i="8"/>
  <c r="AJ591" i="8"/>
  <c r="AJ592" i="8"/>
  <c r="AJ593" i="8"/>
  <c r="AJ594" i="8"/>
  <c r="AJ595" i="8"/>
  <c r="AJ596" i="8"/>
  <c r="AJ597" i="8"/>
  <c r="AJ598" i="8"/>
  <c r="AJ599" i="8"/>
  <c r="AJ600" i="8"/>
  <c r="AJ601" i="8"/>
  <c r="AJ602" i="8"/>
  <c r="AJ603" i="8"/>
  <c r="AJ604" i="8"/>
  <c r="AJ605" i="8"/>
  <c r="AJ606" i="8"/>
  <c r="AJ607" i="8"/>
  <c r="AJ608" i="8"/>
  <c r="AJ609" i="8"/>
  <c r="AJ610" i="8"/>
  <c r="AJ611" i="8"/>
  <c r="AJ612" i="8"/>
  <c r="AJ613" i="8"/>
  <c r="AJ614" i="8"/>
  <c r="AJ615" i="8"/>
  <c r="AJ616" i="8"/>
  <c r="AJ617" i="8"/>
  <c r="AJ618" i="8"/>
  <c r="AJ619" i="8"/>
  <c r="AJ620" i="8"/>
  <c r="AJ621" i="8"/>
  <c r="AJ622" i="8"/>
  <c r="AJ623" i="8"/>
  <c r="AJ624" i="8"/>
  <c r="AJ625" i="8"/>
  <c r="AJ626" i="8"/>
  <c r="AJ627" i="8"/>
  <c r="AJ628" i="8"/>
  <c r="AJ629" i="8"/>
  <c r="AJ630" i="8"/>
  <c r="AJ631" i="8"/>
  <c r="AJ632" i="8"/>
  <c r="AJ633" i="8"/>
  <c r="AJ634" i="8"/>
  <c r="AJ635" i="8"/>
  <c r="AJ636" i="8"/>
  <c r="AJ637" i="8"/>
  <c r="AJ638" i="8"/>
  <c r="AJ639" i="8"/>
  <c r="AJ640" i="8"/>
  <c r="AJ641" i="8"/>
  <c r="AJ642" i="8"/>
  <c r="AJ643" i="8"/>
  <c r="AJ644" i="8"/>
  <c r="AJ645" i="8"/>
  <c r="AJ646" i="8"/>
  <c r="AJ648" i="8"/>
  <c r="AJ649" i="8"/>
  <c r="AJ650" i="8"/>
  <c r="AJ651" i="8"/>
  <c r="AJ652" i="8"/>
  <c r="AJ653" i="8"/>
  <c r="AJ654" i="8"/>
  <c r="AJ655" i="8"/>
  <c r="AJ656" i="8"/>
  <c r="AJ657" i="8"/>
  <c r="AJ658" i="8"/>
  <c r="AJ659" i="8"/>
  <c r="AJ660" i="8"/>
  <c r="AJ661" i="8"/>
  <c r="AJ662" i="8"/>
  <c r="AJ663" i="8"/>
  <c r="AJ664" i="8"/>
  <c r="AJ665" i="8"/>
  <c r="AJ666" i="8"/>
  <c r="AJ667" i="8"/>
  <c r="AJ668" i="8"/>
  <c r="AJ669" i="8"/>
  <c r="AJ670" i="8"/>
  <c r="AJ671" i="8"/>
  <c r="AJ672" i="8"/>
  <c r="AJ673" i="8"/>
  <c r="AJ674" i="8"/>
  <c r="AJ675" i="8"/>
  <c r="AJ676" i="8"/>
  <c r="AJ677" i="8"/>
  <c r="AJ678" i="8"/>
  <c r="AJ679" i="8"/>
  <c r="AJ680" i="8"/>
  <c r="AJ681" i="8"/>
  <c r="AJ682" i="8"/>
  <c r="AJ683" i="8"/>
  <c r="AJ684" i="8"/>
  <c r="AJ685" i="8"/>
  <c r="AJ686" i="8"/>
  <c r="AJ687" i="8"/>
  <c r="AJ688" i="8"/>
  <c r="AJ689" i="8"/>
  <c r="AJ690" i="8"/>
  <c r="AJ691" i="8"/>
  <c r="AJ692" i="8"/>
  <c r="AJ693" i="8"/>
  <c r="AJ694" i="8"/>
  <c r="AJ695" i="8"/>
  <c r="AJ696" i="8"/>
  <c r="AJ697" i="8"/>
  <c r="AJ698" i="8"/>
  <c r="AJ699" i="8"/>
  <c r="AJ700" i="8"/>
  <c r="AJ701" i="8"/>
  <c r="AJ702" i="8"/>
  <c r="AJ703" i="8"/>
  <c r="AJ704" i="8"/>
  <c r="AJ705" i="8"/>
  <c r="AJ706" i="8"/>
  <c r="AJ707" i="8"/>
  <c r="AJ708" i="8"/>
  <c r="AJ709" i="8"/>
  <c r="AJ710" i="8"/>
  <c r="AJ711" i="8"/>
  <c r="AJ712" i="8"/>
  <c r="AJ713" i="8"/>
  <c r="AJ714" i="8"/>
  <c r="AJ715" i="8"/>
  <c r="AJ716" i="8"/>
  <c r="AJ717" i="8"/>
  <c r="AJ718" i="8"/>
  <c r="AJ719" i="8"/>
  <c r="AJ720" i="8"/>
  <c r="AJ721" i="8"/>
  <c r="AJ722" i="8"/>
  <c r="AJ723" i="8"/>
  <c r="AJ724" i="8"/>
  <c r="AJ725" i="8"/>
  <c r="AJ726" i="8"/>
  <c r="AJ727" i="8"/>
  <c r="AJ728" i="8"/>
  <c r="AJ729" i="8"/>
  <c r="AJ730" i="8"/>
  <c r="AJ731" i="8"/>
  <c r="AJ732" i="8"/>
  <c r="AJ733" i="8"/>
  <c r="AJ734" i="8"/>
  <c r="AJ735" i="8"/>
  <c r="AJ736" i="8"/>
  <c r="AJ737" i="8"/>
  <c r="AJ738" i="8"/>
  <c r="AJ739" i="8"/>
  <c r="AJ740" i="8"/>
  <c r="AJ741" i="8"/>
  <c r="AJ742" i="8"/>
  <c r="AJ743" i="8"/>
  <c r="AJ744" i="8"/>
  <c r="AJ745" i="8"/>
  <c r="AJ746" i="8"/>
  <c r="AJ747" i="8"/>
  <c r="AJ748" i="8"/>
  <c r="AJ749" i="8"/>
  <c r="AJ750" i="8"/>
  <c r="AJ751" i="8"/>
  <c r="AJ752" i="8"/>
  <c r="AJ753" i="8"/>
  <c r="AJ754" i="8"/>
  <c r="AJ755" i="8"/>
  <c r="AJ756" i="8"/>
  <c r="AJ757" i="8"/>
  <c r="AJ758" i="8"/>
  <c r="AJ759" i="8"/>
  <c r="AJ760" i="8"/>
  <c r="AJ761" i="8"/>
  <c r="AJ762" i="8"/>
  <c r="AJ763" i="8"/>
  <c r="AJ764" i="8"/>
  <c r="AJ765" i="8"/>
  <c r="AJ766" i="8"/>
  <c r="AJ767" i="8"/>
  <c r="AJ768" i="8"/>
  <c r="AJ769" i="8"/>
  <c r="AJ770" i="8"/>
  <c r="AJ771" i="8"/>
  <c r="AJ772" i="8"/>
  <c r="AJ773" i="8"/>
  <c r="AJ774" i="8"/>
  <c r="AJ775" i="8"/>
  <c r="AJ776" i="8"/>
  <c r="AJ777" i="8"/>
  <c r="AJ778" i="8"/>
  <c r="AJ779" i="8"/>
  <c r="AJ780" i="8"/>
  <c r="AJ781" i="8"/>
  <c r="AJ782" i="8"/>
  <c r="AJ783" i="8"/>
  <c r="AJ784" i="8"/>
  <c r="AJ785" i="8"/>
  <c r="AJ786" i="8"/>
  <c r="AJ787" i="8"/>
  <c r="AJ788" i="8"/>
  <c r="AJ789" i="8"/>
  <c r="AJ790" i="8"/>
  <c r="AJ791" i="8"/>
  <c r="AJ792" i="8"/>
  <c r="AJ793" i="8"/>
  <c r="AJ794" i="8"/>
  <c r="AJ795" i="8"/>
  <c r="AJ796" i="8"/>
  <c r="AJ797" i="8"/>
  <c r="AJ798" i="8"/>
  <c r="AJ799" i="8"/>
  <c r="AJ800" i="8"/>
  <c r="AJ801" i="8"/>
  <c r="AJ802" i="8"/>
  <c r="AJ803" i="8"/>
  <c r="AJ804" i="8"/>
  <c r="AJ805" i="8"/>
  <c r="AJ806" i="8"/>
  <c r="AJ807" i="8"/>
  <c r="AJ808" i="8"/>
  <c r="AJ809" i="8"/>
  <c r="AJ810" i="8"/>
  <c r="AJ811" i="8"/>
  <c r="AJ812" i="8"/>
  <c r="AJ813" i="8"/>
  <c r="AJ814" i="8"/>
  <c r="AJ815" i="8"/>
  <c r="AJ816" i="8"/>
  <c r="AJ817" i="8"/>
  <c r="AJ818" i="8"/>
  <c r="AJ819" i="8"/>
  <c r="AJ820" i="8"/>
  <c r="AJ821" i="8"/>
  <c r="AJ822" i="8"/>
  <c r="AJ823" i="8"/>
  <c r="AJ824" i="8"/>
  <c r="AJ825" i="8"/>
  <c r="AJ826" i="8"/>
  <c r="AJ827" i="8"/>
  <c r="AJ828" i="8"/>
  <c r="AJ829" i="8"/>
  <c r="AJ830" i="8"/>
  <c r="AJ831" i="8"/>
  <c r="AJ832" i="8"/>
  <c r="AJ833" i="8"/>
  <c r="AJ834" i="8"/>
  <c r="AJ835" i="8"/>
  <c r="AJ836" i="8"/>
  <c r="AJ837" i="8"/>
  <c r="AJ838" i="8"/>
  <c r="AJ839" i="8"/>
  <c r="AJ840" i="8"/>
  <c r="AJ841" i="8"/>
  <c r="AJ842" i="8"/>
  <c r="AJ843" i="8"/>
  <c r="AJ844" i="8"/>
  <c r="AJ845" i="8"/>
  <c r="AJ846" i="8"/>
  <c r="AJ847" i="8"/>
  <c r="AJ848" i="8"/>
  <c r="AJ849" i="8"/>
  <c r="AJ850" i="8"/>
  <c r="AJ851" i="8"/>
  <c r="AJ852" i="8"/>
  <c r="AJ853" i="8"/>
  <c r="AJ854" i="8"/>
  <c r="AJ855" i="8"/>
  <c r="AJ856" i="8"/>
  <c r="AJ857" i="8"/>
  <c r="AJ858" i="8"/>
  <c r="AJ859" i="8"/>
  <c r="AJ860" i="8"/>
  <c r="AJ861" i="8"/>
  <c r="AJ862" i="8"/>
  <c r="AJ863" i="8"/>
  <c r="AJ864" i="8"/>
  <c r="AJ865" i="8"/>
  <c r="AJ866" i="8"/>
  <c r="AJ867" i="8"/>
  <c r="AJ868" i="8"/>
  <c r="AJ869" i="8"/>
  <c r="AJ870" i="8"/>
  <c r="AJ871" i="8"/>
  <c r="AJ872" i="8"/>
  <c r="AJ873" i="8"/>
  <c r="AJ874" i="8"/>
  <c r="I3" i="8"/>
  <c r="H3" i="8"/>
  <c r="B647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AJ35" i="8"/>
  <c r="B495" i="8"/>
  <c r="B498" i="8"/>
  <c r="B499" i="8"/>
  <c r="B500" i="8"/>
  <c r="B501" i="8"/>
  <c r="B502" i="8"/>
  <c r="B503" i="8"/>
  <c r="B504" i="8"/>
  <c r="B505" i="8"/>
  <c r="B508" i="8"/>
  <c r="B509" i="8"/>
  <c r="B510" i="8"/>
  <c r="B512" i="8"/>
  <c r="B513" i="8"/>
  <c r="B515" i="8"/>
  <c r="B516" i="8"/>
  <c r="B517" i="8"/>
  <c r="B518" i="8"/>
  <c r="B520" i="8"/>
  <c r="B523" i="8"/>
  <c r="B524" i="8"/>
  <c r="B525" i="8"/>
  <c r="B526" i="8"/>
  <c r="B529" i="8"/>
  <c r="B531" i="8"/>
  <c r="B532" i="8"/>
  <c r="B533" i="8"/>
  <c r="B534" i="8"/>
  <c r="B535" i="8"/>
  <c r="B538" i="8"/>
  <c r="B539" i="8"/>
  <c r="B540" i="8"/>
  <c r="B541" i="8"/>
  <c r="B542" i="8"/>
  <c r="B543" i="8"/>
  <c r="B544" i="8"/>
  <c r="B545" i="8"/>
  <c r="B546" i="8"/>
  <c r="B547" i="8"/>
  <c r="B549" i="8"/>
  <c r="B550" i="8"/>
  <c r="B552" i="8"/>
  <c r="B553" i="8"/>
  <c r="B554" i="8"/>
  <c r="B555" i="8"/>
  <c r="B556" i="8"/>
  <c r="B557" i="8"/>
  <c r="B558" i="8"/>
  <c r="B560" i="8"/>
  <c r="B561" i="8"/>
  <c r="B562" i="8"/>
  <c r="B563" i="8"/>
  <c r="B564" i="8"/>
  <c r="B565" i="8"/>
  <c r="B566" i="8"/>
  <c r="B567" i="8"/>
  <c r="B569" i="8"/>
  <c r="B570" i="8"/>
  <c r="B571" i="8"/>
  <c r="B572" i="8"/>
  <c r="B574" i="8"/>
  <c r="B576" i="8"/>
  <c r="B578" i="8"/>
  <c r="B579" i="8"/>
  <c r="B580" i="8"/>
  <c r="B581" i="8"/>
  <c r="B582" i="8"/>
  <c r="B584" i="8"/>
  <c r="B585" i="8"/>
  <c r="B586" i="8"/>
  <c r="B587" i="8"/>
  <c r="B588" i="8"/>
  <c r="B589" i="8"/>
  <c r="B590" i="8"/>
  <c r="B591" i="8"/>
  <c r="B594" i="8"/>
  <c r="B595" i="8"/>
  <c r="B597" i="8"/>
  <c r="B598" i="8"/>
  <c r="B600" i="8"/>
  <c r="B602" i="8"/>
  <c r="B603" i="8"/>
  <c r="B604" i="8"/>
  <c r="B605" i="8"/>
  <c r="B606" i="8"/>
  <c r="B607" i="8"/>
  <c r="B608" i="8"/>
  <c r="B609" i="8"/>
  <c r="B610" i="8"/>
  <c r="B612" i="8"/>
  <c r="B613" i="8"/>
  <c r="B614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496" i="8"/>
  <c r="B551" i="8"/>
  <c r="B573" i="8"/>
  <c r="B615" i="8"/>
  <c r="B514" i="8"/>
  <c r="B548" i="8"/>
  <c r="B506" i="8"/>
  <c r="B522" i="8"/>
  <c r="B530" i="8"/>
  <c r="B537" i="8"/>
  <c r="B511" i="8"/>
  <c r="B575" i="8"/>
  <c r="B519" i="8"/>
  <c r="B583" i="8"/>
  <c r="B527" i="8"/>
  <c r="B599" i="8"/>
  <c r="B528" i="8"/>
  <c r="B592" i="8"/>
  <c r="B616" i="8"/>
  <c r="B536" i="8"/>
  <c r="B568" i="8"/>
  <c r="B601" i="8"/>
  <c r="B577" i="8"/>
  <c r="B521" i="8"/>
  <c r="B593" i="8"/>
  <c r="B507" i="8"/>
  <c r="B617" i="8"/>
  <c r="B497" i="8"/>
  <c r="B611" i="8"/>
  <c r="B596" i="8"/>
  <c r="B559" i="8"/>
  <c r="B619" i="7"/>
  <c r="B732" i="7"/>
  <c r="B692" i="7"/>
  <c r="B684" i="7"/>
  <c r="B676" i="7"/>
  <c r="B652" i="7"/>
  <c r="B628" i="7"/>
  <c r="B612" i="7"/>
  <c r="AI572" i="8"/>
  <c r="AH572" i="8" s="1"/>
  <c r="AI573" i="8"/>
  <c r="AH573" i="8" s="1"/>
  <c r="AI575" i="8"/>
  <c r="AH575" i="8" s="1"/>
  <c r="AI576" i="8"/>
  <c r="AH576" i="8" s="1"/>
  <c r="AI578" i="8"/>
  <c r="AH578" i="8" s="1"/>
  <c r="AI579" i="8"/>
  <c r="AH579" i="8" s="1"/>
  <c r="AI580" i="8"/>
  <c r="AH580" i="8" s="1"/>
  <c r="AI581" i="8"/>
  <c r="AH581" i="8" s="1"/>
  <c r="AI582" i="8"/>
  <c r="AH582" i="8" s="1"/>
  <c r="AI583" i="8"/>
  <c r="AH583" i="8" s="1"/>
  <c r="AI584" i="8"/>
  <c r="AH584" i="8" s="1"/>
  <c r="AI585" i="8"/>
  <c r="AH585" i="8" s="1"/>
  <c r="AI587" i="8"/>
  <c r="AH587" i="8" s="1"/>
  <c r="AI588" i="8"/>
  <c r="AH588" i="8" s="1"/>
  <c r="AI589" i="8"/>
  <c r="AH589" i="8" s="1"/>
  <c r="AI610" i="8"/>
  <c r="AH610" i="8" s="1"/>
  <c r="AI611" i="8"/>
  <c r="AH611" i="8" s="1"/>
  <c r="AI617" i="8"/>
  <c r="AH617" i="8" s="1"/>
  <c r="AI618" i="8"/>
  <c r="AH618" i="8" s="1"/>
  <c r="AI626" i="8"/>
  <c r="AH626" i="8" s="1"/>
  <c r="AI630" i="8"/>
  <c r="AH630" i="8" s="1"/>
  <c r="AI631" i="8"/>
  <c r="AH631" i="8" s="1"/>
  <c r="AI632" i="8"/>
  <c r="AH632" i="8" s="1"/>
  <c r="AI654" i="8"/>
  <c r="AH654" i="8" s="1"/>
  <c r="AI655" i="8"/>
  <c r="AH655" i="8" s="1"/>
  <c r="B644" i="8"/>
  <c r="B636" i="8"/>
  <c r="B642" i="8"/>
  <c r="B640" i="8"/>
  <c r="B639" i="8"/>
  <c r="B646" i="8"/>
  <c r="B638" i="8"/>
  <c r="B652" i="8"/>
  <c r="B651" i="8"/>
  <c r="B650" i="8"/>
  <c r="B649" i="8"/>
  <c r="B648" i="8"/>
  <c r="B645" i="8"/>
  <c r="B641" i="8"/>
  <c r="B637" i="8"/>
  <c r="B643" i="8"/>
  <c r="B635" i="8"/>
  <c r="AH673" i="8"/>
  <c r="AI331" i="8"/>
  <c r="AH331" i="8" s="1"/>
  <c r="AI317" i="8"/>
  <c r="AH317" i="8" s="1"/>
  <c r="B524" i="7"/>
  <c r="B605" i="7"/>
  <c r="B622" i="7"/>
  <c r="B608" i="7"/>
  <c r="B611" i="7"/>
  <c r="B763" i="7"/>
  <c r="B747" i="7"/>
  <c r="B723" i="7"/>
  <c r="B715" i="7"/>
  <c r="B693" i="7"/>
  <c r="B675" i="7"/>
  <c r="B664" i="7"/>
  <c r="B651" i="7"/>
  <c r="B639" i="7"/>
  <c r="B592" i="7"/>
  <c r="B536" i="7"/>
  <c r="B616" i="7"/>
  <c r="B770" i="7"/>
  <c r="B762" i="7"/>
  <c r="B754" i="7"/>
  <c r="B746" i="7"/>
  <c r="B738" i="7"/>
  <c r="B706" i="7"/>
  <c r="B699" i="7"/>
  <c r="B686" i="7"/>
  <c r="B679" i="7"/>
  <c r="B638" i="7"/>
  <c r="B609" i="7"/>
  <c r="B594" i="7"/>
  <c r="B574" i="7"/>
  <c r="B544" i="7"/>
  <c r="B610" i="7"/>
  <c r="B769" i="7"/>
  <c r="B745" i="7"/>
  <c r="B737" i="7"/>
  <c r="B729" i="7"/>
  <c r="B721" i="7"/>
  <c r="B713" i="7"/>
  <c r="B705" i="7"/>
  <c r="B698" i="7"/>
  <c r="B685" i="7"/>
  <c r="B674" i="7"/>
  <c r="B659" i="7"/>
  <c r="B649" i="7"/>
  <c r="B631" i="7"/>
  <c r="B528" i="7"/>
  <c r="B548" i="7"/>
  <c r="B565" i="7"/>
  <c r="B582" i="7"/>
  <c r="B618" i="7"/>
  <c r="B776" i="7"/>
  <c r="B768" i="7"/>
  <c r="B760" i="7"/>
  <c r="B752" i="7"/>
  <c r="B744" i="7"/>
  <c r="B712" i="7"/>
  <c r="B704" i="7"/>
  <c r="B697" i="7"/>
  <c r="B678" i="7"/>
  <c r="B648" i="7"/>
  <c r="B620" i="7"/>
  <c r="B573" i="7"/>
  <c r="B526" i="7"/>
  <c r="B590" i="7"/>
  <c r="B560" i="7"/>
  <c r="B775" i="7"/>
  <c r="B767" i="7"/>
  <c r="B759" i="7"/>
  <c r="B751" i="7"/>
  <c r="B743" i="7"/>
  <c r="B735" i="7"/>
  <c r="B711" i="7"/>
  <c r="B703" i="7"/>
  <c r="B696" i="7"/>
  <c r="B673" i="7"/>
  <c r="B654" i="7"/>
  <c r="B602" i="7"/>
  <c r="B564" i="7"/>
  <c r="B534" i="7"/>
  <c r="B598" i="7"/>
  <c r="B523" i="7"/>
  <c r="B774" i="7"/>
  <c r="B766" i="7"/>
  <c r="B758" i="7"/>
  <c r="B750" i="7"/>
  <c r="B742" i="7"/>
  <c r="B726" i="7"/>
  <c r="B718" i="7"/>
  <c r="B710" i="7"/>
  <c r="B689" i="7"/>
  <c r="B606" i="7"/>
  <c r="B562" i="7"/>
  <c r="B595" i="7"/>
  <c r="B773" i="7"/>
  <c r="B765" i="7"/>
  <c r="B757" i="7"/>
  <c r="B749" i="7"/>
  <c r="B725" i="7"/>
  <c r="B709" i="7"/>
  <c r="B688" i="7"/>
  <c r="B665" i="7"/>
  <c r="B653" i="7"/>
  <c r="B641" i="7"/>
  <c r="B633" i="7"/>
  <c r="B629" i="7"/>
  <c r="B600" i="7"/>
  <c r="B533" i="7"/>
  <c r="B550" i="7"/>
  <c r="B615" i="7"/>
  <c r="B603" i="7"/>
  <c r="B772" i="7"/>
  <c r="B764" i="7"/>
  <c r="B756" i="7"/>
  <c r="B748" i="7"/>
  <c r="B740" i="7"/>
  <c r="B716" i="7"/>
  <c r="B708" i="7"/>
  <c r="B701" i="7"/>
  <c r="B694" i="7"/>
  <c r="B681" i="7"/>
  <c r="B593" i="7"/>
  <c r="B291" i="7"/>
  <c r="B135" i="7"/>
  <c r="B195" i="7"/>
  <c r="B175" i="7"/>
  <c r="B78" i="7"/>
  <c r="B371" i="7"/>
  <c r="B123" i="7"/>
  <c r="B122" i="7"/>
  <c r="B498" i="7"/>
  <c r="B510" i="7"/>
  <c r="B466" i="7"/>
  <c r="B183" i="7"/>
  <c r="B386" i="7"/>
  <c r="B188" i="7"/>
  <c r="B92" i="7"/>
  <c r="B156" i="7"/>
  <c r="B57" i="7"/>
  <c r="B112" i="7"/>
  <c r="B252" i="7"/>
  <c r="B258" i="7"/>
  <c r="B490" i="7"/>
  <c r="B152" i="7"/>
  <c r="B154" i="7"/>
  <c r="B418" i="7"/>
  <c r="B486" i="7"/>
  <c r="B405" i="7"/>
  <c r="B176" i="7"/>
  <c r="B407" i="7"/>
  <c r="B404" i="7"/>
  <c r="B178" i="7"/>
  <c r="B408" i="7"/>
  <c r="B72" i="7"/>
  <c r="B162" i="7"/>
  <c r="B190" i="7"/>
  <c r="B394" i="7"/>
  <c r="B777" i="7"/>
  <c r="B771" i="7"/>
  <c r="B755" i="7"/>
  <c r="B761" i="7"/>
  <c r="B753" i="7"/>
  <c r="B272" i="7"/>
  <c r="B588" i="7"/>
  <c r="B591" i="7"/>
  <c r="B596" i="7"/>
  <c r="B614" i="7"/>
  <c r="B599" i="7"/>
  <c r="B531" i="7"/>
  <c r="B64" i="7"/>
  <c r="B142" i="7"/>
  <c r="B66" i="7"/>
  <c r="B270" i="7"/>
  <c r="B121" i="7"/>
  <c r="B191" i="7"/>
  <c r="B414" i="7"/>
  <c r="B542" i="7"/>
  <c r="B192" i="7"/>
  <c r="B119" i="7"/>
  <c r="B82" i="7"/>
  <c r="B419" i="7"/>
  <c r="B155" i="7"/>
  <c r="B157" i="7"/>
  <c r="B88" i="7"/>
  <c r="B415" i="7"/>
  <c r="B558" i="7"/>
  <c r="B587" i="7"/>
  <c r="B158" i="7"/>
  <c r="B223" i="7"/>
  <c r="B136" i="7"/>
  <c r="B621" i="7"/>
  <c r="B667" i="7"/>
  <c r="B650" i="7"/>
  <c r="B617" i="7"/>
  <c r="B730" i="7"/>
  <c r="B722" i="7"/>
  <c r="B714" i="7"/>
  <c r="B411" i="7"/>
  <c r="B161" i="7"/>
  <c r="B133" i="7"/>
  <c r="B700" i="7"/>
  <c r="B566" i="7"/>
  <c r="B655" i="7"/>
  <c r="B645" i="7"/>
  <c r="B637" i="7"/>
  <c r="B626" i="7"/>
  <c r="B400" i="7"/>
  <c r="B514" i="7"/>
  <c r="B487" i="7"/>
  <c r="B500" i="7"/>
  <c r="B120" i="7"/>
  <c r="B636" i="7"/>
  <c r="B586" i="7"/>
  <c r="B690" i="7"/>
  <c r="B683" i="7"/>
  <c r="B670" i="7"/>
  <c r="B666" i="7"/>
  <c r="B658" i="7"/>
  <c r="B625" i="7"/>
  <c r="B736" i="7"/>
  <c r="B728" i="7"/>
  <c r="B720" i="7"/>
  <c r="B42" i="7"/>
  <c r="B130" i="7"/>
  <c r="B368" i="7"/>
  <c r="B644" i="7"/>
  <c r="B589" i="7"/>
  <c r="B677" i="7"/>
  <c r="B662" i="7"/>
  <c r="B643" i="7"/>
  <c r="B635" i="7"/>
  <c r="B630" i="7"/>
  <c r="B727" i="7"/>
  <c r="B719" i="7"/>
  <c r="B71" i="7"/>
  <c r="B231" i="7"/>
  <c r="B437" i="7"/>
  <c r="B84" i="7"/>
  <c r="B511" i="7"/>
  <c r="B91" i="7"/>
  <c r="B83" i="7"/>
  <c r="B597" i="7"/>
  <c r="B669" i="7"/>
  <c r="B657" i="7"/>
  <c r="B642" i="7"/>
  <c r="B634" i="7"/>
  <c r="B734" i="7"/>
  <c r="B143" i="7"/>
  <c r="B253" i="7"/>
  <c r="B660" i="7"/>
  <c r="B552" i="7"/>
  <c r="B661" i="7"/>
  <c r="B741" i="7"/>
  <c r="B733" i="7"/>
  <c r="B717" i="7"/>
  <c r="B203" i="7"/>
  <c r="B281" i="7"/>
  <c r="B403" i="7"/>
  <c r="B151" i="7"/>
  <c r="B613" i="7"/>
  <c r="B391" i="7"/>
  <c r="B680" i="7"/>
  <c r="B668" i="7"/>
  <c r="B656" i="7"/>
  <c r="B640" i="7"/>
  <c r="B623" i="7"/>
  <c r="B601" i="7"/>
  <c r="B569" i="7"/>
  <c r="B724" i="7"/>
  <c r="B144" i="7"/>
  <c r="B56" i="7"/>
  <c r="B604" i="7"/>
  <c r="B568" i="7"/>
  <c r="B646" i="7"/>
  <c r="B632" i="7"/>
  <c r="B739" i="7"/>
  <c r="B731" i="7"/>
  <c r="B707" i="7"/>
  <c r="AI332" i="8"/>
  <c r="AH332" i="8" s="1"/>
  <c r="AI318" i="8"/>
  <c r="AH318" i="8" s="1"/>
  <c r="B47" i="7"/>
  <c r="B483" i="8"/>
  <c r="B447" i="8"/>
  <c r="B492" i="8"/>
  <c r="B448" i="8"/>
  <c r="B494" i="8"/>
  <c r="B493" i="8"/>
  <c r="B484" i="8"/>
  <c r="B489" i="8"/>
  <c r="B486" i="8"/>
  <c r="B485" i="8"/>
  <c r="B459" i="8"/>
  <c r="B481" i="8"/>
  <c r="B487" i="8"/>
  <c r="B473" i="8"/>
  <c r="B488" i="8"/>
  <c r="B479" i="8"/>
  <c r="B469" i="8"/>
  <c r="B460" i="8"/>
  <c r="B490" i="8"/>
  <c r="B480" i="8"/>
  <c r="B471" i="8"/>
  <c r="B461" i="8"/>
  <c r="B482" i="8"/>
  <c r="B472" i="8"/>
  <c r="B491" i="8"/>
  <c r="B449" i="8"/>
  <c r="AI334" i="8"/>
  <c r="AH334" i="8" s="1"/>
  <c r="AI335" i="8"/>
  <c r="AH335" i="8" s="1"/>
  <c r="AI336" i="8"/>
  <c r="AH336" i="8" s="1"/>
  <c r="AI338" i="8"/>
  <c r="AH338" i="8" s="1"/>
  <c r="AI342" i="8"/>
  <c r="AH342" i="8" s="1"/>
  <c r="AI350" i="8"/>
  <c r="AH350" i="8" s="1"/>
  <c r="AI354" i="8"/>
  <c r="AH354" i="8" s="1"/>
  <c r="AI355" i="8"/>
  <c r="AH355" i="8" s="1"/>
  <c r="AI358" i="8"/>
  <c r="AH358" i="8" s="1"/>
  <c r="AI365" i="8"/>
  <c r="AH365" i="8" s="1"/>
  <c r="AI368" i="8"/>
  <c r="AH368" i="8" s="1"/>
  <c r="AI369" i="8"/>
  <c r="AH369" i="8" s="1"/>
  <c r="AI377" i="8"/>
  <c r="AH377" i="8" s="1"/>
  <c r="AI380" i="8"/>
  <c r="AH380" i="8" s="1"/>
  <c r="AI396" i="8"/>
  <c r="AH396" i="8" s="1"/>
  <c r="AI397" i="8"/>
  <c r="AH397" i="8" s="1"/>
  <c r="AI398" i="8"/>
  <c r="AH398" i="8" s="1"/>
  <c r="AI403" i="8"/>
  <c r="AH403" i="8" s="1"/>
  <c r="AI408" i="8"/>
  <c r="AH408" i="8" s="1"/>
  <c r="AI409" i="8"/>
  <c r="AH409" i="8" s="1"/>
  <c r="AI410" i="8"/>
  <c r="AH410" i="8" s="1"/>
  <c r="AI411" i="8"/>
  <c r="AH411" i="8" s="1"/>
  <c r="AI329" i="8"/>
  <c r="AH329" i="8" s="1"/>
  <c r="AI412" i="8"/>
  <c r="AH412" i="8" s="1"/>
  <c r="AI413" i="8"/>
  <c r="AH413" i="8" s="1"/>
  <c r="AI414" i="8"/>
  <c r="AH414" i="8" s="1"/>
  <c r="AI341" i="8"/>
  <c r="AH341" i="8" s="1"/>
  <c r="AI418" i="8"/>
  <c r="AH418" i="8" s="1"/>
  <c r="AI344" i="8"/>
  <c r="AH344" i="8" s="1"/>
  <c r="AI348" i="8"/>
  <c r="AH348" i="8" s="1"/>
  <c r="AI353" i="8"/>
  <c r="AH353" i="8" s="1"/>
  <c r="AI427" i="8"/>
  <c r="AH427" i="8" s="1"/>
  <c r="AI428" i="8"/>
  <c r="AH428" i="8" s="1"/>
  <c r="AI360" i="8"/>
  <c r="AH360" i="8" s="1"/>
  <c r="AI367" i="8"/>
  <c r="AH367" i="8" s="1"/>
  <c r="AI371" i="8"/>
  <c r="AH371" i="8" s="1"/>
  <c r="AI376" i="8"/>
  <c r="AH376" i="8" s="1"/>
  <c r="AI379" i="8"/>
  <c r="AH379" i="8" s="1"/>
  <c r="AI487" i="8"/>
  <c r="AH487" i="8" s="1"/>
  <c r="AI496" i="8"/>
  <c r="AH496" i="8" s="1"/>
  <c r="AI497" i="8"/>
  <c r="AH497" i="8" s="1"/>
  <c r="AI498" i="8"/>
  <c r="AH498" i="8" s="1"/>
  <c r="AI499" i="8"/>
  <c r="AH499" i="8" s="1"/>
  <c r="AI297" i="8"/>
  <c r="AH297" i="8" s="1"/>
  <c r="AI432" i="8"/>
  <c r="AH432" i="8" s="1"/>
  <c r="AI433" i="8"/>
  <c r="AH433" i="8" s="1"/>
  <c r="AI316" i="8"/>
  <c r="AH316" i="8" s="1"/>
  <c r="AI321" i="8"/>
  <c r="AH321" i="8" s="1"/>
  <c r="AI322" i="8"/>
  <c r="AH322" i="8" s="1"/>
  <c r="AI337" i="8"/>
  <c r="AH337" i="8" s="1"/>
  <c r="AI339" i="8"/>
  <c r="AH339" i="8" s="1"/>
  <c r="AI340" i="8"/>
  <c r="AH340" i="8" s="1"/>
  <c r="AI343" i="8"/>
  <c r="AH343" i="8" s="1"/>
  <c r="AI347" i="8"/>
  <c r="AH347" i="8" s="1"/>
  <c r="AI351" i="8"/>
  <c r="AH351" i="8" s="1"/>
  <c r="AI356" i="8"/>
  <c r="AH356" i="8" s="1"/>
  <c r="AI359" i="8"/>
  <c r="AH359" i="8" s="1"/>
  <c r="AI366" i="8"/>
  <c r="AH366" i="8" s="1"/>
  <c r="AI372" i="8"/>
  <c r="AH372" i="8" s="1"/>
  <c r="AI374" i="8"/>
  <c r="AH374" i="8" s="1"/>
  <c r="AI378" i="8"/>
  <c r="AH378" i="8" s="1"/>
  <c r="AI419" i="8"/>
  <c r="AH419" i="8" s="1"/>
  <c r="AI420" i="8"/>
  <c r="AH420" i="8" s="1"/>
  <c r="AI421" i="8"/>
  <c r="AH421" i="8" s="1"/>
  <c r="AI422" i="8"/>
  <c r="AH422" i="8" s="1"/>
  <c r="AI423" i="8"/>
  <c r="AH423" i="8" s="1"/>
  <c r="AI424" i="8"/>
  <c r="AH424" i="8" s="1"/>
  <c r="AI425" i="8"/>
  <c r="AH425" i="8" s="1"/>
  <c r="AI426" i="8"/>
  <c r="AH426" i="8" s="1"/>
  <c r="AI434" i="8"/>
  <c r="AH434" i="8" s="1"/>
  <c r="AI435" i="8"/>
  <c r="AH435" i="8" s="1"/>
  <c r="AI436" i="8"/>
  <c r="AH436" i="8" s="1"/>
  <c r="AI437" i="8"/>
  <c r="AH437" i="8" s="1"/>
  <c r="AI438" i="8"/>
  <c r="AH438" i="8" s="1"/>
  <c r="AI439" i="8"/>
  <c r="AH439" i="8" s="1"/>
  <c r="AI440" i="8"/>
  <c r="AH440" i="8" s="1"/>
  <c r="AI441" i="8"/>
  <c r="AH441" i="8" s="1"/>
  <c r="AI442" i="8"/>
  <c r="AH442" i="8" s="1"/>
  <c r="AI443" i="8"/>
  <c r="AH443" i="8" s="1"/>
  <c r="AI445" i="8"/>
  <c r="AH445" i="8" s="1"/>
  <c r="AI446" i="8"/>
  <c r="AI447" i="8"/>
  <c r="AH447" i="8" s="1"/>
  <c r="AI448" i="8"/>
  <c r="AH448" i="8" s="1"/>
  <c r="AI449" i="8"/>
  <c r="AH449" i="8" s="1"/>
  <c r="AI450" i="8"/>
  <c r="AH450" i="8" s="1"/>
  <c r="AI451" i="8"/>
  <c r="AH451" i="8" s="1"/>
  <c r="AI452" i="8"/>
  <c r="AH452" i="8" s="1"/>
  <c r="AI453" i="8"/>
  <c r="AH453" i="8" s="1"/>
  <c r="AI454" i="8"/>
  <c r="AH454" i="8" s="1"/>
  <c r="AI456" i="8"/>
  <c r="AH456" i="8" s="1"/>
  <c r="AI457" i="8"/>
  <c r="AH457" i="8" s="1"/>
  <c r="AI458" i="8"/>
  <c r="AH458" i="8" s="1"/>
  <c r="AI459" i="8"/>
  <c r="AH459" i="8" s="1"/>
  <c r="AI460" i="8"/>
  <c r="AH460" i="8" s="1"/>
  <c r="AI461" i="8"/>
  <c r="AH461" i="8" s="1"/>
  <c r="AI462" i="8"/>
  <c r="AH462" i="8" s="1"/>
  <c r="AI472" i="8"/>
  <c r="AH472" i="8" s="1"/>
  <c r="AI473" i="8"/>
  <c r="AH473" i="8" s="1"/>
  <c r="AI474" i="8"/>
  <c r="AH474" i="8" s="1"/>
  <c r="AI477" i="8"/>
  <c r="AH477" i="8" s="1"/>
  <c r="AI478" i="8"/>
  <c r="AH478" i="8" s="1"/>
  <c r="AI479" i="8"/>
  <c r="AH479" i="8" s="1"/>
  <c r="AI480" i="8"/>
  <c r="AH480" i="8" s="1"/>
  <c r="AI481" i="8"/>
  <c r="AH481" i="8" s="1"/>
  <c r="AI482" i="8"/>
  <c r="AH482" i="8" s="1"/>
  <c r="AI483" i="8"/>
  <c r="AH483" i="8" s="1"/>
  <c r="AI484" i="8"/>
  <c r="AH484" i="8" s="1"/>
  <c r="AI485" i="8"/>
  <c r="AH485" i="8" s="1"/>
  <c r="AI486" i="8"/>
  <c r="AH486" i="8" s="1"/>
  <c r="AI488" i="8"/>
  <c r="AH488" i="8" s="1"/>
  <c r="AI489" i="8"/>
  <c r="AH489" i="8" s="1"/>
  <c r="AI490" i="8"/>
  <c r="AH490" i="8" s="1"/>
  <c r="AI491" i="8"/>
  <c r="AH491" i="8" s="1"/>
  <c r="AI492" i="8"/>
  <c r="AH492" i="8" s="1"/>
  <c r="AI493" i="8"/>
  <c r="AH493" i="8" s="1"/>
  <c r="AI494" i="8"/>
  <c r="AH494" i="8" s="1"/>
  <c r="AI495" i="8"/>
  <c r="AH495" i="8" s="1"/>
  <c r="AI590" i="8"/>
  <c r="AH590" i="8" s="1"/>
  <c r="AI591" i="8"/>
  <c r="AH591" i="8" s="1"/>
  <c r="AI592" i="8"/>
  <c r="AH592" i="8" s="1"/>
  <c r="AI594" i="8"/>
  <c r="AH594" i="8" s="1"/>
  <c r="AI597" i="8"/>
  <c r="AH597" i="8" s="1"/>
  <c r="AI598" i="8"/>
  <c r="AH598" i="8" s="1"/>
  <c r="AI599" i="8"/>
  <c r="AH599" i="8" s="1"/>
  <c r="AI600" i="8"/>
  <c r="AH600" i="8" s="1"/>
  <c r="AI601" i="8"/>
  <c r="AH601" i="8" s="1"/>
  <c r="AI602" i="8"/>
  <c r="AH602" i="8" s="1"/>
  <c r="AI605" i="8"/>
  <c r="AH605" i="8" s="1"/>
  <c r="AI607" i="8"/>
  <c r="AH607" i="8" s="1"/>
  <c r="AI608" i="8"/>
  <c r="AH608" i="8" s="1"/>
  <c r="AI609" i="8"/>
  <c r="AH609" i="8" s="1"/>
  <c r="AI612" i="8"/>
  <c r="AH612" i="8" s="1"/>
  <c r="AI614" i="8"/>
  <c r="AH614" i="8" s="1"/>
  <c r="AI615" i="8"/>
  <c r="AH615" i="8" s="1"/>
  <c r="AI620" i="8"/>
  <c r="AH620" i="8" s="1"/>
  <c r="AI621" i="8"/>
  <c r="AH621" i="8" s="1"/>
  <c r="AI622" i="8"/>
  <c r="AH622" i="8" s="1"/>
  <c r="AI627" i="8"/>
  <c r="AH627" i="8" s="1"/>
  <c r="AI628" i="8"/>
  <c r="AH628" i="8" s="1"/>
  <c r="AI629" i="8"/>
  <c r="AH629" i="8" s="1"/>
  <c r="AI633" i="8"/>
  <c r="AH633" i="8" s="1"/>
  <c r="AI634" i="8"/>
  <c r="AH634" i="8" s="1"/>
  <c r="AI638" i="8"/>
  <c r="AH638" i="8" s="1"/>
  <c r="AI640" i="8"/>
  <c r="AH640" i="8" s="1"/>
  <c r="B462" i="8" l="1"/>
  <c r="B474" i="8"/>
  <c r="B450" i="8"/>
  <c r="B451" i="8"/>
  <c r="B452" i="8"/>
  <c r="B464" i="8"/>
  <c r="B476" i="8"/>
  <c r="B475" i="8"/>
  <c r="B463" i="8"/>
  <c r="B466" i="8"/>
  <c r="B458" i="8"/>
  <c r="B446" i="8"/>
  <c r="B453" i="8"/>
  <c r="B468" i="8"/>
  <c r="B470" i="8"/>
  <c r="B454" i="8"/>
  <c r="B465" i="8"/>
  <c r="B477" i="8"/>
  <c r="B455" i="8"/>
  <c r="B467" i="8"/>
  <c r="B162" i="8"/>
  <c r="B457" i="8"/>
  <c r="B456" i="8"/>
  <c r="AK947" i="8"/>
  <c r="AK791" i="8"/>
  <c r="AX960" i="7"/>
  <c r="B546" i="7"/>
  <c r="B478" i="8"/>
  <c r="AX417" i="7"/>
  <c r="AX273" i="7"/>
  <c r="AX141" i="7"/>
  <c r="AX128" i="7"/>
  <c r="AX116" i="7"/>
  <c r="AX403" i="7"/>
  <c r="AX151" i="7"/>
  <c r="AX91" i="7"/>
  <c r="AX486" i="7"/>
  <c r="AX234" i="7"/>
  <c r="AX210" i="7"/>
  <c r="AX162" i="7"/>
  <c r="AX533" i="7"/>
  <c r="AX400" i="7"/>
  <c r="AX423" i="7"/>
  <c r="AX135" i="7"/>
  <c r="AX350" i="7"/>
  <c r="AX122" i="7"/>
  <c r="AX193" i="7"/>
  <c r="AX408" i="7"/>
  <c r="AX335" i="7"/>
  <c r="AX131" i="7"/>
  <c r="AX514" i="7"/>
  <c r="AX94" i="7"/>
  <c r="AH446" i="8"/>
  <c r="AX875" i="7"/>
  <c r="AW983" i="7"/>
  <c r="AX848" i="7"/>
  <c r="AX923" i="7"/>
  <c r="AX705" i="7"/>
  <c r="AX965" i="7"/>
  <c r="AX943" i="7"/>
  <c r="AW953" i="7"/>
  <c r="AX984" i="7"/>
  <c r="AX744" i="7"/>
  <c r="AW961" i="7"/>
  <c r="AX941" i="7"/>
  <c r="AX918" i="7"/>
  <c r="AX805" i="7"/>
  <c r="AX1014" i="7"/>
  <c r="AW1002" i="7"/>
  <c r="AX773" i="7"/>
  <c r="AX990" i="7"/>
  <c r="AX905" i="7"/>
  <c r="AX637" i="7"/>
  <c r="AW978" i="7"/>
  <c r="AX791" i="7"/>
  <c r="AX716" i="7"/>
  <c r="AX997" i="7"/>
  <c r="AW986" i="7"/>
  <c r="AW954" i="7"/>
  <c r="AX841" i="7"/>
  <c r="AW1032" i="7"/>
  <c r="AX822" i="7"/>
  <c r="AX1031" i="7"/>
  <c r="AX936" i="7"/>
  <c r="AW968" i="7"/>
  <c r="AW944" i="7"/>
  <c r="AW1019" i="7"/>
  <c r="AX847" i="7"/>
  <c r="AX1027" i="7"/>
  <c r="AW966" i="7"/>
  <c r="AX854" i="7"/>
  <c r="AX562" i="7"/>
  <c r="AW1026" i="7"/>
  <c r="AX592" i="7"/>
  <c r="AX1008" i="7"/>
  <c r="AX622" i="7"/>
  <c r="AX686" i="7"/>
  <c r="AW1034" i="7"/>
  <c r="AX989" i="7"/>
  <c r="AX775" i="7"/>
  <c r="AX704" i="7"/>
  <c r="AX649" i="7"/>
  <c r="AX639" i="7"/>
  <c r="AX608" i="7"/>
  <c r="AX598" i="7"/>
  <c r="AW1033" i="7"/>
  <c r="AW1004" i="7"/>
  <c r="AW996" i="7"/>
  <c r="AX972" i="7"/>
  <c r="AX894" i="7"/>
  <c r="AX720" i="7"/>
  <c r="AX974" i="7"/>
  <c r="AX1003" i="7"/>
  <c r="AX793" i="7"/>
  <c r="AX739" i="7"/>
  <c r="AW1010" i="7"/>
  <c r="AX823" i="7"/>
  <c r="AX1025" i="7"/>
  <c r="AX745" i="7"/>
  <c r="AX702" i="7"/>
  <c r="AX830" i="7"/>
  <c r="AX631" i="7"/>
  <c r="AX859" i="7"/>
  <c r="AX895" i="7"/>
  <c r="AX595" i="7"/>
  <c r="AX757" i="7"/>
  <c r="AW938" i="7"/>
  <c r="AX787" i="7"/>
  <c r="AX734" i="7"/>
  <c r="AW967" i="7"/>
  <c r="AX917" i="7"/>
  <c r="AX838" i="7"/>
  <c r="AX659" i="7"/>
  <c r="AW952" i="7"/>
  <c r="AW987" i="7"/>
  <c r="AX1030" i="7"/>
  <c r="AW1015" i="7"/>
  <c r="AX957" i="7"/>
  <c r="AW1028" i="7"/>
  <c r="AW992" i="7"/>
  <c r="AX856" i="7"/>
  <c r="AX783" i="7"/>
  <c r="AX646" i="7"/>
  <c r="AX1013" i="7"/>
  <c r="AX977" i="7"/>
  <c r="AW962" i="7"/>
  <c r="AX919" i="7"/>
  <c r="AX861" i="7"/>
  <c r="AW947" i="7"/>
  <c r="AX896" i="7"/>
  <c r="AX606" i="7"/>
  <c r="AX591" i="7"/>
  <c r="AW975" i="7"/>
  <c r="AX669" i="7"/>
  <c r="AP29" i="7"/>
  <c r="AP33" i="7"/>
  <c r="AI270" i="8"/>
  <c r="AH270" i="8" s="1"/>
  <c r="AX544" i="7"/>
  <c r="AW960" i="7"/>
  <c r="AG29" i="8"/>
  <c r="AG33" i="8" s="1"/>
  <c r="D4" i="7" l="1"/>
  <c r="E4" i="7"/>
  <c r="AX167" i="7"/>
  <c r="AX274" i="7"/>
  <c r="AX83" i="7"/>
  <c r="AX419" i="7"/>
  <c r="AX532" i="7"/>
  <c r="AX175" i="7"/>
  <c r="AX327" i="7"/>
  <c r="AX339" i="7"/>
  <c r="AX341" i="7"/>
  <c r="AX270" i="7"/>
  <c r="AX343" i="7"/>
  <c r="AX487" i="7"/>
  <c r="AX136" i="7"/>
  <c r="AX355" i="7"/>
  <c r="AX357" i="7"/>
  <c r="AX258" i="7"/>
  <c r="AX158" i="7"/>
  <c r="AX302" i="7"/>
  <c r="AX223" i="7"/>
  <c r="AX511" i="7"/>
  <c r="AX152" i="7"/>
  <c r="AX82" i="7"/>
  <c r="AX155" i="7"/>
  <c r="AX231" i="7"/>
  <c r="AX89" i="7"/>
  <c r="AX266" i="7"/>
  <c r="AX121" i="7"/>
  <c r="AX326" i="7"/>
  <c r="AX531" i="7"/>
  <c r="AX391" i="7"/>
  <c r="AX176" i="7"/>
  <c r="AX134" i="7"/>
  <c r="AX480" i="7"/>
  <c r="AX191" i="7"/>
  <c r="AX310" i="7"/>
  <c r="AX359" i="7"/>
  <c r="AX133" i="7"/>
  <c r="AX194" i="7"/>
  <c r="AX399" i="7"/>
  <c r="AX328" i="7"/>
  <c r="AX115" i="7"/>
  <c r="AX188" i="7"/>
  <c r="AX195" i="7"/>
  <c r="AX262" i="7"/>
  <c r="AX192" i="7"/>
  <c r="AX466" i="7"/>
  <c r="AX252" i="7"/>
  <c r="AX123" i="7"/>
  <c r="AX340" i="7"/>
  <c r="AX342" i="7"/>
  <c r="AX344" i="7"/>
  <c r="AX311" i="7"/>
  <c r="AX290" i="7"/>
  <c r="AX190" i="7"/>
  <c r="AX334" i="7"/>
  <c r="AX120" i="7"/>
  <c r="AX157" i="7"/>
  <c r="AX362" i="7"/>
  <c r="AX352" i="7"/>
  <c r="AX281" i="7"/>
  <c r="AX354" i="7"/>
  <c r="AX276" i="7"/>
  <c r="AX291" i="7"/>
  <c r="AX295" i="7"/>
  <c r="AX112" i="7"/>
  <c r="AX336" i="7"/>
  <c r="AX154" i="7"/>
  <c r="AX358" i="7"/>
  <c r="AX119" i="7"/>
  <c r="AX325" i="7"/>
  <c r="AX386" i="7"/>
  <c r="AX88" i="7"/>
  <c r="AX232" i="7"/>
  <c r="AX92" i="7"/>
  <c r="AX309" i="7"/>
  <c r="B177" i="7"/>
  <c r="B50" i="7"/>
  <c r="B52" i="7"/>
  <c r="B543" i="7"/>
  <c r="B279" i="7"/>
  <c r="AX279" i="7"/>
  <c r="B81" i="7"/>
  <c r="AX81" i="7"/>
  <c r="B324" i="7"/>
  <c r="B214" i="7"/>
  <c r="B554" i="7"/>
  <c r="B209" i="7"/>
  <c r="AX209" i="7"/>
  <c r="B238" i="7"/>
  <c r="B62" i="7"/>
  <c r="AX62" i="7"/>
  <c r="B410" i="7"/>
  <c r="B45" i="7"/>
  <c r="B189" i="7"/>
  <c r="B204" i="7"/>
  <c r="B547" i="7"/>
  <c r="B198" i="7"/>
  <c r="AX198" i="7"/>
  <c r="B322" i="7"/>
  <c r="B227" i="7"/>
  <c r="B515" i="7"/>
  <c r="B108" i="7"/>
  <c r="B396" i="7"/>
  <c r="AX396" i="7"/>
  <c r="B289" i="7"/>
  <c r="AX289" i="7"/>
  <c r="B433" i="7"/>
  <c r="B63" i="7"/>
  <c r="B206" i="7"/>
  <c r="B494" i="7"/>
  <c r="B267" i="7"/>
  <c r="AX267" i="7"/>
  <c r="B53" i="7"/>
  <c r="AX53" i="7"/>
  <c r="B484" i="7"/>
  <c r="B125" i="7"/>
  <c r="B269" i="7"/>
  <c r="AX269" i="7"/>
  <c r="B413" i="7"/>
  <c r="AX413" i="7"/>
  <c r="B55" i="7"/>
  <c r="AX55" i="7"/>
  <c r="B271" i="7"/>
  <c r="AX271" i="7"/>
  <c r="B488" i="7"/>
  <c r="B129" i="7"/>
  <c r="B478" i="7"/>
  <c r="B95" i="7"/>
  <c r="AX95" i="7"/>
  <c r="B239" i="7"/>
  <c r="B383" i="7"/>
  <c r="B527" i="7"/>
  <c r="B264" i="7"/>
  <c r="B556" i="7"/>
  <c r="AX556" i="7"/>
  <c r="B301" i="7"/>
  <c r="AX301" i="7"/>
  <c r="B445" i="7"/>
  <c r="AX445" i="7"/>
  <c r="B218" i="7"/>
  <c r="B506" i="7"/>
  <c r="B65" i="7"/>
  <c r="B208" i="7"/>
  <c r="B496" i="7"/>
  <c r="AX496" i="7"/>
  <c r="B137" i="7"/>
  <c r="B425" i="7"/>
  <c r="B67" i="7"/>
  <c r="B139" i="7"/>
  <c r="B283" i="7"/>
  <c r="B427" i="7"/>
  <c r="AX427" i="7"/>
  <c r="B69" i="7"/>
  <c r="AX69" i="7"/>
  <c r="B212" i="7"/>
  <c r="AX212" i="7"/>
  <c r="B356" i="7"/>
  <c r="B285" i="7"/>
  <c r="B429" i="7"/>
  <c r="B48" i="7"/>
  <c r="B59" i="7"/>
  <c r="AX59" i="7"/>
  <c r="B202" i="7"/>
  <c r="AX202" i="7"/>
  <c r="B346" i="7"/>
  <c r="B107" i="7"/>
  <c r="B251" i="7"/>
  <c r="AX251" i="7"/>
  <c r="B395" i="7"/>
  <c r="B539" i="7"/>
  <c r="AX132" i="7"/>
  <c r="B420" i="7"/>
  <c r="AX420" i="7"/>
  <c r="B169" i="7"/>
  <c r="AX169" i="7"/>
  <c r="B313" i="7"/>
  <c r="AX313" i="7"/>
  <c r="B86" i="7"/>
  <c r="B230" i="7"/>
  <c r="AX230" i="7"/>
  <c r="B374" i="7"/>
  <c r="B518" i="7"/>
  <c r="B147" i="7"/>
  <c r="B435" i="7"/>
  <c r="AX435" i="7"/>
  <c r="B77" i="7"/>
  <c r="AX77" i="7"/>
  <c r="B220" i="7"/>
  <c r="AX220" i="7"/>
  <c r="B508" i="7"/>
  <c r="B293" i="7"/>
  <c r="B79" i="7"/>
  <c r="B222" i="7"/>
  <c r="AX222" i="7"/>
  <c r="B366" i="7"/>
  <c r="B439" i="7"/>
  <c r="B224" i="7"/>
  <c r="B512" i="7"/>
  <c r="B153" i="7"/>
  <c r="B297" i="7"/>
  <c r="AX297" i="7"/>
  <c r="B441" i="7"/>
  <c r="AX441" i="7"/>
  <c r="B263" i="7"/>
  <c r="B288" i="7"/>
  <c r="B432" i="7"/>
  <c r="B38" i="7"/>
  <c r="B181" i="7"/>
  <c r="AX181" i="7"/>
  <c r="B469" i="7"/>
  <c r="B98" i="7"/>
  <c r="B242" i="7"/>
  <c r="B530" i="7"/>
  <c r="B159" i="7"/>
  <c r="AX159" i="7"/>
  <c r="B303" i="7"/>
  <c r="AX303" i="7"/>
  <c r="B447" i="7"/>
  <c r="AX447" i="7"/>
  <c r="B376" i="7"/>
  <c r="B520" i="7"/>
  <c r="B305" i="7"/>
  <c r="B90" i="7"/>
  <c r="B378" i="7"/>
  <c r="AX378" i="7"/>
  <c r="B522" i="7"/>
  <c r="AX522" i="7"/>
  <c r="B307" i="7"/>
  <c r="AX307" i="7"/>
  <c r="B451" i="7"/>
  <c r="B236" i="7"/>
  <c r="B380" i="7"/>
  <c r="B165" i="7"/>
  <c r="B453" i="7"/>
  <c r="AX453" i="7"/>
  <c r="B300" i="7"/>
  <c r="AX300" i="7"/>
  <c r="B337" i="7"/>
  <c r="B481" i="7"/>
  <c r="B110" i="7"/>
  <c r="B254" i="7"/>
  <c r="B398" i="7"/>
  <c r="AX398" i="7"/>
  <c r="B570" i="7"/>
  <c r="B171" i="7"/>
  <c r="B315" i="7"/>
  <c r="B459" i="7"/>
  <c r="B100" i="7"/>
  <c r="B244" i="7"/>
  <c r="B388" i="7"/>
  <c r="B173" i="7"/>
  <c r="B317" i="7"/>
  <c r="AX317" i="7"/>
  <c r="B461" i="7"/>
  <c r="AX461" i="7"/>
  <c r="B102" i="7"/>
  <c r="B390" i="7"/>
  <c r="B319" i="7"/>
  <c r="AX319" i="7"/>
  <c r="B463" i="7"/>
  <c r="B104" i="7"/>
  <c r="B248" i="7"/>
  <c r="AX248" i="7"/>
  <c r="B392" i="7"/>
  <c r="B321" i="7"/>
  <c r="AX321" i="7"/>
  <c r="B465" i="7"/>
  <c r="B349" i="7"/>
  <c r="B256" i="7"/>
  <c r="B329" i="7"/>
  <c r="AX329" i="7"/>
  <c r="B473" i="7"/>
  <c r="B114" i="7"/>
  <c r="AX114" i="7"/>
  <c r="B402" i="7"/>
  <c r="AX402" i="7"/>
  <c r="B44" i="7"/>
  <c r="B187" i="7"/>
  <c r="B331" i="7"/>
  <c r="AX331" i="7"/>
  <c r="B475" i="7"/>
  <c r="B46" i="7"/>
  <c r="AX46" i="7"/>
  <c r="B333" i="7"/>
  <c r="AX333" i="7"/>
  <c r="B477" i="7"/>
  <c r="B505" i="7"/>
  <c r="B197" i="7"/>
  <c r="B485" i="7"/>
  <c r="AX485" i="7"/>
  <c r="B416" i="7"/>
  <c r="AX416" i="7"/>
  <c r="B58" i="7"/>
  <c r="AX58" i="7"/>
  <c r="B201" i="7"/>
  <c r="B345" i="7"/>
  <c r="B489" i="7"/>
  <c r="B213" i="7"/>
  <c r="AX213" i="7"/>
  <c r="B426" i="7"/>
  <c r="AX426" i="7"/>
  <c r="B549" i="7"/>
  <c r="B68" i="7"/>
  <c r="B541" i="7"/>
  <c r="AX567" i="7"/>
  <c r="B80" i="7"/>
  <c r="AX80" i="7"/>
  <c r="B563" i="7"/>
  <c r="B370" i="7"/>
  <c r="B275" i="7"/>
  <c r="AX275" i="7"/>
  <c r="B444" i="7"/>
  <c r="B127" i="7"/>
  <c r="B287" i="7"/>
  <c r="AX287" i="7"/>
  <c r="B168" i="7"/>
  <c r="AX168" i="7"/>
  <c r="B493" i="7"/>
  <c r="AX493" i="7"/>
  <c r="B299" i="7"/>
  <c r="AX299" i="7"/>
  <c r="B468" i="7"/>
  <c r="B361" i="7"/>
  <c r="AX361" i="7"/>
  <c r="B422" i="7"/>
  <c r="AX422" i="7"/>
  <c r="B268" i="7"/>
  <c r="AX268" i="7"/>
  <c r="B412" i="7"/>
  <c r="AX412" i="7"/>
  <c r="B126" i="7"/>
  <c r="AX126" i="7"/>
  <c r="B499" i="7"/>
  <c r="AX499" i="7"/>
  <c r="B170" i="7"/>
  <c r="B572" i="7"/>
  <c r="B118" i="7"/>
  <c r="AX118" i="7"/>
  <c r="B406" i="7"/>
  <c r="AX406" i="7"/>
  <c r="B455" i="7"/>
  <c r="B37" i="7"/>
  <c r="B85" i="7"/>
  <c r="AX85" i="7"/>
  <c r="B229" i="7"/>
  <c r="AX229" i="7"/>
  <c r="B373" i="7"/>
  <c r="B517" i="7"/>
  <c r="AX517" i="7"/>
  <c r="B146" i="7"/>
  <c r="AX146" i="7"/>
  <c r="B434" i="7"/>
  <c r="B351" i="7"/>
  <c r="B495" i="7"/>
  <c r="AX495" i="7"/>
  <c r="B280" i="7"/>
  <c r="AX280" i="7"/>
  <c r="B424" i="7"/>
  <c r="AX424" i="7"/>
  <c r="B497" i="7"/>
  <c r="AX497" i="7"/>
  <c r="B138" i="7"/>
  <c r="B282" i="7"/>
  <c r="AX282" i="7"/>
  <c r="B211" i="7"/>
  <c r="B140" i="7"/>
  <c r="AX140" i="7"/>
  <c r="B284" i="7"/>
  <c r="B428" i="7"/>
  <c r="AX428" i="7"/>
  <c r="B70" i="7"/>
  <c r="B101" i="7"/>
  <c r="B382" i="7"/>
  <c r="B312" i="7"/>
  <c r="B471" i="7"/>
  <c r="AX471" i="7"/>
  <c r="B553" i="7"/>
  <c r="AX553" i="7"/>
  <c r="B545" i="7"/>
  <c r="B36" i="7"/>
  <c r="AX36" i="7"/>
  <c r="B323" i="7"/>
  <c r="B467" i="7"/>
  <c r="AX467" i="7"/>
  <c r="B49" i="7"/>
  <c r="AX49" i="7"/>
  <c r="B492" i="7"/>
  <c r="AX492" i="7"/>
  <c r="B97" i="7"/>
  <c r="B241" i="7"/>
  <c r="B529" i="7"/>
  <c r="AX529" i="7"/>
  <c r="B446" i="7"/>
  <c r="AX446" i="7"/>
  <c r="B76" i="7"/>
  <c r="B219" i="7"/>
  <c r="AX219" i="7"/>
  <c r="B363" i="7"/>
  <c r="B507" i="7"/>
  <c r="AX507" i="7"/>
  <c r="B148" i="7"/>
  <c r="AX148" i="7"/>
  <c r="B292" i="7"/>
  <c r="AX292" i="7"/>
  <c r="B436" i="7"/>
  <c r="AX436" i="7"/>
  <c r="B221" i="7"/>
  <c r="AX221" i="7"/>
  <c r="B509" i="7"/>
  <c r="B150" i="7"/>
  <c r="B294" i="7"/>
  <c r="AX294" i="7"/>
  <c r="B438" i="7"/>
  <c r="AX438" i="7"/>
  <c r="B367" i="7"/>
  <c r="AX367" i="7"/>
  <c r="B296" i="7"/>
  <c r="B440" i="7"/>
  <c r="B225" i="7"/>
  <c r="AX225" i="7"/>
  <c r="B369" i="7"/>
  <c r="AX369" i="7"/>
  <c r="B513" i="7"/>
  <c r="AX513" i="7"/>
  <c r="B200" i="7"/>
  <c r="AX200" i="7"/>
  <c r="B163" i="7"/>
  <c r="B39" i="7"/>
  <c r="B250" i="7"/>
  <c r="AX250" i="7"/>
  <c r="B74" i="7"/>
  <c r="AX74" i="7"/>
  <c r="B278" i="7"/>
  <c r="AX278" i="7"/>
  <c r="B124" i="7"/>
  <c r="B54" i="7"/>
  <c r="B557" i="7"/>
  <c r="B286" i="7"/>
  <c r="B430" i="7"/>
  <c r="AX430" i="7"/>
  <c r="B479" i="7"/>
  <c r="AX479" i="7"/>
  <c r="B216" i="7"/>
  <c r="AX216" i="7"/>
  <c r="B360" i="7"/>
  <c r="AX360" i="7"/>
  <c r="B504" i="7"/>
  <c r="B109" i="7"/>
  <c r="AX109" i="7"/>
  <c r="B397" i="7"/>
  <c r="AX397" i="7"/>
  <c r="B314" i="7"/>
  <c r="AX314" i="7"/>
  <c r="B458" i="7"/>
  <c r="AX458" i="7"/>
  <c r="B87" i="7"/>
  <c r="AX87" i="7"/>
  <c r="B375" i="7"/>
  <c r="B519" i="7"/>
  <c r="AX519" i="7"/>
  <c r="B160" i="7"/>
  <c r="AX160" i="7"/>
  <c r="B304" i="7"/>
  <c r="AX304" i="7"/>
  <c r="B233" i="7"/>
  <c r="AX233" i="7"/>
  <c r="B377" i="7"/>
  <c r="AX377" i="7"/>
  <c r="B521" i="7"/>
  <c r="B306" i="7"/>
  <c r="AX306" i="7"/>
  <c r="B450" i="7"/>
  <c r="B235" i="7"/>
  <c r="AX235" i="7"/>
  <c r="B379" i="7"/>
  <c r="AX379" i="7"/>
  <c r="B164" i="7"/>
  <c r="AX164" i="7"/>
  <c r="B308" i="7"/>
  <c r="B452" i="7"/>
  <c r="AX452" i="7"/>
  <c r="B237" i="7"/>
  <c r="AX237" i="7"/>
  <c r="B381" i="7"/>
  <c r="B525" i="7"/>
  <c r="AX525" i="7"/>
  <c r="B559" i="7"/>
  <c r="AX559" i="7"/>
  <c r="B571" i="7"/>
  <c r="B491" i="7"/>
  <c r="AX491" i="7"/>
  <c r="B226" i="7"/>
  <c r="AX226" i="7"/>
  <c r="B456" i="7"/>
  <c r="AX456" i="7"/>
  <c r="B40" i="7"/>
  <c r="AX40" i="7"/>
  <c r="B443" i="7"/>
  <c r="AX443" i="7"/>
  <c r="B217" i="7"/>
  <c r="B61" i="7"/>
  <c r="AX61" i="7"/>
  <c r="B581" i="7"/>
  <c r="AX581" i="7"/>
  <c r="B184" i="7"/>
  <c r="AX184" i="7"/>
  <c r="B298" i="7"/>
  <c r="AX298" i="7"/>
  <c r="B442" i="7"/>
  <c r="AX442" i="7"/>
  <c r="B60" i="7"/>
  <c r="B347" i="7"/>
  <c r="B228" i="7"/>
  <c r="AX228" i="7"/>
  <c r="B372" i="7"/>
  <c r="AX372" i="7"/>
  <c r="B516" i="7"/>
  <c r="AX516" i="7"/>
  <c r="B265" i="7"/>
  <c r="AX265" i="7"/>
  <c r="B409" i="7"/>
  <c r="B182" i="7"/>
  <c r="B470" i="7"/>
  <c r="AX470" i="7"/>
  <c r="B99" i="7"/>
  <c r="B243" i="7"/>
  <c r="B172" i="7"/>
  <c r="AX172" i="7"/>
  <c r="B316" i="7"/>
  <c r="AX316" i="7"/>
  <c r="B460" i="7"/>
  <c r="B245" i="7"/>
  <c r="B389" i="7"/>
  <c r="B174" i="7"/>
  <c r="AX174" i="7"/>
  <c r="B318" i="7"/>
  <c r="AX318" i="7"/>
  <c r="B462" i="7"/>
  <c r="B103" i="7"/>
  <c r="B535" i="7"/>
  <c r="AX535" i="7"/>
  <c r="B320" i="7"/>
  <c r="AX320" i="7"/>
  <c r="B464" i="7"/>
  <c r="B249" i="7"/>
  <c r="AX249" i="7"/>
  <c r="B393" i="7"/>
  <c r="B537" i="7"/>
  <c r="B501" i="7"/>
  <c r="AX501" i="7"/>
  <c r="B348" i="7"/>
  <c r="AX348" i="7"/>
  <c r="B551" i="7"/>
  <c r="AX551" i="7"/>
  <c r="B561" i="7"/>
  <c r="B502" i="7"/>
  <c r="B555" i="7"/>
  <c r="AX555" i="7"/>
  <c r="B431" i="7"/>
  <c r="AX431" i="7"/>
  <c r="B205" i="7"/>
  <c r="AX205" i="7"/>
  <c r="B365" i="7"/>
  <c r="AX365" i="7"/>
  <c r="B538" i="7"/>
  <c r="B180" i="7"/>
  <c r="B483" i="7"/>
  <c r="B199" i="7"/>
  <c r="AX199" i="7"/>
  <c r="B73" i="7"/>
  <c r="AX73" i="7"/>
  <c r="B196" i="7"/>
  <c r="AX196" i="7"/>
  <c r="B166" i="7"/>
  <c r="AX166" i="7"/>
  <c r="B454" i="7"/>
  <c r="B215" i="7"/>
  <c r="AX215" i="7"/>
  <c r="B503" i="7"/>
  <c r="AX503" i="7"/>
  <c r="B96" i="7"/>
  <c r="B240" i="7"/>
  <c r="B384" i="7"/>
  <c r="B277" i="7"/>
  <c r="B51" i="7"/>
  <c r="B338" i="7"/>
  <c r="AX338" i="7"/>
  <c r="B482" i="7"/>
  <c r="AX482" i="7"/>
  <c r="B111" i="7"/>
  <c r="AX111" i="7"/>
  <c r="B255" i="7"/>
  <c r="AX255" i="7"/>
  <c r="B472" i="7"/>
  <c r="B113" i="7"/>
  <c r="B257" i="7"/>
  <c r="AX257" i="7"/>
  <c r="B401" i="7"/>
  <c r="B43" i="7"/>
  <c r="AX43" i="7"/>
  <c r="B186" i="7"/>
  <c r="B330" i="7"/>
  <c r="B474" i="7"/>
  <c r="B259" i="7"/>
  <c r="AX259" i="7"/>
  <c r="B332" i="7"/>
  <c r="AX332" i="7"/>
  <c r="B476" i="7"/>
  <c r="B117" i="7"/>
  <c r="AX117" i="7"/>
  <c r="B261" i="7"/>
  <c r="AX71" i="7"/>
  <c r="B583" i="7"/>
  <c r="AX585" i="7"/>
  <c r="B585" i="7"/>
  <c r="B584" i="7"/>
  <c r="AX204" i="7"/>
  <c r="B579" i="7"/>
  <c r="B580" i="7"/>
  <c r="AX324" i="7"/>
  <c r="B540" i="7"/>
  <c r="B145" i="7"/>
  <c r="B350" i="7"/>
  <c r="B340" i="7"/>
  <c r="B342" i="7"/>
  <c r="B344" i="7"/>
  <c r="B273" i="7"/>
  <c r="B417" i="7"/>
  <c r="B334" i="7"/>
  <c r="B75" i="7"/>
  <c r="B362" i="7"/>
  <c r="B423" i="7"/>
  <c r="B352" i="7"/>
  <c r="B210" i="7"/>
  <c r="B354" i="7"/>
  <c r="B141" i="7"/>
  <c r="B132" i="7"/>
  <c r="B276" i="7"/>
  <c r="B457" i="7"/>
  <c r="B364" i="7"/>
  <c r="B295" i="7"/>
  <c r="B358" i="7"/>
  <c r="B325" i="7"/>
  <c r="B232" i="7"/>
  <c r="B449" i="7"/>
  <c r="B309" i="7"/>
  <c r="B131" i="7"/>
  <c r="B193" i="7"/>
  <c r="B532" i="7"/>
  <c r="B246" i="7"/>
  <c r="B94" i="7"/>
  <c r="B266" i="7"/>
  <c r="B327" i="7"/>
  <c r="B185" i="7"/>
  <c r="B116" i="7"/>
  <c r="B106" i="7"/>
  <c r="B134" i="7"/>
  <c r="B339" i="7"/>
  <c r="B341" i="7"/>
  <c r="B343" i="7"/>
  <c r="B128" i="7"/>
  <c r="B262" i="7"/>
  <c r="B167" i="7"/>
  <c r="B311" i="7"/>
  <c r="B336" i="7"/>
  <c r="B480" i="7"/>
  <c r="B290" i="7"/>
  <c r="B207" i="7"/>
  <c r="B353" i="7"/>
  <c r="B355" i="7"/>
  <c r="B357" i="7"/>
  <c r="B274" i="7"/>
  <c r="B179" i="7"/>
  <c r="B385" i="7"/>
  <c r="B302" i="7"/>
  <c r="B335" i="7"/>
  <c r="B448" i="7"/>
  <c r="B89" i="7"/>
  <c r="B326" i="7"/>
  <c r="B387" i="7"/>
  <c r="B247" i="7"/>
  <c r="B105" i="7"/>
  <c r="B310" i="7"/>
  <c r="B359" i="7"/>
  <c r="B421" i="7"/>
  <c r="B194" i="7"/>
  <c r="B399" i="7"/>
  <c r="B41" i="7"/>
  <c r="B328" i="7"/>
  <c r="B115" i="7"/>
  <c r="AX170" i="7"/>
  <c r="AX39" i="7"/>
  <c r="AX189" i="7"/>
  <c r="AX177" i="7"/>
  <c r="AX93" i="7"/>
  <c r="AX676" i="7"/>
  <c r="AX930" i="7"/>
  <c r="AX540" i="7"/>
  <c r="AX876" i="7"/>
  <c r="AX68" i="7"/>
  <c r="AX45" i="7"/>
  <c r="AX564" i="7"/>
  <c r="AX683" i="7"/>
  <c r="AW1023" i="7"/>
  <c r="AW958" i="7"/>
  <c r="B576" i="7"/>
  <c r="AX578" i="7"/>
  <c r="B578" i="7"/>
  <c r="AX577" i="7"/>
  <c r="B577" i="7"/>
  <c r="AX575" i="7"/>
  <c r="B575" i="7"/>
  <c r="AX642" i="7"/>
  <c r="AW1014" i="7"/>
  <c r="AX828" i="7"/>
  <c r="AX924" i="7"/>
  <c r="AX738" i="7"/>
  <c r="AX954" i="7"/>
  <c r="AX691" i="7"/>
  <c r="AX663" i="7"/>
  <c r="AX546" i="7"/>
  <c r="AX842" i="7"/>
  <c r="AX831" i="7"/>
  <c r="AX580" i="7"/>
  <c r="AX868" i="7"/>
  <c r="AX662" i="7"/>
  <c r="AX860" i="7"/>
  <c r="AX778" i="7"/>
  <c r="AX916" i="7"/>
  <c r="AX627" i="7"/>
  <c r="AW971" i="7"/>
  <c r="AX971" i="7"/>
  <c r="AW1000" i="7"/>
  <c r="AX1000" i="7"/>
  <c r="AX880" i="7"/>
  <c r="AX925" i="7"/>
  <c r="AX724" i="7"/>
  <c r="AX852" i="7"/>
  <c r="AX626" i="7"/>
  <c r="AX1022" i="7"/>
  <c r="AW1022" i="7"/>
  <c r="AX843" i="7"/>
  <c r="AX808" i="7"/>
  <c r="AX869" i="7"/>
  <c r="AX913" i="7"/>
  <c r="AW946" i="7"/>
  <c r="AX946" i="7"/>
  <c r="AX801" i="7"/>
  <c r="AX771" i="7"/>
  <c r="AX966" i="7"/>
  <c r="AX582" i="7"/>
  <c r="AX545" i="7"/>
  <c r="AX726" i="7"/>
  <c r="AX1029" i="7"/>
  <c r="AW1029" i="7"/>
  <c r="AX664" i="7"/>
  <c r="AX906" i="7"/>
  <c r="AX776" i="7"/>
  <c r="AX648" i="7"/>
  <c r="AW950" i="7"/>
  <c r="AX950" i="7"/>
  <c r="AX807" i="7"/>
  <c r="AX893" i="7"/>
  <c r="AX872" i="7"/>
  <c r="AX884" i="7"/>
  <c r="AX677" i="7"/>
  <c r="AX976" i="7"/>
  <c r="AW976" i="7"/>
  <c r="AX613" i="7"/>
  <c r="AX1021" i="7"/>
  <c r="AW1021" i="7"/>
  <c r="AX703" i="7"/>
  <c r="AX584" i="7"/>
  <c r="AX959" i="7"/>
  <c r="AW959" i="7"/>
  <c r="AX596" i="7"/>
  <c r="AW956" i="7"/>
  <c r="AX956" i="7"/>
  <c r="AX731" i="7"/>
  <c r="AX806" i="7"/>
  <c r="AX725" i="7"/>
  <c r="AX979" i="7"/>
  <c r="AW979" i="7"/>
  <c r="AX682" i="7"/>
  <c r="AX867" i="7"/>
  <c r="AX928" i="7"/>
  <c r="AX593" i="7"/>
  <c r="AX583" i="7"/>
  <c r="AX871" i="7"/>
  <c r="AX781" i="7"/>
  <c r="AX604" i="7"/>
  <c r="AX605" i="7"/>
  <c r="AX845" i="7"/>
  <c r="AW1017" i="7"/>
  <c r="AX1017" i="7"/>
  <c r="AX635" i="7"/>
  <c r="AX853" i="7"/>
  <c r="AX617" i="7"/>
  <c r="AX885" i="7"/>
  <c r="AW997" i="7"/>
  <c r="AX571" i="7"/>
  <c r="AX694" i="7"/>
  <c r="AW1020" i="7"/>
  <c r="AX1020" i="7"/>
  <c r="AX951" i="7"/>
  <c r="AW951" i="7"/>
  <c r="AX844" i="7"/>
  <c r="AW963" i="7"/>
  <c r="AX963" i="7"/>
  <c r="AX701" i="7"/>
  <c r="AX929" i="7"/>
  <c r="AX862" i="7"/>
  <c r="AX878" i="7"/>
  <c r="AX675" i="7"/>
  <c r="AW999" i="7"/>
  <c r="AX999" i="7"/>
  <c r="AX713" i="7"/>
  <c r="AX657" i="7"/>
  <c r="AX874" i="7"/>
  <c r="AX708" i="7"/>
  <c r="AX865" i="7"/>
  <c r="AX890" i="7"/>
  <c r="AX687" i="7"/>
  <c r="AX607" i="7"/>
  <c r="AX681" i="7"/>
  <c r="AW970" i="7"/>
  <c r="AX970" i="7"/>
  <c r="AX756" i="7"/>
  <c r="AX877" i="7"/>
  <c r="AX619" i="7"/>
  <c r="AX780" i="7"/>
  <c r="AX889" i="7"/>
  <c r="AX723" i="7"/>
  <c r="AW988" i="7"/>
  <c r="AX988" i="7"/>
  <c r="AW955" i="7"/>
  <c r="AX955" i="7"/>
  <c r="AX620" i="7"/>
  <c r="AX897" i="7"/>
  <c r="AX792" i="7"/>
  <c r="AX901" i="7"/>
  <c r="AX747" i="7"/>
  <c r="AX855" i="7"/>
  <c r="AX772" i="7"/>
  <c r="AX892" i="7"/>
  <c r="AX761" i="7"/>
  <c r="AX618" i="7"/>
  <c r="AX920" i="7"/>
  <c r="AX661" i="7"/>
  <c r="AW973" i="7"/>
  <c r="AX973" i="7"/>
  <c r="AX784" i="7"/>
  <c r="AX629" i="7"/>
  <c r="AX654" i="7"/>
  <c r="AX679" i="7"/>
  <c r="AX668" i="7"/>
  <c r="AX839" i="7"/>
  <c r="AX612" i="7"/>
  <c r="AX673" i="7"/>
  <c r="AW985" i="7"/>
  <c r="AX985" i="7"/>
  <c r="AX796" i="7"/>
  <c r="AX641" i="7"/>
  <c r="AW1012" i="7"/>
  <c r="AX1012" i="7"/>
  <c r="AX863" i="7"/>
  <c r="AX624" i="7"/>
  <c r="AX697" i="7"/>
  <c r="AX1009" i="7"/>
  <c r="AW1009" i="7"/>
  <c r="AX903" i="7"/>
  <c r="AW1024" i="7"/>
  <c r="AX1024" i="7"/>
  <c r="AX692" i="7"/>
  <c r="AX636" i="7"/>
  <c r="AX709" i="7"/>
  <c r="AX665" i="7"/>
  <c r="AX813" i="7"/>
  <c r="AW980" i="7"/>
  <c r="AX980" i="7"/>
  <c r="AX995" i="7"/>
  <c r="AW995" i="7"/>
  <c r="AW937" i="7"/>
  <c r="AX937" i="7"/>
  <c r="AX651" i="7"/>
  <c r="AX927" i="7"/>
  <c r="AW991" i="7"/>
  <c r="AX991" i="7"/>
  <c r="AX1016" i="7"/>
  <c r="AW1016" i="7"/>
  <c r="AX1007" i="7"/>
  <c r="AW1007" i="7"/>
  <c r="AX949" i="7"/>
  <c r="AW949" i="7"/>
  <c r="AW939" i="7"/>
  <c r="AX939" i="7"/>
  <c r="AX652" i="7"/>
  <c r="AX832" i="7"/>
  <c r="AW940" i="7"/>
  <c r="AX940" i="7"/>
  <c r="AX882" i="7"/>
  <c r="AX715" i="7"/>
  <c r="AX812" i="7"/>
  <c r="AX817" i="7"/>
  <c r="AX742" i="7"/>
  <c r="AX981" i="7"/>
  <c r="AW981" i="7"/>
  <c r="AX672" i="7"/>
  <c r="AX1001" i="7"/>
  <c r="AW1001" i="7"/>
  <c r="AX908" i="7"/>
  <c r="AX825" i="7"/>
  <c r="AX754" i="7"/>
  <c r="AX993" i="7"/>
  <c r="AW993" i="7"/>
  <c r="AX695" i="7"/>
  <c r="AX1006" i="7"/>
  <c r="AW1006" i="7"/>
  <c r="AX696" i="7"/>
  <c r="AX915" i="7"/>
  <c r="AX680" i="7"/>
  <c r="AX837" i="7"/>
  <c r="AX766" i="7"/>
  <c r="AW1005" i="7"/>
  <c r="AX1005" i="7"/>
  <c r="AX707" i="7"/>
  <c r="AW1018" i="7"/>
  <c r="AX1018" i="7"/>
  <c r="AX819" i="7"/>
  <c r="AX763" i="7"/>
  <c r="AX849" i="7"/>
  <c r="AX587" i="7"/>
  <c r="AX887" i="7"/>
  <c r="AX699" i="7"/>
  <c r="AX678" i="7"/>
  <c r="AX799" i="7"/>
  <c r="AX873" i="7"/>
  <c r="AX898" i="7"/>
  <c r="AX599" i="7"/>
  <c r="AX899" i="7"/>
  <c r="AX615" i="7"/>
  <c r="AW964" i="7"/>
  <c r="AX964" i="7"/>
  <c r="AX762" i="7"/>
  <c r="AX655" i="7"/>
  <c r="AX717" i="7"/>
  <c r="AX610" i="7"/>
  <c r="AX910" i="7"/>
  <c r="AX611" i="7"/>
  <c r="AX911" i="7"/>
  <c r="AX749" i="7"/>
  <c r="AX798" i="7"/>
  <c r="AX667" i="7"/>
  <c r="AX753" i="7"/>
  <c r="AX670" i="7"/>
  <c r="AX922" i="7"/>
  <c r="AX623" i="7"/>
  <c r="AX935" i="7"/>
  <c r="AX914" i="7"/>
  <c r="AX653" i="7"/>
  <c r="AX846" i="7"/>
  <c r="AX777" i="7"/>
  <c r="AX802" i="7"/>
  <c r="AX743" i="7"/>
  <c r="AX710" i="7"/>
  <c r="AX789" i="7"/>
  <c r="AX814" i="7"/>
  <c r="AX779" i="7"/>
  <c r="AW1011" i="7"/>
  <c r="AX1011" i="7"/>
  <c r="AX597" i="7"/>
  <c r="AX909" i="7"/>
  <c r="AX826" i="7"/>
  <c r="AX815" i="7"/>
  <c r="AX904" i="7"/>
  <c r="AX609" i="7"/>
  <c r="AX921" i="7"/>
  <c r="AX850" i="7"/>
  <c r="AX827" i="7"/>
  <c r="AX804" i="7"/>
  <c r="AX820" i="7"/>
  <c r="AX933" i="7"/>
  <c r="AX706" i="7"/>
  <c r="AW969" i="7"/>
  <c r="AX969" i="7"/>
  <c r="AW982" i="7"/>
  <c r="AX982" i="7"/>
  <c r="AW948" i="7"/>
  <c r="AX948" i="7"/>
  <c r="AX688" i="7"/>
  <c r="AW942" i="7"/>
  <c r="AX942" i="7"/>
  <c r="AX645" i="7"/>
  <c r="AX945" i="7"/>
  <c r="AW945" i="7"/>
  <c r="AX541" i="7"/>
  <c r="AX858" i="7"/>
  <c r="B93" i="7"/>
  <c r="AX1004" i="7"/>
  <c r="AX625" i="7"/>
  <c r="B567" i="7"/>
  <c r="AX788" i="7"/>
  <c r="AX900" i="7"/>
  <c r="AX750" i="7"/>
  <c r="AX712" i="7"/>
  <c r="AX810" i="7"/>
  <c r="AX730" i="7"/>
  <c r="AX769" i="7"/>
  <c r="AX809" i="7"/>
  <c r="AX864" i="7"/>
  <c r="AX883" i="7"/>
  <c r="AX594" i="7"/>
  <c r="AX857" i="7"/>
  <c r="AX698" i="7"/>
  <c r="AX650" i="7"/>
  <c r="AX816" i="7"/>
  <c r="AX656" i="7"/>
  <c r="AX685" i="7"/>
  <c r="AX748" i="7"/>
  <c r="AX983" i="7"/>
  <c r="AX700" i="7"/>
  <c r="AX1026" i="7"/>
  <c r="AX978" i="7"/>
  <c r="AX888" i="7"/>
  <c r="AX968" i="7"/>
  <c r="AX658" i="7"/>
  <c r="AX630" i="7"/>
  <c r="AX732" i="7"/>
  <c r="AX740" i="7"/>
  <c r="AX601" i="7"/>
  <c r="AX870" i="7"/>
  <c r="AX767" i="7"/>
  <c r="AX953" i="7"/>
  <c r="AW984" i="7"/>
  <c r="AX718" i="7"/>
  <c r="AX660" i="7"/>
  <c r="AX728" i="7"/>
  <c r="AX586" i="7"/>
  <c r="AW965" i="7"/>
  <c r="AX774" i="7"/>
  <c r="AW974" i="7"/>
  <c r="AX961" i="7"/>
  <c r="AX764" i="7"/>
  <c r="AX782" i="7"/>
  <c r="AX729" i="7"/>
  <c r="AX996" i="7"/>
  <c r="AX721" i="7"/>
  <c r="AW972" i="7"/>
  <c r="AX803" i="7"/>
  <c r="AX835" i="7"/>
  <c r="AX690" i="7"/>
  <c r="AX824" i="7"/>
  <c r="AX1033" i="7"/>
  <c r="AX548" i="7"/>
  <c r="AW1013" i="7"/>
  <c r="AX967" i="7"/>
  <c r="AX733" i="7"/>
  <c r="AX829" i="7"/>
  <c r="AX866" i="7"/>
  <c r="AX770" i="7"/>
  <c r="AX565" i="7"/>
  <c r="AX600" i="7"/>
  <c r="AX574" i="7"/>
  <c r="AX634" i="7"/>
  <c r="AW1008" i="7"/>
  <c r="AX558" i="7"/>
  <c r="AX542" i="7"/>
  <c r="AX550" i="7"/>
  <c r="AX614" i="7"/>
  <c r="AX640" i="7"/>
  <c r="AX907" i="7"/>
  <c r="AX833" i="7"/>
  <c r="AX840" i="7"/>
  <c r="AX693" i="7"/>
  <c r="AX1032" i="7"/>
  <c r="AX644" i="7"/>
  <c r="AX666" i="7"/>
  <c r="AX800" i="7"/>
  <c r="AX1019" i="7"/>
  <c r="AX768" i="7"/>
  <c r="AX797" i="7"/>
  <c r="AX992" i="7"/>
  <c r="AX741" i="7"/>
  <c r="AW990" i="7"/>
  <c r="AX752" i="7"/>
  <c r="AX987" i="7"/>
  <c r="AX735" i="7"/>
  <c r="AX552" i="7"/>
  <c r="AX926" i="7"/>
  <c r="AW941" i="7"/>
  <c r="AX952" i="7"/>
  <c r="AX560" i="7"/>
  <c r="AX902" i="7"/>
  <c r="AX643" i="7"/>
  <c r="AX938" i="7"/>
  <c r="AW943" i="7"/>
  <c r="AX628" i="7"/>
  <c r="AX932" i="7"/>
  <c r="AX786" i="7"/>
  <c r="AW1031" i="7"/>
  <c r="AX1034" i="7"/>
  <c r="AX818" i="7"/>
  <c r="AX794" i="7"/>
  <c r="AX638" i="7"/>
  <c r="AX912" i="7"/>
  <c r="AX881" i="7"/>
  <c r="AX737" i="7"/>
  <c r="AX811" i="7"/>
  <c r="AX931" i="7"/>
  <c r="AX711" i="7"/>
  <c r="AX834" i="7"/>
  <c r="AX1002" i="7"/>
  <c r="AX986" i="7"/>
  <c r="AW1027" i="7"/>
  <c r="AX633" i="7"/>
  <c r="AW977" i="7"/>
  <c r="AX156" i="7"/>
  <c r="AX755" i="7"/>
  <c r="AX1010" i="7"/>
  <c r="AX603" i="7"/>
  <c r="AX836" i="7"/>
  <c r="AX714" i="7"/>
  <c r="AX736" i="7"/>
  <c r="AX616" i="7"/>
  <c r="AX944" i="7"/>
  <c r="AX947" i="7"/>
  <c r="AX785" i="7"/>
  <c r="AX975" i="7"/>
  <c r="AX674" i="7"/>
  <c r="AX765" i="7"/>
  <c r="AX962" i="7"/>
  <c r="AX934" i="7"/>
  <c r="AX127" i="7"/>
  <c r="AX795" i="7"/>
  <c r="AW957" i="7"/>
  <c r="AX253" i="7"/>
  <c r="AX891" i="7"/>
  <c r="AX684" i="7"/>
  <c r="AX84" i="7"/>
  <c r="AX1028" i="7"/>
  <c r="AX758" i="7"/>
  <c r="AX727" i="7"/>
  <c r="AW1003" i="7"/>
  <c r="AX879" i="7"/>
  <c r="AX751" i="7"/>
  <c r="AX1015" i="7"/>
  <c r="AX364" i="7"/>
  <c r="AX407" i="7"/>
  <c r="AX353" i="7"/>
  <c r="AX851" i="7"/>
  <c r="AX746" i="7"/>
  <c r="AX689" i="7"/>
  <c r="AW1030" i="7"/>
  <c r="AX589" i="7"/>
  <c r="AW1025" i="7"/>
  <c r="AX260" i="7"/>
  <c r="AX371" i="7"/>
  <c r="AW989" i="7"/>
  <c r="AX821" i="7"/>
  <c r="AX394" i="7"/>
  <c r="AX272" i="7"/>
  <c r="AX566" i="7"/>
  <c r="AX588" i="7"/>
  <c r="AX568" i="7"/>
  <c r="AX185" i="7"/>
  <c r="AX573" i="7"/>
  <c r="AX130" i="7"/>
  <c r="AX602" i="7"/>
  <c r="AX760" i="7"/>
  <c r="AX510" i="7"/>
  <c r="AX536" i="7"/>
  <c r="AX534" i="7"/>
  <c r="AX537" i="7"/>
  <c r="AX528" i="7"/>
  <c r="AK238" i="8"/>
  <c r="AK250" i="8"/>
  <c r="AK262" i="8"/>
  <c r="AK274" i="8"/>
  <c r="AK286" i="8"/>
  <c r="AK298" i="8"/>
  <c r="AK310" i="8"/>
  <c r="AK322" i="8"/>
  <c r="AK334" i="8"/>
  <c r="AK346" i="8"/>
  <c r="AK358" i="8"/>
  <c r="AK370" i="8"/>
  <c r="AK382" i="8"/>
  <c r="AK394" i="8"/>
  <c r="AK406" i="8"/>
  <c r="AK418" i="8"/>
  <c r="AK430" i="8"/>
  <c r="AK442" i="8"/>
  <c r="AK239" i="8"/>
  <c r="AK251" i="8"/>
  <c r="AK263" i="8"/>
  <c r="AK275" i="8"/>
  <c r="AK287" i="8"/>
  <c r="AK299" i="8"/>
  <c r="AK311" i="8"/>
  <c r="AK323" i="8"/>
  <c r="AK335" i="8"/>
  <c r="AK347" i="8"/>
  <c r="AK359" i="8"/>
  <c r="AK371" i="8"/>
  <c r="AK383" i="8"/>
  <c r="AK395" i="8"/>
  <c r="AK407" i="8"/>
  <c r="AK419" i="8"/>
  <c r="AK431" i="8"/>
  <c r="AK443" i="8"/>
  <c r="AK240" i="8"/>
  <c r="AK252" i="8"/>
  <c r="AK264" i="8"/>
  <c r="AK276" i="8"/>
  <c r="AK288" i="8"/>
  <c r="AK300" i="8"/>
  <c r="AK312" i="8"/>
  <c r="AK324" i="8"/>
  <c r="AK336" i="8"/>
  <c r="AK348" i="8"/>
  <c r="AK360" i="8"/>
  <c r="AK372" i="8"/>
  <c r="AK384" i="8"/>
  <c r="AK396" i="8"/>
  <c r="AK408" i="8"/>
  <c r="AK420" i="8"/>
  <c r="AK432" i="8"/>
  <c r="AK444" i="8"/>
  <c r="AK241" i="8"/>
  <c r="AK253" i="8"/>
  <c r="AK265" i="8"/>
  <c r="AK277" i="8"/>
  <c r="AK289" i="8"/>
  <c r="AK301" i="8"/>
  <c r="AK313" i="8"/>
  <c r="AK325" i="8"/>
  <c r="AK337" i="8"/>
  <c r="AK349" i="8"/>
  <c r="AK361" i="8"/>
  <c r="AK373" i="8"/>
  <c r="AK385" i="8"/>
  <c r="AK397" i="8"/>
  <c r="AK409" i="8"/>
  <c r="AK421" i="8"/>
  <c r="AK433" i="8"/>
  <c r="AK445" i="8"/>
  <c r="AK242" i="8"/>
  <c r="AK254" i="8"/>
  <c r="AK266" i="8"/>
  <c r="AK278" i="8"/>
  <c r="AK290" i="8"/>
  <c r="AK302" i="8"/>
  <c r="AK314" i="8"/>
  <c r="AK326" i="8"/>
  <c r="AK338" i="8"/>
  <c r="AK350" i="8"/>
  <c r="AK362" i="8"/>
  <c r="AK374" i="8"/>
  <c r="AK386" i="8"/>
  <c r="AK398" i="8"/>
  <c r="AK410" i="8"/>
  <c r="AK422" i="8"/>
  <c r="AK434" i="8"/>
  <c r="AK235" i="8"/>
  <c r="AK247" i="8"/>
  <c r="AK259" i="8"/>
  <c r="AK271" i="8"/>
  <c r="AK283" i="8"/>
  <c r="AK295" i="8"/>
  <c r="AK307" i="8"/>
  <c r="AK319" i="8"/>
  <c r="AK331" i="8"/>
  <c r="AK343" i="8"/>
  <c r="AK355" i="8"/>
  <c r="AK367" i="8"/>
  <c r="AK379" i="8"/>
  <c r="AK391" i="8"/>
  <c r="AK403" i="8"/>
  <c r="AK415" i="8"/>
  <c r="AK427" i="8"/>
  <c r="AK439" i="8"/>
  <c r="AK257" i="8"/>
  <c r="AK281" i="8"/>
  <c r="AK305" i="8"/>
  <c r="AK329" i="8"/>
  <c r="AK353" i="8"/>
  <c r="AK377" i="8"/>
  <c r="AK401" i="8"/>
  <c r="AK425" i="8"/>
  <c r="AK258" i="8"/>
  <c r="AK282" i="8"/>
  <c r="AK306" i="8"/>
  <c r="AK330" i="8"/>
  <c r="AK354" i="8"/>
  <c r="AK378" i="8"/>
  <c r="AK402" i="8"/>
  <c r="AK426" i="8"/>
  <c r="AK236" i="8"/>
  <c r="AK260" i="8"/>
  <c r="AK284" i="8"/>
  <c r="AK308" i="8"/>
  <c r="AK332" i="8"/>
  <c r="AK356" i="8"/>
  <c r="AK380" i="8"/>
  <c r="AK404" i="8"/>
  <c r="AK428" i="8"/>
  <c r="AK237" i="8"/>
  <c r="AK261" i="8"/>
  <c r="AK285" i="8"/>
  <c r="AK309" i="8"/>
  <c r="AK333" i="8"/>
  <c r="AK357" i="8"/>
  <c r="AK381" i="8"/>
  <c r="AK405" i="8"/>
  <c r="AK429" i="8"/>
  <c r="AK243" i="8"/>
  <c r="AK267" i="8"/>
  <c r="AK291" i="8"/>
  <c r="AK315" i="8"/>
  <c r="AK339" i="8"/>
  <c r="AK363" i="8"/>
  <c r="AK387" i="8"/>
  <c r="AK411" i="8"/>
  <c r="AK435" i="8"/>
  <c r="AK35" i="8"/>
  <c r="AK244" i="8"/>
  <c r="AK268" i="8"/>
  <c r="AK292" i="8"/>
  <c r="AK316" i="8"/>
  <c r="AK340" i="8"/>
  <c r="AK364" i="8"/>
  <c r="AK388" i="8"/>
  <c r="AK412" i="8"/>
  <c r="AK436" i="8"/>
  <c r="AK245" i="8"/>
  <c r="AK269" i="8"/>
  <c r="AK293" i="8"/>
  <c r="AK317" i="8"/>
  <c r="AK341" i="8"/>
  <c r="AK365" i="8"/>
  <c r="AK389" i="8"/>
  <c r="AK413" i="8"/>
  <c r="AK437" i="8"/>
  <c r="AK246" i="8"/>
  <c r="AK270" i="8"/>
  <c r="AK294" i="8"/>
  <c r="AK318" i="8"/>
  <c r="AK342" i="8"/>
  <c r="AK366" i="8"/>
  <c r="AK390" i="8"/>
  <c r="AK414" i="8"/>
  <c r="AK438" i="8"/>
  <c r="AK248" i="8"/>
  <c r="AK272" i="8"/>
  <c r="AK296" i="8"/>
  <c r="AK320" i="8"/>
  <c r="AK344" i="8"/>
  <c r="AK368" i="8"/>
  <c r="AK392" i="8"/>
  <c r="AK416" i="8"/>
  <c r="AK440" i="8"/>
  <c r="AK249" i="8"/>
  <c r="AK273" i="8"/>
  <c r="AK297" i="8"/>
  <c r="AK321" i="8"/>
  <c r="AK345" i="8"/>
  <c r="AK369" i="8"/>
  <c r="AK393" i="8"/>
  <c r="AK417" i="8"/>
  <c r="AK441" i="8"/>
  <c r="AK255" i="8"/>
  <c r="AK279" i="8"/>
  <c r="AK303" i="8"/>
  <c r="AK327" i="8"/>
  <c r="AK351" i="8"/>
  <c r="AK375" i="8"/>
  <c r="AK399" i="8"/>
  <c r="AK423" i="8"/>
  <c r="AK256" i="8"/>
  <c r="AK280" i="8"/>
  <c r="AK304" i="8"/>
  <c r="AK328" i="8"/>
  <c r="AK352" i="8"/>
  <c r="AK376" i="8"/>
  <c r="AK400" i="8"/>
  <c r="AK424" i="8"/>
  <c r="AX527" i="7"/>
  <c r="AX526" i="7"/>
  <c r="AX523" i="7"/>
  <c r="AX530" i="7"/>
  <c r="AX524" i="7"/>
  <c r="AX404" i="7"/>
  <c r="AX415" i="7"/>
  <c r="AX405" i="7"/>
  <c r="AX437" i="7"/>
  <c r="AX515" i="7"/>
  <c r="AX520" i="7"/>
  <c r="AX508" i="7"/>
  <c r="AX521" i="7"/>
  <c r="AX509" i="7"/>
  <c r="AX518" i="7"/>
  <c r="AX512" i="7"/>
  <c r="AX504" i="7"/>
  <c r="AX505" i="7"/>
  <c r="AX506" i="7"/>
  <c r="AX498" i="7"/>
  <c r="AX494" i="7"/>
  <c r="AX488" i="7"/>
  <c r="AX483" i="7"/>
  <c r="AX489" i="7"/>
  <c r="AX502" i="7"/>
  <c r="AX490" i="7"/>
  <c r="AX484" i="7"/>
  <c r="AX500" i="7"/>
  <c r="AX481" i="7"/>
  <c r="AX366" i="7"/>
  <c r="AX414" i="7"/>
  <c r="AX439" i="7"/>
  <c r="AX376" i="7"/>
  <c r="AX368" i="7"/>
  <c r="AX477" i="7"/>
  <c r="AX478" i="7"/>
  <c r="AX448" i="7"/>
  <c r="AX440" i="7"/>
  <c r="AX463" i="7"/>
  <c r="AX444" i="7"/>
  <c r="AX459" i="7"/>
  <c r="AX465" i="7"/>
  <c r="AX433" i="7"/>
  <c r="AX434" i="7"/>
  <c r="AX432" i="7"/>
  <c r="AX429" i="7"/>
  <c r="AX421" i="7"/>
  <c r="AX409" i="7"/>
  <c r="AX401" i="7"/>
  <c r="AX395" i="7"/>
  <c r="AX418" i="7"/>
  <c r="AX411" i="7"/>
  <c r="AX425" i="7"/>
  <c r="AX393" i="7"/>
  <c r="AX410" i="7"/>
  <c r="AX392" i="7"/>
  <c r="AX380" i="7"/>
  <c r="AX373" i="7"/>
  <c r="AX374" i="7"/>
  <c r="AX370" i="7"/>
  <c r="AX375" i="7"/>
  <c r="AI271" i="8"/>
  <c r="AH271" i="8" s="1"/>
  <c r="AX323" i="7"/>
  <c r="AX322" i="7"/>
  <c r="AX330" i="7"/>
  <c r="AX346" i="7"/>
  <c r="AX363" i="7"/>
  <c r="AX345" i="7"/>
  <c r="AX349" i="7"/>
  <c r="AX351" i="7"/>
  <c r="AX337" i="7"/>
  <c r="AX356" i="7"/>
  <c r="AX315" i="7"/>
  <c r="AX312" i="7"/>
  <c r="AX308" i="7"/>
  <c r="AX305" i="7"/>
  <c r="AX296" i="7"/>
  <c r="AX293" i="7"/>
  <c r="AX288" i="7"/>
  <c r="AX283" i="7"/>
  <c r="AX284" i="7"/>
  <c r="AX285" i="7"/>
  <c r="AX286" i="7"/>
  <c r="AX277" i="7"/>
  <c r="AX264" i="7"/>
  <c r="AX261" i="7"/>
  <c r="AX256" i="7"/>
  <c r="AX254" i="7"/>
  <c r="AX263" i="7"/>
  <c r="AX236" i="7"/>
  <c r="AX227" i="7"/>
  <c r="AX224" i="7"/>
  <c r="AX217" i="7"/>
  <c r="AX218" i="7"/>
  <c r="AX214" i="7"/>
  <c r="AX207" i="7"/>
  <c r="AX179" i="7"/>
  <c r="AX208" i="7"/>
  <c r="AX173" i="7"/>
  <c r="AX165" i="7"/>
  <c r="AX183" i="7"/>
  <c r="AX197" i="7"/>
  <c r="AX161" i="7"/>
  <c r="AX178" i="7"/>
  <c r="AX206" i="7"/>
  <c r="AX187" i="7"/>
  <c r="AX182" i="7"/>
  <c r="AX171" i="7"/>
  <c r="AX180" i="7"/>
  <c r="AX153" i="7"/>
  <c r="AX150" i="7"/>
  <c r="AX203" i="7"/>
  <c r="AX186" i="7"/>
  <c r="AX201" i="7"/>
  <c r="AX211" i="7"/>
  <c r="AX149" i="7"/>
  <c r="AX147" i="7"/>
  <c r="AX138" i="7"/>
  <c r="AX139" i="7"/>
  <c r="AX137" i="7"/>
  <c r="AX124" i="7"/>
  <c r="AX125" i="7"/>
  <c r="AX129" i="7"/>
  <c r="AX113" i="7"/>
  <c r="AX110" i="7"/>
  <c r="AX107" i="7"/>
  <c r="AX108" i="7"/>
  <c r="AX90" i="7"/>
  <c r="AX86" i="7"/>
  <c r="AX64" i="7"/>
  <c r="AX57" i="7"/>
  <c r="AX78" i="7"/>
  <c r="AX38" i="7"/>
  <c r="AX67" i="7"/>
  <c r="AX37" i="7"/>
  <c r="AX54" i="7"/>
  <c r="AX60" i="7"/>
  <c r="AX63" i="7"/>
  <c r="AX41" i="7"/>
  <c r="AX50" i="7"/>
  <c r="AX52" i="7"/>
  <c r="AX70" i="7"/>
  <c r="AX65" i="7"/>
  <c r="AX72" i="7"/>
  <c r="AX42" i="7"/>
  <c r="AX48" i="7"/>
  <c r="AX44" i="7"/>
  <c r="AX51" i="7"/>
  <c r="AX47" i="7"/>
  <c r="AX79" i="7"/>
  <c r="A32" i="7" l="1"/>
  <c r="AX163" i="7"/>
  <c r="AX632" i="7"/>
  <c r="AX958" i="7"/>
  <c r="AX1023" i="7"/>
  <c r="AX790" i="7"/>
  <c r="AX621" i="7"/>
  <c r="AX579" i="7"/>
  <c r="AX719" i="7"/>
  <c r="AX998" i="7"/>
  <c r="AW998" i="7"/>
  <c r="AX561" i="7"/>
  <c r="AX759" i="7"/>
  <c r="AX557" i="7"/>
  <c r="AX563" i="7"/>
  <c r="AX554" i="7"/>
  <c r="AX647" i="7"/>
  <c r="AX722" i="7"/>
  <c r="AX590" i="7"/>
  <c r="AX547" i="7"/>
  <c r="AX671" i="7"/>
  <c r="AX549" i="7"/>
  <c r="AX570" i="7"/>
  <c r="AX886" i="7"/>
  <c r="AX543" i="7"/>
  <c r="AW994" i="7"/>
  <c r="AX994" i="7"/>
  <c r="AX572" i="7"/>
  <c r="AX576" i="7"/>
  <c r="AX538" i="7"/>
  <c r="B172" i="8"/>
  <c r="B317" i="8"/>
  <c r="B137" i="8"/>
  <c r="B344" i="8"/>
  <c r="B267" i="8"/>
  <c r="B113" i="8"/>
  <c r="B193" i="8"/>
  <c r="B280" i="8"/>
  <c r="B388" i="8"/>
  <c r="B331" i="8"/>
  <c r="B168" i="8"/>
  <c r="B285" i="8"/>
  <c r="B376" i="8"/>
  <c r="B88" i="8"/>
  <c r="B183" i="8"/>
  <c r="B297" i="8"/>
  <c r="B416" i="8"/>
  <c r="B128" i="8"/>
  <c r="B246" i="8"/>
  <c r="B365" i="8"/>
  <c r="B77" i="8"/>
  <c r="B196" i="8"/>
  <c r="B339" i="8"/>
  <c r="B51" i="8"/>
  <c r="B165" i="8"/>
  <c r="B284" i="8"/>
  <c r="B402" i="8"/>
  <c r="B90" i="8"/>
  <c r="B185" i="8"/>
  <c r="B379" i="8"/>
  <c r="B235" i="8"/>
  <c r="B91" i="8"/>
  <c r="B386" i="8"/>
  <c r="B242" i="8"/>
  <c r="B98" i="8"/>
  <c r="B373" i="8"/>
  <c r="B229" i="8"/>
  <c r="B85" i="8"/>
  <c r="B360" i="8"/>
  <c r="B216" i="8"/>
  <c r="B72" i="8"/>
  <c r="B347" i="8"/>
  <c r="B203" i="8"/>
  <c r="B59" i="8"/>
  <c r="B322" i="8"/>
  <c r="B178" i="8"/>
  <c r="B392" i="8"/>
  <c r="B315" i="8"/>
  <c r="B66" i="8"/>
  <c r="B161" i="8"/>
  <c r="B367" i="8"/>
  <c r="B223" i="8"/>
  <c r="B79" i="8"/>
  <c r="B374" i="8"/>
  <c r="B230" i="8"/>
  <c r="B86" i="8"/>
  <c r="B361" i="8"/>
  <c r="B217" i="8"/>
  <c r="B73" i="8"/>
  <c r="B348" i="8"/>
  <c r="B204" i="8"/>
  <c r="B60" i="8"/>
  <c r="B335" i="8"/>
  <c r="B191" i="8"/>
  <c r="B47" i="8"/>
  <c r="B310" i="8"/>
  <c r="B166" i="8"/>
  <c r="B368" i="8"/>
  <c r="B405" i="8"/>
  <c r="B355" i="8"/>
  <c r="B67" i="8"/>
  <c r="B362" i="8"/>
  <c r="B218" i="8"/>
  <c r="B74" i="8"/>
  <c r="B349" i="8"/>
  <c r="B205" i="8"/>
  <c r="B61" i="8"/>
  <c r="B336" i="8"/>
  <c r="B192" i="8"/>
  <c r="B48" i="8"/>
  <c r="B323" i="8"/>
  <c r="B179" i="8"/>
  <c r="B442" i="8"/>
  <c r="B298" i="8"/>
  <c r="B154" i="8"/>
  <c r="B381" i="8"/>
  <c r="B55" i="8"/>
  <c r="B206" i="8"/>
  <c r="B324" i="8"/>
  <c r="B180" i="8"/>
  <c r="B36" i="8"/>
  <c r="B311" i="8"/>
  <c r="B167" i="8"/>
  <c r="B430" i="8"/>
  <c r="B286" i="8"/>
  <c r="B142" i="8"/>
  <c r="B187" i="8"/>
  <c r="B312" i="8"/>
  <c r="B130" i="8"/>
  <c r="B182" i="8"/>
  <c r="B64" i="8"/>
  <c r="B104" i="8"/>
  <c r="B260" i="8"/>
  <c r="B249" i="8"/>
  <c r="B148" i="8"/>
  <c r="B354" i="8"/>
  <c r="B399" i="8"/>
  <c r="B199" i="8"/>
  <c r="B438" i="8"/>
  <c r="B357" i="8"/>
  <c r="B377" i="8"/>
  <c r="B194" i="8"/>
  <c r="B37" i="8"/>
  <c r="B299" i="8"/>
  <c r="B63" i="8"/>
  <c r="B414" i="8"/>
  <c r="B245" i="8"/>
  <c r="B76" i="8"/>
  <c r="B219" i="8"/>
  <c r="B333" i="8"/>
  <c r="B282" i="8"/>
  <c r="B353" i="8"/>
  <c r="B65" i="8"/>
  <c r="B319" i="8"/>
  <c r="B175" i="8"/>
  <c r="B42" i="8"/>
  <c r="B326" i="8"/>
  <c r="B38" i="8"/>
  <c r="B313" i="8"/>
  <c r="B169" i="8"/>
  <c r="B444" i="8"/>
  <c r="B300" i="8"/>
  <c r="B156" i="8"/>
  <c r="B431" i="8"/>
  <c r="B287" i="8"/>
  <c r="B143" i="8"/>
  <c r="B406" i="8"/>
  <c r="B262" i="8"/>
  <c r="B118" i="8"/>
  <c r="B232" i="8"/>
  <c r="B327" i="8"/>
  <c r="B441" i="8"/>
  <c r="B153" i="8"/>
  <c r="B272" i="8"/>
  <c r="B390" i="8"/>
  <c r="B102" i="8"/>
  <c r="B221" i="8"/>
  <c r="B340" i="8"/>
  <c r="B52" i="8"/>
  <c r="B195" i="8"/>
  <c r="B309" i="8"/>
  <c r="B428" i="8"/>
  <c r="B140" i="8"/>
  <c r="B258" i="8"/>
  <c r="B329" i="8"/>
  <c r="B44" i="8"/>
  <c r="B307" i="8"/>
  <c r="B163" i="8"/>
  <c r="B41" i="8"/>
  <c r="B314" i="8"/>
  <c r="B170" i="8"/>
  <c r="B445" i="8"/>
  <c r="B301" i="8"/>
  <c r="B157" i="8"/>
  <c r="B432" i="8"/>
  <c r="B288" i="8"/>
  <c r="B144" i="8"/>
  <c r="B419" i="8"/>
  <c r="B275" i="8"/>
  <c r="B131" i="8"/>
  <c r="B394" i="8"/>
  <c r="B250" i="8"/>
  <c r="B106" i="8"/>
  <c r="B53" i="8"/>
  <c r="B423" i="8"/>
  <c r="B436" i="8"/>
  <c r="B236" i="8"/>
  <c r="B304" i="8"/>
  <c r="B56" i="8"/>
  <c r="B124" i="8"/>
  <c r="B330" i="8"/>
  <c r="B49" i="8"/>
  <c r="B320" i="8"/>
  <c r="B100" i="8"/>
  <c r="B89" i="8"/>
  <c r="B325" i="8"/>
  <c r="B418" i="8"/>
  <c r="B126" i="8"/>
  <c r="B417" i="8"/>
  <c r="B78" i="8"/>
  <c r="B171" i="8"/>
  <c r="B305" i="8"/>
  <c r="B39" i="8"/>
  <c r="B145" i="8"/>
  <c r="B119" i="8"/>
  <c r="B184" i="8"/>
  <c r="B279" i="8"/>
  <c r="B393" i="8"/>
  <c r="B105" i="8"/>
  <c r="B224" i="8"/>
  <c r="B342" i="8"/>
  <c r="B54" i="8"/>
  <c r="B173" i="8"/>
  <c r="B292" i="8"/>
  <c r="B435" i="8"/>
  <c r="B147" i="8"/>
  <c r="B261" i="8"/>
  <c r="B380" i="8"/>
  <c r="B92" i="8"/>
  <c r="B210" i="8"/>
  <c r="B281" i="8"/>
  <c r="B427" i="8"/>
  <c r="B283" i="8"/>
  <c r="B139" i="8"/>
  <c r="B434" i="8"/>
  <c r="B290" i="8"/>
  <c r="B146" i="8"/>
  <c r="B421" i="8"/>
  <c r="B277" i="8"/>
  <c r="B133" i="8"/>
  <c r="B408" i="8"/>
  <c r="B264" i="8"/>
  <c r="B120" i="8"/>
  <c r="B395" i="8"/>
  <c r="B251" i="8"/>
  <c r="B107" i="8"/>
  <c r="B370" i="8"/>
  <c r="B226" i="8"/>
  <c r="B82" i="8"/>
  <c r="B159" i="8"/>
  <c r="B222" i="8"/>
  <c r="B378" i="8"/>
  <c r="B135" i="8"/>
  <c r="B198" i="8"/>
  <c r="B211" i="8"/>
  <c r="B225" i="8"/>
  <c r="B293" i="8"/>
  <c r="B93" i="8"/>
  <c r="B401" i="8"/>
  <c r="B337" i="8"/>
  <c r="B201" i="8"/>
  <c r="B243" i="8"/>
  <c r="B306" i="8"/>
  <c r="B338" i="8"/>
  <c r="B181" i="8"/>
  <c r="B155" i="8"/>
  <c r="B256" i="8"/>
  <c r="B177" i="8"/>
  <c r="B164" i="8"/>
  <c r="B208" i="8"/>
  <c r="B129" i="8"/>
  <c r="B316" i="8"/>
  <c r="B116" i="8"/>
  <c r="B295" i="8"/>
  <c r="B158" i="8"/>
  <c r="B276" i="8"/>
  <c r="B382" i="8"/>
  <c r="B160" i="8"/>
  <c r="B255" i="8"/>
  <c r="B369" i="8"/>
  <c r="B81" i="8"/>
  <c r="B200" i="8"/>
  <c r="B318" i="8"/>
  <c r="B437" i="8"/>
  <c r="B149" i="8"/>
  <c r="B268" i="8"/>
  <c r="B411" i="8"/>
  <c r="B123" i="8"/>
  <c r="B237" i="8"/>
  <c r="B356" i="8"/>
  <c r="B68" i="8"/>
  <c r="B186" i="8"/>
  <c r="B257" i="8"/>
  <c r="B415" i="8"/>
  <c r="B271" i="8"/>
  <c r="B127" i="8"/>
  <c r="B422" i="8"/>
  <c r="B278" i="8"/>
  <c r="B134" i="8"/>
  <c r="B409" i="8"/>
  <c r="B265" i="8"/>
  <c r="B121" i="8"/>
  <c r="B396" i="8"/>
  <c r="B252" i="8"/>
  <c r="B108" i="8"/>
  <c r="B383" i="8"/>
  <c r="B239" i="8"/>
  <c r="B95" i="8"/>
  <c r="B358" i="8"/>
  <c r="B214" i="8"/>
  <c r="B70" i="8"/>
  <c r="B273" i="8"/>
  <c r="B429" i="8"/>
  <c r="B80" i="8"/>
  <c r="B291" i="8"/>
  <c r="B425" i="8"/>
  <c r="B174" i="8"/>
  <c r="B212" i="8"/>
  <c r="B343" i="8"/>
  <c r="B62" i="8"/>
  <c r="B87" i="8"/>
  <c r="B269" i="8"/>
  <c r="B188" i="8"/>
  <c r="B50" i="8"/>
  <c r="B274" i="8"/>
  <c r="B351" i="8"/>
  <c r="B296" i="8"/>
  <c r="B45" i="8"/>
  <c r="B303" i="8"/>
  <c r="B366" i="8"/>
  <c r="B197" i="8"/>
  <c r="B404" i="8"/>
  <c r="B439" i="8"/>
  <c r="B302" i="8"/>
  <c r="B289" i="8"/>
  <c r="B420" i="8"/>
  <c r="B407" i="8"/>
  <c r="B263" i="8"/>
  <c r="B238" i="8"/>
  <c r="B424" i="8"/>
  <c r="B136" i="8"/>
  <c r="B231" i="8"/>
  <c r="B345" i="8"/>
  <c r="B57" i="8"/>
  <c r="B176" i="8"/>
  <c r="B294" i="8"/>
  <c r="B413" i="8"/>
  <c r="B125" i="8"/>
  <c r="B244" i="8"/>
  <c r="B387" i="8"/>
  <c r="B99" i="8"/>
  <c r="B213" i="8"/>
  <c r="B332" i="8"/>
  <c r="B40" i="8"/>
  <c r="B138" i="8"/>
  <c r="B233" i="8"/>
  <c r="B403" i="8"/>
  <c r="B259" i="8"/>
  <c r="B115" i="8"/>
  <c r="B410" i="8"/>
  <c r="B266" i="8"/>
  <c r="B122" i="8"/>
  <c r="B397" i="8"/>
  <c r="B253" i="8"/>
  <c r="B109" i="8"/>
  <c r="B384" i="8"/>
  <c r="B240" i="8"/>
  <c r="B96" i="8"/>
  <c r="B371" i="8"/>
  <c r="B227" i="8"/>
  <c r="B83" i="8"/>
  <c r="B346" i="8"/>
  <c r="B202" i="8"/>
  <c r="B58" i="8"/>
  <c r="B352" i="8"/>
  <c r="B341" i="8"/>
  <c r="B141" i="8"/>
  <c r="B328" i="8"/>
  <c r="B117" i="8"/>
  <c r="B111" i="8"/>
  <c r="B412" i="8"/>
  <c r="B350" i="8"/>
  <c r="B375" i="8"/>
  <c r="B150" i="8"/>
  <c r="B69" i="8"/>
  <c r="B43" i="8"/>
  <c r="B443" i="8"/>
  <c r="B364" i="8"/>
  <c r="B248" i="8"/>
  <c r="B35" i="8"/>
  <c r="B234" i="8"/>
  <c r="B151" i="8"/>
  <c r="B433" i="8"/>
  <c r="B132" i="8"/>
  <c r="B94" i="8"/>
  <c r="B400" i="8"/>
  <c r="B112" i="8"/>
  <c r="B207" i="8"/>
  <c r="B321" i="8"/>
  <c r="B440" i="8"/>
  <c r="B152" i="8"/>
  <c r="B270" i="8"/>
  <c r="B389" i="8"/>
  <c r="B101" i="8"/>
  <c r="B220" i="8"/>
  <c r="B363" i="8"/>
  <c r="B75" i="8"/>
  <c r="B189" i="8"/>
  <c r="B308" i="8"/>
  <c r="B426" i="8"/>
  <c r="B114" i="8"/>
  <c r="B209" i="8"/>
  <c r="B391" i="8"/>
  <c r="B247" i="8"/>
  <c r="B103" i="8"/>
  <c r="B398" i="8"/>
  <c r="B254" i="8"/>
  <c r="B110" i="8"/>
  <c r="B385" i="8"/>
  <c r="B241" i="8"/>
  <c r="B97" i="8"/>
  <c r="B372" i="8"/>
  <c r="B228" i="8"/>
  <c r="B84" i="8"/>
  <c r="B359" i="8"/>
  <c r="B215" i="8"/>
  <c r="B71" i="8"/>
  <c r="B334" i="8"/>
  <c r="B190" i="8"/>
  <c r="B46" i="8"/>
  <c r="AX66" i="7"/>
  <c r="AX75" i="7"/>
  <c r="AT35" i="7" l="1"/>
  <c r="AX35" i="7" s="1"/>
  <c r="B35" i="7"/>
  <c r="AX569" i="7"/>
  <c r="AX76" i="7"/>
  <c r="AX539" i="7" l="1"/>
  <c r="AX56" i="7"/>
  <c r="AI475" i="8" l="1"/>
  <c r="AH475" i="8" l="1"/>
  <c r="AI476" i="8"/>
  <c r="AH476" i="8" l="1"/>
  <c r="AX97" i="7" l="1"/>
  <c r="AX96" i="7"/>
  <c r="AX98" i="7" l="1"/>
  <c r="AX99" i="7" l="1"/>
  <c r="AX100" i="7" l="1"/>
  <c r="AX101" i="7" l="1"/>
  <c r="AX102" i="7" l="1"/>
  <c r="AX103" i="7" l="1"/>
  <c r="AX104" i="7"/>
  <c r="AX105" i="7" l="1"/>
  <c r="AX106" i="7" l="1"/>
  <c r="AX142" i="7"/>
  <c r="AX143" i="7" l="1"/>
  <c r="AX144" i="7" l="1"/>
  <c r="AX145" i="7" l="1"/>
  <c r="AI235" i="8" l="1"/>
  <c r="AH235" i="8" s="1"/>
  <c r="AI236" i="8" l="1"/>
  <c r="AH236" i="8" s="1"/>
  <c r="AI261" i="8" l="1"/>
  <c r="AH261" i="8" l="1"/>
  <c r="AI262" i="8"/>
  <c r="AX238" i="7" l="1"/>
  <c r="AX239" i="7"/>
  <c r="AH262" i="8"/>
  <c r="AI263" i="8"/>
  <c r="AX240" i="7" l="1"/>
  <c r="AI267" i="8"/>
  <c r="AH267" i="8" s="1"/>
  <c r="AH263" i="8"/>
  <c r="AI308" i="8" l="1"/>
  <c r="AH308" i="8" s="1"/>
  <c r="AX241" i="7"/>
  <c r="AI309" i="8"/>
  <c r="AH309" i="8" s="1"/>
  <c r="AX242" i="7" l="1"/>
  <c r="AI311" i="8"/>
  <c r="AH311" i="8" s="1"/>
  <c r="AX243" i="7" l="1"/>
  <c r="AI313" i="8"/>
  <c r="AH313" i="8" s="1"/>
  <c r="AI314" i="8"/>
  <c r="AX244" i="7" l="1"/>
  <c r="AH314" i="8"/>
  <c r="AI315" i="8"/>
  <c r="AX245" i="7" l="1"/>
  <c r="AH315" i="8"/>
  <c r="AI319" i="8"/>
  <c r="AX246" i="7" l="1"/>
  <c r="AH319" i="8"/>
  <c r="AI323" i="8"/>
  <c r="AX347" i="7" l="1"/>
  <c r="AX247" i="7"/>
  <c r="AH323" i="8"/>
  <c r="AI325" i="8"/>
  <c r="AI326" i="8" l="1"/>
  <c r="AH325" i="8"/>
  <c r="AH326" i="8" l="1"/>
  <c r="AI327" i="8"/>
  <c r="AH327" i="8" l="1"/>
  <c r="AI333" i="8"/>
  <c r="AH333" i="8" l="1"/>
  <c r="AI345" i="8"/>
  <c r="AX381" i="7" l="1"/>
  <c r="AH345" i="8"/>
  <c r="AI346" i="8"/>
  <c r="AX382" i="7" l="1"/>
  <c r="AH346" i="8"/>
  <c r="AI349" i="8"/>
  <c r="AX384" i="7" l="1"/>
  <c r="AX383" i="7"/>
  <c r="AI352" i="8"/>
  <c r="AH349" i="8"/>
  <c r="AX385" i="7" l="1"/>
  <c r="AH352" i="8"/>
  <c r="AI357" i="8"/>
  <c r="AX387" i="7" l="1"/>
  <c r="AH357" i="8"/>
  <c r="AI361" i="8"/>
  <c r="AX388" i="7" l="1"/>
  <c r="AX390" i="7"/>
  <c r="AI362" i="8"/>
  <c r="AH361" i="8"/>
  <c r="AX449" i="7" l="1"/>
  <c r="AX389" i="7"/>
  <c r="AH362" i="8"/>
  <c r="AI363" i="8"/>
  <c r="AH363" i="8" l="1"/>
  <c r="AI364" i="8"/>
  <c r="AX451" i="7" l="1"/>
  <c r="AX450" i="7"/>
  <c r="AH364" i="8"/>
  <c r="AI370" i="8"/>
  <c r="AX454" i="7" l="1"/>
  <c r="AH370" i="8"/>
  <c r="AI373" i="8"/>
  <c r="AI375" i="8" l="1"/>
  <c r="AH373" i="8"/>
  <c r="AX460" i="7" l="1"/>
  <c r="AX455" i="7"/>
  <c r="AH375" i="8"/>
  <c r="AI383" i="8"/>
  <c r="AX457" i="7" l="1"/>
  <c r="AH383" i="8"/>
  <c r="AI384" i="8"/>
  <c r="AI385" i="8" l="1"/>
  <c r="AH384" i="8"/>
  <c r="AX462" i="7" l="1"/>
  <c r="AX464" i="7"/>
  <c r="AH385" i="8"/>
  <c r="AI387" i="8"/>
  <c r="AX468" i="7" l="1"/>
  <c r="AH387" i="8"/>
  <c r="AI389" i="8"/>
  <c r="AX472" i="7" l="1"/>
  <c r="AX469" i="7"/>
  <c r="AH389" i="8"/>
  <c r="AI390" i="8"/>
  <c r="AX473" i="7" l="1"/>
  <c r="AH390" i="8"/>
  <c r="AI399" i="8"/>
  <c r="AX474" i="7" l="1"/>
  <c r="AH399" i="8"/>
  <c r="AI404" i="8"/>
  <c r="AX475" i="7" l="1"/>
  <c r="AH404" i="8"/>
  <c r="AI405" i="8"/>
  <c r="AR33" i="7" l="1"/>
  <c r="AH405" i="8"/>
  <c r="AI406" i="8"/>
  <c r="AQ29" i="7" l="1"/>
  <c r="AH406" i="8"/>
  <c r="AI407" i="8"/>
  <c r="AW32" i="7" l="1"/>
  <c r="AT29" i="7"/>
  <c r="AT33" i="7" s="1"/>
  <c r="G28" i="7" s="1"/>
  <c r="AQ33" i="7"/>
  <c r="AH407" i="8"/>
  <c r="AI463" i="8"/>
  <c r="AX476" i="7" l="1"/>
  <c r="AX32" i="7" s="1"/>
  <c r="AH463" i="8"/>
  <c r="AI464" i="8"/>
  <c r="AH464" i="8" l="1"/>
  <c r="AI466" i="8"/>
  <c r="AH466" i="8" l="1"/>
  <c r="AI467" i="8"/>
  <c r="AH467" i="8" l="1"/>
  <c r="AI468" i="8"/>
  <c r="AI469" i="8" l="1"/>
  <c r="AH468" i="8"/>
  <c r="AH469" i="8" l="1"/>
  <c r="AI470" i="8"/>
  <c r="AH470" i="8" l="1"/>
  <c r="AI471" i="8"/>
  <c r="AH471" i="8" l="1"/>
  <c r="AI33" i="8"/>
  <c r="AH29" i="8" l="1"/>
  <c r="AK29" i="8" l="1"/>
  <c r="AH33" i="8"/>
  <c r="G26" i="8" l="1"/>
  <c r="G26" i="7"/>
  <c r="AK33" i="8"/>
  <c r="G28" i="8" s="1"/>
</calcChain>
</file>

<file path=xl/sharedStrings.xml><?xml version="1.0" encoding="utf-8"?>
<sst xmlns="http://schemas.openxmlformats.org/spreadsheetml/2006/main" count="232" uniqueCount="172">
  <si>
    <t>200m</t>
    <phoneticPr fontId="9" type="noConversion"/>
  </si>
  <si>
    <t>800m</t>
    <phoneticPr fontId="9" type="noConversion"/>
  </si>
  <si>
    <t>400m</t>
    <phoneticPr fontId="9" type="noConversion"/>
  </si>
  <si>
    <t>100m</t>
    <phoneticPr fontId="9" type="noConversion"/>
  </si>
  <si>
    <t>100mH</t>
    <phoneticPr fontId="9" type="noConversion"/>
  </si>
  <si>
    <t>Group</t>
    <phoneticPr fontId="9" type="noConversion"/>
  </si>
  <si>
    <t>No.</t>
    <phoneticPr fontId="9" type="noConversion"/>
  </si>
  <si>
    <t>400M</t>
    <phoneticPr fontId="9" type="noConversion"/>
  </si>
  <si>
    <t>60M</t>
    <phoneticPr fontId="9" type="noConversion"/>
  </si>
  <si>
    <t>200M</t>
    <phoneticPr fontId="9" type="noConversion"/>
  </si>
  <si>
    <t>100M</t>
    <phoneticPr fontId="9" type="noConversion"/>
  </si>
  <si>
    <t>少年組報名表</t>
    <phoneticPr fontId="9" type="noConversion"/>
  </si>
  <si>
    <t>110mH</t>
    <phoneticPr fontId="9" type="noConversion"/>
  </si>
  <si>
    <t>HJ</t>
    <phoneticPr fontId="9" type="noConversion"/>
  </si>
  <si>
    <t>LJ</t>
    <phoneticPr fontId="9" type="noConversion"/>
  </si>
  <si>
    <t>JT</t>
    <phoneticPr fontId="9" type="noConversion"/>
  </si>
  <si>
    <t>DT</t>
    <phoneticPr fontId="9" type="noConversion"/>
  </si>
  <si>
    <t>SP</t>
    <phoneticPr fontId="9" type="noConversion"/>
  </si>
  <si>
    <t>標槍</t>
    <phoneticPr fontId="8" type="noConversion"/>
  </si>
  <si>
    <t>鐵餅</t>
    <phoneticPr fontId="8" type="noConversion"/>
  </si>
  <si>
    <t>鉛球</t>
    <phoneticPr fontId="8" type="noConversion"/>
  </si>
  <si>
    <t>跳遠</t>
    <phoneticPr fontId="8" type="noConversion"/>
  </si>
  <si>
    <t>跳高</t>
    <phoneticPr fontId="8" type="noConversion"/>
  </si>
  <si>
    <t>HJ</t>
    <phoneticPr fontId="8" type="noConversion"/>
  </si>
  <si>
    <t>110米跨欄</t>
    <phoneticPr fontId="8" type="noConversion"/>
  </si>
  <si>
    <t>100米跨欄</t>
    <phoneticPr fontId="8" type="noConversion"/>
  </si>
  <si>
    <t>100米</t>
    <phoneticPr fontId="8" type="noConversion"/>
  </si>
  <si>
    <t>200米</t>
    <phoneticPr fontId="8" type="noConversion"/>
  </si>
  <si>
    <t>400米</t>
    <phoneticPr fontId="8" type="noConversion"/>
  </si>
  <si>
    <t>800米</t>
    <phoneticPr fontId="8" type="noConversion"/>
  </si>
  <si>
    <t>1500米</t>
    <phoneticPr fontId="8" type="noConversion"/>
  </si>
  <si>
    <t>SJ</t>
    <phoneticPr fontId="8" type="noConversion"/>
  </si>
  <si>
    <t>立定跳遠</t>
    <phoneticPr fontId="8" type="noConversion"/>
  </si>
  <si>
    <t>壘球</t>
    <phoneticPr fontId="8" type="noConversion"/>
  </si>
  <si>
    <t>60米</t>
    <phoneticPr fontId="8" type="noConversion"/>
  </si>
  <si>
    <t>SB</t>
    <phoneticPr fontId="9" type="noConversion"/>
  </si>
  <si>
    <t>BA / GA
BB / GB
BC / GC
BD / GD
BE / GE
BF / GF</t>
    <phoneticPr fontId="8" type="noConversion"/>
  </si>
  <si>
    <t>BA / GA
BB / GB
BC / GC</t>
    <phoneticPr fontId="8" type="noConversion"/>
  </si>
  <si>
    <t>BA / GA</t>
    <phoneticPr fontId="8" type="noConversion"/>
  </si>
  <si>
    <t>團體/學校名稱 Organ./School Name</t>
    <phoneticPr fontId="9" type="noConversion"/>
  </si>
  <si>
    <t>4x100m</t>
    <phoneticPr fontId="8" type="noConversion"/>
  </si>
  <si>
    <t>4X100m</t>
    <phoneticPr fontId="8" type="noConversion"/>
  </si>
  <si>
    <t>持桿跳</t>
    <phoneticPr fontId="8" type="noConversion"/>
  </si>
  <si>
    <t>PV</t>
    <phoneticPr fontId="8" type="noConversion"/>
  </si>
  <si>
    <t>Paid</t>
    <phoneticPr fontId="8" type="noConversion"/>
  </si>
  <si>
    <t>M</t>
    <phoneticPr fontId="8" type="noConversion"/>
  </si>
  <si>
    <t>Total</t>
    <phoneticPr fontId="8" type="noConversion"/>
  </si>
  <si>
    <t>Bib No.</t>
    <phoneticPr fontId="8" type="noConversion"/>
  </si>
  <si>
    <t>Bibs</t>
    <phoneticPr fontId="8" type="noConversion"/>
  </si>
  <si>
    <t>Bib</t>
    <phoneticPr fontId="8" type="noConversion"/>
  </si>
  <si>
    <t>TJ</t>
    <phoneticPr fontId="8" type="noConversion"/>
  </si>
  <si>
    <t>三級跳遠</t>
    <phoneticPr fontId="8" type="noConversion"/>
  </si>
  <si>
    <t>MO 1.067m
MA 0.991m
MB 0.914m
MC 0.914m</t>
    <phoneticPr fontId="8" type="noConversion"/>
  </si>
  <si>
    <t>MO / FO
MA / FA
MB / FB
MC / FC
MD / FD</t>
    <phoneticPr fontId="8" type="noConversion"/>
  </si>
  <si>
    <t>MO 800g / FO 600g
MA 800g / FA 600g
MB 700g / FB 500g
MC 700g / FC 500g</t>
    <phoneticPr fontId="8" type="noConversion"/>
  </si>
  <si>
    <t>MO 7.26 / FO 4kg
MA 6kg / FA 4kg
MB 5kg / FB 3kg
MC 5kg / FC 3kg
MD 4kg / FD 3kg</t>
    <phoneticPr fontId="8" type="noConversion"/>
  </si>
  <si>
    <t>MO 2kg / FO 1kg
MA 1.75kg / FA 1kg
MB 1.5kg / FB 1kg
MC 1.5kg / FC 1kg</t>
    <phoneticPr fontId="8" type="noConversion"/>
  </si>
  <si>
    <t>MO / FO</t>
    <phoneticPr fontId="8" type="noConversion"/>
  </si>
  <si>
    <t>BD / GD
BE / GE
BF / GF</t>
    <phoneticPr fontId="8" type="noConversion"/>
  </si>
  <si>
    <t>陳公民</t>
    <phoneticPr fontId="8" type="noConversion"/>
  </si>
  <si>
    <t xml:space="preserve">   (每人只可選報一項接力)</t>
    <phoneticPr fontId="8" type="noConversion"/>
  </si>
  <si>
    <t>100M</t>
    <phoneticPr fontId="8" type="noConversion"/>
  </si>
  <si>
    <t>Balance</t>
    <phoneticPr fontId="8" type="noConversion"/>
  </si>
  <si>
    <t>Bib.no</t>
    <phoneticPr fontId="8" type="noConversion"/>
  </si>
  <si>
    <t>Group</t>
    <phoneticPr fontId="8" type="noConversion"/>
  </si>
  <si>
    <t>10K</t>
    <phoneticPr fontId="8" type="noConversion"/>
  </si>
  <si>
    <t>DEC</t>
    <phoneticPr fontId="8" type="noConversion"/>
  </si>
  <si>
    <t>HEP</t>
    <phoneticPr fontId="8" type="noConversion"/>
  </si>
  <si>
    <t>HT</t>
    <phoneticPr fontId="8" type="noConversion"/>
  </si>
  <si>
    <t>鏈球</t>
    <phoneticPr fontId="8" type="noConversion"/>
  </si>
  <si>
    <t>十項</t>
    <phoneticPr fontId="8" type="noConversion"/>
  </si>
  <si>
    <t>七項</t>
    <phoneticPr fontId="8" type="noConversion"/>
  </si>
  <si>
    <t>JT</t>
    <phoneticPr fontId="8" type="noConversion"/>
  </si>
  <si>
    <t>Register Fee</t>
    <phoneticPr fontId="8" type="noConversion"/>
  </si>
  <si>
    <t>member offer</t>
    <phoneticPr fontId="8" type="noConversion"/>
  </si>
  <si>
    <t>Group Manual</t>
    <phoneticPr fontId="8" type="noConversion"/>
  </si>
  <si>
    <t>Fee Adjust</t>
    <phoneticPr fontId="8" type="noConversion"/>
  </si>
  <si>
    <t>Reg</t>
  </si>
  <si>
    <t>Member</t>
  </si>
  <si>
    <t>400米跨欄</t>
    <phoneticPr fontId="8" type="noConversion"/>
  </si>
  <si>
    <t>400mH</t>
    <phoneticPr fontId="8" type="noConversion"/>
  </si>
  <si>
    <t>Event / Relay</t>
    <phoneticPr fontId="8" type="noConversion"/>
  </si>
  <si>
    <t>O.GroupAge</t>
    <phoneticPr fontId="8" type="noConversion"/>
  </si>
  <si>
    <t>J56780</t>
    <phoneticPr fontId="8" type="noConversion"/>
  </si>
  <si>
    <t>*English Name</t>
    <phoneticPr fontId="8" type="noConversion"/>
  </si>
  <si>
    <t>*性別
(M/F) Gender</t>
    <phoneticPr fontId="9" type="noConversion"/>
  </si>
  <si>
    <t>*出生年份 Year of Birth</t>
    <phoneticPr fontId="9" type="noConversion"/>
  </si>
  <si>
    <t>*聯絡人/申請人電郵 E-MAIL</t>
    <phoneticPr fontId="9" type="noConversion"/>
  </si>
  <si>
    <t>*聯絡人姓名</t>
    <phoneticPr fontId="9" type="noConversion"/>
  </si>
  <si>
    <t>*聯絡人電話</t>
    <phoneticPr fontId="9" type="noConversion"/>
  </si>
  <si>
    <t>Chan Kung Man</t>
    <phoneticPr fontId="8" type="noConversion"/>
  </si>
  <si>
    <t>Lee Lin Ying</t>
    <phoneticPr fontId="8" type="noConversion"/>
  </si>
  <si>
    <t>leelinying@mail.com</t>
    <phoneticPr fontId="8" type="noConversion"/>
  </si>
  <si>
    <t>Chan Siu Man</t>
    <phoneticPr fontId="8" type="noConversion"/>
  </si>
  <si>
    <t>陳少民</t>
    <phoneticPr fontId="8" type="noConversion"/>
  </si>
  <si>
    <t xml:space="preserve">接力隊伍名稱
(每隊4-6人報名) </t>
    <phoneticPr fontId="8" type="noConversion"/>
  </si>
  <si>
    <t>下載版證書
E.Cert
(印有全部項目)</t>
    <phoneticPr fontId="9" type="noConversion"/>
  </si>
  <si>
    <t>Y</t>
    <phoneticPr fontId="8" type="noConversion"/>
  </si>
  <si>
    <t>Open</t>
    <phoneticPr fontId="8" type="noConversion"/>
  </si>
  <si>
    <t>SB</t>
    <phoneticPr fontId="8" type="noConversion"/>
  </si>
  <si>
    <t>TCAA</t>
    <phoneticPr fontId="8" type="noConversion"/>
  </si>
  <si>
    <t>接力隊伍名稱
(每隊4-6人報名)</t>
    <phoneticPr fontId="8" type="noConversion"/>
  </si>
  <si>
    <t>日期：</t>
    <phoneticPr fontId="8" type="noConversion"/>
  </si>
  <si>
    <t>地點：</t>
    <phoneticPr fontId="8" type="noConversion"/>
  </si>
  <si>
    <t>日期：</t>
    <phoneticPr fontId="9" type="noConversion"/>
  </si>
  <si>
    <t>(隊伍名稱)</t>
    <phoneticPr fontId="8" type="noConversion"/>
  </si>
  <si>
    <t>Total Event Relay Cert</t>
    <phoneticPr fontId="8" type="noConversion"/>
  </si>
  <si>
    <t>LeeLinYing@email.com</t>
    <phoneticPr fontId="8" type="noConversion"/>
  </si>
  <si>
    <t>接力隊
內人數</t>
    <phoneticPr fontId="8" type="noConversion"/>
  </si>
  <si>
    <t>PDF 版證書
PDF Certificate
(印有全部項目)</t>
    <phoneticPr fontId="9" type="noConversion"/>
  </si>
  <si>
    <t>LJ</t>
    <phoneticPr fontId="8" type="noConversion"/>
  </si>
  <si>
    <t>(請填寫項目簡寫)</t>
    <phoneticPr fontId="8" type="noConversion"/>
  </si>
  <si>
    <t>中文姓名</t>
  </si>
  <si>
    <t>備註</t>
  </si>
  <si>
    <t>Find</t>
  </si>
  <si>
    <t>MA</t>
  </si>
  <si>
    <t>STJ</t>
  </si>
  <si>
    <t>SSJ</t>
  </si>
  <si>
    <t>立定三級跳遠</t>
  </si>
  <si>
    <t>接力同隊
人數</t>
  </si>
  <si>
    <t>(請填寫項目簡寫)</t>
  </si>
  <si>
    <t>立定三跨步跳遠</t>
  </si>
  <si>
    <t>(請填寫項目名稱簡寫)</t>
  </si>
  <si>
    <t>A</t>
  </si>
  <si>
    <t>B</t>
  </si>
  <si>
    <t>C</t>
  </si>
  <si>
    <t>D</t>
  </si>
  <si>
    <t>組別</t>
  </si>
  <si>
    <t>O</t>
  </si>
  <si>
    <t>AGE</t>
  </si>
  <si>
    <t>出生年份(至)</t>
  </si>
  <si>
    <t>E</t>
  </si>
  <si>
    <t>F</t>
  </si>
  <si>
    <t>賽事設組別個人總冠軍，請參賽者預留時間領獎</t>
  </si>
  <si>
    <t>1500m</t>
  </si>
  <si>
    <t>60mH</t>
  </si>
  <si>
    <t>BA / GA
BB / GB
BC / GC
BD / GD
BE / GE
BF / GF</t>
  </si>
  <si>
    <t>60米低欄</t>
  </si>
  <si>
    <t xml:space="preserve">MO / FO
</t>
  </si>
  <si>
    <t xml:space="preserve"> (每人最多只可選報 4 個個人項目)</t>
  </si>
  <si>
    <t xml:space="preserve">        並同意參賽者倘若出現不可預測之身體健康狀況；包括任何程度受傷甚或死亡，不論任何過失責任均不會向主辦或協辦機構或個人予以追究。</t>
  </si>
  <si>
    <t xml:space="preserve">      - 於本表格內進行 Cut &amp; Paste 搬移已輸入的資料，會做成計算程式錯誤，敬請留意。</t>
  </si>
  <si>
    <t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t>
  </si>
  <si>
    <t xml:space="preserve">      - 報名表格一經提交，本會將不接受更改或退款，敬請於提交前小心核對以確保內容正確。</t>
  </si>
  <si>
    <t>公開及青年組報名表格</t>
  </si>
  <si>
    <t>灣仔運動場</t>
  </si>
  <si>
    <t>團體/學校名稱
(只作10人或以上報名
團體領取號碼布)
Organ./School Name</t>
  </si>
  <si>
    <t>3000M</t>
  </si>
  <si>
    <t>公民會員號碼
(非會員請留空)
 TCAA
Membership No.</t>
  </si>
  <si>
    <t>OPEN</t>
  </si>
  <si>
    <t>YOUTH</t>
  </si>
  <si>
    <t>(新增項目)</t>
  </si>
  <si>
    <t>(每位運動員需選擇 1 - 4 個個人項目及最多 1 個接力項目)</t>
  </si>
  <si>
    <t>(每位運動員需選報個 1 - 4 個人項目及最多 1 個接力項目)</t>
  </si>
  <si>
    <t>MD/FO/FA 0.838m
FB 0.762m
FC 0.762m
FD 0.762m</t>
  </si>
  <si>
    <t>V2601</t>
  </si>
  <si>
    <t>MIX 4x100M</t>
  </si>
  <si>
    <t>4x800m</t>
  </si>
  <si>
    <t>V2602</t>
  </si>
  <si>
    <t>2026.10.01 (四) 國慶假期</t>
  </si>
  <si>
    <r>
      <t xml:space="preserve">      *請連同已存入相應總額之銀行入數紙及 本Excel一併以電郵發送至</t>
    </r>
    <r>
      <rPr>
        <sz val="12"/>
        <color rgb="FFFF0000"/>
        <rFont val="新細明體"/>
        <family val="1"/>
        <charset val="136"/>
      </rPr>
      <t xml:space="preserve"> tcaaoac5@gmail.com </t>
    </r>
    <r>
      <rPr>
        <sz val="12"/>
        <color rgb="FFFF0000"/>
        <rFont val="Calibri"/>
        <family val="1"/>
        <charset val="136"/>
        <scheme val="minor"/>
      </rPr>
      <t>辦理  （戶名：TCAA Ltd  南洋商業銀行 043-487-1-026363-0 /  恆生銀行 390-489276-883 儲蓄戶口）</t>
    </r>
  </si>
  <si>
    <r>
      <t xml:space="preserve">越級至公開組
</t>
    </r>
    <r>
      <rPr>
        <sz val="10"/>
        <color rgb="FFFF0000"/>
        <rFont val="新細明體"/>
        <family val="1"/>
        <charset val="136"/>
      </rPr>
      <t>(全部參賽項目)</t>
    </r>
    <r>
      <rPr>
        <sz val="10"/>
        <color rgb="FFFF0000"/>
        <rFont val="Calibri"/>
        <family val="1"/>
        <charset val="136"/>
        <scheme val="minor"/>
      </rPr>
      <t xml:space="preserve">
Input "OPEN"</t>
    </r>
  </si>
  <si>
    <t>公民會員號碼
(非會員請留空) 
TCAA Membership No.</t>
  </si>
  <si>
    <t>是否2025年終香港排名
運動員 HK Ranking Athlete
(Y = Yes)</t>
  </si>
  <si>
    <t>TC26XXXX</t>
  </si>
  <si>
    <t xml:space="preserve">      *必需填寫</t>
  </si>
  <si>
    <t>800米</t>
  </si>
  <si>
    <t>BA/GA</t>
  </si>
  <si>
    <t>1500米</t>
  </si>
  <si>
    <t>BA GA</t>
  </si>
  <si>
    <t>MIX4x100M</t>
  </si>
  <si>
    <t>MIX4X100M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</si>
</sst>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HK$&quot;#,##0_);[Red]\(&quot;HK$&quot;#,##0\)"/>
    <numFmt numFmtId="8" formatCode="&quot;HK$&quot;#,##0.00_);[Red]\(&quot;HK$&quot;#,##0.00\)"/>
    <numFmt numFmtId="42" formatCode="_(&quot;HK$&quot;* #,##0_);_(&quot;HK$&quot;* \(#,##0\);_(&quot;HK$&quot;* &quot;-&quot;_);_(@_)"/>
    <numFmt numFmtId="44" formatCode="_(&quot;HK$&quot;* #,##0.00_);_(&quot;HK$&quot;* \(#,##0.00\);_(&quot;HK$&quot;* &quot;-&quot;??_);_(@_)"/>
    <numFmt numFmtId="43" formatCode="_(* #,##0.00_);_(* \(#,##0.00\);_(* &quot;-&quot;??_);_(@_)"/>
    <numFmt numFmtId="164" formatCode="_([$$-409]* #,##0.00_);_([$$-409]* \(#,##0.00\);_([$$-409]* &quot;-&quot;??_);_(@_)"/>
    <numFmt numFmtId="165" formatCode="_(&quot;$&quot;* #,##0.00_);_(&quot;$&quot;* \(#,##0.00\);_(&quot;$&quot;* &quot;-&quot;??_);_(@_)"/>
    <numFmt numFmtId="166" formatCode="0_ "/>
    <numFmt numFmtId="167" formatCode="_([$HK$-C04]* #,##0.00_);_([$HK$-C04]* \(#,##0.00\);_([$HK$-C04]* &quot;-&quot;??_);_(@_)"/>
    <numFmt numFmtId="168" formatCode="_(&quot;HK$&quot;* #,##0_);_(&quot;HK$&quot;* \(#,##0\);_(&quot;HK$&quot;* &quot;-&quot;??_);_(@_)"/>
    <numFmt numFmtId="169" formatCode="0_);[Red]\(0\)"/>
    <numFmt numFmtId="170" formatCode="000"/>
  </numFmts>
  <fonts count="80"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12"/>
      <color rgb="FF9C6500"/>
      <name val="Calibri"/>
      <family val="2"/>
      <charset val="136"/>
      <scheme val="minor"/>
    </font>
    <font>
      <sz val="12"/>
      <color rgb="FFFF0000"/>
      <name val="Calibri"/>
      <family val="2"/>
      <charset val="136"/>
      <scheme val="minor"/>
    </font>
    <font>
      <sz val="12"/>
      <name val="新細明體"/>
      <family val="1"/>
      <charset val="136"/>
    </font>
    <font>
      <sz val="12"/>
      <name val="Calibri"/>
      <family val="1"/>
      <charset val="136"/>
      <scheme val="minor"/>
    </font>
    <font>
      <sz val="9"/>
      <name val="Calibri"/>
      <family val="2"/>
      <charset val="136"/>
      <scheme val="minor"/>
    </font>
    <font>
      <sz val="9"/>
      <name val="新細明體"/>
      <family val="1"/>
      <charset val="136"/>
    </font>
    <font>
      <sz val="18"/>
      <name val="Calibri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rgb="FF0000FF"/>
      <name val="Calibri"/>
      <family val="1"/>
      <charset val="136"/>
      <scheme val="minor"/>
    </font>
    <font>
      <u/>
      <sz val="12"/>
      <color theme="11"/>
      <name val="Calibri"/>
      <family val="2"/>
      <charset val="136"/>
      <scheme val="minor"/>
    </font>
    <font>
      <sz val="10"/>
      <name val="Calibri"/>
      <family val="1"/>
      <charset val="136"/>
      <scheme val="minor"/>
    </font>
    <font>
      <sz val="8"/>
      <name val="Calibri"/>
      <family val="1"/>
      <charset val="136"/>
      <scheme val="minor"/>
    </font>
    <font>
      <sz val="18"/>
      <color theme="0"/>
      <name val="Calibri"/>
      <family val="1"/>
      <charset val="136"/>
      <scheme val="minor"/>
    </font>
    <font>
      <sz val="11"/>
      <name val="Calibri"/>
      <family val="1"/>
      <charset val="136"/>
      <scheme val="minor"/>
    </font>
    <font>
      <b/>
      <sz val="8"/>
      <name val="Calibri"/>
      <family val="1"/>
      <charset val="136"/>
      <scheme val="minor"/>
    </font>
    <font>
      <sz val="14"/>
      <name val="Calibri"/>
      <family val="1"/>
      <charset val="136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1"/>
      <charset val="136"/>
      <scheme val="minor"/>
    </font>
    <font>
      <sz val="9"/>
      <name val="Calibri"/>
      <family val="1"/>
      <charset val="136"/>
      <scheme val="minor"/>
    </font>
    <font>
      <sz val="11"/>
      <color indexed="8"/>
      <name val="新細明體"/>
      <family val="1"/>
      <charset val="128"/>
    </font>
    <font>
      <u/>
      <sz val="11"/>
      <color indexed="12"/>
      <name val="新細明體"/>
      <family val="1"/>
      <charset val="128"/>
    </font>
    <font>
      <sz val="12"/>
      <color indexed="8"/>
      <name val="新細明體"/>
      <family val="1"/>
      <charset val="128"/>
    </font>
    <font>
      <sz val="10"/>
      <name val="Arial"/>
      <family val="2"/>
    </font>
    <font>
      <sz val="11"/>
      <name val="新細明體 (本文)"/>
      <family val="1"/>
      <charset val="136"/>
    </font>
    <font>
      <sz val="12"/>
      <color rgb="FFFF0000"/>
      <name val="Calibri"/>
      <family val="1"/>
      <charset val="136"/>
      <scheme val="minor"/>
    </font>
    <font>
      <sz val="18"/>
      <color rgb="FFFF0000"/>
      <name val="Calibri"/>
      <family val="1"/>
      <charset val="136"/>
      <scheme val="minor"/>
    </font>
    <font>
      <sz val="16"/>
      <name val="Calibri"/>
      <family val="1"/>
      <charset val="136"/>
      <scheme val="minor"/>
    </font>
    <font>
      <sz val="14"/>
      <color rgb="FFFF0000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0"/>
      <color rgb="FF000000"/>
      <name val="Arial"/>
      <family val="2"/>
    </font>
    <font>
      <sz val="12"/>
      <color theme="0" tint="-0.499984740745262"/>
      <name val="Calibri"/>
      <family val="1"/>
      <charset val="136"/>
      <scheme val="minor"/>
    </font>
    <font>
      <sz val="12"/>
      <color rgb="FF5C5C5C"/>
      <name val="Calibri"/>
      <family val="1"/>
      <charset val="136"/>
      <scheme val="minor"/>
    </font>
    <font>
      <sz val="10"/>
      <color rgb="FFFF0000"/>
      <name val="Calibri"/>
      <family val="1"/>
      <charset val="136"/>
      <scheme val="minor"/>
    </font>
    <font>
      <sz val="9"/>
      <color rgb="FFFF0000"/>
      <name val="Calibri"/>
      <family val="1"/>
      <charset val="136"/>
      <scheme val="minor"/>
    </font>
    <font>
      <b/>
      <sz val="10"/>
      <name val="Calibri"/>
      <family val="1"/>
      <charset val="136"/>
      <scheme val="minor"/>
    </font>
    <font>
      <sz val="14"/>
      <color theme="0"/>
      <name val="Calibri"/>
      <family val="1"/>
      <charset val="136"/>
      <scheme val="minor"/>
    </font>
    <font>
      <sz val="9"/>
      <color rgb="FFEF1D7A"/>
      <name val="Calibri"/>
      <family val="1"/>
      <charset val="136"/>
      <scheme val="minor"/>
    </font>
    <font>
      <u/>
      <sz val="12"/>
      <color theme="10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9"/>
      <color theme="0"/>
      <name val="Calibri"/>
      <family val="1"/>
      <charset val="136"/>
      <scheme val="minor"/>
    </font>
    <font>
      <sz val="12"/>
      <color rgb="FFC00000"/>
      <name val="Calibri"/>
      <family val="1"/>
      <charset val="136"/>
      <scheme val="minor"/>
    </font>
    <font>
      <sz val="10"/>
      <color rgb="FFC00000"/>
      <name val="Calibri"/>
      <family val="1"/>
      <charset val="136"/>
      <scheme val="minor"/>
    </font>
    <font>
      <sz val="10"/>
      <color theme="1"/>
      <name val="Calibri"/>
      <family val="2"/>
      <scheme val="minor"/>
    </font>
    <font>
      <b/>
      <sz val="43"/>
      <color theme="7" tint="-0.24994659260841701"/>
      <name val="Cambria"/>
      <family val="2"/>
      <scheme val="major"/>
    </font>
    <font>
      <b/>
      <sz val="14"/>
      <color theme="5"/>
      <name val="Cambria"/>
      <family val="2"/>
      <scheme val="major"/>
    </font>
    <font>
      <b/>
      <sz val="10"/>
      <color theme="5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name val="Calibri"/>
      <family val="2"/>
      <scheme val="minor"/>
    </font>
    <font>
      <sz val="10"/>
      <color rgb="FF0000FF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rgb="FFFF0000"/>
      <name val="Calibri"/>
      <family val="1"/>
      <charset val="136"/>
      <scheme val="minor"/>
    </font>
    <font>
      <sz val="20"/>
      <color rgb="FFFFFF00"/>
      <name val="Calibri"/>
      <family val="1"/>
      <charset val="136"/>
      <scheme val="minor"/>
    </font>
    <font>
      <sz val="18"/>
      <color rgb="FFFFFF00"/>
      <name val="Calibri"/>
      <family val="1"/>
      <charset val="136"/>
      <scheme val="minor"/>
    </font>
    <font>
      <sz val="11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color rgb="FFFFFF00"/>
      <name val="Calibri"/>
      <family val="1"/>
      <charset val="136"/>
      <scheme val="minor"/>
    </font>
    <font>
      <sz val="12"/>
      <color rgb="FFFFFF00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FF00"/>
      <name val="Calibri"/>
      <family val="1"/>
      <charset val="136"/>
      <scheme val="minor"/>
    </font>
    <font>
      <sz val="9"/>
      <color rgb="FFFFFF00"/>
      <name val="Calibri"/>
      <family val="1"/>
      <charset val="136"/>
      <scheme val="minor"/>
    </font>
    <font>
      <sz val="16"/>
      <color rgb="FFFFFF00"/>
      <name val="Calibri"/>
      <family val="1"/>
      <charset val="136"/>
      <scheme val="minor"/>
    </font>
    <font>
      <u/>
      <sz val="10"/>
      <color theme="10"/>
      <name val="Calibri"/>
      <family val="2"/>
      <charset val="136"/>
      <scheme val="minor"/>
    </font>
    <font>
      <sz val="10"/>
      <color rgb="FF0070C0"/>
      <name val="Calibri"/>
      <family val="1"/>
      <charset val="136"/>
      <scheme val="minor"/>
    </font>
    <font>
      <sz val="10"/>
      <color theme="0" tint="-0.249977111117893"/>
      <name val="Calibri"/>
      <family val="1"/>
      <charset val="136"/>
      <scheme val="minor"/>
    </font>
    <font>
      <sz val="10"/>
      <color rgb="FFFF0000"/>
      <name val="新細明體"/>
      <family val="1"/>
      <charset val="136"/>
    </font>
    <font>
      <sz val="14"/>
      <color rgb="FF0070C0"/>
      <name val="Calibri"/>
      <family val="1"/>
      <charset val="136"/>
      <scheme val="minor"/>
    </font>
    <font>
      <sz val="12"/>
      <color rgb="FFFF0000"/>
      <name val="新細明體"/>
      <family val="1"/>
      <charset val="136"/>
    </font>
    <font>
      <sz val="10"/>
      <color rgb="FF5C5C5C"/>
      <name val="Calibri"/>
      <family val="1"/>
      <charset val="136"/>
      <scheme val="minor"/>
    </font>
    <font>
      <sz val="9"/>
      <color theme="0"/>
      <name val="Calibri (Body)"/>
    </font>
    <font>
      <sz val="10"/>
      <color rgb="FF006831"/>
      <name val="Calibri"/>
      <family val="1"/>
      <charset val="136"/>
      <scheme val="minor"/>
    </font>
    <font>
      <b/>
      <sz val="12"/>
      <color rgb="FFFF0000"/>
      <name val="Calibri"/>
      <family val="1"/>
      <charset val="13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F1D7A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6F0CE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4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3" fillId="0" borderId="0">
      <alignment vertical="center"/>
    </xf>
    <xf numFmtId="165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Alignment="0">
      <alignment vertical="center"/>
      <protection locked="0"/>
    </xf>
    <xf numFmtId="165" fontId="23" fillId="0" borderId="0" applyFont="0" applyFill="0" applyBorder="0" applyAlignment="0" applyProtection="0"/>
    <xf numFmtId="0" fontId="21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" fillId="0" borderId="0" applyFont="0" applyFill="0" applyBorder="0" applyAlignment="0" applyProtection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20" fillId="0" borderId="0"/>
    <xf numFmtId="0" fontId="33" fillId="0" borderId="0"/>
    <xf numFmtId="0" fontId="41" fillId="0" borderId="0" applyNumberFormat="0" applyFill="0" applyBorder="0" applyAlignment="0" applyProtection="0"/>
    <xf numFmtId="0" fontId="47" fillId="0" borderId="0">
      <alignment horizontal="right" vertical="center"/>
    </xf>
    <xf numFmtId="0" fontId="48" fillId="0" borderId="0">
      <alignment horizontal="left" vertical="center"/>
    </xf>
    <xf numFmtId="0" fontId="49" fillId="0" borderId="0">
      <alignment horizontal="right" vertical="top"/>
    </xf>
    <xf numFmtId="0" fontId="50" fillId="0" borderId="0" applyNumberFormat="0" applyFill="0" applyBorder="0" applyProtection="0">
      <alignment horizontal="left" vertical="center"/>
    </xf>
    <xf numFmtId="0" fontId="51" fillId="0" borderId="0">
      <alignment horizontal="left"/>
    </xf>
    <xf numFmtId="0" fontId="49" fillId="0" borderId="0">
      <alignment vertical="center"/>
    </xf>
  </cellStyleXfs>
  <cellXfs count="387">
    <xf numFmtId="0" fontId="0" fillId="0" borderId="0" xfId="0"/>
    <xf numFmtId="0" fontId="7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7" fillId="0" borderId="0" xfId="129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0" xfId="4" applyFont="1" applyAlignment="1" applyProtection="1">
      <alignment horizontal="center" vertical="center"/>
      <protection locked="0"/>
    </xf>
    <xf numFmtId="44" fontId="14" fillId="5" borderId="0" xfId="73" applyFont="1" applyFill="1" applyBorder="1" applyAlignment="1" applyProtection="1">
      <alignment horizontal="center" vertical="center"/>
    </xf>
    <xf numFmtId="44" fontId="14" fillId="0" borderId="0" xfId="4" applyNumberFormat="1" applyFont="1" applyAlignment="1" applyProtection="1">
      <alignment horizontal="center" vertical="center"/>
      <protection locked="0"/>
    </xf>
    <xf numFmtId="166" fontId="14" fillId="0" borderId="0" xfId="129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Border="1" applyAlignment="1" applyProtection="1">
      <alignment horizontal="center" vertical="center"/>
    </xf>
    <xf numFmtId="168" fontId="28" fillId="5" borderId="0" xfId="73" applyNumberFormat="1" applyFont="1" applyFill="1" applyBorder="1" applyAlignment="1" applyProtection="1">
      <alignment horizontal="center" vertical="center" shrinkToFit="1"/>
    </xf>
    <xf numFmtId="168" fontId="12" fillId="5" borderId="0" xfId="73" applyNumberFormat="1" applyFont="1" applyFill="1" applyBorder="1" applyAlignment="1" applyProtection="1">
      <alignment horizontal="center" vertical="center" shrinkToFit="1"/>
    </xf>
    <xf numFmtId="168" fontId="14" fillId="5" borderId="0" xfId="73" applyNumberFormat="1" applyFont="1" applyFill="1" applyBorder="1" applyAlignment="1" applyProtection="1">
      <alignment horizontal="center" vertical="center"/>
    </xf>
    <xf numFmtId="168" fontId="7" fillId="0" borderId="0" xfId="73" applyNumberFormat="1" applyFont="1" applyFill="1" applyAlignment="1" applyProtection="1">
      <alignment horizontal="center" vertical="center"/>
    </xf>
    <xf numFmtId="166" fontId="7" fillId="5" borderId="0" xfId="129" applyNumberFormat="1" applyFont="1" applyFill="1" applyAlignment="1" applyProtection="1">
      <alignment horizontal="center" vertical="center"/>
    </xf>
    <xf numFmtId="44" fontId="14" fillId="0" borderId="0" xfId="1" applyNumberFormat="1" applyFont="1" applyAlignment="1" applyProtection="1">
      <alignment horizontal="center" vertical="center" shrinkToFit="1"/>
      <protection locked="0"/>
    </xf>
    <xf numFmtId="0" fontId="7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Border="1" applyAlignment="1" applyProtection="1">
      <alignment horizontal="center" vertical="center"/>
    </xf>
    <xf numFmtId="0" fontId="7" fillId="5" borderId="0" xfId="73" applyNumberFormat="1" applyFont="1" applyFill="1" applyBorder="1" applyAlignment="1" applyProtection="1">
      <alignment horizontal="center" vertical="center"/>
    </xf>
    <xf numFmtId="0" fontId="28" fillId="5" borderId="0" xfId="73" applyNumberFormat="1" applyFont="1" applyFill="1" applyBorder="1" applyAlignment="1" applyProtection="1">
      <alignment horizontal="center" vertical="center" shrinkToFit="1"/>
    </xf>
    <xf numFmtId="0" fontId="12" fillId="5" borderId="0" xfId="73" applyNumberFormat="1" applyFont="1" applyFill="1" applyBorder="1" applyAlignment="1" applyProtection="1">
      <alignment horizontal="center" vertical="center" shrinkToFit="1"/>
    </xf>
    <xf numFmtId="0" fontId="14" fillId="5" borderId="0" xfId="73" applyNumberFormat="1" applyFont="1" applyFill="1" applyBorder="1" applyAlignment="1" applyProtection="1">
      <alignment horizontal="center" vertical="center"/>
    </xf>
    <xf numFmtId="0" fontId="7" fillId="0" borderId="0" xfId="73" applyNumberFormat="1" applyFont="1" applyFill="1" applyAlignment="1" applyProtection="1">
      <alignment horizontal="center" vertical="center"/>
    </xf>
    <xf numFmtId="168" fontId="7" fillId="5" borderId="0" xfId="73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 wrapText="1"/>
      <protection locked="0"/>
    </xf>
    <xf numFmtId="0" fontId="7" fillId="5" borderId="0" xfId="1" applyFont="1" applyFill="1" applyAlignment="1">
      <alignment horizontal="center" vertical="center" shrinkToFit="1"/>
    </xf>
    <xf numFmtId="0" fontId="14" fillId="0" borderId="0" xfId="0" applyFont="1" applyAlignment="1" applyProtection="1">
      <alignment horizontal="center" vertical="center"/>
      <protection locked="0"/>
    </xf>
    <xf numFmtId="166" fontId="14" fillId="5" borderId="0" xfId="129" applyNumberFormat="1" applyFont="1" applyFill="1" applyAlignment="1" applyProtection="1">
      <alignment horizontal="center" vertical="center"/>
    </xf>
    <xf numFmtId="166" fontId="44" fillId="5" borderId="0" xfId="129" applyNumberFormat="1" applyFont="1" applyFill="1" applyBorder="1" applyAlignment="1" applyProtection="1">
      <alignment horizontal="center" vertical="center"/>
    </xf>
    <xf numFmtId="44" fontId="44" fillId="5" borderId="0" xfId="73" applyFont="1" applyFill="1" applyBorder="1" applyAlignment="1" applyProtection="1">
      <alignment horizontal="center" vertical="center"/>
    </xf>
    <xf numFmtId="0" fontId="7" fillId="5" borderId="0" xfId="4" applyFont="1" applyFill="1">
      <alignment vertical="center"/>
    </xf>
    <xf numFmtId="0" fontId="7" fillId="5" borderId="0" xfId="4" applyFont="1" applyFill="1" applyAlignment="1">
      <alignment horizontal="center" vertical="center"/>
    </xf>
    <xf numFmtId="44" fontId="7" fillId="5" borderId="0" xfId="4" applyNumberFormat="1" applyFont="1" applyFill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8" fontId="7" fillId="5" borderId="0" xfId="4" applyNumberFormat="1" applyFont="1" applyFill="1" applyAlignment="1">
      <alignment horizontal="center" vertical="center"/>
    </xf>
    <xf numFmtId="8" fontId="7" fillId="5" borderId="0" xfId="4" applyNumberFormat="1" applyFont="1" applyFill="1">
      <alignment vertical="center"/>
    </xf>
    <xf numFmtId="0" fontId="7" fillId="0" borderId="0" xfId="4" applyFont="1">
      <alignment vertical="center"/>
    </xf>
    <xf numFmtId="0" fontId="7" fillId="0" borderId="0" xfId="4" applyFont="1" applyAlignment="1">
      <alignment horizontal="center" vertical="center"/>
    </xf>
    <xf numFmtId="0" fontId="30" fillId="5" borderId="0" xfId="1" applyFont="1" applyFill="1">
      <alignment vertical="center"/>
    </xf>
    <xf numFmtId="0" fontId="7" fillId="5" borderId="0" xfId="1" applyFont="1" applyFill="1">
      <alignment vertical="center"/>
    </xf>
    <xf numFmtId="0" fontId="7" fillId="5" borderId="0" xfId="4" applyFont="1" applyFill="1" applyAlignment="1">
      <alignment horizontal="right" vertical="center"/>
    </xf>
    <xf numFmtId="0" fontId="7" fillId="5" borderId="0" xfId="4" applyFont="1" applyFill="1" applyAlignment="1">
      <alignment horizontal="left" vertical="center"/>
    </xf>
    <xf numFmtId="0" fontId="7" fillId="5" borderId="0" xfId="1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10" fillId="5" borderId="0" xfId="4" applyFont="1" applyFill="1">
      <alignment vertical="center"/>
    </xf>
    <xf numFmtId="0" fontId="28" fillId="5" borderId="0" xfId="1" applyFont="1" applyFill="1">
      <alignment vertical="center"/>
    </xf>
    <xf numFmtId="0" fontId="10" fillId="5" borderId="0" xfId="4" applyFont="1" applyFill="1" applyAlignment="1">
      <alignment horizontal="center" vertical="center"/>
    </xf>
    <xf numFmtId="0" fontId="6" fillId="5" borderId="0" xfId="4" applyFill="1">
      <alignment vertical="center"/>
    </xf>
    <xf numFmtId="44" fontId="10" fillId="5" borderId="0" xfId="4" applyNumberFormat="1" applyFont="1" applyFill="1" applyAlignment="1">
      <alignment horizontal="center" vertical="center"/>
    </xf>
    <xf numFmtId="168" fontId="10" fillId="5" borderId="0" xfId="4" applyNumberFormat="1" applyFont="1" applyFill="1" applyAlignment="1">
      <alignment horizontal="center" vertical="center"/>
    </xf>
    <xf numFmtId="8" fontId="10" fillId="5" borderId="0" xfId="4" applyNumberFormat="1" applyFont="1" applyFill="1">
      <alignment vertical="center"/>
    </xf>
    <xf numFmtId="0" fontId="10" fillId="0" borderId="0" xfId="4" applyFont="1">
      <alignment vertical="center"/>
    </xf>
    <xf numFmtId="0" fontId="10" fillId="5" borderId="0" xfId="4" applyFont="1" applyFill="1" applyAlignment="1">
      <alignment horizontal="left" vertical="center"/>
    </xf>
    <xf numFmtId="0" fontId="10" fillId="5" borderId="0" xfId="4" applyFont="1" applyFill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27" fillId="5" borderId="0" xfId="4" applyFont="1" applyFill="1" applyAlignment="1">
      <alignment horizontal="center" vertical="center"/>
    </xf>
    <xf numFmtId="8" fontId="12" fillId="5" borderId="0" xfId="4" applyNumberFormat="1" applyFont="1" applyFill="1" applyAlignment="1">
      <alignment horizontal="left" vertical="center" shrinkToFit="1"/>
    </xf>
    <xf numFmtId="168" fontId="12" fillId="5" borderId="0" xfId="4" applyNumberFormat="1" applyFont="1" applyFill="1" applyAlignment="1">
      <alignment vertical="center" shrinkToFit="1"/>
    </xf>
    <xf numFmtId="0" fontId="12" fillId="5" borderId="0" xfId="4" applyFont="1" applyFill="1" applyAlignment="1">
      <alignment horizontal="center" vertical="center" shrinkToFit="1"/>
    </xf>
    <xf numFmtId="8" fontId="14" fillId="5" borderId="0" xfId="4" applyNumberFormat="1" applyFont="1" applyFill="1">
      <alignment vertical="center"/>
    </xf>
    <xf numFmtId="0" fontId="14" fillId="4" borderId="0" xfId="4" applyFont="1" applyFill="1" applyAlignment="1">
      <alignment horizontal="center"/>
    </xf>
    <xf numFmtId="0" fontId="12" fillId="4" borderId="0" xfId="4" applyFont="1" applyFill="1" applyAlignment="1">
      <alignment horizontal="center" vertical="center" shrinkToFit="1"/>
    </xf>
    <xf numFmtId="0" fontId="7" fillId="4" borderId="0" xfId="4" applyFont="1" applyFill="1" applyAlignment="1"/>
    <xf numFmtId="0" fontId="7" fillId="4" borderId="0" xfId="4" applyFont="1" applyFill="1" applyAlignment="1">
      <alignment horizontal="center"/>
    </xf>
    <xf numFmtId="0" fontId="7" fillId="4" borderId="0" xfId="4" applyFont="1" applyFill="1" applyAlignment="1">
      <alignment horizontal="left"/>
    </xf>
    <xf numFmtId="42" fontId="16" fillId="4" borderId="0" xfId="4" applyNumberFormat="1" applyFont="1" applyFill="1" applyAlignment="1">
      <alignment horizontal="left" vertical="center"/>
    </xf>
    <xf numFmtId="0" fontId="16" fillId="4" borderId="0" xfId="4" applyFont="1" applyFill="1" applyAlignment="1">
      <alignment horizontal="left" vertical="center"/>
    </xf>
    <xf numFmtId="0" fontId="8" fillId="4" borderId="5" xfId="4" applyFont="1" applyFill="1" applyBorder="1" applyAlignment="1">
      <alignment horizontal="center" wrapText="1"/>
    </xf>
    <xf numFmtId="0" fontId="8" fillId="4" borderId="5" xfId="4" applyFont="1" applyFill="1" applyBorder="1" applyAlignment="1">
      <alignment horizontal="center" vertical="top" wrapText="1"/>
    </xf>
    <xf numFmtId="0" fontId="7" fillId="4" borderId="0" xfId="4" applyFont="1" applyFill="1" applyAlignment="1">
      <alignment horizontal="center" wrapText="1"/>
    </xf>
    <xf numFmtId="44" fontId="14" fillId="4" borderId="0" xfId="4" applyNumberFormat="1" applyFont="1" applyFill="1" applyAlignment="1">
      <alignment horizontal="center"/>
    </xf>
    <xf numFmtId="0" fontId="7" fillId="4" borderId="0" xfId="1" applyFont="1" applyFill="1" applyAlignment="1">
      <alignment horizontal="center" wrapText="1"/>
    </xf>
    <xf numFmtId="8" fontId="7" fillId="4" borderId="0" xfId="4" applyNumberFormat="1" applyFont="1" applyFill="1">
      <alignment vertical="center"/>
    </xf>
    <xf numFmtId="0" fontId="7" fillId="0" borderId="0" xfId="4" applyFont="1" applyAlignment="1"/>
    <xf numFmtId="0" fontId="35" fillId="5" borderId="0" xfId="4" applyFont="1" applyFill="1" applyAlignment="1">
      <alignment horizontal="left" vertical="center"/>
    </xf>
    <xf numFmtId="0" fontId="14" fillId="5" borderId="0" xfId="1" applyFont="1" applyFill="1" applyAlignment="1">
      <alignment horizontal="center" vertical="top" wrapText="1" shrinkToFit="1"/>
    </xf>
    <xf numFmtId="0" fontId="7" fillId="5" borderId="0" xfId="4" applyFont="1" applyFill="1" applyAlignment="1">
      <alignment horizontal="center" vertical="center" wrapText="1"/>
    </xf>
    <xf numFmtId="168" fontId="12" fillId="5" borderId="0" xfId="4" applyNumberFormat="1" applyFont="1" applyFill="1" applyAlignment="1">
      <alignment horizontal="center" vertical="center" shrinkToFit="1"/>
    </xf>
    <xf numFmtId="44" fontId="12" fillId="5" borderId="0" xfId="4" applyNumberFormat="1" applyFont="1" applyFill="1" applyAlignment="1">
      <alignment shrinkToFit="1"/>
    </xf>
    <xf numFmtId="0" fontId="7" fillId="5" borderId="0" xfId="4" applyFont="1" applyFill="1" applyAlignment="1">
      <alignment horizontal="center" vertical="center" shrinkToFit="1"/>
    </xf>
    <xf numFmtId="0" fontId="7" fillId="4" borderId="0" xfId="4" applyFont="1" applyFill="1" applyAlignment="1">
      <alignment horizontal="center" vertical="center" wrapText="1" shrinkToFit="1"/>
    </xf>
    <xf numFmtId="0" fontId="19" fillId="4" borderId="0" xfId="1" applyFont="1" applyFill="1" applyAlignment="1">
      <alignment horizontal="right" vertical="top"/>
    </xf>
    <xf numFmtId="0" fontId="7" fillId="4" borderId="0" xfId="1" applyFont="1" applyFill="1" applyAlignment="1">
      <alignment horizontal="center" vertical="top" shrinkToFit="1"/>
    </xf>
    <xf numFmtId="0" fontId="7" fillId="5" borderId="0" xfId="4" applyFont="1" applyFill="1" applyAlignment="1">
      <alignment horizontal="center" vertical="center" wrapText="1" shrinkToFit="1"/>
    </xf>
    <xf numFmtId="0" fontId="14" fillId="5" borderId="0" xfId="4" applyFont="1" applyFill="1" applyAlignment="1">
      <alignment horizontal="center" vertical="center" shrinkToFit="1"/>
    </xf>
    <xf numFmtId="8" fontId="28" fillId="5" borderId="0" xfId="4" applyNumberFormat="1" applyFont="1" applyFill="1" applyAlignment="1">
      <alignment horizontal="left" vertical="center" shrinkToFit="1"/>
    </xf>
    <xf numFmtId="168" fontId="28" fillId="5" borderId="0" xfId="4" applyNumberFormat="1" applyFont="1" applyFill="1" applyAlignment="1">
      <alignment vertical="center" shrinkToFit="1"/>
    </xf>
    <xf numFmtId="0" fontId="7" fillId="5" borderId="0" xfId="1" applyFont="1" applyFill="1" applyAlignment="1">
      <alignment horizontal="center" vertical="center" wrapText="1" shrinkToFit="1"/>
    </xf>
    <xf numFmtId="0" fontId="34" fillId="5" borderId="0" xfId="4" applyFont="1" applyFill="1" applyAlignment="1">
      <alignment horizontal="left" vertical="center" shrinkToFit="1"/>
    </xf>
    <xf numFmtId="2" fontId="7" fillId="4" borderId="0" xfId="1" applyNumberFormat="1" applyFont="1" applyFill="1" applyAlignment="1">
      <alignment horizontal="center" vertical="top" shrinkToFit="1"/>
    </xf>
    <xf numFmtId="0" fontId="7" fillId="7" borderId="0" xfId="1" applyFont="1" applyFill="1" applyAlignment="1">
      <alignment horizontal="center" vertical="top" shrinkToFit="1"/>
    </xf>
    <xf numFmtId="2" fontId="7" fillId="7" borderId="0" xfId="1" applyNumberFormat="1" applyFont="1" applyFill="1" applyAlignment="1">
      <alignment horizontal="center" vertical="top" shrinkToFit="1"/>
    </xf>
    <xf numFmtId="8" fontId="7" fillId="5" borderId="0" xfId="4" applyNumberFormat="1" applyFont="1" applyFill="1" applyAlignment="1">
      <alignment horizontal="left" vertical="center" shrinkToFit="1"/>
    </xf>
    <xf numFmtId="0" fontId="7" fillId="5" borderId="0" xfId="4" applyFont="1" applyFill="1" applyAlignment="1">
      <alignment vertical="center" wrapText="1"/>
    </xf>
    <xf numFmtId="0" fontId="28" fillId="5" borderId="0" xfId="4" applyFont="1" applyFill="1" applyAlignment="1">
      <alignment horizontal="center" vertical="center" shrinkToFit="1"/>
    </xf>
    <xf numFmtId="0" fontId="28" fillId="5" borderId="0" xfId="4" applyFont="1" applyFill="1" applyAlignment="1">
      <alignment horizontal="center" vertical="center" wrapText="1" shrinkToFit="1"/>
    </xf>
    <xf numFmtId="0" fontId="28" fillId="5" borderId="0" xfId="1" applyFont="1" applyFill="1" applyAlignment="1">
      <alignment horizontal="center" vertical="center" wrapText="1" shrinkToFit="1"/>
    </xf>
    <xf numFmtId="44" fontId="7" fillId="5" borderId="0" xfId="4" applyNumberFormat="1" applyFont="1" applyFill="1" applyAlignment="1">
      <alignment horizontal="center" vertical="center" wrapText="1" shrinkToFit="1"/>
    </xf>
    <xf numFmtId="168" fontId="12" fillId="5" borderId="0" xfId="4" applyNumberFormat="1" applyFont="1" applyFill="1" applyAlignment="1">
      <alignment horizontal="center" vertical="center" wrapText="1" shrinkToFit="1"/>
    </xf>
    <xf numFmtId="8" fontId="12" fillId="5" borderId="0" xfId="4" applyNumberFormat="1" applyFont="1" applyFill="1" applyAlignment="1">
      <alignment horizontal="center" vertical="center" shrinkToFit="1"/>
    </xf>
    <xf numFmtId="168" fontId="28" fillId="5" borderId="0" xfId="4" applyNumberFormat="1" applyFont="1" applyFill="1" applyAlignment="1">
      <alignment horizontal="center" vertical="center"/>
    </xf>
    <xf numFmtId="8" fontId="12" fillId="5" borderId="0" xfId="4" applyNumberFormat="1" applyFont="1" applyFill="1" applyAlignment="1">
      <alignment vertical="center" shrinkToFit="1"/>
    </xf>
    <xf numFmtId="170" fontId="14" fillId="5" borderId="0" xfId="4" applyNumberFormat="1" applyFont="1" applyFill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168" fontId="14" fillId="5" borderId="0" xfId="4" applyNumberFormat="1" applyFont="1" applyFill="1" applyAlignment="1">
      <alignment horizontal="center" vertical="center"/>
    </xf>
    <xf numFmtId="42" fontId="14" fillId="5" borderId="0" xfId="1" applyNumberFormat="1" applyFont="1" applyFill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5" borderId="0" xfId="1" applyFont="1" applyFill="1" applyAlignment="1">
      <alignment horizontal="center" vertical="center"/>
    </xf>
    <xf numFmtId="44" fontId="14" fillId="5" borderId="0" xfId="4" applyNumberFormat="1" applyFont="1" applyFill="1" applyAlignment="1">
      <alignment horizontal="center" vertical="center"/>
    </xf>
    <xf numFmtId="0" fontId="42" fillId="5" borderId="0" xfId="0" applyFont="1" applyFill="1" applyAlignment="1">
      <alignment horizontal="center" vertical="center"/>
    </xf>
    <xf numFmtId="44" fontId="7" fillId="0" borderId="0" xfId="4" applyNumberFormat="1" applyFont="1" applyAlignment="1">
      <alignment horizontal="center" vertical="center"/>
    </xf>
    <xf numFmtId="168" fontId="7" fillId="0" borderId="0" xfId="4" applyNumberFormat="1" applyFont="1" applyAlignment="1">
      <alignment horizontal="center" vertical="center"/>
    </xf>
    <xf numFmtId="8" fontId="7" fillId="0" borderId="0" xfId="4" applyNumberFormat="1" applyFont="1">
      <alignment vertical="center"/>
    </xf>
    <xf numFmtId="44" fontId="7" fillId="5" borderId="0" xfId="1" applyNumberFormat="1" applyFont="1" applyFill="1" applyAlignment="1">
      <alignment horizontal="center" vertical="center"/>
    </xf>
    <xf numFmtId="42" fontId="7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>
      <alignment vertical="center"/>
    </xf>
    <xf numFmtId="167" fontId="7" fillId="5" borderId="0" xfId="1" applyNumberFormat="1" applyFont="1" applyFill="1">
      <alignment vertical="center"/>
    </xf>
    <xf numFmtId="0" fontId="7" fillId="0" borderId="0" xfId="1" applyFont="1">
      <alignment vertical="center"/>
    </xf>
    <xf numFmtId="0" fontId="29" fillId="5" borderId="0" xfId="1" applyFont="1" applyFill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28" fillId="5" borderId="0" xfId="1" applyFont="1" applyFill="1" applyAlignment="1">
      <alignment horizontal="center" vertical="center"/>
    </xf>
    <xf numFmtId="166" fontId="7" fillId="5" borderId="0" xfId="1" applyNumberFormat="1" applyFont="1" applyFill="1" applyAlignment="1">
      <alignment horizontal="center" vertical="center"/>
    </xf>
    <xf numFmtId="0" fontId="7" fillId="5" borderId="3" xfId="1" applyFont="1" applyFill="1" applyBorder="1" applyAlignment="1">
      <alignment horizontal="center" vertical="center"/>
    </xf>
    <xf numFmtId="0" fontId="10" fillId="5" borderId="0" xfId="1" applyFont="1" applyFill="1" applyAlignment="1">
      <alignment horizontal="center" vertical="center"/>
    </xf>
    <xf numFmtId="0" fontId="17" fillId="5" borderId="0" xfId="1" applyFont="1" applyFill="1" applyAlignment="1">
      <alignment horizontal="center" vertical="center"/>
    </xf>
    <xf numFmtId="44" fontId="10" fillId="5" borderId="0" xfId="1" applyNumberFormat="1" applyFont="1" applyFill="1" applyAlignment="1">
      <alignment horizontal="center" vertical="center"/>
    </xf>
    <xf numFmtId="42" fontId="10" fillId="5" borderId="0" xfId="1" applyNumberFormat="1" applyFont="1" applyFill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7" fillId="5" borderId="6" xfId="1" applyFont="1" applyFill="1" applyBorder="1" applyAlignment="1">
      <alignment horizontal="center" vertical="center"/>
    </xf>
    <xf numFmtId="0" fontId="18" fillId="5" borderId="0" xfId="1" applyFont="1" applyFill="1" applyAlignment="1">
      <alignment horizontal="center" vertical="center"/>
    </xf>
    <xf numFmtId="8" fontId="10" fillId="5" borderId="0" xfId="1" applyNumberFormat="1" applyFont="1" applyFill="1" applyAlignment="1">
      <alignment horizontal="center" vertical="center"/>
    </xf>
    <xf numFmtId="167" fontId="10" fillId="5" borderId="0" xfId="1" applyNumberFormat="1" applyFont="1" applyFill="1" applyAlignment="1">
      <alignment horizontal="center" vertical="center"/>
    </xf>
    <xf numFmtId="0" fontId="15" fillId="5" borderId="0" xfId="1" applyFont="1" applyFill="1" applyAlignment="1">
      <alignment horizontal="center" vertical="center" wrapText="1" shrinkToFit="1"/>
    </xf>
    <xf numFmtId="0" fontId="14" fillId="5" borderId="0" xfId="1" applyFont="1" applyFill="1" applyAlignment="1">
      <alignment horizontal="center" vertical="center" wrapText="1" shrinkToFit="1"/>
    </xf>
    <xf numFmtId="8" fontId="36" fillId="5" borderId="0" xfId="1" applyNumberFormat="1" applyFont="1" applyFill="1" applyAlignment="1">
      <alignment horizontal="left" vertical="center" wrapText="1"/>
    </xf>
    <xf numFmtId="8" fontId="36" fillId="5" borderId="0" xfId="1" applyNumberFormat="1" applyFont="1" applyFill="1" applyAlignment="1">
      <alignment horizontal="left" vertical="center"/>
    </xf>
    <xf numFmtId="8" fontId="36" fillId="5" borderId="1" xfId="1" applyNumberFormat="1" applyFont="1" applyFill="1" applyBorder="1" applyAlignment="1">
      <alignment horizontal="left" vertical="center"/>
    </xf>
    <xf numFmtId="0" fontId="28" fillId="5" borderId="0" xfId="1" applyFont="1" applyFill="1" applyAlignment="1">
      <alignment horizontal="center" vertical="center" shrinkToFit="1"/>
    </xf>
    <xf numFmtId="0" fontId="44" fillId="5" borderId="0" xfId="1" applyFont="1" applyFill="1" applyAlignment="1">
      <alignment horizontal="center" vertical="center"/>
    </xf>
    <xf numFmtId="0" fontId="44" fillId="5" borderId="0" xfId="1" applyFont="1" applyFill="1" applyAlignment="1">
      <alignment horizontal="center" vertical="center" shrinkToFit="1"/>
    </xf>
    <xf numFmtId="0" fontId="45" fillId="5" borderId="0" xfId="1" applyFont="1" applyFill="1" applyAlignment="1">
      <alignment horizontal="center" vertical="center"/>
    </xf>
    <xf numFmtId="8" fontId="44" fillId="5" borderId="0" xfId="1" applyNumberFormat="1" applyFont="1" applyFill="1" applyAlignment="1">
      <alignment horizontal="center" vertical="center"/>
    </xf>
    <xf numFmtId="167" fontId="44" fillId="5" borderId="0" xfId="1" applyNumberFormat="1" applyFont="1" applyFill="1" applyAlignment="1">
      <alignment horizontal="center" vertical="center"/>
    </xf>
    <xf numFmtId="0" fontId="44" fillId="0" borderId="0" xfId="1" applyFont="1" applyAlignment="1">
      <alignment horizontal="center" vertical="center"/>
    </xf>
    <xf numFmtId="170" fontId="14" fillId="5" borderId="0" xfId="1" applyNumberFormat="1" applyFont="1" applyFill="1" applyAlignment="1">
      <alignment horizontal="center" vertical="center"/>
    </xf>
    <xf numFmtId="169" fontId="14" fillId="0" borderId="0" xfId="1" applyNumberFormat="1" applyFont="1" applyAlignment="1">
      <alignment horizontal="center" vertical="center"/>
    </xf>
    <xf numFmtId="8" fontId="14" fillId="0" borderId="0" xfId="1" applyNumberFormat="1" applyFont="1" applyAlignment="1">
      <alignment horizontal="center" vertical="center"/>
    </xf>
    <xf numFmtId="167" fontId="14" fillId="0" borderId="0" xfId="1" applyNumberFormat="1" applyFont="1" applyAlignment="1">
      <alignment horizontal="center" vertical="center"/>
    </xf>
    <xf numFmtId="6" fontId="14" fillId="5" borderId="0" xfId="1" applyNumberFormat="1" applyFont="1" applyFill="1" applyAlignment="1">
      <alignment horizontal="center" vertical="center"/>
    </xf>
    <xf numFmtId="0" fontId="28" fillId="0" borderId="0" xfId="1" applyFont="1" applyAlignment="1">
      <alignment horizontal="center" vertical="center"/>
    </xf>
    <xf numFmtId="44" fontId="14" fillId="5" borderId="0" xfId="1" applyNumberFormat="1" applyFont="1" applyFill="1" applyAlignment="1">
      <alignment horizontal="center" vertical="center" shrinkToFit="1"/>
    </xf>
    <xf numFmtId="0" fontId="14" fillId="5" borderId="0" xfId="1" applyFont="1" applyFill="1" applyAlignment="1">
      <alignment horizontal="center" vertical="center" wrapText="1"/>
    </xf>
    <xf numFmtId="8" fontId="14" fillId="5" borderId="0" xfId="1" applyNumberFormat="1" applyFont="1" applyFill="1" applyAlignment="1">
      <alignment horizontal="center" vertical="center"/>
    </xf>
    <xf numFmtId="167" fontId="14" fillId="5" borderId="0" xfId="1" applyNumberFormat="1" applyFont="1" applyFill="1" applyAlignment="1">
      <alignment horizontal="center" vertical="center"/>
    </xf>
    <xf numFmtId="44" fontId="7" fillId="0" borderId="0" xfId="1" applyNumberFormat="1" applyFont="1" applyAlignment="1">
      <alignment horizontal="center" vertical="center"/>
    </xf>
    <xf numFmtId="42" fontId="7" fillId="0" borderId="0" xfId="1" applyNumberFormat="1" applyFont="1" applyAlignment="1">
      <alignment horizontal="center" vertical="center"/>
    </xf>
    <xf numFmtId="8" fontId="7" fillId="0" borderId="0" xfId="1" applyNumberFormat="1" applyFont="1">
      <alignment vertical="center"/>
    </xf>
    <xf numFmtId="167" fontId="7" fillId="0" borderId="0" xfId="1" applyNumberFormat="1" applyFont="1">
      <alignment vertical="center"/>
    </xf>
    <xf numFmtId="0" fontId="28" fillId="0" borderId="0" xfId="1" applyFont="1">
      <alignment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7" fillId="5" borderId="0" xfId="1" applyNumberFormat="1" applyFont="1" applyFill="1" applyAlignment="1">
      <alignment horizontal="left" vertical="center"/>
    </xf>
    <xf numFmtId="49" fontId="10" fillId="5" borderId="0" xfId="1" applyNumberFormat="1" applyFont="1" applyFill="1" applyAlignment="1">
      <alignment horizontal="left" vertical="center"/>
    </xf>
    <xf numFmtId="49" fontId="44" fillId="5" borderId="0" xfId="1" applyNumberFormat="1" applyFont="1" applyFill="1" applyAlignment="1">
      <alignment horizontal="left" vertical="center"/>
    </xf>
    <xf numFmtId="49" fontId="14" fillId="0" borderId="0" xfId="1" applyNumberFormat="1" applyFont="1" applyAlignment="1" applyProtection="1">
      <alignment horizontal="left" vertical="center"/>
      <protection locked="0"/>
    </xf>
    <xf numFmtId="49" fontId="7" fillId="0" borderId="0" xfId="1" applyNumberFormat="1" applyFont="1" applyAlignment="1">
      <alignment horizontal="left" vertical="center"/>
    </xf>
    <xf numFmtId="166" fontId="7" fillId="5" borderId="0" xfId="1" applyNumberFormat="1" applyFont="1" applyFill="1">
      <alignment vertical="center"/>
    </xf>
    <xf numFmtId="0" fontId="38" fillId="5" borderId="0" xfId="1" applyFont="1" applyFill="1">
      <alignment vertical="center"/>
    </xf>
    <xf numFmtId="42" fontId="14" fillId="5" borderId="0" xfId="73" applyNumberFormat="1" applyFont="1" applyFill="1" applyBorder="1" applyAlignment="1" applyProtection="1">
      <alignment horizontal="center" vertical="center"/>
    </xf>
    <xf numFmtId="42" fontId="44" fillId="5" borderId="0" xfId="73" applyNumberFormat="1" applyFont="1" applyFill="1" applyBorder="1" applyAlignment="1" applyProtection="1">
      <alignment horizontal="center" vertical="center"/>
    </xf>
    <xf numFmtId="42" fontId="36" fillId="5" borderId="0" xfId="1" applyNumberFormat="1" applyFont="1" applyFill="1" applyAlignment="1">
      <alignment horizontal="center" vertical="center"/>
    </xf>
    <xf numFmtId="0" fontId="41" fillId="0" borderId="0" xfId="136" applyAlignment="1" applyProtection="1">
      <alignment horizontal="center" vertical="center"/>
      <protection locked="0"/>
    </xf>
    <xf numFmtId="0" fontId="51" fillId="0" borderId="0" xfId="1" applyFont="1" applyAlignment="1">
      <alignment horizontal="center" vertical="center"/>
    </xf>
    <xf numFmtId="0" fontId="51" fillId="0" borderId="0" xfId="129" applyNumberFormat="1" applyFont="1" applyFill="1" applyAlignment="1" applyProtection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0" xfId="4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14" fillId="5" borderId="0" xfId="73" applyNumberFormat="1" applyFont="1" applyFill="1" applyBorder="1" applyAlignment="1" applyProtection="1">
      <alignment horizontal="center" vertical="center" shrinkToFit="1"/>
    </xf>
    <xf numFmtId="0" fontId="7" fillId="5" borderId="1" xfId="1" applyFont="1" applyFill="1" applyBorder="1" applyAlignment="1">
      <alignment horizontal="center" vertical="center"/>
    </xf>
    <xf numFmtId="0" fontId="28" fillId="5" borderId="1" xfId="1" applyFont="1" applyFill="1" applyBorder="1" applyAlignment="1">
      <alignment horizontal="center" vertical="center"/>
    </xf>
    <xf numFmtId="0" fontId="7" fillId="4" borderId="0" xfId="4" applyFont="1" applyFill="1">
      <alignment vertical="center"/>
    </xf>
    <xf numFmtId="0" fontId="7" fillId="4" borderId="0" xfId="4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7" fillId="4" borderId="0" xfId="4" applyFont="1" applyFill="1" applyAlignment="1">
      <alignment horizontal="left" vertical="center"/>
    </xf>
    <xf numFmtId="0" fontId="7" fillId="4" borderId="9" xfId="4" applyFont="1" applyFill="1" applyBorder="1" applyAlignment="1">
      <alignment horizontal="center" vertical="center"/>
    </xf>
    <xf numFmtId="0" fontId="6" fillId="4" borderId="9" xfId="4" applyFill="1" applyBorder="1">
      <alignment vertical="center"/>
    </xf>
    <xf numFmtId="44" fontId="7" fillId="4" borderId="0" xfId="4" applyNumberFormat="1" applyFont="1" applyFill="1" applyAlignment="1">
      <alignment horizontal="center" vertical="center"/>
    </xf>
    <xf numFmtId="0" fontId="7" fillId="4" borderId="0" xfId="4" applyFont="1" applyFill="1" applyAlignment="1">
      <alignment horizontal="center" vertical="center" wrapText="1"/>
    </xf>
    <xf numFmtId="168" fontId="7" fillId="4" borderId="0" xfId="4" applyNumberFormat="1" applyFont="1" applyFill="1" applyAlignment="1">
      <alignment horizontal="center" vertical="center"/>
    </xf>
    <xf numFmtId="168" fontId="7" fillId="4" borderId="0" xfId="73" applyNumberFormat="1" applyFont="1" applyFill="1" applyBorder="1" applyAlignment="1" applyProtection="1">
      <alignment horizontal="center" vertical="center"/>
    </xf>
    <xf numFmtId="0" fontId="7" fillId="4" borderId="0" xfId="73" applyNumberFormat="1" applyFont="1" applyFill="1" applyBorder="1" applyAlignment="1" applyProtection="1">
      <alignment horizontal="center" vertical="center"/>
    </xf>
    <xf numFmtId="0" fontId="43" fillId="9" borderId="4" xfId="1" applyFont="1" applyFill="1" applyBorder="1" applyAlignment="1">
      <alignment horizontal="center" vertical="top" wrapText="1" shrinkToFit="1"/>
    </xf>
    <xf numFmtId="0" fontId="43" fillId="9" borderId="5" xfId="1" applyFont="1" applyFill="1" applyBorder="1" applyAlignment="1">
      <alignment horizontal="center" vertical="top" wrapText="1" shrinkToFit="1"/>
    </xf>
    <xf numFmtId="0" fontId="43" fillId="9" borderId="5" xfId="1" applyFont="1" applyFill="1" applyBorder="1" applyAlignment="1">
      <alignment horizontal="center" vertical="top" wrapText="1"/>
    </xf>
    <xf numFmtId="0" fontId="14" fillId="9" borderId="0" xfId="1" applyFont="1" applyFill="1">
      <alignment vertical="center"/>
    </xf>
    <xf numFmtId="166" fontId="14" fillId="9" borderId="0" xfId="129" applyNumberFormat="1" applyFont="1" applyFill="1" applyBorder="1" applyAlignment="1" applyProtection="1">
      <alignment horizontal="center" vertical="center"/>
    </xf>
    <xf numFmtId="0" fontId="14" fillId="9" borderId="0" xfId="1" applyFont="1" applyFill="1" applyAlignment="1">
      <alignment horizontal="center" vertical="center"/>
    </xf>
    <xf numFmtId="164" fontId="14" fillId="9" borderId="0" xfId="1" applyNumberFormat="1" applyFont="1" applyFill="1" applyAlignment="1">
      <alignment horizontal="center" vertical="center"/>
    </xf>
    <xf numFmtId="44" fontId="14" fillId="9" borderId="0" xfId="1" applyNumberFormat="1" applyFont="1" applyFill="1" applyAlignment="1">
      <alignment horizontal="center" vertical="center"/>
    </xf>
    <xf numFmtId="42" fontId="14" fillId="9" borderId="0" xfId="1" applyNumberFormat="1" applyFont="1" applyFill="1" applyAlignment="1">
      <alignment horizontal="center" vertical="center"/>
    </xf>
    <xf numFmtId="49" fontId="14" fillId="9" borderId="0" xfId="1" applyNumberFormat="1" applyFont="1" applyFill="1" applyAlignment="1">
      <alignment horizontal="left" vertical="center"/>
    </xf>
    <xf numFmtId="8" fontId="14" fillId="9" borderId="0" xfId="1" applyNumberFormat="1" applyFont="1" applyFill="1">
      <alignment vertical="center"/>
    </xf>
    <xf numFmtId="167" fontId="14" fillId="9" borderId="0" xfId="1" applyNumberFormat="1" applyFont="1" applyFill="1">
      <alignment vertical="center"/>
    </xf>
    <xf numFmtId="0" fontId="14" fillId="0" borderId="0" xfId="1" applyFont="1">
      <alignment vertical="center"/>
    </xf>
    <xf numFmtId="0" fontId="51" fillId="4" borderId="0" xfId="4" applyFont="1" applyFill="1">
      <alignment vertical="center"/>
    </xf>
    <xf numFmtId="0" fontId="51" fillId="4" borderId="0" xfId="4" applyFont="1" applyFill="1" applyAlignment="1">
      <alignment horizontal="center" vertical="center"/>
    </xf>
    <xf numFmtId="0" fontId="46" fillId="4" borderId="0" xfId="0" applyFont="1" applyFill="1" applyAlignment="1">
      <alignment horizontal="center" vertical="center"/>
    </xf>
    <xf numFmtId="0" fontId="51" fillId="4" borderId="0" xfId="4" applyFont="1" applyFill="1" applyAlignment="1">
      <alignment horizontal="left" vertical="center"/>
    </xf>
    <xf numFmtId="0" fontId="51" fillId="4" borderId="0" xfId="1" applyFont="1" applyFill="1" applyAlignment="1">
      <alignment horizontal="center"/>
    </xf>
    <xf numFmtId="0" fontId="51" fillId="4" borderId="0" xfId="4" applyFont="1" applyFill="1" applyAlignment="1">
      <alignment horizontal="center"/>
    </xf>
    <xf numFmtId="44" fontId="51" fillId="4" borderId="0" xfId="4" applyNumberFormat="1" applyFont="1" applyFill="1" applyAlignment="1">
      <alignment horizontal="center" vertical="center"/>
    </xf>
    <xf numFmtId="0" fontId="51" fillId="4" borderId="0" xfId="4" applyFont="1" applyFill="1" applyAlignment="1">
      <alignment horizontal="center" vertical="center" wrapText="1"/>
    </xf>
    <xf numFmtId="168" fontId="51" fillId="4" borderId="0" xfId="4" applyNumberFormat="1" applyFont="1" applyFill="1" applyAlignment="1">
      <alignment horizontal="center" vertical="center"/>
    </xf>
    <xf numFmtId="0" fontId="52" fillId="4" borderId="0" xfId="4" applyFont="1" applyFill="1" applyAlignment="1">
      <alignment horizontal="center" vertical="center" shrinkToFit="1"/>
    </xf>
    <xf numFmtId="8" fontId="51" fillId="4" borderId="0" xfId="4" applyNumberFormat="1" applyFont="1" applyFill="1">
      <alignment vertical="center"/>
    </xf>
    <xf numFmtId="0" fontId="51" fillId="5" borderId="0" xfId="4" applyFont="1" applyFill="1">
      <alignment vertical="center"/>
    </xf>
    <xf numFmtId="0" fontId="51" fillId="0" borderId="0" xfId="4" applyFont="1">
      <alignment vertical="center"/>
    </xf>
    <xf numFmtId="0" fontId="39" fillId="9" borderId="0" xfId="1" applyFont="1" applyFill="1">
      <alignment vertical="center"/>
    </xf>
    <xf numFmtId="0" fontId="53" fillId="4" borderId="0" xfId="0" applyFont="1" applyFill="1" applyAlignment="1">
      <alignment vertical="center"/>
    </xf>
    <xf numFmtId="0" fontId="7" fillId="5" borderId="7" xfId="1" applyFont="1" applyFill="1" applyBorder="1" applyAlignment="1">
      <alignment horizontal="centerContinuous" vertical="center"/>
    </xf>
    <xf numFmtId="0" fontId="7" fillId="5" borderId="9" xfId="1" applyFont="1" applyFill="1" applyBorder="1" applyAlignment="1">
      <alignment horizontal="centerContinuous" vertical="center"/>
    </xf>
    <xf numFmtId="0" fontId="7" fillId="5" borderId="0" xfId="1" applyFont="1" applyFill="1" applyAlignment="1">
      <alignment horizontal="centerContinuous" vertical="center"/>
    </xf>
    <xf numFmtId="166" fontId="7" fillId="5" borderId="0" xfId="129" applyNumberFormat="1" applyFont="1" applyFill="1" applyAlignment="1" applyProtection="1">
      <alignment horizontal="centerContinuous" vertical="center"/>
    </xf>
    <xf numFmtId="0" fontId="28" fillId="5" borderId="0" xfId="1" applyFont="1" applyFill="1" applyAlignment="1">
      <alignment horizontal="centerContinuous" vertical="center"/>
    </xf>
    <xf numFmtId="166" fontId="28" fillId="5" borderId="0" xfId="129" applyNumberFormat="1" applyFont="1" applyFill="1" applyAlignment="1" applyProtection="1">
      <alignment horizontal="centerContinuous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9" xfId="1" applyFont="1" applyFill="1" applyBorder="1" applyAlignment="1">
      <alignment horizontal="center" vertical="center"/>
    </xf>
    <xf numFmtId="0" fontId="7" fillId="5" borderId="2" xfId="1" applyFont="1" applyFill="1" applyBorder="1" applyAlignment="1">
      <alignment horizontal="center" vertical="center"/>
    </xf>
    <xf numFmtId="0" fontId="7" fillId="5" borderId="4" xfId="1" applyFont="1" applyFill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/>
    </xf>
    <xf numFmtId="0" fontId="36" fillId="5" borderId="0" xfId="1" applyFont="1" applyFill="1" applyAlignment="1">
      <alignment horizontal="center" vertical="center"/>
    </xf>
    <xf numFmtId="0" fontId="54" fillId="5" borderId="0" xfId="1" applyFont="1" applyFill="1" applyAlignment="1">
      <alignment horizontal="center" vertical="center"/>
    </xf>
    <xf numFmtId="0" fontId="54" fillId="5" borderId="0" xfId="1" applyFont="1" applyFill="1">
      <alignment vertical="center"/>
    </xf>
    <xf numFmtId="6" fontId="28" fillId="5" borderId="0" xfId="1" applyNumberFormat="1" applyFont="1" applyFill="1" applyAlignment="1">
      <alignment horizontal="center" vertical="center" wrapText="1" shrinkToFit="1"/>
    </xf>
    <xf numFmtId="0" fontId="14" fillId="5" borderId="0" xfId="1" applyFont="1" applyFill="1" applyAlignment="1" applyProtection="1">
      <alignment horizontal="center" vertical="center"/>
      <protection locked="0"/>
    </xf>
    <xf numFmtId="0" fontId="14" fillId="5" borderId="0" xfId="1" applyFont="1" applyFill="1" applyAlignment="1" applyProtection="1">
      <alignment horizontal="center" vertical="center" wrapText="1"/>
      <protection locked="0"/>
    </xf>
    <xf numFmtId="44" fontId="14" fillId="5" borderId="0" xfId="1" applyNumberFormat="1" applyFont="1" applyFill="1" applyAlignment="1" applyProtection="1">
      <alignment horizontal="center" vertical="center" shrinkToFit="1"/>
      <protection locked="0"/>
    </xf>
    <xf numFmtId="0" fontId="41" fillId="5" borderId="0" xfId="136" applyFill="1" applyAlignment="1" applyProtection="1">
      <alignment horizontal="center" vertical="center"/>
      <protection locked="0"/>
    </xf>
    <xf numFmtId="49" fontId="14" fillId="5" borderId="0" xfId="1" applyNumberFormat="1" applyFont="1" applyFill="1" applyAlignment="1" applyProtection="1">
      <alignment horizontal="left" vertical="center"/>
      <protection locked="0"/>
    </xf>
    <xf numFmtId="49" fontId="7" fillId="5" borderId="0" xfId="1" applyNumberFormat="1" applyFont="1" applyFill="1" applyAlignment="1" applyProtection="1">
      <alignment horizontal="left" vertical="center"/>
      <protection locked="0"/>
    </xf>
    <xf numFmtId="8" fontId="7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0" fontId="14" fillId="5" borderId="0" xfId="4" applyFont="1" applyFill="1" applyAlignment="1" applyProtection="1">
      <alignment horizontal="center" vertical="center"/>
      <protection locked="0"/>
    </xf>
    <xf numFmtId="44" fontId="14" fillId="5" borderId="0" xfId="4" applyNumberFormat="1" applyFont="1" applyFill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41" fillId="0" borderId="0" xfId="136" applyFill="1" applyAlignment="1" applyProtection="1">
      <alignment horizontal="center" vertical="center"/>
      <protection locked="0"/>
    </xf>
    <xf numFmtId="0" fontId="55" fillId="4" borderId="0" xfId="4" applyFont="1" applyFill="1" applyAlignment="1">
      <alignment horizontal="left" vertical="center"/>
    </xf>
    <xf numFmtId="0" fontId="57" fillId="4" borderId="0" xfId="4" applyFont="1" applyFill="1" applyAlignment="1">
      <alignment horizontal="center"/>
    </xf>
    <xf numFmtId="0" fontId="57" fillId="4" borderId="0" xfId="1" applyFont="1" applyFill="1" applyAlignment="1">
      <alignment horizontal="center"/>
    </xf>
    <xf numFmtId="0" fontId="59" fillId="4" borderId="7" xfId="4" applyFont="1" applyFill="1" applyBorder="1" applyAlignment="1">
      <alignment horizontal="center" vertical="center"/>
    </xf>
    <xf numFmtId="0" fontId="28" fillId="5" borderId="0" xfId="0" applyFont="1" applyFill="1" applyAlignment="1">
      <alignment vertical="center"/>
    </xf>
    <xf numFmtId="0" fontId="62" fillId="5" borderId="0" xfId="4" applyFont="1" applyFill="1">
      <alignment vertical="center"/>
    </xf>
    <xf numFmtId="0" fontId="63" fillId="5" borderId="0" xfId="4" applyFont="1" applyFill="1" applyAlignment="1">
      <alignment horizontal="left" vertical="center"/>
    </xf>
    <xf numFmtId="0" fontId="64" fillId="5" borderId="0" xfId="0" applyFont="1" applyFill="1" applyAlignment="1">
      <alignment vertical="center"/>
    </xf>
    <xf numFmtId="0" fontId="7" fillId="5" borderId="0" xfId="4" applyFont="1" applyFill="1" applyProtection="1">
      <alignment vertical="center"/>
      <protection locked="0"/>
    </xf>
    <xf numFmtId="0" fontId="40" fillId="9" borderId="9" xfId="1" applyFont="1" applyFill="1" applyBorder="1" applyAlignment="1">
      <alignment vertical="center" wrapText="1"/>
    </xf>
    <xf numFmtId="0" fontId="65" fillId="4" borderId="4" xfId="4" applyFont="1" applyFill="1" applyBorder="1" applyAlignment="1">
      <alignment horizontal="center" wrapText="1"/>
    </xf>
    <xf numFmtId="0" fontId="57" fillId="4" borderId="2" xfId="4" applyFont="1" applyFill="1" applyBorder="1" applyAlignment="1">
      <alignment horizontal="center"/>
    </xf>
    <xf numFmtId="0" fontId="61" fillId="4" borderId="8" xfId="4" applyFont="1" applyFill="1" applyBorder="1" applyAlignment="1">
      <alignment horizontal="center" vertical="center"/>
    </xf>
    <xf numFmtId="0" fontId="66" fillId="4" borderId="3" xfId="4" applyFont="1" applyFill="1" applyBorder="1" applyAlignment="1">
      <alignment horizontal="center"/>
    </xf>
    <xf numFmtId="0" fontId="58" fillId="4" borderId="6" xfId="4" applyFont="1" applyFill="1" applyBorder="1" applyAlignment="1">
      <alignment horizontal="center" vertical="top" wrapText="1"/>
    </xf>
    <xf numFmtId="0" fontId="68" fillId="9" borderId="6" xfId="1" applyFont="1" applyFill="1" applyBorder="1" applyAlignment="1">
      <alignment horizontal="center" vertical="top" wrapText="1"/>
    </xf>
    <xf numFmtId="0" fontId="60" fillId="4" borderId="9" xfId="4" applyFont="1" applyFill="1" applyBorder="1" applyAlignment="1">
      <alignment horizontal="center" vertical="center"/>
    </xf>
    <xf numFmtId="0" fontId="59" fillId="4" borderId="9" xfId="4" applyFont="1" applyFill="1" applyBorder="1" applyAlignment="1">
      <alignment horizontal="center" vertical="center"/>
    </xf>
    <xf numFmtId="0" fontId="69" fillId="4" borderId="0" xfId="4" applyFont="1" applyFill="1" applyAlignment="1">
      <alignment horizontal="left" vertical="center"/>
    </xf>
    <xf numFmtId="0" fontId="70" fillId="5" borderId="0" xfId="136" applyFont="1" applyFill="1" applyAlignment="1" applyProtection="1">
      <alignment horizontal="center" vertical="center" wrapText="1" shrinkToFit="1"/>
    </xf>
    <xf numFmtId="0" fontId="14" fillId="5" borderId="0" xfId="1" applyFont="1" applyFill="1">
      <alignment vertical="center"/>
    </xf>
    <xf numFmtId="0" fontId="36" fillId="5" borderId="0" xfId="1" applyFont="1" applyFill="1" applyAlignment="1">
      <alignment horizontal="centerContinuous" vertical="center"/>
    </xf>
    <xf numFmtId="166" fontId="36" fillId="5" borderId="0" xfId="129" applyNumberFormat="1" applyFont="1" applyFill="1" applyAlignment="1" applyProtection="1">
      <alignment horizontal="centerContinuous" vertical="center"/>
    </xf>
    <xf numFmtId="0" fontId="36" fillId="5" borderId="0" xfId="1" applyFont="1" applyFill="1">
      <alignment vertical="center"/>
    </xf>
    <xf numFmtId="44" fontId="14" fillId="5" borderId="0" xfId="1" applyNumberFormat="1" applyFont="1" applyFill="1" applyAlignment="1">
      <alignment horizontal="center" vertical="center"/>
    </xf>
    <xf numFmtId="49" fontId="14" fillId="5" borderId="0" xfId="1" applyNumberFormat="1" applyFont="1" applyFill="1" applyAlignment="1">
      <alignment horizontal="left" vertical="center"/>
    </xf>
    <xf numFmtId="8" fontId="14" fillId="5" borderId="0" xfId="1" applyNumberFormat="1" applyFont="1" applyFill="1">
      <alignment vertical="center"/>
    </xf>
    <xf numFmtId="167" fontId="14" fillId="5" borderId="0" xfId="1" applyNumberFormat="1" applyFont="1" applyFill="1">
      <alignment vertical="center"/>
    </xf>
    <xf numFmtId="0" fontId="14" fillId="5" borderId="0" xfId="1" applyFont="1" applyFill="1" applyAlignment="1">
      <alignment horizontal="centerContinuous" vertical="center"/>
    </xf>
    <xf numFmtId="166" fontId="14" fillId="5" borderId="0" xfId="129" applyNumberFormat="1" applyFont="1" applyFill="1" applyAlignment="1" applyProtection="1">
      <alignment horizontal="centerContinuous" vertical="center"/>
    </xf>
    <xf numFmtId="0" fontId="14" fillId="5" borderId="7" xfId="1" applyFont="1" applyFill="1" applyBorder="1" applyAlignment="1">
      <alignment horizontal="centerContinuous" vertical="center"/>
    </xf>
    <xf numFmtId="0" fontId="14" fillId="5" borderId="9" xfId="1" applyFont="1" applyFill="1" applyBorder="1" applyAlignment="1">
      <alignment horizontal="centerContinuous" vertical="center"/>
    </xf>
    <xf numFmtId="0" fontId="14" fillId="5" borderId="8" xfId="1" applyFont="1" applyFill="1" applyBorder="1" applyAlignment="1">
      <alignment horizontal="center" vertical="center"/>
    </xf>
    <xf numFmtId="166" fontId="14" fillId="5" borderId="0" xfId="1" applyNumberFormat="1" applyFont="1" applyFill="1">
      <alignment vertical="center"/>
    </xf>
    <xf numFmtId="166" fontId="14" fillId="5" borderId="0" xfId="1" applyNumberFormat="1" applyFont="1" applyFill="1" applyAlignment="1">
      <alignment horizontal="center" vertical="center"/>
    </xf>
    <xf numFmtId="0" fontId="72" fillId="5" borderId="7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14" fillId="5" borderId="2" xfId="1" applyFont="1" applyFill="1" applyBorder="1" applyAlignment="1">
      <alignment horizontal="center" vertical="center"/>
    </xf>
    <xf numFmtId="0" fontId="14" fillId="5" borderId="3" xfId="1" applyFont="1" applyFill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4" fillId="5" borderId="4" xfId="1" applyFont="1" applyFill="1" applyBorder="1" applyAlignment="1">
      <alignment horizontal="center" vertical="center"/>
    </xf>
    <xf numFmtId="0" fontId="14" fillId="5" borderId="5" xfId="1" applyFont="1" applyFill="1" applyBorder="1" applyAlignment="1">
      <alignment horizontal="center" vertical="center"/>
    </xf>
    <xf numFmtId="0" fontId="14" fillId="5" borderId="6" xfId="1" applyFont="1" applyFill="1" applyBorder="1" applyAlignment="1">
      <alignment horizontal="center" vertical="center"/>
    </xf>
    <xf numFmtId="0" fontId="19" fillId="5" borderId="0" xfId="1" applyFont="1" applyFill="1" applyProtection="1">
      <alignment vertical="center"/>
      <protection locked="0"/>
    </xf>
    <xf numFmtId="0" fontId="19" fillId="5" borderId="0" xfId="1" applyFont="1" applyFill="1">
      <alignment vertical="center"/>
    </xf>
    <xf numFmtId="0" fontId="19" fillId="5" borderId="0" xfId="1" applyFont="1" applyFill="1" applyAlignment="1">
      <alignment horizontal="center" vertical="center"/>
    </xf>
    <xf numFmtId="0" fontId="31" fillId="5" borderId="0" xfId="1" applyFont="1" applyFill="1">
      <alignment vertical="center"/>
    </xf>
    <xf numFmtId="0" fontId="19" fillId="5" borderId="0" xfId="0" applyFont="1" applyFill="1" applyAlignment="1">
      <alignment horizontal="right" vertical="center"/>
    </xf>
    <xf numFmtId="0" fontId="74" fillId="5" borderId="0" xfId="1" applyFont="1" applyFill="1">
      <alignment vertical="center"/>
    </xf>
    <xf numFmtId="0" fontId="38" fillId="5" borderId="0" xfId="1" applyFont="1" applyFill="1" applyAlignment="1">
      <alignment horizontal="center" vertical="center"/>
    </xf>
    <xf numFmtId="0" fontId="14" fillId="11" borderId="0" xfId="1" applyFont="1" applyFill="1" applyAlignment="1">
      <alignment horizontal="center" vertical="center"/>
    </xf>
    <xf numFmtId="166" fontId="14" fillId="9" borderId="0" xfId="129" applyNumberFormat="1" applyFont="1" applyFill="1" applyAlignment="1" applyProtection="1">
      <alignment horizontal="center" vertical="center"/>
    </xf>
    <xf numFmtId="0" fontId="67" fillId="9" borderId="0" xfId="1" applyFont="1" applyFill="1">
      <alignment vertical="center"/>
    </xf>
    <xf numFmtId="0" fontId="67" fillId="9" borderId="0" xfId="1" applyFont="1" applyFill="1" applyAlignment="1">
      <alignment horizontal="right" vertical="top"/>
    </xf>
    <xf numFmtId="0" fontId="14" fillId="0" borderId="0" xfId="1" applyFont="1" applyAlignment="1">
      <alignment vertical="center" wrapText="1"/>
    </xf>
    <xf numFmtId="0" fontId="14" fillId="5" borderId="0" xfId="1" applyFont="1" applyFill="1" applyAlignment="1">
      <alignment vertical="center" wrapText="1"/>
    </xf>
    <xf numFmtId="166" fontId="14" fillId="5" borderId="0" xfId="129" applyNumberFormat="1" applyFont="1" applyFill="1" applyBorder="1" applyAlignment="1" applyProtection="1">
      <alignment horizontal="center" vertical="center" wrapText="1"/>
    </xf>
    <xf numFmtId="0" fontId="14" fillId="5" borderId="0" xfId="1" applyFont="1" applyFill="1" applyAlignment="1">
      <alignment horizontal="center" vertical="center" shrinkToFit="1"/>
    </xf>
    <xf numFmtId="0" fontId="76" fillId="5" borderId="0" xfId="1" applyFont="1" applyFill="1" applyAlignment="1">
      <alignment horizontal="left" vertical="center" shrinkToFit="1"/>
    </xf>
    <xf numFmtId="0" fontId="36" fillId="5" borderId="0" xfId="1" applyFont="1" applyFill="1" applyAlignment="1">
      <alignment vertical="center" wrapText="1"/>
    </xf>
    <xf numFmtId="44" fontId="14" fillId="5" borderId="0" xfId="1" applyNumberFormat="1" applyFont="1" applyFill="1" applyAlignment="1">
      <alignment horizontal="center" vertical="center" wrapText="1" shrinkToFit="1"/>
    </xf>
    <xf numFmtId="42" fontId="14" fillId="5" borderId="0" xfId="1" applyNumberFormat="1" applyFont="1" applyFill="1" applyAlignment="1">
      <alignment vertical="center" shrinkToFit="1"/>
    </xf>
    <xf numFmtId="167" fontId="14" fillId="5" borderId="0" xfId="1" applyNumberFormat="1" applyFont="1" applyFill="1" applyAlignment="1">
      <alignment vertical="center" wrapText="1"/>
    </xf>
    <xf numFmtId="49" fontId="14" fillId="5" borderId="0" xfId="1" applyNumberFormat="1" applyFont="1" applyFill="1" applyAlignment="1">
      <alignment horizontal="left" vertical="center" wrapText="1"/>
    </xf>
    <xf numFmtId="166" fontId="14" fillId="5" borderId="0" xfId="129" applyNumberFormat="1" applyFont="1" applyFill="1" applyBorder="1" applyAlignment="1" applyProtection="1">
      <alignment horizontal="center" vertical="center"/>
    </xf>
    <xf numFmtId="0" fontId="14" fillId="6" borderId="0" xfId="1" applyFont="1" applyFill="1" applyAlignment="1">
      <alignment horizontal="right" vertical="center"/>
    </xf>
    <xf numFmtId="0" fontId="14" fillId="6" borderId="0" xfId="1" applyFont="1" applyFill="1" applyAlignment="1">
      <alignment horizontal="center" vertical="center" shrinkToFit="1"/>
    </xf>
    <xf numFmtId="42" fontId="36" fillId="5" borderId="0" xfId="1" applyNumberFormat="1" applyFont="1" applyFill="1" applyAlignment="1">
      <alignment vertical="center" shrinkToFit="1"/>
    </xf>
    <xf numFmtId="0" fontId="71" fillId="5" borderId="0" xfId="1" applyFont="1" applyFill="1" applyAlignment="1">
      <alignment horizontal="left" vertical="center"/>
    </xf>
    <xf numFmtId="0" fontId="36" fillId="5" borderId="1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/>
    </xf>
    <xf numFmtId="166" fontId="14" fillId="5" borderId="1" xfId="129" applyNumberFormat="1" applyFont="1" applyFill="1" applyBorder="1" applyAlignment="1" applyProtection="1">
      <alignment horizontal="center" vertical="center"/>
    </xf>
    <xf numFmtId="0" fontId="14" fillId="5" borderId="1" xfId="1" applyFont="1" applyFill="1" applyBorder="1" applyAlignment="1">
      <alignment horizontal="center" vertical="center" shrinkToFit="1"/>
    </xf>
    <xf numFmtId="0" fontId="14" fillId="5" borderId="1" xfId="1" applyFont="1" applyFill="1" applyBorder="1" applyAlignment="1">
      <alignment horizontal="center" vertical="center" wrapText="1" shrinkToFit="1"/>
    </xf>
    <xf numFmtId="0" fontId="14" fillId="5" borderId="1" xfId="1" applyFont="1" applyFill="1" applyBorder="1">
      <alignment vertical="center"/>
    </xf>
    <xf numFmtId="2" fontId="14" fillId="6" borderId="1" xfId="1" applyNumberFormat="1" applyFont="1" applyFill="1" applyBorder="1" applyAlignment="1">
      <alignment horizontal="center" vertical="center" shrinkToFit="1"/>
    </xf>
    <xf numFmtId="0" fontId="14" fillId="10" borderId="1" xfId="1" applyFont="1" applyFill="1" applyBorder="1" applyAlignment="1">
      <alignment horizontal="center" vertical="center" shrinkToFit="1"/>
    </xf>
    <xf numFmtId="0" fontId="14" fillId="8" borderId="1" xfId="1" applyFont="1" applyFill="1" applyBorder="1" applyAlignment="1">
      <alignment horizontal="center" vertical="center" shrinkToFit="1"/>
    </xf>
    <xf numFmtId="44" fontId="14" fillId="5" borderId="1" xfId="1" applyNumberFormat="1" applyFont="1" applyFill="1" applyBorder="1" applyAlignment="1">
      <alignment horizontal="center" vertical="center" wrapText="1" shrinkToFit="1"/>
    </xf>
    <xf numFmtId="42" fontId="36" fillId="5" borderId="1" xfId="1" applyNumberFormat="1" applyFont="1" applyFill="1" applyBorder="1" applyAlignment="1">
      <alignment vertical="center" shrinkToFit="1"/>
    </xf>
    <xf numFmtId="44" fontId="14" fillId="5" borderId="1" xfId="1" applyNumberFormat="1" applyFont="1" applyFill="1" applyBorder="1" applyAlignment="1">
      <alignment horizontal="center" vertical="center"/>
    </xf>
    <xf numFmtId="49" fontId="14" fillId="5" borderId="1" xfId="1" applyNumberFormat="1" applyFont="1" applyFill="1" applyBorder="1" applyAlignment="1">
      <alignment horizontal="left" vertical="center"/>
    </xf>
    <xf numFmtId="167" fontId="14" fillId="5" borderId="1" xfId="1" applyNumberFormat="1" applyFont="1" applyFill="1" applyBorder="1" applyAlignment="1">
      <alignment horizontal="center" vertical="center"/>
    </xf>
    <xf numFmtId="6" fontId="14" fillId="5" borderId="1" xfId="1" applyNumberFormat="1" applyFont="1" applyFill="1" applyBorder="1" applyAlignment="1">
      <alignment horizontal="center" vertical="center"/>
    </xf>
    <xf numFmtId="0" fontId="14" fillId="0" borderId="1" xfId="1" applyFont="1" applyBorder="1">
      <alignment vertical="center"/>
    </xf>
    <xf numFmtId="0" fontId="22" fillId="9" borderId="7" xfId="1" applyFont="1" applyFill="1" applyBorder="1">
      <alignment vertical="center"/>
    </xf>
    <xf numFmtId="0" fontId="22" fillId="9" borderId="9" xfId="1" applyFont="1" applyFill="1" applyBorder="1">
      <alignment vertical="center"/>
    </xf>
    <xf numFmtId="0" fontId="58" fillId="9" borderId="9" xfId="1" applyFont="1" applyFill="1" applyBorder="1" applyAlignment="1">
      <alignment horizontal="center" vertical="center"/>
    </xf>
    <xf numFmtId="0" fontId="68" fillId="9" borderId="9" xfId="1" applyFont="1" applyFill="1" applyBorder="1" applyAlignment="1">
      <alignment horizontal="center" vertical="center"/>
    </xf>
    <xf numFmtId="0" fontId="68" fillId="9" borderId="9" xfId="1" applyFont="1" applyFill="1" applyBorder="1" applyAlignment="1">
      <alignment horizontal="center"/>
    </xf>
    <xf numFmtId="0" fontId="37" fillId="9" borderId="9" xfId="1" applyFont="1" applyFill="1" applyBorder="1" applyAlignment="1">
      <alignment horizontal="center" vertical="center"/>
    </xf>
    <xf numFmtId="0" fontId="77" fillId="9" borderId="9" xfId="1" applyFont="1" applyFill="1" applyBorder="1" applyAlignment="1">
      <alignment horizontal="center" vertical="center"/>
    </xf>
    <xf numFmtId="0" fontId="22" fillId="9" borderId="9" xfId="1" applyFont="1" applyFill="1" applyBorder="1" applyAlignment="1">
      <alignment horizontal="center" vertical="center"/>
    </xf>
    <xf numFmtId="0" fontId="68" fillId="9" borderId="8" xfId="1" applyFont="1" applyFill="1" applyBorder="1" applyAlignment="1">
      <alignment horizontal="center" vertical="center"/>
    </xf>
    <xf numFmtId="0" fontId="43" fillId="9" borderId="2" xfId="1" applyFont="1" applyFill="1" applyBorder="1" applyAlignment="1">
      <alignment horizontal="center" vertical="center"/>
    </xf>
    <xf numFmtId="0" fontId="43" fillId="9" borderId="0" xfId="1" applyFont="1" applyFill="1" applyAlignment="1">
      <alignment horizontal="center" vertical="center"/>
    </xf>
    <xf numFmtId="0" fontId="68" fillId="9" borderId="3" xfId="1" applyFont="1" applyFill="1" applyBorder="1" applyAlignment="1">
      <alignment horizontal="center" vertical="center"/>
    </xf>
    <xf numFmtId="0" fontId="22" fillId="5" borderId="0" xfId="1" applyFont="1" applyFill="1" applyAlignment="1">
      <alignment horizontal="center" vertical="center" wrapText="1" shrinkToFit="1"/>
    </xf>
    <xf numFmtId="0" fontId="14" fillId="6" borderId="1" xfId="1" applyFont="1" applyFill="1" applyBorder="1" applyAlignment="1">
      <alignment horizontal="right" vertical="center"/>
    </xf>
    <xf numFmtId="42" fontId="39" fillId="9" borderId="0" xfId="1" applyNumberFormat="1" applyFont="1" applyFill="1" applyAlignment="1">
      <alignment horizontal="left" vertical="center"/>
    </xf>
    <xf numFmtId="0" fontId="78" fillId="5" borderId="0" xfId="1" applyFont="1" applyFill="1" applyAlignment="1">
      <alignment horizontal="center" vertical="center" shrinkToFit="1"/>
    </xf>
    <xf numFmtId="0" fontId="45" fillId="5" borderId="0" xfId="1" applyFont="1" applyFill="1" applyAlignment="1">
      <alignment horizontal="center" vertical="center" shrinkToFit="1"/>
    </xf>
    <xf numFmtId="0" fontId="45" fillId="5" borderId="0" xfId="1" applyFont="1" applyFill="1" applyAlignment="1">
      <alignment horizontal="center" vertical="center" wrapText="1" shrinkToFit="1"/>
    </xf>
    <xf numFmtId="0" fontId="36" fillId="5" borderId="0" xfId="1" applyFont="1" applyFill="1" applyAlignment="1">
      <alignment horizontal="center" vertical="center" wrapText="1"/>
    </xf>
    <xf numFmtId="42" fontId="78" fillId="5" borderId="0" xfId="1" applyNumberFormat="1" applyFont="1" applyFill="1" applyAlignment="1">
      <alignment horizontal="center" vertical="center" wrapText="1" shrinkToFit="1"/>
    </xf>
    <xf numFmtId="42" fontId="78" fillId="5" borderId="0" xfId="1" applyNumberFormat="1" applyFont="1" applyFill="1" applyAlignment="1">
      <alignment horizontal="center" vertical="center" shrinkToFit="1"/>
    </xf>
    <xf numFmtId="0" fontId="78" fillId="5" borderId="0" xfId="1" applyFont="1" applyFill="1" applyAlignment="1">
      <alignment horizontal="center" vertical="center" wrapText="1" shrinkToFit="1"/>
    </xf>
    <xf numFmtId="44" fontId="78" fillId="5" borderId="0" xfId="73" applyFont="1" applyFill="1" applyBorder="1" applyAlignment="1" applyProtection="1">
      <alignment horizontal="center" vertical="center"/>
    </xf>
    <xf numFmtId="49" fontId="14" fillId="5" borderId="0" xfId="1" applyNumberFormat="1" applyFont="1" applyFill="1" applyAlignment="1">
      <alignment horizontal="center" vertical="center" wrapText="1"/>
    </xf>
    <xf numFmtId="0" fontId="14" fillId="9" borderId="0" xfId="1" applyFont="1" applyFill="1" applyAlignment="1">
      <alignment vertical="top" wrapText="1"/>
    </xf>
    <xf numFmtId="166" fontId="14" fillId="9" borderId="0" xfId="129" applyNumberFormat="1" applyFont="1" applyFill="1" applyBorder="1" applyAlignment="1" applyProtection="1">
      <alignment horizontal="center" vertical="top" wrapText="1"/>
    </xf>
    <xf numFmtId="0" fontId="14" fillId="9" borderId="0" xfId="1" applyFont="1" applyFill="1" applyAlignment="1">
      <alignment horizontal="center" vertical="top" wrapText="1"/>
    </xf>
    <xf numFmtId="42" fontId="14" fillId="9" borderId="0" xfId="1" applyNumberFormat="1" applyFont="1" applyFill="1" applyAlignment="1">
      <alignment vertical="top"/>
    </xf>
    <xf numFmtId="0" fontId="67" fillId="9" borderId="0" xfId="1" applyFont="1" applyFill="1" applyAlignment="1">
      <alignment vertical="top"/>
    </xf>
    <xf numFmtId="0" fontId="14" fillId="9" borderId="0" xfId="4" applyFont="1" applyFill="1" applyAlignment="1">
      <alignment horizontal="center" vertical="top" wrapText="1"/>
    </xf>
    <xf numFmtId="44" fontId="14" fillId="9" borderId="0" xfId="4" applyNumberFormat="1" applyFont="1" applyFill="1" applyAlignment="1">
      <alignment horizontal="center" vertical="top"/>
    </xf>
    <xf numFmtId="0" fontId="14" fillId="9" borderId="0" xfId="1" applyFont="1" applyFill="1" applyAlignment="1">
      <alignment vertical="top"/>
    </xf>
    <xf numFmtId="0" fontId="71" fillId="9" borderId="0" xfId="1" applyFont="1" applyFill="1" applyAlignment="1">
      <alignment horizontal="left" vertical="top"/>
    </xf>
    <xf numFmtId="42" fontId="36" fillId="9" borderId="0" xfId="1" applyNumberFormat="1" applyFont="1" applyFill="1" applyAlignment="1">
      <alignment horizontal="center" vertical="top" shrinkToFit="1"/>
    </xf>
    <xf numFmtId="0" fontId="72" fillId="9" borderId="0" xfId="1" applyFont="1" applyFill="1" applyAlignment="1">
      <alignment horizontal="center" vertical="top" wrapText="1"/>
    </xf>
    <xf numFmtId="49" fontId="14" fillId="9" borderId="0" xfId="1" applyNumberFormat="1" applyFont="1" applyFill="1" applyAlignment="1">
      <alignment horizontal="left" vertical="top" wrapText="1"/>
    </xf>
    <xf numFmtId="8" fontId="14" fillId="9" borderId="0" xfId="1" applyNumberFormat="1" applyFont="1" applyFill="1" applyAlignment="1">
      <alignment horizontal="left" vertical="top" wrapText="1"/>
    </xf>
    <xf numFmtId="167" fontId="14" fillId="9" borderId="0" xfId="1" applyNumberFormat="1" applyFont="1" applyFill="1" applyAlignment="1">
      <alignment horizontal="center" vertical="top" wrapText="1"/>
    </xf>
    <xf numFmtId="0" fontId="14" fillId="0" borderId="0" xfId="1" applyFont="1" applyAlignment="1">
      <alignment vertical="top" wrapText="1"/>
    </xf>
    <xf numFmtId="0" fontId="69" fillId="9" borderId="0" xfId="1" applyFont="1" applyFill="1" applyAlignment="1">
      <alignment horizontal="right" vertical="top"/>
    </xf>
    <xf numFmtId="0" fontId="56" fillId="9" borderId="0" xfId="1" applyFont="1" applyFill="1">
      <alignment vertical="center"/>
    </xf>
    <xf numFmtId="0" fontId="79" fillId="5" borderId="0" xfId="1" applyFont="1" applyFill="1">
      <alignment vertical="center"/>
    </xf>
    <xf numFmtId="0" fontId="61" fillId="5" borderId="0" xfId="4" applyFont="1" applyFill="1" applyAlignment="1">
      <alignment horizontal="center" vertical="center" shrinkToFit="1"/>
    </xf>
    <xf numFmtId="0" fontId="61" fillId="5" borderId="0" xfId="4" applyFont="1" applyFill="1" applyAlignment="1">
      <alignment horizontal="center" vertical="center" wrapText="1" shrinkToFit="1"/>
    </xf>
    <xf numFmtId="0" fontId="59" fillId="5" borderId="0" xfId="4" applyFont="1" applyFill="1" applyAlignment="1">
      <alignment horizontal="centerContinuous" vertical="center" shrinkToFit="1"/>
    </xf>
    <xf numFmtId="0" fontId="61" fillId="5" borderId="0" xfId="4" applyFont="1" applyFill="1" applyAlignment="1">
      <alignment horizontal="centerContinuous" vertical="center" shrinkToFit="1"/>
    </xf>
    <xf numFmtId="0" fontId="59" fillId="5" borderId="0" xfId="4" applyFont="1" applyFill="1" applyAlignment="1">
      <alignment horizontal="centerContinuous" vertical="center"/>
    </xf>
    <xf numFmtId="0" fontId="61" fillId="5" borderId="0" xfId="4" applyFont="1" applyFill="1" applyAlignment="1">
      <alignment horizontal="centerContinuous" vertical="center"/>
    </xf>
    <xf numFmtId="0" fontId="61" fillId="5" borderId="0" xfId="1" applyFont="1" applyFill="1" applyAlignment="1">
      <alignment horizontal="center" vertical="center" wrapText="1" shrinkToFit="1"/>
    </xf>
    <xf numFmtId="44" fontId="61" fillId="5" borderId="0" xfId="4" applyNumberFormat="1" applyFont="1" applyFill="1" applyAlignment="1">
      <alignment horizontal="center" vertical="center" wrapText="1" shrinkToFit="1"/>
    </xf>
    <xf numFmtId="0" fontId="66" fillId="5" borderId="0" xfId="4" applyFont="1" applyFill="1" applyAlignment="1">
      <alignment horizontal="center" vertical="center" shrinkToFit="1"/>
    </xf>
    <xf numFmtId="0" fontId="69" fillId="4" borderId="0" xfId="4" applyFont="1" applyFill="1" applyAlignment="1">
      <alignment horizontal="center" vertical="center"/>
    </xf>
  </cellXfs>
  <cellStyles count="143">
    <cellStyle name="Comma" xfId="129" builtinId="3"/>
    <cellStyle name="Company name" xfId="138" xr:uid="{728C7AA3-7C57-1943-B4FA-4297A58DEFA8}"/>
    <cellStyle name="Currency" xfId="73" builtinId="4"/>
    <cellStyle name="Currency 2" xfId="103" xr:uid="{49D3C68F-6F60-4EDF-8FC4-456EC785E859}"/>
    <cellStyle name="Currency 2 2" xfId="109" xr:uid="{0D8469AD-9B44-4461-BDB7-C461D4C0836E}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Hyperlink" xfId="136" builtinId="8"/>
    <cellStyle name="Invoice" xfId="137" xr:uid="{2FD2DA33-19C1-3840-AF39-A56BF415FF8D}"/>
    <cellStyle name="Normal" xfId="0" builtinId="0"/>
    <cellStyle name="Normal 13" xfId="130" xr:uid="{CAE754C2-B466-0E41-A04A-DD105CD19D2F}"/>
    <cellStyle name="Normal 2" xfId="23" xr:uid="{00000000-0005-0000-0000-000055000000}"/>
    <cellStyle name="Normal 2 16" xfId="24" xr:uid="{00000000-0005-0000-0000-000056000000}"/>
    <cellStyle name="Normal 2 2" xfId="107" xr:uid="{12FE3742-66A5-4C62-9856-E196926D121E}"/>
    <cellStyle name="Normal 2 20" xfId="25" xr:uid="{00000000-0005-0000-0000-000057000000}"/>
    <cellStyle name="Normal 2 21" xfId="26" xr:uid="{00000000-0005-0000-0000-000058000000}"/>
    <cellStyle name="Normal 2 22" xfId="27" xr:uid="{00000000-0005-0000-0000-000059000000}"/>
    <cellStyle name="Normal 2 23" xfId="28" xr:uid="{00000000-0005-0000-0000-00005A000000}"/>
    <cellStyle name="Normal 2 24" xfId="29" xr:uid="{00000000-0005-0000-0000-00005B000000}"/>
    <cellStyle name="Normal 2 27" xfId="30" xr:uid="{00000000-0005-0000-0000-00005C000000}"/>
    <cellStyle name="Normal 2 3" xfId="102" xr:uid="{057E9E63-28E3-4376-B2F3-DB60E4FB1AAD}"/>
    <cellStyle name="Normal 2 30" xfId="31" xr:uid="{00000000-0005-0000-0000-00005D000000}"/>
    <cellStyle name="Normal 2 4" xfId="139" xr:uid="{6B423C23-7D43-DB4F-B44D-5C63A006783C}"/>
    <cellStyle name="Normal 2 41" xfId="32" xr:uid="{00000000-0005-0000-0000-00005E000000}"/>
    <cellStyle name="Normal 2 44" xfId="33" xr:uid="{00000000-0005-0000-0000-00005F000000}"/>
    <cellStyle name="Normal 2 51" xfId="34" xr:uid="{00000000-0005-0000-0000-000060000000}"/>
    <cellStyle name="Normal 2_Group Application" xfId="35" xr:uid="{00000000-0005-0000-0000-000061000000}"/>
    <cellStyle name="Normal 3" xfId="106" xr:uid="{201B7389-F574-418C-9847-9A841EFD1FE8}"/>
    <cellStyle name="Normal 3 2" xfId="142" xr:uid="{729F49EE-6C75-C94B-828E-DBCCAF5BCE9E}"/>
    <cellStyle name="Normal 36 9" xfId="134" xr:uid="{D82EB04F-6851-EB4F-B57E-91171BA805F8}"/>
    <cellStyle name="Normal 4" xfId="108" xr:uid="{080470F2-3C85-4FCB-85F2-4305DC129865}"/>
    <cellStyle name="Normal 4 2" xfId="141" xr:uid="{67854605-B366-9F4A-8382-12E53DBD3BB3}"/>
    <cellStyle name="Normal 45 10" xfId="135" xr:uid="{FB29144F-0E8A-DA43-B66B-02A404AAE140}"/>
    <cellStyle name="一般 10" xfId="2" xr:uid="{00000000-0005-0000-0000-000001000000}"/>
    <cellStyle name="一般 11" xfId="3" xr:uid="{00000000-0005-0000-0000-000002000000}"/>
    <cellStyle name="一般 12" xfId="4" xr:uid="{00000000-0005-0000-0000-000003000000}"/>
    <cellStyle name="一般 13" xfId="5" xr:uid="{00000000-0005-0000-0000-000004000000}"/>
    <cellStyle name="一般 14" xfId="6" xr:uid="{00000000-0005-0000-0000-000005000000}"/>
    <cellStyle name="一般 15" xfId="7" xr:uid="{00000000-0005-0000-0000-000006000000}"/>
    <cellStyle name="一般 16" xfId="8" xr:uid="{00000000-0005-0000-0000-000007000000}"/>
    <cellStyle name="一般 16 2" xfId="97" xr:uid="{5B4F4BAB-A8AC-4FBB-AB08-9EF24A080E6E}"/>
    <cellStyle name="一般 17" xfId="9" xr:uid="{00000000-0005-0000-0000-000008000000}"/>
    <cellStyle name="一般 17 2" xfId="98" xr:uid="{2CCF4252-F33A-4E65-B54A-BB354018039C}"/>
    <cellStyle name="一般 18" xfId="101" xr:uid="{94B1B4D7-F51C-4F88-83AC-6572801B07DA}"/>
    <cellStyle name="一般 19" xfId="131" xr:uid="{F1549AB3-8B3D-0F43-A258-6D0C38C70F18}"/>
    <cellStyle name="一般 2" xfId="1" xr:uid="{00000000-0005-0000-0000-000009000000}"/>
    <cellStyle name="一般 2 2" xfId="105" xr:uid="{AC95CAE0-A3BB-46DE-A045-19BF64AE6939}"/>
    <cellStyle name="一般 2 3" xfId="133" xr:uid="{3877DDD6-3170-3945-A825-A0D3C14FCF60}"/>
    <cellStyle name="一般 2 5" xfId="10" xr:uid="{00000000-0005-0000-0000-00000A000000}"/>
    <cellStyle name="一般 20" xfId="114" xr:uid="{D3B559FF-64AA-4552-88DB-1419D28751A4}"/>
    <cellStyle name="一般 21" xfId="113" xr:uid="{36EB0403-8FDE-429A-9B16-98D8DD293561}"/>
    <cellStyle name="一般 22" xfId="132" xr:uid="{1DC9AE62-96F7-7C46-8B60-600B32DC9732}"/>
    <cellStyle name="一般 29" xfId="116" xr:uid="{26854669-2EF5-4911-8E35-247327598E1B}"/>
    <cellStyle name="一般 3" xfId="11" xr:uid="{00000000-0005-0000-0000-00000B000000}"/>
    <cellStyle name="一般 3 2" xfId="110" xr:uid="{245DD74D-87C9-43ED-A8EA-91F5552E1B64}"/>
    <cellStyle name="一般 30" xfId="115" xr:uid="{AAC571FF-4AFA-4FDC-A6CE-3AFA68F01DE2}"/>
    <cellStyle name="一般 32" xfId="118" xr:uid="{BEA987BD-0D19-4344-B070-71C6C5089C7E}"/>
    <cellStyle name="一般 33" xfId="117" xr:uid="{908198A8-534E-4238-A148-816590255685}"/>
    <cellStyle name="一般 35" xfId="120" xr:uid="{D5662544-650D-4E2D-BA56-3EA5BD12AE4D}"/>
    <cellStyle name="一般 36" xfId="119" xr:uid="{9DC8B669-66FA-42EA-8A51-3E781D050609}"/>
    <cellStyle name="一般 4" xfId="12" xr:uid="{00000000-0005-0000-0000-00000C000000}"/>
    <cellStyle name="一般 41" xfId="122" xr:uid="{F8F25540-99C8-4C99-BC29-3FAA11024169}"/>
    <cellStyle name="一般 42" xfId="121" xr:uid="{0BD7050B-13CC-4C54-8A06-6FAA7ED96672}"/>
    <cellStyle name="一般 47" xfId="124" xr:uid="{E617025A-53AB-476E-9250-315D83CC632C}"/>
    <cellStyle name="一般 48" xfId="123" xr:uid="{EFB6169A-79EC-4E1A-B0D8-7D6F306463F3}"/>
    <cellStyle name="一般 5" xfId="13" xr:uid="{00000000-0005-0000-0000-00000D000000}"/>
    <cellStyle name="一般 5 2" xfId="14" xr:uid="{00000000-0005-0000-0000-00000E000000}"/>
    <cellStyle name="一般 5 2 2" xfId="99" xr:uid="{4F0605B8-06E8-418A-A0D5-AD76D77C6762}"/>
    <cellStyle name="一般 50" xfId="126" xr:uid="{A19C61A5-0661-47FE-8F21-7076FF8386E0}"/>
    <cellStyle name="一般 52" xfId="125" xr:uid="{5138C69E-EF5B-4082-9709-AF9E4D2A205A}"/>
    <cellStyle name="一般 53" xfId="128" xr:uid="{432CDE1D-50B8-4E8F-9ECE-4EDC853E83A6}"/>
    <cellStyle name="一般 54" xfId="127" xr:uid="{CBFF9686-DE3B-4BD9-838B-B9C7F50B71C6}"/>
    <cellStyle name="一般 6" xfId="15" xr:uid="{00000000-0005-0000-0000-00000F000000}"/>
    <cellStyle name="一般 6 2" xfId="16" xr:uid="{00000000-0005-0000-0000-000010000000}"/>
    <cellStyle name="一般 7" xfId="17" xr:uid="{00000000-0005-0000-0000-000011000000}"/>
    <cellStyle name="一般 8" xfId="18" xr:uid="{00000000-0005-0000-0000-000012000000}"/>
    <cellStyle name="一般 8 2" xfId="112" xr:uid="{351295CE-CD45-4E30-A51F-FFEA3C039CFB}"/>
    <cellStyle name="一般 9" xfId="19" xr:uid="{00000000-0005-0000-0000-000013000000}"/>
    <cellStyle name="一般 9 2" xfId="20" xr:uid="{00000000-0005-0000-0000-000014000000}"/>
    <cellStyle name="一般 9 2 2" xfId="100" xr:uid="{D21A25A4-E51D-4BFD-ACF5-70741480E074}"/>
    <cellStyle name="一般 9 3" xfId="111" xr:uid="{B6856CB0-AA33-4207-A825-5FEF633EB667}"/>
    <cellStyle name="中等 2" xfId="21" xr:uid="{00000000-0005-0000-0000-000051000000}"/>
    <cellStyle name="壞 2" xfId="22" xr:uid="{00000000-0005-0000-0000-000054000000}"/>
    <cellStyle name="說明文字 2" xfId="140" xr:uid="{E13025B5-ED9E-DA4F-B958-C72FC16F8BC7}"/>
    <cellStyle name="超連結 2" xfId="104" xr:uid="{6682B561-1C69-4AC1-B394-73B618FAAB5E}"/>
  </cellStyles>
  <dxfs count="2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  <border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rgb="FFFF0000"/>
      </font>
    </dxf>
    <dxf>
      <font>
        <b val="0"/>
        <i val="0"/>
        <strike val="0"/>
        <color auto="1"/>
      </font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FE51FB"/>
      <color rgb="FFFFC7CE"/>
      <color rgb="FF081DF4"/>
      <color rgb="FFEF596F"/>
      <color rgb="FFB8FF98"/>
      <color rgb="FFC6F0CE"/>
      <color rgb="FF95EE91"/>
      <color rgb="FFE2E102"/>
      <color rgb="FFEF1D7A"/>
      <color rgb="FF0068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269</xdr:row>
      <xdr:rowOff>82440</xdr:rowOff>
    </xdr:from>
    <xdr:to>
      <xdr:col>5</xdr:col>
      <xdr:colOff>384729</xdr:colOff>
      <xdr:row>269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DCEB6DC-482B-9349-9268-2B3BA8F8731F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363</xdr:row>
      <xdr:rowOff>82440</xdr:rowOff>
    </xdr:from>
    <xdr:to>
      <xdr:col>5</xdr:col>
      <xdr:colOff>384729</xdr:colOff>
      <xdr:row>363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CFFA09D7-D8B2-BE4E-849B-C95120911B06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20:49:38.40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18:22:57.17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tcaa.com.hk/memeberreglis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caa.com.hk/memeberregli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08C8-9D68-934F-B839-35F351D5BB48}">
  <sheetPr codeName="Worksheet___2">
    <pageSetUpPr fitToPage="1"/>
  </sheetPr>
  <dimension ref="A1:AY1043386"/>
  <sheetViews>
    <sheetView tabSelected="1" topLeftCell="D1" zoomScale="120" zoomScaleNormal="120" zoomScalePageLayoutView="85" workbookViewId="0">
      <pane ySplit="34" topLeftCell="A35" activePane="bottomLeft" state="frozen"/>
      <selection activeCell="F36" sqref="F36"/>
      <selection pane="bottomLeft" activeCell="I41" sqref="I41"/>
    </sheetView>
  </sheetViews>
  <sheetFormatPr baseColWidth="10" defaultColWidth="10.6640625" defaultRowHeight="16"/>
  <cols>
    <col min="1" max="2" width="10.6640625" style="121" hidden="1" customWidth="1"/>
    <col min="3" max="3" width="10.6640625" style="3" hidden="1" customWidth="1"/>
    <col min="4" max="4" width="12" style="121" bestFit="1" customWidth="1"/>
    <col min="5" max="5" width="10.1640625" style="121" bestFit="1" customWidth="1"/>
    <col min="6" max="6" width="11" style="1" bestFit="1" customWidth="1"/>
    <col min="7" max="7" width="24" style="1" customWidth="1"/>
    <col min="8" max="8" width="12.5" style="1" bestFit="1" customWidth="1"/>
    <col min="9" max="9" width="11.83203125" style="1" customWidth="1"/>
    <col min="10" max="10" width="12.1640625" style="1" customWidth="1"/>
    <col min="11" max="11" width="13.1640625" style="162" customWidth="1"/>
    <col min="12" max="24" width="9" style="1" customWidth="1"/>
    <col min="25" max="25" width="10" style="1" customWidth="1"/>
    <col min="26" max="28" width="9" style="1" customWidth="1"/>
    <col min="29" max="29" width="13.83203125" style="1" customWidth="1"/>
    <col min="30" max="30" width="14" style="1" customWidth="1"/>
    <col min="31" max="32" width="11.83203125" style="1" customWidth="1"/>
    <col min="33" max="33" width="9.83203125" style="1" customWidth="1"/>
    <col min="34" max="34" width="21.83203125" style="1" bestFit="1" customWidth="1"/>
    <col min="35" max="35" width="17.1640625" style="158" customWidth="1"/>
    <col min="36" max="36" width="17.33203125" style="1" customWidth="1"/>
    <col min="37" max="37" width="15.6640625" style="1" hidden="1" customWidth="1"/>
    <col min="38" max="38" width="26.6640625" style="1" customWidth="1"/>
    <col min="39" max="39" width="20.6640625" style="1" customWidth="1"/>
    <col min="40" max="40" width="17.1640625" style="1" customWidth="1"/>
    <col min="41" max="41" width="18.1640625" style="1" customWidth="1"/>
    <col min="42" max="42" width="18.6640625" style="159" customWidth="1"/>
    <col min="43" max="44" width="15.5" style="121" customWidth="1"/>
    <col min="45" max="45" width="10" style="1" customWidth="1"/>
    <col min="46" max="46" width="17.33203125" style="121" customWidth="1"/>
    <col min="47" max="47" width="17" style="169" customWidth="1"/>
    <col min="48" max="48" width="11.83203125" style="160" hidden="1" customWidth="1"/>
    <col min="49" max="49" width="16.6640625" style="161" hidden="1" customWidth="1"/>
    <col min="50" max="50" width="19.1640625" style="121" hidden="1" customWidth="1"/>
    <col min="51" max="51" width="2.33203125" style="121" customWidth="1"/>
    <col min="52" max="16384" width="10.6640625" style="121"/>
  </cols>
  <sheetData>
    <row r="1" spans="1:51">
      <c r="A1" s="42"/>
      <c r="B1" s="42"/>
      <c r="C1" s="15"/>
      <c r="D1" s="42"/>
      <c r="E1" s="42"/>
      <c r="F1" s="45"/>
      <c r="G1" s="45"/>
      <c r="H1" s="45"/>
      <c r="I1" s="45"/>
      <c r="J1" s="45"/>
      <c r="K1" s="48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117"/>
      <c r="AJ1" s="45"/>
      <c r="AK1" s="45"/>
      <c r="AL1" s="45"/>
      <c r="AM1" s="45"/>
      <c r="AN1" s="45"/>
      <c r="AO1" s="45"/>
      <c r="AP1" s="118"/>
      <c r="AQ1" s="42"/>
      <c r="AR1" s="42"/>
      <c r="AS1" s="45"/>
      <c r="AT1" s="42"/>
      <c r="AU1" s="165"/>
      <c r="AV1" s="119"/>
      <c r="AW1" s="120"/>
      <c r="AX1" s="42"/>
      <c r="AY1" s="42"/>
    </row>
    <row r="2" spans="1:51" s="207" customFormat="1" ht="19">
      <c r="A2" s="270"/>
      <c r="B2" s="271">
        <v>2026</v>
      </c>
      <c r="C2" s="272"/>
      <c r="D2" s="270" t="s">
        <v>158</v>
      </c>
      <c r="E2" s="270"/>
      <c r="F2" s="111"/>
      <c r="G2" s="111"/>
      <c r="H2" s="293" t="str">
        <f>B2&amp;" 公民田徑錦標賽 第5站"</f>
        <v>2026 公民田徑錦標賽 第5站</v>
      </c>
      <c r="I2" s="294"/>
      <c r="J2" s="295"/>
      <c r="K2" s="296" t="s">
        <v>144</v>
      </c>
      <c r="L2" s="234"/>
      <c r="M2" s="111"/>
      <c r="N2" s="270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274"/>
      <c r="AJ2" s="109"/>
      <c r="AK2" s="109"/>
      <c r="AL2" s="111"/>
      <c r="AM2" s="111"/>
      <c r="AN2" s="111"/>
      <c r="AO2" s="111"/>
      <c r="AP2" s="111"/>
      <c r="AQ2" s="270"/>
      <c r="AR2" s="270"/>
      <c r="AS2" s="111"/>
      <c r="AT2" s="270"/>
      <c r="AU2" s="275"/>
      <c r="AV2" s="276"/>
      <c r="AW2" s="277"/>
      <c r="AX2" s="270"/>
      <c r="AY2" s="270"/>
    </row>
    <row r="3" spans="1:51" s="207" customFormat="1" ht="19">
      <c r="A3" s="270"/>
      <c r="B3" s="278" t="s">
        <v>129</v>
      </c>
      <c r="C3" s="279"/>
      <c r="D3" s="280" t="s">
        <v>130</v>
      </c>
      <c r="E3" s="281"/>
      <c r="F3" s="282" t="s">
        <v>127</v>
      </c>
      <c r="G3" s="111"/>
      <c r="H3" s="297" t="s">
        <v>103</v>
      </c>
      <c r="I3" s="293" t="s">
        <v>145</v>
      </c>
      <c r="J3" s="295"/>
      <c r="K3" s="298" t="s">
        <v>133</v>
      </c>
      <c r="L3" s="234"/>
      <c r="M3" s="111"/>
      <c r="N3" s="270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274"/>
      <c r="AJ3" s="109"/>
      <c r="AK3" s="109"/>
      <c r="AL3" s="111"/>
      <c r="AM3" s="111"/>
      <c r="AN3" s="111"/>
      <c r="AO3" s="111"/>
      <c r="AP3" s="111"/>
      <c r="AQ3" s="270"/>
      <c r="AR3" s="270"/>
      <c r="AS3" s="111"/>
      <c r="AT3" s="270"/>
      <c r="AU3" s="275"/>
      <c r="AV3" s="276"/>
      <c r="AW3" s="277"/>
      <c r="AX3" s="270"/>
      <c r="AY3" s="270"/>
    </row>
    <row r="4" spans="1:51" s="207" customFormat="1" ht="16" customHeight="1">
      <c r="A4" s="270"/>
      <c r="B4" s="283">
        <v>20</v>
      </c>
      <c r="C4" s="284">
        <v>100</v>
      </c>
      <c r="D4" s="285">
        <f>IF(AND($C4="",$B4=""),"",IF($C4="Open","不限",$B$2-$C4))</f>
        <v>1926</v>
      </c>
      <c r="E4" s="286">
        <f>IF(AND($C4="",$B4=""),"",IF($C4="Open","不限",$B$2-$B4))</f>
        <v>2006</v>
      </c>
      <c r="F4" s="282" t="s">
        <v>128</v>
      </c>
      <c r="G4" s="111"/>
      <c r="H4" s="297" t="s">
        <v>102</v>
      </c>
      <c r="I4" s="293" t="s">
        <v>159</v>
      </c>
      <c r="J4" s="295"/>
      <c r="K4" s="296"/>
      <c r="L4" s="111"/>
      <c r="M4" s="111"/>
      <c r="N4" s="270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274"/>
      <c r="AJ4" s="109"/>
      <c r="AK4" s="109"/>
      <c r="AL4" s="111"/>
      <c r="AM4" s="111"/>
      <c r="AN4" s="111"/>
      <c r="AO4" s="111"/>
      <c r="AP4" s="111"/>
      <c r="AQ4" s="270"/>
      <c r="AR4" s="270"/>
      <c r="AS4" s="111"/>
      <c r="AT4" s="270"/>
      <c r="AU4" s="275"/>
      <c r="AV4" s="276"/>
      <c r="AW4" s="277"/>
      <c r="AX4" s="270"/>
      <c r="AY4" s="270"/>
    </row>
    <row r="5" spans="1:51" s="207" customFormat="1" ht="16" customHeight="1">
      <c r="A5" s="270"/>
      <c r="B5" s="283">
        <v>18</v>
      </c>
      <c r="C5" s="284">
        <v>19</v>
      </c>
      <c r="D5" s="287">
        <f t="shared" ref="D5:D9" si="0">IF(AND($C5="",$B5=""),"",IF($C5="Open","不限",$B$2-$C5))</f>
        <v>2007</v>
      </c>
      <c r="E5" s="111">
        <f t="shared" ref="E5:E9" si="1">IF(AND($C5="",$B5=""),"",IF($C5="Open","不限",$B$2-$B5))</f>
        <v>2008</v>
      </c>
      <c r="F5" s="288" t="s">
        <v>123</v>
      </c>
      <c r="G5" s="111"/>
      <c r="H5" s="270"/>
      <c r="I5" s="270"/>
      <c r="J5" s="270"/>
      <c r="K5" s="273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274"/>
      <c r="AJ5" s="109"/>
      <c r="AK5" s="109"/>
      <c r="AL5" s="111"/>
      <c r="AM5" s="111"/>
      <c r="AN5" s="111"/>
      <c r="AO5" s="111"/>
      <c r="AP5" s="111"/>
      <c r="AQ5" s="270"/>
      <c r="AR5" s="270"/>
      <c r="AS5" s="111"/>
      <c r="AT5" s="270"/>
      <c r="AU5" s="275"/>
      <c r="AV5" s="276"/>
      <c r="AW5" s="277"/>
      <c r="AX5" s="270"/>
      <c r="AY5" s="270"/>
    </row>
    <row r="6" spans="1:51" s="207" customFormat="1" ht="16" customHeight="1">
      <c r="A6" s="270"/>
      <c r="B6" s="283">
        <v>16</v>
      </c>
      <c r="C6" s="284">
        <v>17</v>
      </c>
      <c r="D6" s="287">
        <f t="shared" si="0"/>
        <v>2009</v>
      </c>
      <c r="E6" s="111">
        <f t="shared" si="1"/>
        <v>2010</v>
      </c>
      <c r="F6" s="288" t="s">
        <v>124</v>
      </c>
      <c r="G6" s="289" t="s">
        <v>142</v>
      </c>
      <c r="H6" s="270"/>
      <c r="I6" s="270"/>
      <c r="J6" s="270"/>
      <c r="K6" s="273"/>
      <c r="L6" s="270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274"/>
      <c r="AJ6" s="109"/>
      <c r="AK6" s="109"/>
      <c r="AL6" s="111"/>
      <c r="AM6" s="111"/>
      <c r="AN6" s="111"/>
      <c r="AO6" s="111"/>
      <c r="AP6" s="111"/>
      <c r="AQ6" s="270"/>
      <c r="AR6" s="270"/>
      <c r="AS6" s="111"/>
      <c r="AT6" s="270"/>
      <c r="AU6" s="275"/>
      <c r="AV6" s="276"/>
      <c r="AW6" s="277"/>
      <c r="AX6" s="270"/>
      <c r="AY6" s="270"/>
    </row>
    <row r="7" spans="1:51" s="207" customFormat="1" ht="16" customHeight="1">
      <c r="A7" s="270"/>
      <c r="B7" s="283">
        <v>14</v>
      </c>
      <c r="C7" s="284">
        <v>15</v>
      </c>
      <c r="D7" s="287">
        <f t="shared" si="0"/>
        <v>2011</v>
      </c>
      <c r="E7" s="111">
        <f t="shared" si="1"/>
        <v>2012</v>
      </c>
      <c r="F7" s="288" t="s">
        <v>125</v>
      </c>
      <c r="G7" s="289" t="s">
        <v>140</v>
      </c>
      <c r="H7" s="270"/>
      <c r="I7" s="270"/>
      <c r="J7" s="270"/>
      <c r="K7" s="273"/>
      <c r="L7" s="270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274"/>
      <c r="AJ7" s="109"/>
      <c r="AK7" s="109"/>
      <c r="AL7" s="111"/>
      <c r="AM7" s="111"/>
      <c r="AN7" s="111"/>
      <c r="AO7" s="111"/>
      <c r="AP7" s="111"/>
      <c r="AQ7" s="270"/>
      <c r="AR7" s="270"/>
      <c r="AS7" s="111"/>
      <c r="AT7" s="270"/>
      <c r="AU7" s="275"/>
      <c r="AV7" s="276"/>
      <c r="AW7" s="277"/>
      <c r="AX7" s="270"/>
      <c r="AY7" s="270"/>
    </row>
    <row r="8" spans="1:51" s="207" customFormat="1" ht="16" customHeight="1">
      <c r="A8" s="270"/>
      <c r="B8" s="283">
        <v>12</v>
      </c>
      <c r="C8" s="284">
        <v>13</v>
      </c>
      <c r="D8" s="287">
        <f t="shared" si="0"/>
        <v>2013</v>
      </c>
      <c r="E8" s="111">
        <f t="shared" si="1"/>
        <v>2014</v>
      </c>
      <c r="F8" s="288" t="s">
        <v>126</v>
      </c>
      <c r="G8" s="289" t="s">
        <v>143</v>
      </c>
      <c r="H8" s="270"/>
      <c r="I8" s="270"/>
      <c r="J8" s="270"/>
      <c r="K8" s="273"/>
      <c r="L8" s="270"/>
      <c r="M8" s="111"/>
      <c r="N8" s="270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274"/>
      <c r="AJ8" s="109"/>
      <c r="AK8" s="109"/>
      <c r="AL8" s="111"/>
      <c r="AM8" s="111"/>
      <c r="AN8" s="111"/>
      <c r="AO8" s="111"/>
      <c r="AP8" s="111"/>
      <c r="AQ8" s="270"/>
      <c r="AR8" s="270"/>
      <c r="AS8" s="111"/>
      <c r="AT8" s="270"/>
      <c r="AU8" s="275"/>
      <c r="AV8" s="276"/>
      <c r="AW8" s="277"/>
      <c r="AX8" s="270"/>
      <c r="AY8" s="270"/>
    </row>
    <row r="9" spans="1:51" s="207" customFormat="1" ht="16" customHeight="1">
      <c r="A9" s="270"/>
      <c r="B9" s="283"/>
      <c r="C9" s="284"/>
      <c r="D9" s="287" t="str">
        <f t="shared" si="0"/>
        <v/>
      </c>
      <c r="E9" s="111" t="str">
        <f t="shared" si="1"/>
        <v/>
      </c>
      <c r="F9" s="288"/>
      <c r="G9" s="273" t="s">
        <v>141</v>
      </c>
      <c r="H9" s="270"/>
      <c r="I9" s="270"/>
      <c r="J9" s="270"/>
      <c r="K9" s="273"/>
      <c r="L9" s="270"/>
      <c r="M9" s="111"/>
      <c r="N9" s="270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274"/>
      <c r="AJ9" s="109"/>
      <c r="AK9" s="109"/>
      <c r="AL9" s="111"/>
      <c r="AM9" s="111"/>
      <c r="AN9" s="111"/>
      <c r="AO9" s="111"/>
      <c r="AP9" s="111"/>
      <c r="AQ9" s="270"/>
      <c r="AR9" s="270"/>
      <c r="AS9" s="111"/>
      <c r="AT9" s="270"/>
      <c r="AU9" s="275"/>
      <c r="AV9" s="276"/>
      <c r="AW9" s="277"/>
      <c r="AX9" s="270"/>
      <c r="AY9" s="270"/>
    </row>
    <row r="10" spans="1:51" s="207" customFormat="1" ht="16" customHeight="1">
      <c r="A10" s="270"/>
      <c r="B10" s="283"/>
      <c r="C10" s="284"/>
      <c r="D10" s="287"/>
      <c r="E10" s="111"/>
      <c r="F10" s="288"/>
      <c r="G10" s="254" t="s">
        <v>160</v>
      </c>
      <c r="H10" s="270"/>
      <c r="I10" s="270"/>
      <c r="J10" s="270"/>
      <c r="K10" s="273"/>
      <c r="L10" s="270"/>
      <c r="M10" s="111"/>
      <c r="N10" s="270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274"/>
      <c r="AJ10" s="109"/>
      <c r="AK10" s="109"/>
      <c r="AL10" s="111"/>
      <c r="AM10" s="111"/>
      <c r="AN10" s="111"/>
      <c r="AO10" s="111"/>
      <c r="AP10" s="111"/>
      <c r="AQ10" s="270"/>
      <c r="AR10" s="270"/>
      <c r="AS10" s="111"/>
      <c r="AT10" s="270"/>
      <c r="AU10" s="275"/>
      <c r="AV10" s="276"/>
      <c r="AW10" s="277"/>
      <c r="AX10" s="270"/>
      <c r="AY10" s="270"/>
    </row>
    <row r="11" spans="1:51" s="207" customFormat="1" ht="16" customHeight="1">
      <c r="A11" s="270"/>
      <c r="B11" s="283"/>
      <c r="C11" s="284"/>
      <c r="D11" s="290"/>
      <c r="E11" s="291"/>
      <c r="F11" s="292"/>
      <c r="G11" s="376" t="s">
        <v>165</v>
      </c>
      <c r="H11" s="270"/>
      <c r="I11" s="270"/>
      <c r="J11" s="270"/>
      <c r="K11" s="273"/>
      <c r="L11" s="270"/>
      <c r="M11" s="270"/>
      <c r="N11" s="270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71"/>
      <c r="AG11" s="111"/>
      <c r="AH11" s="111"/>
      <c r="AI11" s="274"/>
      <c r="AJ11" s="111"/>
      <c r="AK11" s="111"/>
      <c r="AL11" s="111"/>
      <c r="AM11" s="111"/>
      <c r="AN11" s="111"/>
      <c r="AO11" s="111"/>
      <c r="AP11" s="109"/>
      <c r="AQ11" s="270"/>
      <c r="AR11" s="270"/>
      <c r="AS11" s="111"/>
      <c r="AT11" s="270"/>
      <c r="AU11" s="275"/>
      <c r="AV11" s="276"/>
      <c r="AW11" s="277"/>
      <c r="AX11" s="270"/>
      <c r="AY11" s="270"/>
    </row>
    <row r="12" spans="1:51" s="131" customFormat="1" ht="16" hidden="1" customHeight="1">
      <c r="A12" s="127"/>
      <c r="B12" s="170"/>
      <c r="C12" s="125"/>
      <c r="D12" s="230"/>
      <c r="E12" s="230"/>
      <c r="F12" s="230"/>
      <c r="G12" s="45"/>
      <c r="H12" s="127"/>
      <c r="I12" s="127"/>
      <c r="J12" s="127"/>
      <c r="K12" s="122"/>
      <c r="L12" s="127"/>
      <c r="M12" s="127"/>
      <c r="N12" s="127"/>
      <c r="O12" s="127"/>
      <c r="P12" s="127"/>
      <c r="Q12" s="45"/>
      <c r="R12" s="45"/>
      <c r="S12" s="45"/>
      <c r="T12" s="45"/>
      <c r="U12" s="45"/>
      <c r="V12" s="45"/>
      <c r="W12" s="45"/>
      <c r="X12" s="127"/>
      <c r="Y12" s="127"/>
      <c r="Z12" s="127"/>
      <c r="AA12" s="127"/>
      <c r="AB12" s="127"/>
      <c r="AC12" s="127"/>
      <c r="AD12" s="127"/>
      <c r="AE12" s="127"/>
      <c r="AF12" s="133"/>
      <c r="AG12" s="127"/>
      <c r="AH12" s="128"/>
      <c r="AI12" s="129"/>
      <c r="AJ12" s="127"/>
      <c r="AK12" s="127"/>
      <c r="AL12" s="127"/>
      <c r="AM12" s="127"/>
      <c r="AN12" s="127"/>
      <c r="AO12" s="127"/>
      <c r="AP12" s="130"/>
      <c r="AQ12" s="127"/>
      <c r="AR12" s="127"/>
      <c r="AS12" s="128"/>
      <c r="AT12" s="127"/>
      <c r="AU12" s="166"/>
      <c r="AV12" s="134"/>
      <c r="AW12" s="135"/>
      <c r="AX12" s="127"/>
      <c r="AY12" s="127"/>
    </row>
    <row r="13" spans="1:51" s="107" customFormat="1" ht="17" hidden="1" customHeight="1">
      <c r="A13" s="111"/>
      <c r="B13" s="111"/>
      <c r="C13" s="30"/>
      <c r="D13" s="111"/>
      <c r="E13" s="111"/>
      <c r="F13" s="111"/>
      <c r="G13" s="111"/>
      <c r="H13" s="111"/>
      <c r="I13" s="111"/>
      <c r="J13" s="111"/>
      <c r="K13" s="234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299"/>
      <c r="AG13" s="111"/>
      <c r="AH13" s="111"/>
      <c r="AI13" s="274"/>
      <c r="AJ13" s="111"/>
      <c r="AK13" s="111"/>
      <c r="AL13" s="111"/>
      <c r="AM13" s="111"/>
      <c r="AN13" s="111"/>
      <c r="AO13" s="111"/>
      <c r="AP13" s="109"/>
      <c r="AQ13" s="111"/>
      <c r="AR13" s="111"/>
      <c r="AS13" s="111"/>
      <c r="AT13" s="111"/>
      <c r="AU13" s="275"/>
      <c r="AV13" s="156"/>
      <c r="AW13" s="157"/>
      <c r="AX13" s="111"/>
      <c r="AY13" s="111"/>
    </row>
    <row r="14" spans="1:51" s="107" customFormat="1" ht="17" hidden="1" customHeight="1">
      <c r="A14" s="111"/>
      <c r="B14" s="111"/>
      <c r="C14" s="30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274"/>
      <c r="AJ14" s="111"/>
      <c r="AK14" s="111"/>
      <c r="AL14" s="111"/>
      <c r="AM14" s="111"/>
      <c r="AN14" s="111"/>
      <c r="AO14" s="111"/>
      <c r="AP14" s="109"/>
      <c r="AQ14" s="111"/>
      <c r="AR14" s="111"/>
      <c r="AS14" s="111"/>
      <c r="AT14" s="111"/>
      <c r="AU14" s="275"/>
      <c r="AV14" s="156"/>
      <c r="AW14" s="157"/>
      <c r="AX14" s="111"/>
      <c r="AY14" s="111"/>
    </row>
    <row r="15" spans="1:51" s="107" customFormat="1" ht="17" hidden="1" customHeight="1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274"/>
      <c r="AJ15" s="111"/>
      <c r="AK15" s="111"/>
      <c r="AL15" s="111"/>
      <c r="AM15" s="111"/>
      <c r="AN15" s="111"/>
      <c r="AO15" s="111"/>
      <c r="AP15" s="109"/>
      <c r="AQ15" s="111"/>
      <c r="AR15" s="111"/>
      <c r="AS15" s="111"/>
      <c r="AT15" s="111"/>
      <c r="AU15" s="275"/>
      <c r="AV15" s="156"/>
      <c r="AW15" s="157"/>
      <c r="AX15" s="111"/>
      <c r="AY15" s="111"/>
    </row>
    <row r="16" spans="1:51" s="107" customFormat="1" ht="17" hidden="1" customHeight="1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274"/>
      <c r="AJ16" s="111"/>
      <c r="AK16" s="111"/>
      <c r="AL16" s="111"/>
      <c r="AM16" s="111"/>
      <c r="AN16" s="111"/>
      <c r="AO16" s="111"/>
      <c r="AP16" s="109"/>
      <c r="AQ16" s="111"/>
      <c r="AR16" s="111"/>
      <c r="AS16" s="111"/>
      <c r="AT16" s="111"/>
      <c r="AU16" s="275"/>
      <c r="AV16" s="156"/>
      <c r="AW16" s="157"/>
      <c r="AX16" s="111"/>
      <c r="AY16" s="111"/>
    </row>
    <row r="17" spans="1:51" s="107" customFormat="1" ht="17" hidden="1" customHeight="1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274"/>
      <c r="AJ17" s="111"/>
      <c r="AK17" s="111"/>
      <c r="AL17" s="111"/>
      <c r="AM17" s="111"/>
      <c r="AN17" s="111"/>
      <c r="AO17" s="111"/>
      <c r="AP17" s="109"/>
      <c r="AQ17" s="111"/>
      <c r="AR17" s="111"/>
      <c r="AS17" s="111"/>
      <c r="AT17" s="111"/>
      <c r="AU17" s="275"/>
      <c r="AV17" s="156"/>
      <c r="AW17" s="157"/>
      <c r="AX17" s="111"/>
      <c r="AY17" s="111"/>
    </row>
    <row r="18" spans="1:51" s="107" customFormat="1" ht="17" hidden="1" customHeight="1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274"/>
      <c r="AJ18" s="111"/>
      <c r="AK18" s="111"/>
      <c r="AL18" s="111"/>
      <c r="AM18" s="111"/>
      <c r="AN18" s="111"/>
      <c r="AO18" s="111"/>
      <c r="AP18" s="109"/>
      <c r="AQ18" s="111"/>
      <c r="AR18" s="111"/>
      <c r="AS18" s="111"/>
      <c r="AT18" s="111"/>
      <c r="AU18" s="275"/>
      <c r="AV18" s="156"/>
      <c r="AW18" s="157"/>
      <c r="AX18" s="111"/>
      <c r="AY18" s="111"/>
    </row>
    <row r="19" spans="1:51" s="107" customFormat="1" ht="17" hidden="1" customHeight="1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274"/>
      <c r="AJ19" s="111"/>
      <c r="AK19" s="111"/>
      <c r="AL19" s="111"/>
      <c r="AM19" s="111"/>
      <c r="AN19" s="111"/>
      <c r="AO19" s="111"/>
      <c r="AP19" s="109"/>
      <c r="AQ19" s="111"/>
      <c r="AR19" s="111"/>
      <c r="AS19" s="111"/>
      <c r="AT19" s="111"/>
      <c r="AU19" s="275"/>
      <c r="AV19" s="156"/>
      <c r="AW19" s="157"/>
      <c r="AX19" s="111"/>
      <c r="AY19" s="111"/>
    </row>
    <row r="20" spans="1:51" s="107" customFormat="1" ht="17" hidden="1" customHeight="1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274"/>
      <c r="AJ20" s="111"/>
      <c r="AK20" s="111"/>
      <c r="AL20" s="111"/>
      <c r="AM20" s="111"/>
      <c r="AN20" s="111"/>
      <c r="AO20" s="111"/>
      <c r="AP20" s="109"/>
      <c r="AQ20" s="111"/>
      <c r="AR20" s="111"/>
      <c r="AS20" s="111"/>
      <c r="AT20" s="111"/>
      <c r="AU20" s="275"/>
      <c r="AV20" s="156"/>
      <c r="AW20" s="157"/>
      <c r="AX20" s="111"/>
      <c r="AY20" s="111"/>
    </row>
    <row r="21" spans="1:51" s="107" customFormat="1" ht="17" hidden="1" customHeight="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274"/>
      <c r="AJ21" s="111"/>
      <c r="AK21" s="111"/>
      <c r="AL21" s="111"/>
      <c r="AM21" s="111"/>
      <c r="AN21" s="111"/>
      <c r="AO21" s="111"/>
      <c r="AP21" s="109"/>
      <c r="AQ21" s="111"/>
      <c r="AR21" s="111"/>
      <c r="AS21" s="111"/>
      <c r="AT21" s="111"/>
      <c r="AU21" s="275"/>
      <c r="AV21" s="156"/>
      <c r="AW21" s="157"/>
      <c r="AX21" s="111"/>
      <c r="AY21" s="111"/>
    </row>
    <row r="22" spans="1:51" s="107" customFormat="1" ht="17" hidden="1" customHeight="1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274"/>
      <c r="AJ22" s="111"/>
      <c r="AK22" s="111"/>
      <c r="AL22" s="111"/>
      <c r="AM22" s="111"/>
      <c r="AN22" s="111"/>
      <c r="AO22" s="111"/>
      <c r="AP22" s="109"/>
      <c r="AQ22" s="111"/>
      <c r="AR22" s="111"/>
      <c r="AS22" s="111"/>
      <c r="AT22" s="111"/>
      <c r="AU22" s="275"/>
      <c r="AV22" s="156"/>
      <c r="AW22" s="157"/>
      <c r="AX22" s="111"/>
      <c r="AY22" s="111"/>
    </row>
    <row r="23" spans="1:51" s="107" customFormat="1" ht="17" hidden="1" customHeight="1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274"/>
      <c r="AJ23" s="111"/>
      <c r="AK23" s="111"/>
      <c r="AL23" s="111"/>
      <c r="AM23" s="111"/>
      <c r="AN23" s="111"/>
      <c r="AO23" s="111"/>
      <c r="AP23" s="109"/>
      <c r="AQ23" s="111"/>
      <c r="AR23" s="111"/>
      <c r="AS23" s="111"/>
      <c r="AT23" s="111"/>
      <c r="AU23" s="275"/>
      <c r="AV23" s="156"/>
      <c r="AW23" s="157"/>
      <c r="AX23" s="111"/>
      <c r="AY23" s="111"/>
    </row>
    <row r="24" spans="1:51" s="107" customFormat="1" ht="17" hidden="1" customHeight="1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300"/>
      <c r="Y24" s="300"/>
      <c r="Z24" s="300"/>
      <c r="AA24" s="111"/>
      <c r="AB24" s="111"/>
      <c r="AC24" s="111"/>
      <c r="AD24" s="111"/>
      <c r="AE24" s="111"/>
      <c r="AF24" s="111"/>
      <c r="AG24" s="111"/>
      <c r="AH24" s="111"/>
      <c r="AI24" s="274"/>
      <c r="AJ24" s="111"/>
      <c r="AK24" s="111"/>
      <c r="AL24" s="111"/>
      <c r="AM24" s="111"/>
      <c r="AN24" s="111"/>
      <c r="AO24" s="111"/>
      <c r="AP24" s="109"/>
      <c r="AQ24" s="111"/>
      <c r="AR24" s="111"/>
      <c r="AS24" s="111"/>
      <c r="AT24" s="274"/>
      <c r="AU24" s="275"/>
      <c r="AV24" s="156"/>
      <c r="AW24" s="157"/>
      <c r="AX24" s="157"/>
      <c r="AY24" s="157"/>
    </row>
    <row r="25" spans="1:51" s="207" customFormat="1" ht="14" hidden="1" customHeight="1">
      <c r="A25" s="270"/>
      <c r="B25" s="270"/>
      <c r="C25" s="30"/>
      <c r="D25" s="111"/>
      <c r="E25" s="111"/>
      <c r="F25" s="111"/>
      <c r="G25" s="270"/>
      <c r="H25" s="270"/>
      <c r="I25" s="270"/>
      <c r="J25" s="111"/>
      <c r="K25" s="111"/>
      <c r="L25" s="270"/>
      <c r="M25" s="270"/>
      <c r="N25" s="270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71"/>
      <c r="AG25" s="111"/>
      <c r="AH25" s="111"/>
      <c r="AI25" s="274"/>
      <c r="AJ25" s="111"/>
      <c r="AK25" s="111"/>
      <c r="AL25" s="111"/>
      <c r="AM25" s="111"/>
      <c r="AN25" s="111"/>
      <c r="AO25" s="111"/>
      <c r="AP25" s="109"/>
      <c r="AQ25" s="270"/>
      <c r="AR25" s="270"/>
      <c r="AS25" s="111"/>
      <c r="AT25" s="270"/>
      <c r="AU25" s="275"/>
      <c r="AV25" s="276"/>
      <c r="AW25" s="277"/>
      <c r="AX25" s="270"/>
      <c r="AY25" s="270"/>
    </row>
    <row r="26" spans="1:51" s="207" customFormat="1" ht="17" customHeight="1">
      <c r="A26" s="198"/>
      <c r="B26" s="198"/>
      <c r="C26" s="301"/>
      <c r="D26" s="200"/>
      <c r="E26" s="200"/>
      <c r="F26" s="200"/>
      <c r="G26" s="221" t="str">
        <f>"兩頁合計"&amp;" $"&amp;'公開及青年組 Open &amp; Junior'!AT29+'少年組 Youth'!AK29</f>
        <v>兩頁合計 $0</v>
      </c>
      <c r="H26" s="302"/>
      <c r="I26" s="198"/>
      <c r="J26" s="198"/>
      <c r="K26" s="303"/>
      <c r="L26" s="335"/>
      <c r="M26" s="336"/>
      <c r="N26" s="337"/>
      <c r="O26" s="337"/>
      <c r="P26" s="337" t="s">
        <v>152</v>
      </c>
      <c r="Q26" s="337"/>
      <c r="R26" s="337"/>
      <c r="S26" s="338" t="s">
        <v>139</v>
      </c>
      <c r="T26" s="339"/>
      <c r="U26" s="340"/>
      <c r="V26" s="340"/>
      <c r="W26" s="341"/>
      <c r="X26" s="341"/>
      <c r="Y26" s="341"/>
      <c r="Z26" s="342"/>
      <c r="AA26" s="342"/>
      <c r="AB26" s="342"/>
      <c r="AC26" s="337" t="s">
        <v>152</v>
      </c>
      <c r="AD26" s="341"/>
      <c r="AE26" s="342"/>
      <c r="AF26" s="259" t="s">
        <v>60</v>
      </c>
      <c r="AG26" s="343" t="s">
        <v>151</v>
      </c>
      <c r="AH26" s="200"/>
      <c r="AI26" s="202"/>
      <c r="AJ26" s="200"/>
      <c r="AK26" s="200"/>
      <c r="AL26" s="200"/>
      <c r="AM26" s="200"/>
      <c r="AN26" s="200"/>
      <c r="AO26" s="200"/>
      <c r="AP26" s="203"/>
      <c r="AQ26" s="198"/>
      <c r="AR26" s="198"/>
      <c r="AS26" s="200"/>
      <c r="AT26" s="198"/>
      <c r="AU26" s="204"/>
      <c r="AV26" s="205"/>
      <c r="AW26" s="206"/>
      <c r="AX26" s="198"/>
      <c r="AY26" s="198"/>
    </row>
    <row r="27" spans="1:51" s="207" customFormat="1" ht="20" customHeight="1">
      <c r="A27" s="198"/>
      <c r="B27" s="198"/>
      <c r="C27" s="199"/>
      <c r="D27" s="198"/>
      <c r="E27" s="198"/>
      <c r="F27" s="200"/>
      <c r="G27" s="221"/>
      <c r="H27" s="375" t="str">
        <f>IF(G35&lt;&gt;"",IF(OR(AL35="",AN35="",AO35=""),"請填寫電郵地址及緊急聯絡人資料",""),"")</f>
        <v/>
      </c>
      <c r="I27" s="375"/>
      <c r="J27" s="198"/>
      <c r="K27" s="374"/>
      <c r="L27" s="344" t="s">
        <v>24</v>
      </c>
      <c r="M27" s="345" t="s">
        <v>25</v>
      </c>
      <c r="N27" s="345" t="s">
        <v>26</v>
      </c>
      <c r="O27" s="345" t="s">
        <v>27</v>
      </c>
      <c r="P27" s="345" t="s">
        <v>28</v>
      </c>
      <c r="Q27" s="345" t="s">
        <v>29</v>
      </c>
      <c r="R27" s="345" t="s">
        <v>30</v>
      </c>
      <c r="S27" s="345" t="s">
        <v>79</v>
      </c>
      <c r="T27" s="345" t="s">
        <v>147</v>
      </c>
      <c r="U27" s="345" t="s">
        <v>65</v>
      </c>
      <c r="V27" s="345" t="s">
        <v>70</v>
      </c>
      <c r="W27" s="345" t="s">
        <v>71</v>
      </c>
      <c r="X27" s="345" t="s">
        <v>22</v>
      </c>
      <c r="Y27" s="345" t="s">
        <v>21</v>
      </c>
      <c r="Z27" s="345" t="s">
        <v>51</v>
      </c>
      <c r="AA27" s="345" t="s">
        <v>42</v>
      </c>
      <c r="AB27" s="345" t="s">
        <v>69</v>
      </c>
      <c r="AC27" s="345" t="s">
        <v>18</v>
      </c>
      <c r="AD27" s="345" t="s">
        <v>19</v>
      </c>
      <c r="AE27" s="345" t="s">
        <v>20</v>
      </c>
      <c r="AF27" s="345" t="s">
        <v>41</v>
      </c>
      <c r="AG27" s="346" t="s">
        <v>157</v>
      </c>
      <c r="AH27" s="201"/>
      <c r="AI27" s="202"/>
      <c r="AJ27" s="200"/>
      <c r="AK27" s="200"/>
      <c r="AL27" s="200"/>
      <c r="AM27" s="200"/>
      <c r="AN27" s="200"/>
      <c r="AO27" s="200"/>
      <c r="AP27" s="203"/>
      <c r="AQ27" s="198"/>
      <c r="AR27" s="198"/>
      <c r="AS27" s="201"/>
      <c r="AT27" s="198"/>
      <c r="AU27" s="204"/>
      <c r="AV27" s="205"/>
      <c r="AW27" s="206"/>
      <c r="AX27" s="198"/>
      <c r="AY27" s="198"/>
    </row>
    <row r="28" spans="1:51" s="373" customFormat="1" ht="60" customHeight="1">
      <c r="A28" s="359"/>
      <c r="B28" s="359"/>
      <c r="C28" s="360"/>
      <c r="D28" s="359"/>
      <c r="E28" s="359"/>
      <c r="F28" s="361"/>
      <c r="G28" s="349" t="str">
        <f>"本頁"&amp;AT33</f>
        <v>本頁應付金額 $0</v>
      </c>
      <c r="H28" s="362"/>
      <c r="I28" s="363"/>
      <c r="J28" s="361"/>
      <c r="K28" s="303"/>
      <c r="L28" s="195" t="s">
        <v>52</v>
      </c>
      <c r="M28" s="196" t="s">
        <v>154</v>
      </c>
      <c r="N28" s="197" t="s">
        <v>53</v>
      </c>
      <c r="O28" s="197" t="s">
        <v>53</v>
      </c>
      <c r="P28" s="197" t="s">
        <v>53</v>
      </c>
      <c r="Q28" s="197" t="s">
        <v>53</v>
      </c>
      <c r="R28" s="197" t="s">
        <v>57</v>
      </c>
      <c r="S28" s="197" t="s">
        <v>57</v>
      </c>
      <c r="T28" s="197" t="s">
        <v>138</v>
      </c>
      <c r="U28" s="197" t="s">
        <v>57</v>
      </c>
      <c r="V28" s="197" t="s">
        <v>57</v>
      </c>
      <c r="W28" s="197" t="s">
        <v>57</v>
      </c>
      <c r="X28" s="197" t="s">
        <v>53</v>
      </c>
      <c r="Y28" s="197" t="s">
        <v>53</v>
      </c>
      <c r="Z28" s="197" t="s">
        <v>57</v>
      </c>
      <c r="AA28" s="197" t="s">
        <v>57</v>
      </c>
      <c r="AB28" s="197" t="s">
        <v>57</v>
      </c>
      <c r="AC28" s="196" t="s">
        <v>54</v>
      </c>
      <c r="AD28" s="196" t="s">
        <v>56</v>
      </c>
      <c r="AE28" s="196" t="s">
        <v>55</v>
      </c>
      <c r="AF28" s="197" t="s">
        <v>53</v>
      </c>
      <c r="AG28" s="265" t="s">
        <v>149</v>
      </c>
      <c r="AH28" s="364"/>
      <c r="AI28" s="365"/>
      <c r="AJ28" s="361"/>
      <c r="AK28" s="361"/>
      <c r="AL28" s="359"/>
      <c r="AM28" s="366"/>
      <c r="AN28" s="359"/>
      <c r="AO28" s="367"/>
      <c r="AP28" s="368"/>
      <c r="AQ28" s="369"/>
      <c r="AR28" s="359"/>
      <c r="AS28" s="364"/>
      <c r="AT28" s="359"/>
      <c r="AU28" s="370"/>
      <c r="AV28" s="371"/>
      <c r="AW28" s="372"/>
      <c r="AX28" s="359"/>
      <c r="AY28" s="359"/>
    </row>
    <row r="29" spans="1:51" s="304" customFormat="1" ht="15" hidden="1">
      <c r="A29" s="305"/>
      <c r="B29" s="305"/>
      <c r="C29" s="306"/>
      <c r="D29" s="307"/>
      <c r="E29" s="307"/>
      <c r="F29" s="307"/>
      <c r="G29" s="308"/>
      <c r="H29" s="137"/>
      <c r="I29" s="137"/>
      <c r="J29" s="137"/>
      <c r="K29" s="309"/>
      <c r="L29" s="137"/>
      <c r="M29" s="137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37"/>
      <c r="AD29" s="137"/>
      <c r="AE29" s="137"/>
      <c r="AF29" s="137"/>
      <c r="AG29" s="137"/>
      <c r="AH29" s="137"/>
      <c r="AI29" s="310"/>
      <c r="AJ29" s="137"/>
      <c r="AK29" s="137"/>
      <c r="AL29" s="307"/>
      <c r="AM29" s="307"/>
      <c r="AN29" s="307"/>
      <c r="AO29" s="138" t="s">
        <v>106</v>
      </c>
      <c r="AP29" s="311">
        <f>SUM($AP$35:$AP$1034)</f>
        <v>0</v>
      </c>
      <c r="AQ29" s="311">
        <f>SUM($AQ$35:$AQ$1034)</f>
        <v>0</v>
      </c>
      <c r="AR29" s="274">
        <f>COUNTA($AI$35:$AI$1034)*$AI$34</f>
        <v>0</v>
      </c>
      <c r="AS29" s="137"/>
      <c r="AT29" s="312">
        <f>SUM(AP29:AR29)</f>
        <v>0</v>
      </c>
      <c r="AU29" s="313"/>
      <c r="AV29" s="305"/>
      <c r="AW29" s="305"/>
      <c r="AX29" s="305"/>
      <c r="AY29" s="305"/>
    </row>
    <row r="30" spans="1:51" s="207" customFormat="1" ht="22" hidden="1" customHeight="1">
      <c r="A30" s="270"/>
      <c r="B30" s="270"/>
      <c r="C30" s="314"/>
      <c r="D30" s="307"/>
      <c r="E30" s="307"/>
      <c r="F30" s="307"/>
      <c r="G30" s="307"/>
      <c r="H30" s="137"/>
      <c r="I30" s="111"/>
      <c r="J30" s="315"/>
      <c r="K30" s="315"/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07"/>
      <c r="AI30" s="310"/>
      <c r="AJ30" s="137"/>
      <c r="AK30" s="137"/>
      <c r="AL30" s="307"/>
      <c r="AM30" s="307"/>
      <c r="AN30" s="307"/>
      <c r="AO30" s="139" t="s">
        <v>77</v>
      </c>
      <c r="AP30" s="317">
        <v>0</v>
      </c>
      <c r="AQ30" s="270"/>
      <c r="AR30" s="318"/>
      <c r="AS30" s="307"/>
      <c r="AT30" s="270"/>
      <c r="AU30" s="275"/>
      <c r="AV30" s="276"/>
      <c r="AW30" s="277"/>
      <c r="AX30" s="270"/>
      <c r="AY30" s="270"/>
    </row>
    <row r="31" spans="1:51" s="107" customFormat="1" ht="14" hidden="1">
      <c r="A31" s="111"/>
      <c r="B31" s="111" t="s">
        <v>114</v>
      </c>
      <c r="C31" s="314"/>
      <c r="D31" s="307"/>
      <c r="E31" s="307"/>
      <c r="F31" s="307"/>
      <c r="G31" s="307"/>
      <c r="H31" s="137"/>
      <c r="I31" s="111"/>
      <c r="J31" s="137"/>
      <c r="K31" s="13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10"/>
      <c r="AJ31" s="137"/>
      <c r="AK31" s="137"/>
      <c r="AL31" s="307"/>
      <c r="AM31" s="307"/>
      <c r="AN31" s="307"/>
      <c r="AO31" s="139" t="s">
        <v>81</v>
      </c>
      <c r="AP31" s="317">
        <v>200</v>
      </c>
      <c r="AQ31" s="317">
        <v>200</v>
      </c>
      <c r="AR31" s="318"/>
      <c r="AS31" s="307"/>
      <c r="AT31" s="111"/>
      <c r="AU31" s="275"/>
      <c r="AV31" s="111"/>
      <c r="AW31" s="157"/>
      <c r="AX31" s="111"/>
      <c r="AY31" s="111"/>
    </row>
    <row r="32" spans="1:51" s="334" customFormat="1" ht="22" hidden="1" customHeight="1" thickBot="1">
      <c r="A32" s="319">
        <f>COUNTIF($E$35:$E$1034,$B32)</f>
        <v>0</v>
      </c>
      <c r="B32" s="320" t="s">
        <v>115</v>
      </c>
      <c r="C32" s="321"/>
      <c r="D32" s="322"/>
      <c r="E32" s="322"/>
      <c r="F32" s="322"/>
      <c r="G32" s="322"/>
      <c r="H32" s="323"/>
      <c r="I32" s="324"/>
      <c r="J32" s="348"/>
      <c r="K32" s="325"/>
      <c r="L32" s="325"/>
      <c r="M32" s="325"/>
      <c r="N32" s="325"/>
      <c r="O32" s="325"/>
      <c r="P32" s="325"/>
      <c r="Q32" s="325"/>
      <c r="R32" s="325"/>
      <c r="S32" s="325"/>
      <c r="T32" s="325"/>
      <c r="U32" s="325"/>
      <c r="V32" s="326"/>
      <c r="W32" s="326"/>
      <c r="X32" s="327"/>
      <c r="Y32" s="327"/>
      <c r="Z32" s="327"/>
      <c r="AA32" s="327"/>
      <c r="AB32" s="327"/>
      <c r="AC32" s="327"/>
      <c r="AD32" s="327"/>
      <c r="AE32" s="327"/>
      <c r="AF32" s="325"/>
      <c r="AG32" s="325"/>
      <c r="AH32" s="322"/>
      <c r="AI32" s="328"/>
      <c r="AJ32" s="323"/>
      <c r="AK32" s="323"/>
      <c r="AL32" s="322"/>
      <c r="AM32" s="322"/>
      <c r="AN32" s="322"/>
      <c r="AO32" s="140" t="s">
        <v>78</v>
      </c>
      <c r="AP32" s="329">
        <v>-50</v>
      </c>
      <c r="AQ32" s="324"/>
      <c r="AR32" s="330"/>
      <c r="AS32" s="322"/>
      <c r="AT32" s="324"/>
      <c r="AU32" s="331"/>
      <c r="AV32" s="324"/>
      <c r="AW32" s="332">
        <f>SUM($AW35:$AW1034)</f>
        <v>0</v>
      </c>
      <c r="AX32" s="333">
        <f>SUM(AX35:AX1035)</f>
        <v>0</v>
      </c>
      <c r="AY32" s="333"/>
    </row>
    <row r="33" spans="1:51" s="107" customFormat="1" ht="46" customHeight="1">
      <c r="A33" s="111" t="s">
        <v>82</v>
      </c>
      <c r="B33" s="111" t="s">
        <v>63</v>
      </c>
      <c r="C33" s="314" t="s">
        <v>49</v>
      </c>
      <c r="D33" s="307" t="s">
        <v>6</v>
      </c>
      <c r="E33" s="350" t="s">
        <v>5</v>
      </c>
      <c r="F33" s="307" t="s">
        <v>112</v>
      </c>
      <c r="G33" s="351" t="s">
        <v>84</v>
      </c>
      <c r="H33" s="352" t="s">
        <v>85</v>
      </c>
      <c r="I33" s="352" t="s">
        <v>86</v>
      </c>
      <c r="J33" s="137" t="str">
        <f>B2&amp;" HKAAA No. 年度田總註冊會員號碼"</f>
        <v>2026 HKAAA No. 年度田總註冊會員號碼</v>
      </c>
      <c r="K33" s="353" t="s">
        <v>161</v>
      </c>
      <c r="L33" s="307" t="s">
        <v>12</v>
      </c>
      <c r="M33" s="307" t="s">
        <v>4</v>
      </c>
      <c r="N33" s="307" t="s">
        <v>3</v>
      </c>
      <c r="O33" s="307" t="s">
        <v>0</v>
      </c>
      <c r="P33" s="307" t="s">
        <v>2</v>
      </c>
      <c r="Q33" s="307" t="s">
        <v>1</v>
      </c>
      <c r="R33" s="307" t="s">
        <v>134</v>
      </c>
      <c r="S33" s="307" t="s">
        <v>80</v>
      </c>
      <c r="T33" s="307" t="s">
        <v>147</v>
      </c>
      <c r="U33" s="307" t="s">
        <v>65</v>
      </c>
      <c r="V33" s="307" t="s">
        <v>66</v>
      </c>
      <c r="W33" s="307" t="s">
        <v>67</v>
      </c>
      <c r="X33" s="307" t="s">
        <v>13</v>
      </c>
      <c r="Y33" s="307" t="s">
        <v>14</v>
      </c>
      <c r="Z33" s="307" t="s">
        <v>50</v>
      </c>
      <c r="AA33" s="307" t="s">
        <v>43</v>
      </c>
      <c r="AB33" s="307" t="s">
        <v>68</v>
      </c>
      <c r="AC33" s="307" t="s">
        <v>15</v>
      </c>
      <c r="AD33" s="307" t="s">
        <v>16</v>
      </c>
      <c r="AE33" s="307" t="s">
        <v>17</v>
      </c>
      <c r="AF33" s="307" t="s">
        <v>40</v>
      </c>
      <c r="AG33" s="307" t="s">
        <v>157</v>
      </c>
      <c r="AH33" s="137" t="s">
        <v>101</v>
      </c>
      <c r="AI33" s="310" t="s">
        <v>96</v>
      </c>
      <c r="AJ33" s="269" t="s">
        <v>162</v>
      </c>
      <c r="AK33" s="136" t="s">
        <v>163</v>
      </c>
      <c r="AL33" s="351" t="s">
        <v>87</v>
      </c>
      <c r="AM33" s="347" t="s">
        <v>146</v>
      </c>
      <c r="AN33" s="351" t="s">
        <v>88</v>
      </c>
      <c r="AO33" s="351" t="s">
        <v>89</v>
      </c>
      <c r="AP33" s="354" t="str">
        <f>"單項應付總額"&amp;" "&amp;"$"&amp;SUM(AP35:AP1035)</f>
        <v>單項應付總額 $0</v>
      </c>
      <c r="AQ33" s="354" t="str">
        <f>"接力應付總額"&amp;" $"&amp;AQ29</f>
        <v>接力應付總額 $0</v>
      </c>
      <c r="AR33" s="355" t="str">
        <f>"接力隊伍 "&amp;COUNTA(AR35:AR1034)-COUNTBLANK(AR35:AR1034)</f>
        <v>接力隊伍 0</v>
      </c>
      <c r="AS33" s="356" t="s">
        <v>108</v>
      </c>
      <c r="AT33" s="357" t="str">
        <f>"應付金額 $"&amp;AT29</f>
        <v>應付金額 $0</v>
      </c>
      <c r="AU33" s="358" t="s">
        <v>113</v>
      </c>
      <c r="AV33" s="156" t="s">
        <v>76</v>
      </c>
      <c r="AW33" s="157" t="s">
        <v>44</v>
      </c>
      <c r="AX33" s="111" t="s">
        <v>62</v>
      </c>
      <c r="AY33" s="111"/>
    </row>
    <row r="34" spans="1:51" s="147" customFormat="1" ht="19">
      <c r="A34" s="142"/>
      <c r="B34" s="142"/>
      <c r="C34" s="31"/>
      <c r="D34" s="141">
        <v>0</v>
      </c>
      <c r="E34" s="234" t="str">
        <f t="shared" ref="E34" si="2">UPPER(IF($I34="","",IF($K34="OPEN",$H34&amp;"O",IF(COUNTA($S34:$W34)&gt;0,$H34&amp;"O",IF(COUNTA($Z34:$AB34)&gt;0,$H34&amp;"O",IF(AND($I34&lt;=$E$4,$I34&gt;=$D$4),$H34&amp;$F$4,IF(AND($I34&lt;=$E$5,$I34&gt;=$D$5),$H34&amp;$F$5,IF(AND($I34&lt;=$E$6,$I34&gt;=$D$6),$H34&amp;$F$6,IF(AND($I34&lt;=$E$7,$I34&gt;=$D$7),$H34&amp;$F$7,IF(AND($I34&lt;=$E$8,$I34&gt;=$D$8),$H34&amp;$F$8,IF(AND($I34&lt;=$E$9,$I34&gt;=$D$9),$H34&amp;$F$9,IF(AND($I34&lt;=$E$10,$I34&gt;=$D$10),$H34&amp;$F$10,IF(AND($I34&lt;=$E$11,$I34&gt;=$D$11),$H34&amp;$F$11,IF(AND($I34&lt;=$E$12,$I34&gt;=$D$12),$H34&amp;$F$12,"ERR"))))))))))))))</f>
        <v>MO</v>
      </c>
      <c r="F34" s="141" t="s">
        <v>59</v>
      </c>
      <c r="G34" s="141" t="s">
        <v>90</v>
      </c>
      <c r="H34" s="99" t="s">
        <v>45</v>
      </c>
      <c r="I34" s="124">
        <v>2010</v>
      </c>
      <c r="J34" s="99" t="s">
        <v>83</v>
      </c>
      <c r="K34" s="124" t="s">
        <v>98</v>
      </c>
      <c r="L34" s="141"/>
      <c r="M34" s="141"/>
      <c r="N34" s="141" t="s">
        <v>61</v>
      </c>
      <c r="O34" s="141"/>
      <c r="P34" s="235" t="s">
        <v>111</v>
      </c>
      <c r="Q34" s="141"/>
      <c r="R34" s="141"/>
      <c r="S34" s="141"/>
      <c r="T34" s="141"/>
      <c r="U34" s="141"/>
      <c r="V34" s="141"/>
      <c r="W34" s="141"/>
      <c r="X34" s="141"/>
      <c r="Y34" s="141" t="s">
        <v>110</v>
      </c>
      <c r="Z34" s="141"/>
      <c r="AA34" s="141"/>
      <c r="AB34" s="141"/>
      <c r="AC34" s="141" t="s">
        <v>72</v>
      </c>
      <c r="AD34" s="236" t="s">
        <v>111</v>
      </c>
      <c r="AE34" s="141"/>
      <c r="AF34" s="141"/>
      <c r="AG34" s="141"/>
      <c r="AH34" s="141" t="s">
        <v>105</v>
      </c>
      <c r="AI34" s="237">
        <v>60</v>
      </c>
      <c r="AJ34" s="99" t="s">
        <v>164</v>
      </c>
      <c r="AK34" s="99" t="s">
        <v>97</v>
      </c>
      <c r="AL34" s="141" t="s">
        <v>107</v>
      </c>
      <c r="AM34" s="141"/>
      <c r="AN34" s="141" t="s">
        <v>91</v>
      </c>
      <c r="AO34" s="141">
        <v>88877799</v>
      </c>
      <c r="AP34" s="174"/>
      <c r="AQ34" s="173"/>
      <c r="AR34" s="32"/>
      <c r="AS34" s="143"/>
      <c r="AT34" s="109"/>
      <c r="AU34" s="167"/>
      <c r="AV34" s="145"/>
      <c r="AW34" s="146"/>
      <c r="AX34" s="142"/>
      <c r="AY34" s="142"/>
    </row>
    <row r="35" spans="1:51" s="107" customFormat="1" ht="13" customHeight="1">
      <c r="A35" s="142" t="str">
        <f>UPPER(IF($I35="","",IF(H35="F","W",IF(H35="M","M","ERROR"))))</f>
        <v/>
      </c>
      <c r="B35" s="148" t="str">
        <f t="shared" ref="B35:B98" si="3">IF(G35="","",IF(C35="","X",E35&amp;TEXT(C35,"000")))</f>
        <v/>
      </c>
      <c r="C35" s="149"/>
      <c r="D35" s="111">
        <v>1</v>
      </c>
      <c r="E35" s="144" t="str">
        <f>UPPER(IF($I35="","",IF($K35="OPEN",$A35&amp;"O",IF(COUNTA($S35:$W35)&gt;0,$A35&amp;"O",IF(COUNTA($Z35:$AB35)&gt;0,$A35&amp;"O",IF(AND($I35&lt;=$E$4,$I35&gt;=$D$4),$A35&amp;$F$4,IF(AND($I35&lt;=$E$5,$I35&gt;=$D$5),$A35&amp;$F$5,IF(AND($I35&lt;=$E$6,$I35&gt;=$D$6),$A35&amp;$F$6,IF(AND($I35&lt;=$E$7,$I35&gt;=$D$7),$A35&amp;$F$7,IF(AND($I35&lt;=$E$8,$I35&gt;=$D$8),$A35&amp;$F$8,IF(AND($I35&lt;=$E$9,$I35&gt;=$D$9),$A35&amp;$F$9,IF(AND($I35&lt;=$E$10,$I35&gt;=$D$10),$A35&amp;$F$10,IF(AND($I35&lt;=$E$11,$I35&gt;=$D$11),$A35&amp;$F$11,IF(AND($I35&lt;=$E$12,$I35&gt;=$D$12),$A35&amp;$F$12,"ERR"))))))))))))))</f>
        <v/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27"/>
      <c r="AI35" s="16"/>
      <c r="AJ35" s="27"/>
      <c r="AK35" s="4"/>
      <c r="AL35" s="175"/>
      <c r="AM35" s="4"/>
      <c r="AN35" s="4"/>
      <c r="AO35" s="4"/>
      <c r="AP35" s="174" t="str">
        <f>IF($I35="","",IF(COUNTA(L35:AE35)&gt;4,"超過項目上限",IF(COUNTA(L35:AE35)=0,200,IF(AK35="Y",0,IF(COUNTA(AJ35)=1,COUNTA(L35:AE35)*($AP$31+$AP$32)+$AP$30,IF(COUNTA(AJ35)=0,COUNTA(L35:AE35)*($AP$31+$AP$30),"輸入錯誤"))))))</f>
        <v/>
      </c>
      <c r="AQ35" s="109" t="str">
        <f t="shared" ref="AQ35" si="4">IF(COUNTA(AF35:AG35)&gt;1,"只可選1項接力",IF(AR35="","",$AQ$31))</f>
        <v/>
      </c>
      <c r="AR35" s="172" t="str">
        <f>UPPER(IF($AH35="","",IF(COUNTIF($AR$34:$AR34,$AH35)&lt;1,$AH35,"")))</f>
        <v/>
      </c>
      <c r="AS35" s="111" t="str">
        <f t="shared" ref="AS35:AS98" si="5">IF($AH35="","",IF(COUNTIF($AH$35:$AH$1035,$AH35)&lt;4,"每隊最少4人",IF(COUNTIF($AH$35:$AH$1035,$AH35)&gt;6,"每隊最多6人",COUNTIF($AH$35:$AH$1035,$AH35))))</f>
        <v/>
      </c>
      <c r="AT35" s="109" t="str">
        <f t="shared" ref="AT35" si="6">IF($E35="","",IF(ISTEXT(AP35),"輸入有錯誤",IF($AI35="",SUM($AP35:$AQ35)+$AV35,SUM($AP35:$AQ35)+$AV35+$AI$34)))</f>
        <v/>
      </c>
      <c r="AU35" s="168"/>
      <c r="AV35" s="150"/>
      <c r="AW35" s="151"/>
      <c r="AX35" s="152" t="str">
        <f t="shared" ref="AX35:AX98" si="7">IF(AT35="","",IF(AW35-AT35=0,"",AW35-AT35))</f>
        <v/>
      </c>
      <c r="AY35" s="152"/>
    </row>
    <row r="36" spans="1:51" s="107" customFormat="1" ht="13" customHeight="1">
      <c r="A36" s="142" t="str">
        <f t="shared" ref="A36:A99" si="8">UPPER(IF($I36="","",IF(H36="F","W",IF(H36="M","M","ERROR"))))</f>
        <v/>
      </c>
      <c r="B36" s="148" t="str">
        <f t="shared" si="3"/>
        <v/>
      </c>
      <c r="C36" s="149"/>
      <c r="D36" s="111">
        <v>2</v>
      </c>
      <c r="E36" s="144" t="str">
        <f t="shared" ref="E36:E99" si="9">UPPER(IF($I36="","",IF($K36="OPEN",$A36&amp;"O",IF(COUNTA($S36:$W36)&gt;0,$A36&amp;"O",IF(COUNTA($Z36:$AB36)&gt;0,$A36&amp;"O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)))</f>
        <v/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27"/>
      <c r="AI36" s="16"/>
      <c r="AJ36" s="27"/>
      <c r="AK36" s="4"/>
      <c r="AL36" s="175"/>
      <c r="AM36" s="4"/>
      <c r="AN36" s="4"/>
      <c r="AO36" s="4"/>
      <c r="AP36" s="174" t="str">
        <f t="shared" ref="AP36:AP99" si="10">IF($I36="","",IF(COUNTA(L36:AE36)&gt;4,"超過項目上限",IF(COUNTA(L36:AE36)=0,200,IF(AK36="Y",0,IF(COUNTA(AJ36)=1,COUNTA(L36:AE36)*($AP$31+$AP$32)+$AP$30,IF(COUNTA(AJ36)=0,COUNTA(L36:AE36)*($AP$31+$AP$30),"輸入錯誤"))))))</f>
        <v/>
      </c>
      <c r="AQ36" s="109" t="str">
        <f t="shared" ref="AQ36:AQ99" si="11">IF(COUNTA(AF36:AG36)&gt;1,"只可選1項接力",IF(AR36="","",$AQ$31))</f>
        <v/>
      </c>
      <c r="AR36" s="172" t="str">
        <f>UPPER(IF($AH36="","",IF(COUNTIF($AR$34:$AR35,$AH36)&lt;1,$AH36,"")))</f>
        <v/>
      </c>
      <c r="AS36" s="111" t="str">
        <f t="shared" si="5"/>
        <v/>
      </c>
      <c r="AT36" s="109" t="str">
        <f t="shared" ref="AT36:AT99" si="12">IF($E36="","",IF(ISTEXT(AP36),"輸入有錯誤",IF($AI36="",SUM($AP36:$AQ36)+$AV36,SUM($AP36:$AQ36)+$AV36+$AI$34)))</f>
        <v/>
      </c>
      <c r="AU36" s="110"/>
      <c r="AV36" s="150"/>
      <c r="AW36" s="151"/>
      <c r="AX36" s="152" t="str">
        <f t="shared" si="7"/>
        <v/>
      </c>
      <c r="AY36" s="152"/>
    </row>
    <row r="37" spans="1:51" s="107" customFormat="1" ht="13" customHeight="1">
      <c r="A37" s="142" t="str">
        <f t="shared" si="8"/>
        <v/>
      </c>
      <c r="B37" s="148" t="str">
        <f t="shared" si="3"/>
        <v/>
      </c>
      <c r="C37" s="149"/>
      <c r="D37" s="111">
        <v>3</v>
      </c>
      <c r="E37" s="144" t="str">
        <f t="shared" si="9"/>
        <v/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27"/>
      <c r="AI37" s="16"/>
      <c r="AJ37" s="27"/>
      <c r="AK37" s="4"/>
      <c r="AL37" s="175"/>
      <c r="AM37" s="4"/>
      <c r="AN37" s="4"/>
      <c r="AO37" s="4"/>
      <c r="AP37" s="174" t="str">
        <f t="shared" si="10"/>
        <v/>
      </c>
      <c r="AQ37" s="109" t="str">
        <f t="shared" si="11"/>
        <v/>
      </c>
      <c r="AR37" s="172" t="str">
        <f>UPPER(IF($AH37="","",IF(COUNTIF($AR$34:$AR36,$AH37)&lt;1,$AH37,"")))</f>
        <v/>
      </c>
      <c r="AS37" s="111" t="str">
        <f t="shared" si="5"/>
        <v/>
      </c>
      <c r="AT37" s="109" t="str">
        <f t="shared" si="12"/>
        <v/>
      </c>
      <c r="AU37" s="168"/>
      <c r="AV37" s="150"/>
      <c r="AW37" s="151"/>
      <c r="AX37" s="152" t="str">
        <f t="shared" si="7"/>
        <v/>
      </c>
      <c r="AY37" s="152"/>
    </row>
    <row r="38" spans="1:51" s="107" customFormat="1" ht="13" customHeight="1">
      <c r="A38" s="142" t="str">
        <f t="shared" si="8"/>
        <v/>
      </c>
      <c r="B38" s="148" t="str">
        <f t="shared" si="3"/>
        <v/>
      </c>
      <c r="C38" s="149"/>
      <c r="D38" s="111">
        <v>4</v>
      </c>
      <c r="E38" s="144" t="str">
        <f t="shared" si="9"/>
        <v/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27"/>
      <c r="AI38" s="16"/>
      <c r="AJ38" s="27"/>
      <c r="AK38" s="4"/>
      <c r="AL38" s="175"/>
      <c r="AM38" s="4"/>
      <c r="AN38" s="4"/>
      <c r="AO38" s="4"/>
      <c r="AP38" s="174" t="str">
        <f t="shared" si="10"/>
        <v/>
      </c>
      <c r="AQ38" s="109" t="str">
        <f t="shared" si="11"/>
        <v/>
      </c>
      <c r="AR38" s="172" t="str">
        <f>UPPER(IF($AH38="","",IF(COUNTIF($AR$34:$AR37,$AH38)&lt;1,$AH38,"")))</f>
        <v/>
      </c>
      <c r="AS38" s="111" t="str">
        <f t="shared" si="5"/>
        <v/>
      </c>
      <c r="AT38" s="109" t="str">
        <f t="shared" si="12"/>
        <v/>
      </c>
      <c r="AU38" s="168"/>
      <c r="AV38" s="150"/>
      <c r="AW38" s="151"/>
      <c r="AX38" s="152" t="str">
        <f t="shared" si="7"/>
        <v/>
      </c>
      <c r="AY38" s="152"/>
    </row>
    <row r="39" spans="1:51" s="107" customFormat="1" ht="13" customHeight="1">
      <c r="A39" s="142" t="str">
        <f t="shared" si="8"/>
        <v/>
      </c>
      <c r="B39" s="148" t="str">
        <f t="shared" si="3"/>
        <v/>
      </c>
      <c r="C39" s="149"/>
      <c r="D39" s="111">
        <v>5</v>
      </c>
      <c r="E39" s="144" t="str">
        <f t="shared" si="9"/>
        <v/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27"/>
      <c r="AI39" s="16"/>
      <c r="AJ39" s="27"/>
      <c r="AK39" s="4"/>
      <c r="AL39" s="175"/>
      <c r="AM39" s="4"/>
      <c r="AN39" s="4"/>
      <c r="AO39" s="4"/>
      <c r="AP39" s="174" t="str">
        <f t="shared" si="10"/>
        <v/>
      </c>
      <c r="AQ39" s="109" t="str">
        <f t="shared" si="11"/>
        <v/>
      </c>
      <c r="AR39" s="172" t="str">
        <f>UPPER(IF($AH39="","",IF(COUNTIF($AR$34:$AR38,$AH39)&lt;1,$AH39,"")))</f>
        <v/>
      </c>
      <c r="AS39" s="111" t="str">
        <f t="shared" si="5"/>
        <v/>
      </c>
      <c r="AT39" s="109" t="str">
        <f t="shared" si="12"/>
        <v/>
      </c>
      <c r="AU39" s="168"/>
      <c r="AV39" s="150"/>
      <c r="AW39" s="151"/>
      <c r="AX39" s="152" t="str">
        <f t="shared" si="7"/>
        <v/>
      </c>
      <c r="AY39" s="152"/>
    </row>
    <row r="40" spans="1:51" s="107" customFormat="1" ht="13" customHeight="1">
      <c r="A40" s="142" t="str">
        <f t="shared" si="8"/>
        <v/>
      </c>
      <c r="B40" s="148" t="str">
        <f t="shared" si="3"/>
        <v/>
      </c>
      <c r="C40" s="149"/>
      <c r="D40" s="111">
        <v>6</v>
      </c>
      <c r="E40" s="144" t="str">
        <f t="shared" si="9"/>
        <v/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27"/>
      <c r="AI40" s="16"/>
      <c r="AJ40" s="27"/>
      <c r="AK40" s="4"/>
      <c r="AL40" s="175"/>
      <c r="AM40" s="4"/>
      <c r="AN40" s="4"/>
      <c r="AO40" s="4"/>
      <c r="AP40" s="174" t="str">
        <f t="shared" si="10"/>
        <v/>
      </c>
      <c r="AQ40" s="109" t="str">
        <f t="shared" si="11"/>
        <v/>
      </c>
      <c r="AR40" s="172" t="str">
        <f>UPPER(IF($AH40="","",IF(COUNTIF($AR$34:$AR39,$AH40)&lt;1,$AH40,"")))</f>
        <v/>
      </c>
      <c r="AS40" s="111" t="str">
        <f t="shared" si="5"/>
        <v/>
      </c>
      <c r="AT40" s="109" t="str">
        <f t="shared" si="12"/>
        <v/>
      </c>
      <c r="AU40" s="168"/>
      <c r="AV40" s="150"/>
      <c r="AW40" s="151"/>
      <c r="AX40" s="152" t="str">
        <f t="shared" si="7"/>
        <v/>
      </c>
      <c r="AY40" s="152"/>
    </row>
    <row r="41" spans="1:51" s="107" customFormat="1" ht="13" customHeight="1">
      <c r="A41" s="142" t="str">
        <f t="shared" si="8"/>
        <v/>
      </c>
      <c r="B41" s="148" t="str">
        <f t="shared" si="3"/>
        <v/>
      </c>
      <c r="C41" s="149"/>
      <c r="D41" s="111">
        <v>7</v>
      </c>
      <c r="E41" s="144" t="str">
        <f t="shared" si="9"/>
        <v/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27"/>
      <c r="AI41" s="16"/>
      <c r="AJ41" s="27"/>
      <c r="AK41" s="4"/>
      <c r="AL41" s="175"/>
      <c r="AM41" s="4"/>
      <c r="AN41" s="4"/>
      <c r="AO41" s="4"/>
      <c r="AP41" s="174" t="str">
        <f t="shared" si="10"/>
        <v/>
      </c>
      <c r="AQ41" s="109" t="str">
        <f t="shared" si="11"/>
        <v/>
      </c>
      <c r="AR41" s="172" t="str">
        <f>UPPER(IF($AH41="","",IF(COUNTIF($AR$34:$AR40,$AH41)&lt;1,$AH41,"")))</f>
        <v/>
      </c>
      <c r="AS41" s="111" t="str">
        <f t="shared" si="5"/>
        <v/>
      </c>
      <c r="AT41" s="109" t="str">
        <f t="shared" si="12"/>
        <v/>
      </c>
      <c r="AU41" s="168"/>
      <c r="AV41" s="150"/>
      <c r="AW41" s="151"/>
      <c r="AX41" s="152" t="str">
        <f t="shared" si="7"/>
        <v/>
      </c>
      <c r="AY41" s="152"/>
    </row>
    <row r="42" spans="1:51" s="107" customFormat="1" ht="13" customHeight="1">
      <c r="A42" s="142" t="str">
        <f t="shared" si="8"/>
        <v/>
      </c>
      <c r="B42" s="148" t="str">
        <f t="shared" si="3"/>
        <v/>
      </c>
      <c r="C42" s="149"/>
      <c r="D42" s="111">
        <v>8</v>
      </c>
      <c r="E42" s="144" t="str">
        <f t="shared" si="9"/>
        <v/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27"/>
      <c r="AI42" s="16"/>
      <c r="AJ42" s="27"/>
      <c r="AK42" s="4"/>
      <c r="AL42" s="175"/>
      <c r="AM42" s="4"/>
      <c r="AN42" s="4"/>
      <c r="AO42" s="4"/>
      <c r="AP42" s="174" t="str">
        <f t="shared" si="10"/>
        <v/>
      </c>
      <c r="AQ42" s="109" t="str">
        <f t="shared" si="11"/>
        <v/>
      </c>
      <c r="AR42" s="172" t="str">
        <f>UPPER(IF($AH42="","",IF(COUNTIF($AR$34:$AR41,$AH42)&lt;1,$AH42,"")))</f>
        <v/>
      </c>
      <c r="AS42" s="111" t="str">
        <f t="shared" si="5"/>
        <v/>
      </c>
      <c r="AT42" s="109" t="str">
        <f t="shared" si="12"/>
        <v/>
      </c>
      <c r="AU42" s="168"/>
      <c r="AV42" s="150"/>
      <c r="AW42" s="151"/>
      <c r="AX42" s="152" t="str">
        <f t="shared" si="7"/>
        <v/>
      </c>
      <c r="AY42" s="152"/>
    </row>
    <row r="43" spans="1:51" s="107" customFormat="1" ht="13" customHeight="1">
      <c r="A43" s="142" t="str">
        <f t="shared" si="8"/>
        <v/>
      </c>
      <c r="B43" s="148" t="str">
        <f t="shared" si="3"/>
        <v/>
      </c>
      <c r="C43" s="149"/>
      <c r="D43" s="111">
        <v>9</v>
      </c>
      <c r="E43" s="144" t="str">
        <f t="shared" si="9"/>
        <v/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27"/>
      <c r="AI43" s="16"/>
      <c r="AJ43" s="27"/>
      <c r="AK43" s="4"/>
      <c r="AL43" s="175"/>
      <c r="AM43" s="4"/>
      <c r="AN43" s="4"/>
      <c r="AO43" s="4"/>
      <c r="AP43" s="174" t="str">
        <f t="shared" si="10"/>
        <v/>
      </c>
      <c r="AQ43" s="109" t="str">
        <f t="shared" si="11"/>
        <v/>
      </c>
      <c r="AR43" s="172" t="str">
        <f>UPPER(IF($AH43="","",IF(COUNTIF($AR$34:$AR42,$AH43)&lt;1,$AH43,"")))</f>
        <v/>
      </c>
      <c r="AS43" s="111" t="str">
        <f t="shared" si="5"/>
        <v/>
      </c>
      <c r="AT43" s="109" t="str">
        <f t="shared" si="12"/>
        <v/>
      </c>
      <c r="AU43" s="168"/>
      <c r="AV43" s="150"/>
      <c r="AW43" s="151"/>
      <c r="AX43" s="152" t="str">
        <f t="shared" si="7"/>
        <v/>
      </c>
      <c r="AY43" s="152"/>
    </row>
    <row r="44" spans="1:51" s="107" customFormat="1" ht="13" customHeight="1">
      <c r="A44" s="142" t="str">
        <f t="shared" si="8"/>
        <v/>
      </c>
      <c r="B44" s="148" t="str">
        <f t="shared" si="3"/>
        <v/>
      </c>
      <c r="C44" s="149"/>
      <c r="D44" s="111">
        <v>10</v>
      </c>
      <c r="E44" s="144" t="str">
        <f t="shared" si="9"/>
        <v/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27"/>
      <c r="AI44" s="16"/>
      <c r="AJ44" s="27"/>
      <c r="AK44" s="4"/>
      <c r="AL44" s="175"/>
      <c r="AM44" s="4"/>
      <c r="AN44" s="4"/>
      <c r="AO44" s="4"/>
      <c r="AP44" s="174" t="str">
        <f t="shared" si="10"/>
        <v/>
      </c>
      <c r="AQ44" s="109" t="str">
        <f t="shared" si="11"/>
        <v/>
      </c>
      <c r="AR44" s="172" t="str">
        <f>UPPER(IF($AH44="","",IF(COUNTIF($AR$34:$AR43,$AH44)&lt;1,$AH44,"")))</f>
        <v/>
      </c>
      <c r="AS44" s="111" t="str">
        <f t="shared" si="5"/>
        <v/>
      </c>
      <c r="AT44" s="109" t="str">
        <f t="shared" si="12"/>
        <v/>
      </c>
      <c r="AU44" s="168"/>
      <c r="AV44" s="150"/>
      <c r="AW44" s="151"/>
      <c r="AX44" s="152" t="str">
        <f t="shared" si="7"/>
        <v/>
      </c>
      <c r="AY44" s="152"/>
    </row>
    <row r="45" spans="1:51" s="107" customFormat="1" ht="13" customHeight="1">
      <c r="A45" s="142" t="str">
        <f t="shared" si="8"/>
        <v/>
      </c>
      <c r="B45" s="148" t="str">
        <f t="shared" si="3"/>
        <v/>
      </c>
      <c r="C45" s="149"/>
      <c r="D45" s="111">
        <v>11</v>
      </c>
      <c r="E45" s="144" t="str">
        <f t="shared" si="9"/>
        <v/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27"/>
      <c r="AI45" s="16"/>
      <c r="AJ45" s="27"/>
      <c r="AK45" s="4"/>
      <c r="AL45" s="175"/>
      <c r="AM45" s="4"/>
      <c r="AN45" s="4"/>
      <c r="AO45" s="4"/>
      <c r="AP45" s="174" t="str">
        <f t="shared" si="10"/>
        <v/>
      </c>
      <c r="AQ45" s="109" t="str">
        <f t="shared" si="11"/>
        <v/>
      </c>
      <c r="AR45" s="172" t="str">
        <f>UPPER(IF($AH45="","",IF(COUNTIF($AR$34:$AR44,$AH45)&lt;1,$AH45,"")))</f>
        <v/>
      </c>
      <c r="AS45" s="111" t="str">
        <f t="shared" si="5"/>
        <v/>
      </c>
      <c r="AT45" s="109" t="str">
        <f t="shared" si="12"/>
        <v/>
      </c>
      <c r="AU45" s="168"/>
      <c r="AV45" s="150"/>
      <c r="AW45" s="151"/>
      <c r="AX45" s="152" t="str">
        <f t="shared" si="7"/>
        <v/>
      </c>
      <c r="AY45" s="152"/>
    </row>
    <row r="46" spans="1:51" s="107" customFormat="1" ht="13" customHeight="1">
      <c r="A46" s="142" t="str">
        <f t="shared" si="8"/>
        <v/>
      </c>
      <c r="B46" s="148" t="str">
        <f t="shared" si="3"/>
        <v/>
      </c>
      <c r="C46" s="149"/>
      <c r="D46" s="111">
        <v>12</v>
      </c>
      <c r="E46" s="144" t="str">
        <f t="shared" si="9"/>
        <v/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27"/>
      <c r="AI46" s="16"/>
      <c r="AJ46" s="27"/>
      <c r="AK46" s="4"/>
      <c r="AL46" s="175"/>
      <c r="AM46" s="4"/>
      <c r="AN46" s="4"/>
      <c r="AO46" s="4"/>
      <c r="AP46" s="174" t="str">
        <f t="shared" si="10"/>
        <v/>
      </c>
      <c r="AQ46" s="109" t="str">
        <f t="shared" si="11"/>
        <v/>
      </c>
      <c r="AR46" s="172" t="str">
        <f>UPPER(IF($AH46="","",IF(COUNTIF($AR$34:$AR45,$AH46)&lt;1,$AH46,"")))</f>
        <v/>
      </c>
      <c r="AS46" s="111" t="str">
        <f t="shared" si="5"/>
        <v/>
      </c>
      <c r="AT46" s="109" t="str">
        <f t="shared" si="12"/>
        <v/>
      </c>
      <c r="AU46" s="168"/>
      <c r="AV46" s="150"/>
      <c r="AW46" s="151"/>
      <c r="AX46" s="152" t="str">
        <f t="shared" si="7"/>
        <v/>
      </c>
      <c r="AY46" s="152"/>
    </row>
    <row r="47" spans="1:51" s="107" customFormat="1" ht="13" customHeight="1">
      <c r="A47" s="142" t="str">
        <f t="shared" si="8"/>
        <v/>
      </c>
      <c r="B47" s="148" t="str">
        <f t="shared" si="3"/>
        <v/>
      </c>
      <c r="C47" s="149"/>
      <c r="D47" s="111">
        <v>13</v>
      </c>
      <c r="E47" s="144" t="str">
        <f t="shared" si="9"/>
        <v/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27"/>
      <c r="AI47" s="16"/>
      <c r="AJ47" s="27"/>
      <c r="AK47" s="4"/>
      <c r="AL47" s="175"/>
      <c r="AM47" s="4"/>
      <c r="AN47" s="4"/>
      <c r="AO47" s="4"/>
      <c r="AP47" s="174" t="str">
        <f t="shared" si="10"/>
        <v/>
      </c>
      <c r="AQ47" s="109" t="str">
        <f t="shared" si="11"/>
        <v/>
      </c>
      <c r="AR47" s="172" t="str">
        <f>UPPER(IF($AH47="","",IF(COUNTIF($AR$34:$AR46,$AH47)&lt;1,$AH47,"")))</f>
        <v/>
      </c>
      <c r="AS47" s="111" t="str">
        <f t="shared" si="5"/>
        <v/>
      </c>
      <c r="AT47" s="109" t="str">
        <f t="shared" si="12"/>
        <v/>
      </c>
      <c r="AU47" s="168"/>
      <c r="AV47" s="150"/>
      <c r="AW47" s="151"/>
      <c r="AX47" s="152" t="str">
        <f t="shared" si="7"/>
        <v/>
      </c>
      <c r="AY47" s="152"/>
    </row>
    <row r="48" spans="1:51" s="107" customFormat="1" ht="13" customHeight="1">
      <c r="A48" s="142" t="str">
        <f t="shared" si="8"/>
        <v/>
      </c>
      <c r="B48" s="148" t="str">
        <f t="shared" si="3"/>
        <v/>
      </c>
      <c r="C48" s="149"/>
      <c r="D48" s="111">
        <v>14</v>
      </c>
      <c r="E48" s="144" t="str">
        <f t="shared" si="9"/>
        <v/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27"/>
      <c r="AI48" s="16"/>
      <c r="AJ48" s="27"/>
      <c r="AK48" s="4"/>
      <c r="AL48" s="175"/>
      <c r="AM48" s="4"/>
      <c r="AN48" s="4"/>
      <c r="AO48" s="4"/>
      <c r="AP48" s="174" t="str">
        <f t="shared" si="10"/>
        <v/>
      </c>
      <c r="AQ48" s="109" t="str">
        <f t="shared" si="11"/>
        <v/>
      </c>
      <c r="AR48" s="172" t="str">
        <f>UPPER(IF($AH48="","",IF(COUNTIF($AR$34:$AR47,$AH48)&lt;1,$AH48,"")))</f>
        <v/>
      </c>
      <c r="AS48" s="111" t="str">
        <f t="shared" si="5"/>
        <v/>
      </c>
      <c r="AT48" s="109" t="str">
        <f t="shared" si="12"/>
        <v/>
      </c>
      <c r="AU48" s="168"/>
      <c r="AV48" s="150"/>
      <c r="AW48" s="151"/>
      <c r="AX48" s="152" t="str">
        <f t="shared" si="7"/>
        <v/>
      </c>
      <c r="AY48" s="152"/>
    </row>
    <row r="49" spans="1:51" s="107" customFormat="1" ht="13" customHeight="1">
      <c r="A49" s="142" t="str">
        <f t="shared" si="8"/>
        <v/>
      </c>
      <c r="B49" s="148" t="str">
        <f t="shared" si="3"/>
        <v/>
      </c>
      <c r="C49" s="149"/>
      <c r="D49" s="111">
        <v>15</v>
      </c>
      <c r="E49" s="144" t="str">
        <f t="shared" si="9"/>
        <v/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27"/>
      <c r="AI49" s="16"/>
      <c r="AJ49" s="27"/>
      <c r="AK49" s="4"/>
      <c r="AL49" s="175"/>
      <c r="AM49" s="4"/>
      <c r="AN49" s="4"/>
      <c r="AO49" s="4"/>
      <c r="AP49" s="174" t="str">
        <f t="shared" si="10"/>
        <v/>
      </c>
      <c r="AQ49" s="109" t="str">
        <f t="shared" si="11"/>
        <v/>
      </c>
      <c r="AR49" s="172" t="str">
        <f>UPPER(IF($AH49="","",IF(COUNTIF($AR$34:$AR48,$AH49)&lt;1,$AH49,"")))</f>
        <v/>
      </c>
      <c r="AS49" s="111" t="str">
        <f t="shared" si="5"/>
        <v/>
      </c>
      <c r="AT49" s="109" t="str">
        <f t="shared" si="12"/>
        <v/>
      </c>
      <c r="AU49" s="168"/>
      <c r="AV49" s="150"/>
      <c r="AW49" s="151"/>
      <c r="AX49" s="152" t="str">
        <f t="shared" si="7"/>
        <v/>
      </c>
      <c r="AY49" s="152"/>
    </row>
    <row r="50" spans="1:51" s="107" customFormat="1" ht="13" customHeight="1">
      <c r="A50" s="142" t="str">
        <f t="shared" si="8"/>
        <v/>
      </c>
      <c r="B50" s="148" t="str">
        <f t="shared" si="3"/>
        <v/>
      </c>
      <c r="C50" s="149"/>
      <c r="D50" s="111">
        <v>16</v>
      </c>
      <c r="E50" s="144" t="str">
        <f t="shared" si="9"/>
        <v/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27"/>
      <c r="AI50" s="16"/>
      <c r="AJ50" s="27"/>
      <c r="AK50" s="4"/>
      <c r="AL50" s="175"/>
      <c r="AM50" s="4"/>
      <c r="AN50" s="4"/>
      <c r="AO50" s="4"/>
      <c r="AP50" s="174" t="str">
        <f t="shared" si="10"/>
        <v/>
      </c>
      <c r="AQ50" s="109" t="str">
        <f t="shared" si="11"/>
        <v/>
      </c>
      <c r="AR50" s="172" t="str">
        <f>UPPER(IF($AH50="","",IF(COUNTIF($AR$34:$AR49,$AH50)&lt;1,$AH50,"")))</f>
        <v/>
      </c>
      <c r="AS50" s="111" t="str">
        <f t="shared" si="5"/>
        <v/>
      </c>
      <c r="AT50" s="109" t="str">
        <f t="shared" si="12"/>
        <v/>
      </c>
      <c r="AU50" s="168"/>
      <c r="AV50" s="150"/>
      <c r="AW50" s="151"/>
      <c r="AX50" s="152" t="str">
        <f t="shared" si="7"/>
        <v/>
      </c>
      <c r="AY50" s="152"/>
    </row>
    <row r="51" spans="1:51" s="107" customFormat="1" ht="13" customHeight="1">
      <c r="A51" s="142" t="str">
        <f t="shared" si="8"/>
        <v/>
      </c>
      <c r="B51" s="148" t="str">
        <f t="shared" si="3"/>
        <v/>
      </c>
      <c r="C51" s="149"/>
      <c r="D51" s="111">
        <v>17</v>
      </c>
      <c r="E51" s="144" t="str">
        <f t="shared" si="9"/>
        <v/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27"/>
      <c r="AI51" s="16"/>
      <c r="AJ51" s="27"/>
      <c r="AK51" s="4"/>
      <c r="AL51" s="175"/>
      <c r="AM51" s="4"/>
      <c r="AN51" s="4"/>
      <c r="AO51" s="4"/>
      <c r="AP51" s="174" t="str">
        <f t="shared" si="10"/>
        <v/>
      </c>
      <c r="AQ51" s="109" t="str">
        <f t="shared" si="11"/>
        <v/>
      </c>
      <c r="AR51" s="172" t="str">
        <f>UPPER(IF($AH51="","",IF(COUNTIF($AR$34:$AR50,$AH51)&lt;1,$AH51,"")))</f>
        <v/>
      </c>
      <c r="AS51" s="111" t="str">
        <f t="shared" si="5"/>
        <v/>
      </c>
      <c r="AT51" s="109" t="str">
        <f t="shared" si="12"/>
        <v/>
      </c>
      <c r="AU51" s="168"/>
      <c r="AV51" s="150"/>
      <c r="AW51" s="151"/>
      <c r="AX51" s="152" t="str">
        <f t="shared" si="7"/>
        <v/>
      </c>
      <c r="AY51" s="152"/>
    </row>
    <row r="52" spans="1:51" s="107" customFormat="1" ht="13" customHeight="1">
      <c r="A52" s="142" t="str">
        <f t="shared" si="8"/>
        <v/>
      </c>
      <c r="B52" s="148" t="str">
        <f t="shared" si="3"/>
        <v/>
      </c>
      <c r="C52" s="149"/>
      <c r="D52" s="111">
        <v>18</v>
      </c>
      <c r="E52" s="144" t="str">
        <f t="shared" si="9"/>
        <v/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27"/>
      <c r="AI52" s="16"/>
      <c r="AJ52" s="27"/>
      <c r="AK52" s="4"/>
      <c r="AL52" s="175"/>
      <c r="AM52" s="4"/>
      <c r="AN52" s="4"/>
      <c r="AO52" s="4"/>
      <c r="AP52" s="174" t="str">
        <f t="shared" si="10"/>
        <v/>
      </c>
      <c r="AQ52" s="109" t="str">
        <f t="shared" si="11"/>
        <v/>
      </c>
      <c r="AR52" s="172" t="str">
        <f>UPPER(IF($AH52="","",IF(COUNTIF($AR$34:$AR51,$AH52)&lt;1,$AH52,"")))</f>
        <v/>
      </c>
      <c r="AS52" s="111" t="str">
        <f t="shared" si="5"/>
        <v/>
      </c>
      <c r="AT52" s="109" t="str">
        <f t="shared" si="12"/>
        <v/>
      </c>
      <c r="AU52" s="168"/>
      <c r="AV52" s="150"/>
      <c r="AW52" s="151"/>
      <c r="AX52" s="152" t="str">
        <f t="shared" si="7"/>
        <v/>
      </c>
      <c r="AY52" s="152"/>
    </row>
    <row r="53" spans="1:51" s="107" customFormat="1" ht="13" customHeight="1">
      <c r="A53" s="142" t="str">
        <f t="shared" si="8"/>
        <v/>
      </c>
      <c r="B53" s="148" t="str">
        <f t="shared" si="3"/>
        <v/>
      </c>
      <c r="C53" s="149"/>
      <c r="D53" s="111">
        <v>19</v>
      </c>
      <c r="E53" s="144" t="str">
        <f t="shared" si="9"/>
        <v/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27"/>
      <c r="AI53" s="16"/>
      <c r="AJ53" s="27"/>
      <c r="AK53" s="4"/>
      <c r="AL53" s="175"/>
      <c r="AM53" s="4"/>
      <c r="AN53" s="4"/>
      <c r="AO53" s="4"/>
      <c r="AP53" s="174" t="str">
        <f t="shared" si="10"/>
        <v/>
      </c>
      <c r="AQ53" s="109" t="str">
        <f t="shared" si="11"/>
        <v/>
      </c>
      <c r="AR53" s="172" t="str">
        <f>UPPER(IF($AH53="","",IF(COUNTIF($AR$34:$AR52,$AH53)&lt;1,$AH53,"")))</f>
        <v/>
      </c>
      <c r="AS53" s="111" t="str">
        <f t="shared" si="5"/>
        <v/>
      </c>
      <c r="AT53" s="109" t="str">
        <f t="shared" si="12"/>
        <v/>
      </c>
      <c r="AU53" s="168"/>
      <c r="AV53" s="150"/>
      <c r="AW53" s="151"/>
      <c r="AX53" s="152" t="str">
        <f t="shared" si="7"/>
        <v/>
      </c>
      <c r="AY53" s="152"/>
    </row>
    <row r="54" spans="1:51" s="107" customFormat="1" ht="13" customHeight="1">
      <c r="A54" s="142" t="str">
        <f t="shared" si="8"/>
        <v/>
      </c>
      <c r="B54" s="148" t="str">
        <f t="shared" si="3"/>
        <v/>
      </c>
      <c r="C54" s="149"/>
      <c r="D54" s="111">
        <v>20</v>
      </c>
      <c r="E54" s="144" t="str">
        <f t="shared" si="9"/>
        <v/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27"/>
      <c r="AI54" s="16"/>
      <c r="AJ54" s="27"/>
      <c r="AK54" s="4"/>
      <c r="AL54" s="175"/>
      <c r="AM54" s="4"/>
      <c r="AN54" s="4"/>
      <c r="AO54" s="4"/>
      <c r="AP54" s="174" t="str">
        <f t="shared" si="10"/>
        <v/>
      </c>
      <c r="AQ54" s="109" t="str">
        <f t="shared" si="11"/>
        <v/>
      </c>
      <c r="AR54" s="172" t="str">
        <f>UPPER(IF($AH54="","",IF(COUNTIF($AR$34:$AR53,$AH54)&lt;1,$AH54,"")))</f>
        <v/>
      </c>
      <c r="AS54" s="111" t="str">
        <f t="shared" si="5"/>
        <v/>
      </c>
      <c r="AT54" s="109" t="str">
        <f t="shared" si="12"/>
        <v/>
      </c>
      <c r="AU54" s="168"/>
      <c r="AV54" s="150"/>
      <c r="AW54" s="151"/>
      <c r="AX54" s="152" t="str">
        <f t="shared" si="7"/>
        <v/>
      </c>
      <c r="AY54" s="152"/>
    </row>
    <row r="55" spans="1:51" s="107" customFormat="1" ht="13" customHeight="1">
      <c r="A55" s="142" t="str">
        <f t="shared" si="8"/>
        <v/>
      </c>
      <c r="B55" s="148" t="str">
        <f t="shared" si="3"/>
        <v/>
      </c>
      <c r="C55" s="149"/>
      <c r="D55" s="111">
        <v>21</v>
      </c>
      <c r="E55" s="144" t="str">
        <f t="shared" si="9"/>
        <v/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27"/>
      <c r="AI55" s="16"/>
      <c r="AJ55" s="27"/>
      <c r="AK55" s="4"/>
      <c r="AL55" s="175"/>
      <c r="AM55" s="4"/>
      <c r="AN55" s="4"/>
      <c r="AO55" s="4"/>
      <c r="AP55" s="174" t="str">
        <f t="shared" si="10"/>
        <v/>
      </c>
      <c r="AQ55" s="109" t="str">
        <f t="shared" si="11"/>
        <v/>
      </c>
      <c r="AR55" s="172" t="str">
        <f>UPPER(IF($AH55="","",IF(COUNTIF($AR$34:$AR54,$AH55)&lt;1,$AH55,"")))</f>
        <v/>
      </c>
      <c r="AS55" s="111" t="str">
        <f t="shared" si="5"/>
        <v/>
      </c>
      <c r="AT55" s="109" t="str">
        <f t="shared" si="12"/>
        <v/>
      </c>
      <c r="AU55" s="168"/>
      <c r="AV55" s="150"/>
      <c r="AW55" s="151"/>
      <c r="AX55" s="152" t="str">
        <f t="shared" si="7"/>
        <v/>
      </c>
      <c r="AY55" s="152"/>
    </row>
    <row r="56" spans="1:51" s="107" customFormat="1" ht="13" customHeight="1">
      <c r="A56" s="142" t="str">
        <f t="shared" si="8"/>
        <v/>
      </c>
      <c r="B56" s="148" t="str">
        <f t="shared" si="3"/>
        <v/>
      </c>
      <c r="C56" s="149"/>
      <c r="D56" s="111">
        <v>22</v>
      </c>
      <c r="E56" s="144" t="str">
        <f t="shared" si="9"/>
        <v/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27"/>
      <c r="AI56" s="16"/>
      <c r="AJ56" s="27"/>
      <c r="AK56" s="4"/>
      <c r="AL56" s="175"/>
      <c r="AM56" s="4"/>
      <c r="AN56" s="4"/>
      <c r="AO56" s="4"/>
      <c r="AP56" s="174" t="str">
        <f t="shared" si="10"/>
        <v/>
      </c>
      <c r="AQ56" s="109" t="str">
        <f t="shared" si="11"/>
        <v/>
      </c>
      <c r="AR56" s="172" t="str">
        <f>UPPER(IF($AH56="","",IF(COUNTIF($AR$34:$AR55,$AH56)&lt;1,$AH56,"")))</f>
        <v/>
      </c>
      <c r="AS56" s="111" t="str">
        <f t="shared" si="5"/>
        <v/>
      </c>
      <c r="AT56" s="109" t="str">
        <f t="shared" si="12"/>
        <v/>
      </c>
      <c r="AU56" s="168"/>
      <c r="AV56" s="150"/>
      <c r="AW56" s="151"/>
      <c r="AX56" s="152" t="str">
        <f t="shared" si="7"/>
        <v/>
      </c>
      <c r="AY56" s="152"/>
    </row>
    <row r="57" spans="1:51" s="107" customFormat="1" ht="13" customHeight="1">
      <c r="A57" s="142" t="str">
        <f t="shared" si="8"/>
        <v/>
      </c>
      <c r="B57" s="148" t="str">
        <f t="shared" si="3"/>
        <v/>
      </c>
      <c r="C57" s="149"/>
      <c r="D57" s="111">
        <v>23</v>
      </c>
      <c r="E57" s="144" t="str">
        <f t="shared" si="9"/>
        <v/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27"/>
      <c r="AI57" s="16"/>
      <c r="AJ57" s="27"/>
      <c r="AK57" s="4"/>
      <c r="AL57" s="175"/>
      <c r="AM57" s="4"/>
      <c r="AN57" s="4"/>
      <c r="AO57" s="4"/>
      <c r="AP57" s="174" t="str">
        <f t="shared" si="10"/>
        <v/>
      </c>
      <c r="AQ57" s="109" t="str">
        <f t="shared" si="11"/>
        <v/>
      </c>
      <c r="AR57" s="172" t="str">
        <f>UPPER(IF($AH57="","",IF(COUNTIF($AR$34:$AR56,$AH57)&lt;1,$AH57,"")))</f>
        <v/>
      </c>
      <c r="AS57" s="111" t="str">
        <f t="shared" si="5"/>
        <v/>
      </c>
      <c r="AT57" s="109" t="str">
        <f t="shared" si="12"/>
        <v/>
      </c>
      <c r="AU57" s="168"/>
      <c r="AV57" s="150"/>
      <c r="AW57" s="151"/>
      <c r="AX57" s="152" t="str">
        <f t="shared" si="7"/>
        <v/>
      </c>
      <c r="AY57" s="152"/>
    </row>
    <row r="58" spans="1:51" s="107" customFormat="1" ht="13" customHeight="1">
      <c r="A58" s="142" t="str">
        <f t="shared" si="8"/>
        <v/>
      </c>
      <c r="B58" s="148" t="str">
        <f t="shared" si="3"/>
        <v/>
      </c>
      <c r="C58" s="149"/>
      <c r="D58" s="111">
        <v>24</v>
      </c>
      <c r="E58" s="144" t="str">
        <f t="shared" si="9"/>
        <v/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27"/>
      <c r="AI58" s="16"/>
      <c r="AJ58" s="27"/>
      <c r="AK58" s="4"/>
      <c r="AL58" s="175"/>
      <c r="AM58" s="4"/>
      <c r="AN58" s="4"/>
      <c r="AO58" s="4"/>
      <c r="AP58" s="174" t="str">
        <f t="shared" si="10"/>
        <v/>
      </c>
      <c r="AQ58" s="109" t="str">
        <f t="shared" si="11"/>
        <v/>
      </c>
      <c r="AR58" s="172" t="str">
        <f>UPPER(IF($AH58="","",IF(COUNTIF($AR$34:$AR57,$AH58)&lt;1,$AH58,"")))</f>
        <v/>
      </c>
      <c r="AS58" s="111" t="str">
        <f t="shared" si="5"/>
        <v/>
      </c>
      <c r="AT58" s="109" t="str">
        <f t="shared" si="12"/>
        <v/>
      </c>
      <c r="AU58" s="168"/>
      <c r="AV58" s="150"/>
      <c r="AW58" s="151"/>
      <c r="AX58" s="152" t="str">
        <f t="shared" si="7"/>
        <v/>
      </c>
      <c r="AY58" s="152"/>
    </row>
    <row r="59" spans="1:51" s="107" customFormat="1">
      <c r="A59" s="142" t="str">
        <f t="shared" si="8"/>
        <v/>
      </c>
      <c r="B59" s="148" t="str">
        <f t="shared" si="3"/>
        <v/>
      </c>
      <c r="C59" s="149"/>
      <c r="D59" s="111">
        <v>25</v>
      </c>
      <c r="E59" s="144" t="str">
        <f t="shared" si="9"/>
        <v/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27"/>
      <c r="AI59" s="16"/>
      <c r="AJ59" s="27"/>
      <c r="AK59" s="4"/>
      <c r="AL59" s="175"/>
      <c r="AM59" s="4"/>
      <c r="AN59" s="4"/>
      <c r="AO59" s="4"/>
      <c r="AP59" s="174" t="str">
        <f t="shared" si="10"/>
        <v/>
      </c>
      <c r="AQ59" s="109" t="str">
        <f t="shared" si="11"/>
        <v/>
      </c>
      <c r="AR59" s="172" t="str">
        <f>UPPER(IF($AH59="","",IF(COUNTIF($AR$34:$AR58,$AH59)&lt;1,$AH59,"")))</f>
        <v/>
      </c>
      <c r="AS59" s="111" t="str">
        <f t="shared" si="5"/>
        <v/>
      </c>
      <c r="AT59" s="109" t="str">
        <f t="shared" si="12"/>
        <v/>
      </c>
      <c r="AU59" s="168"/>
      <c r="AV59" s="150"/>
      <c r="AW59" s="151"/>
      <c r="AX59" s="152" t="str">
        <f t="shared" si="7"/>
        <v/>
      </c>
      <c r="AY59" s="152"/>
    </row>
    <row r="60" spans="1:51" s="107" customFormat="1">
      <c r="A60" s="142" t="str">
        <f t="shared" si="8"/>
        <v/>
      </c>
      <c r="B60" s="148" t="str">
        <f t="shared" si="3"/>
        <v/>
      </c>
      <c r="C60" s="149"/>
      <c r="D60" s="111">
        <v>26</v>
      </c>
      <c r="E60" s="144" t="str">
        <f t="shared" si="9"/>
        <v/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27"/>
      <c r="AI60" s="16"/>
      <c r="AJ60" s="27"/>
      <c r="AK60" s="4"/>
      <c r="AL60" s="175"/>
      <c r="AM60" s="4"/>
      <c r="AN60" s="4"/>
      <c r="AO60" s="4"/>
      <c r="AP60" s="174" t="str">
        <f t="shared" si="10"/>
        <v/>
      </c>
      <c r="AQ60" s="109" t="str">
        <f t="shared" si="11"/>
        <v/>
      </c>
      <c r="AR60" s="172" t="str">
        <f>UPPER(IF($AH60="","",IF(COUNTIF($AR$34:$AR59,$AH60)&lt;1,$AH60,"")))</f>
        <v/>
      </c>
      <c r="AS60" s="111" t="str">
        <f t="shared" si="5"/>
        <v/>
      </c>
      <c r="AT60" s="109" t="str">
        <f t="shared" si="12"/>
        <v/>
      </c>
      <c r="AU60" s="168"/>
      <c r="AV60" s="150"/>
      <c r="AW60" s="151"/>
      <c r="AX60" s="152" t="str">
        <f t="shared" si="7"/>
        <v/>
      </c>
      <c r="AY60" s="152"/>
    </row>
    <row r="61" spans="1:51" s="107" customFormat="1" ht="13" customHeight="1">
      <c r="A61" s="142" t="str">
        <f t="shared" si="8"/>
        <v/>
      </c>
      <c r="B61" s="148" t="str">
        <f t="shared" si="3"/>
        <v/>
      </c>
      <c r="C61" s="149"/>
      <c r="D61" s="111">
        <v>27</v>
      </c>
      <c r="E61" s="144" t="str">
        <f t="shared" si="9"/>
        <v/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27"/>
      <c r="AI61" s="16"/>
      <c r="AJ61" s="27"/>
      <c r="AK61" s="4"/>
      <c r="AL61" s="175"/>
      <c r="AM61" s="4"/>
      <c r="AN61" s="4"/>
      <c r="AO61" s="4"/>
      <c r="AP61" s="174" t="str">
        <f t="shared" si="10"/>
        <v/>
      </c>
      <c r="AQ61" s="109" t="str">
        <f t="shared" si="11"/>
        <v/>
      </c>
      <c r="AR61" s="172" t="str">
        <f>UPPER(IF($AH61="","",IF(COUNTIF($AR$34:$AR60,$AH61)&lt;1,$AH61,"")))</f>
        <v/>
      </c>
      <c r="AS61" s="111" t="str">
        <f t="shared" si="5"/>
        <v/>
      </c>
      <c r="AT61" s="109" t="str">
        <f t="shared" si="12"/>
        <v/>
      </c>
      <c r="AU61" s="168"/>
      <c r="AV61" s="150"/>
      <c r="AW61" s="151"/>
      <c r="AX61" s="152" t="str">
        <f t="shared" si="7"/>
        <v/>
      </c>
      <c r="AY61" s="152"/>
    </row>
    <row r="62" spans="1:51" s="107" customFormat="1" ht="13" customHeight="1">
      <c r="A62" s="142" t="str">
        <f t="shared" si="8"/>
        <v/>
      </c>
      <c r="B62" s="148" t="str">
        <f t="shared" si="3"/>
        <v/>
      </c>
      <c r="C62" s="149"/>
      <c r="D62" s="111">
        <v>28</v>
      </c>
      <c r="E62" s="144" t="str">
        <f t="shared" si="9"/>
        <v/>
      </c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27"/>
      <c r="AI62" s="16"/>
      <c r="AJ62" s="27"/>
      <c r="AK62" s="4"/>
      <c r="AL62" s="175"/>
      <c r="AM62" s="4"/>
      <c r="AN62" s="4"/>
      <c r="AO62" s="4"/>
      <c r="AP62" s="174" t="str">
        <f t="shared" si="10"/>
        <v/>
      </c>
      <c r="AQ62" s="109" t="str">
        <f t="shared" si="11"/>
        <v/>
      </c>
      <c r="AR62" s="172" t="str">
        <f>UPPER(IF($AH62="","",IF(COUNTIF($AR$34:$AR61,$AH62)&lt;1,$AH62,"")))</f>
        <v/>
      </c>
      <c r="AS62" s="111" t="str">
        <f t="shared" si="5"/>
        <v/>
      </c>
      <c r="AT62" s="109" t="str">
        <f t="shared" si="12"/>
        <v/>
      </c>
      <c r="AU62" s="168"/>
      <c r="AV62" s="150"/>
      <c r="AW62" s="151"/>
      <c r="AX62" s="152" t="str">
        <f t="shared" si="7"/>
        <v/>
      </c>
      <c r="AY62" s="152"/>
    </row>
    <row r="63" spans="1:51" s="107" customFormat="1" ht="13" customHeight="1">
      <c r="A63" s="142" t="str">
        <f t="shared" si="8"/>
        <v/>
      </c>
      <c r="B63" s="148" t="str">
        <f t="shared" si="3"/>
        <v/>
      </c>
      <c r="C63" s="149"/>
      <c r="D63" s="111">
        <v>29</v>
      </c>
      <c r="E63" s="144" t="str">
        <f t="shared" si="9"/>
        <v/>
      </c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27"/>
      <c r="AI63" s="16"/>
      <c r="AJ63" s="27"/>
      <c r="AK63" s="4"/>
      <c r="AL63" s="175"/>
      <c r="AM63" s="4"/>
      <c r="AN63" s="4"/>
      <c r="AO63" s="4"/>
      <c r="AP63" s="174" t="str">
        <f t="shared" si="10"/>
        <v/>
      </c>
      <c r="AQ63" s="109" t="str">
        <f t="shared" si="11"/>
        <v/>
      </c>
      <c r="AR63" s="172" t="str">
        <f>UPPER(IF($AH63="","",IF(COUNTIF($AR$34:$AR62,$AH63)&lt;1,$AH63,"")))</f>
        <v/>
      </c>
      <c r="AS63" s="111" t="str">
        <f t="shared" si="5"/>
        <v/>
      </c>
      <c r="AT63" s="109" t="str">
        <f t="shared" si="12"/>
        <v/>
      </c>
      <c r="AU63" s="168"/>
      <c r="AV63" s="150"/>
      <c r="AW63" s="151"/>
      <c r="AX63" s="152" t="str">
        <f t="shared" si="7"/>
        <v/>
      </c>
      <c r="AY63" s="152"/>
    </row>
    <row r="64" spans="1:51" s="107" customFormat="1" ht="13" customHeight="1">
      <c r="A64" s="142" t="str">
        <f t="shared" si="8"/>
        <v/>
      </c>
      <c r="B64" s="148" t="str">
        <f t="shared" si="3"/>
        <v/>
      </c>
      <c r="C64" s="149"/>
      <c r="D64" s="111">
        <v>30</v>
      </c>
      <c r="E64" s="144" t="str">
        <f t="shared" si="9"/>
        <v/>
      </c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27"/>
      <c r="AI64" s="16"/>
      <c r="AJ64" s="27"/>
      <c r="AK64" s="4"/>
      <c r="AL64" s="175"/>
      <c r="AM64" s="4"/>
      <c r="AN64" s="4"/>
      <c r="AO64" s="4"/>
      <c r="AP64" s="174" t="str">
        <f t="shared" si="10"/>
        <v/>
      </c>
      <c r="AQ64" s="109" t="str">
        <f t="shared" si="11"/>
        <v/>
      </c>
      <c r="AR64" s="172" t="str">
        <f>UPPER(IF($AH64="","",IF(COUNTIF($AR$34:$AR63,$AH64)&lt;1,$AH64,"")))</f>
        <v/>
      </c>
      <c r="AS64" s="111" t="str">
        <f t="shared" si="5"/>
        <v/>
      </c>
      <c r="AT64" s="109" t="str">
        <f t="shared" si="12"/>
        <v/>
      </c>
      <c r="AU64" s="168"/>
      <c r="AV64" s="150"/>
      <c r="AW64" s="151"/>
      <c r="AX64" s="152" t="str">
        <f t="shared" si="7"/>
        <v/>
      </c>
      <c r="AY64" s="152"/>
    </row>
    <row r="65" spans="1:51" s="107" customFormat="1" ht="13" customHeight="1">
      <c r="A65" s="142" t="str">
        <f t="shared" si="8"/>
        <v/>
      </c>
      <c r="B65" s="148" t="str">
        <f t="shared" si="3"/>
        <v/>
      </c>
      <c r="C65" s="149"/>
      <c r="D65" s="111">
        <v>31</v>
      </c>
      <c r="E65" s="144" t="str">
        <f t="shared" si="9"/>
        <v/>
      </c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27"/>
      <c r="AI65" s="16"/>
      <c r="AJ65" s="27"/>
      <c r="AK65" s="4"/>
      <c r="AL65" s="175"/>
      <c r="AM65" s="4"/>
      <c r="AN65" s="4"/>
      <c r="AO65" s="4"/>
      <c r="AP65" s="174" t="str">
        <f t="shared" si="10"/>
        <v/>
      </c>
      <c r="AQ65" s="109" t="str">
        <f t="shared" si="11"/>
        <v/>
      </c>
      <c r="AR65" s="172" t="str">
        <f>UPPER(IF($AH65="","",IF(COUNTIF($AR$34:$AR64,$AH65)&lt;1,$AH65,"")))</f>
        <v/>
      </c>
      <c r="AS65" s="111" t="str">
        <f t="shared" si="5"/>
        <v/>
      </c>
      <c r="AT65" s="109" t="str">
        <f t="shared" si="12"/>
        <v/>
      </c>
      <c r="AU65" s="168"/>
      <c r="AV65" s="150"/>
      <c r="AW65" s="151"/>
      <c r="AX65" s="152" t="str">
        <f t="shared" si="7"/>
        <v/>
      </c>
      <c r="AY65" s="152"/>
    </row>
    <row r="66" spans="1:51" s="107" customFormat="1" ht="13" customHeight="1">
      <c r="A66" s="142" t="str">
        <f t="shared" si="8"/>
        <v/>
      </c>
      <c r="B66" s="148" t="str">
        <f t="shared" si="3"/>
        <v/>
      </c>
      <c r="C66" s="149"/>
      <c r="D66" s="111">
        <v>32</v>
      </c>
      <c r="E66" s="144" t="str">
        <f t="shared" si="9"/>
        <v/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27"/>
      <c r="AI66" s="16"/>
      <c r="AJ66" s="27"/>
      <c r="AK66" s="4"/>
      <c r="AL66" s="175"/>
      <c r="AM66" s="4"/>
      <c r="AN66" s="4"/>
      <c r="AO66" s="4"/>
      <c r="AP66" s="174" t="str">
        <f t="shared" si="10"/>
        <v/>
      </c>
      <c r="AQ66" s="109" t="str">
        <f t="shared" si="11"/>
        <v/>
      </c>
      <c r="AR66" s="172" t="str">
        <f>UPPER(IF($AH66="","",IF(COUNTIF($AR$34:$AR65,$AH66)&lt;1,$AH66,"")))</f>
        <v/>
      </c>
      <c r="AS66" s="111" t="str">
        <f t="shared" si="5"/>
        <v/>
      </c>
      <c r="AT66" s="109" t="str">
        <f t="shared" si="12"/>
        <v/>
      </c>
      <c r="AU66" s="168"/>
      <c r="AV66" s="150"/>
      <c r="AW66" s="151"/>
      <c r="AX66" s="152" t="str">
        <f t="shared" si="7"/>
        <v/>
      </c>
      <c r="AY66" s="152"/>
    </row>
    <row r="67" spans="1:51" s="107" customFormat="1" ht="13" customHeight="1">
      <c r="A67" s="142" t="str">
        <f t="shared" si="8"/>
        <v/>
      </c>
      <c r="B67" s="148" t="str">
        <f t="shared" si="3"/>
        <v/>
      </c>
      <c r="C67" s="149"/>
      <c r="D67" s="111">
        <v>33</v>
      </c>
      <c r="E67" s="144" t="str">
        <f t="shared" si="9"/>
        <v/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27"/>
      <c r="AI67" s="16"/>
      <c r="AJ67" s="27"/>
      <c r="AK67" s="4"/>
      <c r="AL67" s="175"/>
      <c r="AM67" s="4"/>
      <c r="AN67" s="4"/>
      <c r="AO67" s="4"/>
      <c r="AP67" s="174" t="str">
        <f t="shared" si="10"/>
        <v/>
      </c>
      <c r="AQ67" s="109" t="str">
        <f t="shared" si="11"/>
        <v/>
      </c>
      <c r="AR67" s="172" t="str">
        <f>UPPER(IF($AH67="","",IF(COUNTIF($AR$34:$AR66,$AH67)&lt;1,$AH67,"")))</f>
        <v/>
      </c>
      <c r="AS67" s="111" t="str">
        <f t="shared" si="5"/>
        <v/>
      </c>
      <c r="AT67" s="109" t="str">
        <f t="shared" si="12"/>
        <v/>
      </c>
      <c r="AU67" s="168"/>
      <c r="AV67" s="150"/>
      <c r="AW67" s="151"/>
      <c r="AX67" s="152" t="str">
        <f t="shared" si="7"/>
        <v/>
      </c>
      <c r="AY67" s="152"/>
    </row>
    <row r="68" spans="1:51" s="107" customFormat="1" ht="13" customHeight="1">
      <c r="A68" s="142" t="str">
        <f t="shared" si="8"/>
        <v/>
      </c>
      <c r="B68" s="148" t="str">
        <f t="shared" si="3"/>
        <v/>
      </c>
      <c r="C68" s="149"/>
      <c r="D68" s="111">
        <v>34</v>
      </c>
      <c r="E68" s="144" t="str">
        <f t="shared" si="9"/>
        <v/>
      </c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27"/>
      <c r="AI68" s="16"/>
      <c r="AJ68" s="27"/>
      <c r="AK68" s="4"/>
      <c r="AL68" s="175"/>
      <c r="AM68" s="4"/>
      <c r="AN68" s="4"/>
      <c r="AO68" s="4"/>
      <c r="AP68" s="174" t="str">
        <f t="shared" si="10"/>
        <v/>
      </c>
      <c r="AQ68" s="109" t="str">
        <f t="shared" si="11"/>
        <v/>
      </c>
      <c r="AR68" s="172" t="str">
        <f>UPPER(IF($AH68="","",IF(COUNTIF($AR$34:$AR67,$AH68)&lt;1,$AH68,"")))</f>
        <v/>
      </c>
      <c r="AS68" s="111" t="str">
        <f t="shared" si="5"/>
        <v/>
      </c>
      <c r="AT68" s="109" t="str">
        <f t="shared" si="12"/>
        <v/>
      </c>
      <c r="AU68" s="168"/>
      <c r="AV68" s="150"/>
      <c r="AW68" s="151"/>
      <c r="AX68" s="152" t="str">
        <f t="shared" si="7"/>
        <v/>
      </c>
      <c r="AY68" s="152"/>
    </row>
    <row r="69" spans="1:51" s="107" customFormat="1" ht="13" customHeight="1">
      <c r="A69" s="142" t="str">
        <f t="shared" si="8"/>
        <v/>
      </c>
      <c r="B69" s="148" t="str">
        <f t="shared" si="3"/>
        <v/>
      </c>
      <c r="C69" s="149"/>
      <c r="D69" s="111">
        <v>35</v>
      </c>
      <c r="E69" s="144" t="str">
        <f t="shared" si="9"/>
        <v/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27"/>
      <c r="AI69" s="16"/>
      <c r="AJ69" s="27"/>
      <c r="AK69" s="4"/>
      <c r="AL69" s="175"/>
      <c r="AM69" s="4"/>
      <c r="AN69" s="4"/>
      <c r="AO69" s="4"/>
      <c r="AP69" s="174" t="str">
        <f t="shared" si="10"/>
        <v/>
      </c>
      <c r="AQ69" s="109" t="str">
        <f t="shared" si="11"/>
        <v/>
      </c>
      <c r="AR69" s="172" t="str">
        <f>UPPER(IF($AH69="","",IF(COUNTIF($AR$34:$AR68,$AH69)&lt;1,$AH69,"")))</f>
        <v/>
      </c>
      <c r="AS69" s="111" t="str">
        <f t="shared" si="5"/>
        <v/>
      </c>
      <c r="AT69" s="109" t="str">
        <f t="shared" si="12"/>
        <v/>
      </c>
      <c r="AU69" s="168"/>
      <c r="AV69" s="150"/>
      <c r="AW69" s="151"/>
      <c r="AX69" s="152" t="str">
        <f t="shared" si="7"/>
        <v/>
      </c>
      <c r="AY69" s="152"/>
    </row>
    <row r="70" spans="1:51" s="107" customFormat="1" ht="13" customHeight="1">
      <c r="A70" s="142" t="str">
        <f t="shared" si="8"/>
        <v/>
      </c>
      <c r="B70" s="148" t="str">
        <f t="shared" si="3"/>
        <v/>
      </c>
      <c r="C70" s="149"/>
      <c r="D70" s="111">
        <v>36</v>
      </c>
      <c r="E70" s="144" t="str">
        <f t="shared" si="9"/>
        <v/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27"/>
      <c r="AI70" s="16"/>
      <c r="AJ70" s="27"/>
      <c r="AK70" s="4"/>
      <c r="AL70" s="175"/>
      <c r="AM70" s="4"/>
      <c r="AN70" s="4"/>
      <c r="AO70" s="4"/>
      <c r="AP70" s="174" t="str">
        <f t="shared" si="10"/>
        <v/>
      </c>
      <c r="AQ70" s="109" t="str">
        <f t="shared" si="11"/>
        <v/>
      </c>
      <c r="AR70" s="172" t="str">
        <f>UPPER(IF($AH70="","",IF(COUNTIF($AR$34:$AR69,$AH70)&lt;1,$AH70,"")))</f>
        <v/>
      </c>
      <c r="AS70" s="111" t="str">
        <f t="shared" si="5"/>
        <v/>
      </c>
      <c r="AT70" s="109" t="str">
        <f t="shared" si="12"/>
        <v/>
      </c>
      <c r="AU70" s="168"/>
      <c r="AV70" s="150"/>
      <c r="AW70" s="151"/>
      <c r="AX70" s="152" t="str">
        <f t="shared" si="7"/>
        <v/>
      </c>
      <c r="AY70" s="152"/>
    </row>
    <row r="71" spans="1:51" s="107" customFormat="1" ht="13" customHeight="1">
      <c r="A71" s="142" t="str">
        <f t="shared" si="8"/>
        <v/>
      </c>
      <c r="B71" s="148" t="str">
        <f t="shared" si="3"/>
        <v/>
      </c>
      <c r="C71" s="149"/>
      <c r="D71" s="111">
        <v>37</v>
      </c>
      <c r="E71" s="144" t="str">
        <f t="shared" si="9"/>
        <v/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27"/>
      <c r="AI71" s="16"/>
      <c r="AJ71" s="27"/>
      <c r="AK71" s="4"/>
      <c r="AL71" s="175"/>
      <c r="AM71" s="4"/>
      <c r="AN71" s="4"/>
      <c r="AO71" s="4"/>
      <c r="AP71" s="174" t="str">
        <f t="shared" si="10"/>
        <v/>
      </c>
      <c r="AQ71" s="109" t="str">
        <f t="shared" si="11"/>
        <v/>
      </c>
      <c r="AR71" s="172" t="str">
        <f>UPPER(IF($AH71="","",IF(COUNTIF($AR$34:$AR70,$AH71)&lt;1,$AH71,"")))</f>
        <v/>
      </c>
      <c r="AS71" s="111" t="str">
        <f t="shared" si="5"/>
        <v/>
      </c>
      <c r="AT71" s="109" t="str">
        <f t="shared" si="12"/>
        <v/>
      </c>
      <c r="AU71" s="168"/>
      <c r="AV71" s="150"/>
      <c r="AW71" s="151"/>
      <c r="AX71" s="152" t="str">
        <f t="shared" si="7"/>
        <v/>
      </c>
      <c r="AY71" s="152"/>
    </row>
    <row r="72" spans="1:51" s="107" customFormat="1" ht="13" customHeight="1">
      <c r="A72" s="142" t="str">
        <f t="shared" si="8"/>
        <v/>
      </c>
      <c r="B72" s="148" t="str">
        <f t="shared" si="3"/>
        <v/>
      </c>
      <c r="C72" s="149"/>
      <c r="D72" s="111">
        <v>38</v>
      </c>
      <c r="E72" s="144" t="str">
        <f t="shared" si="9"/>
        <v/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27"/>
      <c r="AI72" s="16"/>
      <c r="AJ72" s="27"/>
      <c r="AK72" s="4"/>
      <c r="AL72" s="175"/>
      <c r="AM72" s="4"/>
      <c r="AN72" s="4"/>
      <c r="AO72" s="4"/>
      <c r="AP72" s="174" t="str">
        <f t="shared" si="10"/>
        <v/>
      </c>
      <c r="AQ72" s="109" t="str">
        <f t="shared" si="11"/>
        <v/>
      </c>
      <c r="AR72" s="172" t="str">
        <f>UPPER(IF($AH72="","",IF(COUNTIF($AR$34:$AR71,$AH72)&lt;1,$AH72,"")))</f>
        <v/>
      </c>
      <c r="AS72" s="111" t="str">
        <f t="shared" si="5"/>
        <v/>
      </c>
      <c r="AT72" s="109" t="str">
        <f t="shared" si="12"/>
        <v/>
      </c>
      <c r="AU72" s="168"/>
      <c r="AV72" s="150"/>
      <c r="AW72" s="151"/>
      <c r="AX72" s="152" t="str">
        <f t="shared" si="7"/>
        <v/>
      </c>
      <c r="AY72" s="152"/>
    </row>
    <row r="73" spans="1:51" s="107" customFormat="1" ht="13" customHeight="1">
      <c r="A73" s="142" t="str">
        <f t="shared" si="8"/>
        <v/>
      </c>
      <c r="B73" s="148" t="str">
        <f t="shared" si="3"/>
        <v/>
      </c>
      <c r="C73" s="149"/>
      <c r="D73" s="111">
        <v>39</v>
      </c>
      <c r="E73" s="144" t="str">
        <f t="shared" si="9"/>
        <v/>
      </c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27"/>
      <c r="AI73" s="16"/>
      <c r="AJ73" s="27"/>
      <c r="AK73" s="4"/>
      <c r="AL73" s="175"/>
      <c r="AM73" s="4"/>
      <c r="AN73" s="4"/>
      <c r="AO73" s="4"/>
      <c r="AP73" s="174" t="str">
        <f t="shared" si="10"/>
        <v/>
      </c>
      <c r="AQ73" s="109" t="str">
        <f t="shared" si="11"/>
        <v/>
      </c>
      <c r="AR73" s="172" t="str">
        <f>UPPER(IF($AH73="","",IF(COUNTIF($AR$34:$AR72,$AH73)&lt;1,$AH73,"")))</f>
        <v/>
      </c>
      <c r="AS73" s="111" t="str">
        <f t="shared" si="5"/>
        <v/>
      </c>
      <c r="AT73" s="109" t="str">
        <f t="shared" si="12"/>
        <v/>
      </c>
      <c r="AU73" s="168"/>
      <c r="AV73" s="150"/>
      <c r="AW73" s="151"/>
      <c r="AX73" s="152" t="str">
        <f t="shared" si="7"/>
        <v/>
      </c>
      <c r="AY73" s="152"/>
    </row>
    <row r="74" spans="1:51" s="107" customFormat="1" ht="13" customHeight="1">
      <c r="A74" s="142" t="str">
        <f t="shared" si="8"/>
        <v/>
      </c>
      <c r="B74" s="148" t="str">
        <f t="shared" si="3"/>
        <v/>
      </c>
      <c r="C74" s="149"/>
      <c r="D74" s="111">
        <v>40</v>
      </c>
      <c r="E74" s="144" t="str">
        <f t="shared" si="9"/>
        <v/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27"/>
      <c r="AI74" s="16"/>
      <c r="AJ74" s="27"/>
      <c r="AK74" s="4"/>
      <c r="AL74" s="175"/>
      <c r="AM74" s="4"/>
      <c r="AN74" s="4"/>
      <c r="AO74" s="4"/>
      <c r="AP74" s="174" t="str">
        <f t="shared" si="10"/>
        <v/>
      </c>
      <c r="AQ74" s="109" t="str">
        <f t="shared" si="11"/>
        <v/>
      </c>
      <c r="AR74" s="172" t="str">
        <f>UPPER(IF($AH74="","",IF(COUNTIF($AR$34:$AR73,$AH74)&lt;1,$AH74,"")))</f>
        <v/>
      </c>
      <c r="AS74" s="111" t="str">
        <f t="shared" si="5"/>
        <v/>
      </c>
      <c r="AT74" s="109" t="str">
        <f t="shared" si="12"/>
        <v/>
      </c>
      <c r="AU74" s="168"/>
      <c r="AV74" s="150"/>
      <c r="AW74" s="151"/>
      <c r="AX74" s="152" t="str">
        <f t="shared" si="7"/>
        <v/>
      </c>
      <c r="AY74" s="152"/>
    </row>
    <row r="75" spans="1:51" s="107" customFormat="1" ht="13" customHeight="1">
      <c r="A75" s="142" t="str">
        <f t="shared" si="8"/>
        <v/>
      </c>
      <c r="B75" s="148" t="str">
        <f t="shared" si="3"/>
        <v/>
      </c>
      <c r="C75" s="149"/>
      <c r="D75" s="111">
        <v>41</v>
      </c>
      <c r="E75" s="144" t="str">
        <f t="shared" si="9"/>
        <v/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27"/>
      <c r="AI75" s="16"/>
      <c r="AJ75" s="27"/>
      <c r="AK75" s="4"/>
      <c r="AL75" s="175"/>
      <c r="AM75" s="4"/>
      <c r="AN75" s="4"/>
      <c r="AO75" s="4"/>
      <c r="AP75" s="174" t="str">
        <f t="shared" si="10"/>
        <v/>
      </c>
      <c r="AQ75" s="109" t="str">
        <f t="shared" si="11"/>
        <v/>
      </c>
      <c r="AR75" s="172" t="str">
        <f>UPPER(IF($AH75="","",IF(COUNTIF($AR$34:$AR74,$AH75)&lt;1,$AH75,"")))</f>
        <v/>
      </c>
      <c r="AS75" s="111" t="str">
        <f t="shared" si="5"/>
        <v/>
      </c>
      <c r="AT75" s="109" t="str">
        <f t="shared" si="12"/>
        <v/>
      </c>
      <c r="AU75" s="168"/>
      <c r="AV75" s="150"/>
      <c r="AW75" s="151"/>
      <c r="AX75" s="152" t="str">
        <f t="shared" si="7"/>
        <v/>
      </c>
      <c r="AY75" s="152"/>
    </row>
    <row r="76" spans="1:51" s="107" customFormat="1" ht="13" customHeight="1">
      <c r="A76" s="142" t="str">
        <f t="shared" si="8"/>
        <v/>
      </c>
      <c r="B76" s="148" t="str">
        <f t="shared" si="3"/>
        <v/>
      </c>
      <c r="C76" s="149"/>
      <c r="D76" s="111">
        <v>42</v>
      </c>
      <c r="E76" s="144" t="str">
        <f t="shared" si="9"/>
        <v/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27"/>
      <c r="AI76" s="16"/>
      <c r="AJ76" s="27"/>
      <c r="AK76" s="4"/>
      <c r="AL76" s="175"/>
      <c r="AM76" s="4"/>
      <c r="AN76" s="4"/>
      <c r="AO76" s="4"/>
      <c r="AP76" s="174" t="str">
        <f t="shared" si="10"/>
        <v/>
      </c>
      <c r="AQ76" s="109" t="str">
        <f t="shared" si="11"/>
        <v/>
      </c>
      <c r="AR76" s="172" t="str">
        <f>UPPER(IF($AH76="","",IF(COUNTIF($AR$34:$AR75,$AH76)&lt;1,$AH76,"")))</f>
        <v/>
      </c>
      <c r="AS76" s="111" t="str">
        <f t="shared" si="5"/>
        <v/>
      </c>
      <c r="AT76" s="109" t="str">
        <f t="shared" si="12"/>
        <v/>
      </c>
      <c r="AU76" s="168"/>
      <c r="AV76" s="150"/>
      <c r="AW76" s="151"/>
      <c r="AX76" s="152" t="str">
        <f t="shared" si="7"/>
        <v/>
      </c>
      <c r="AY76" s="152"/>
    </row>
    <row r="77" spans="1:51" s="107" customFormat="1" ht="13" customHeight="1">
      <c r="A77" s="142" t="str">
        <f t="shared" si="8"/>
        <v/>
      </c>
      <c r="B77" s="148" t="str">
        <f t="shared" si="3"/>
        <v/>
      </c>
      <c r="C77" s="149"/>
      <c r="D77" s="111">
        <v>43</v>
      </c>
      <c r="E77" s="144" t="str">
        <f t="shared" si="9"/>
        <v/>
      </c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27"/>
      <c r="AI77" s="16"/>
      <c r="AJ77" s="27"/>
      <c r="AK77" s="4"/>
      <c r="AL77" s="175"/>
      <c r="AM77" s="4"/>
      <c r="AN77" s="4"/>
      <c r="AO77" s="4"/>
      <c r="AP77" s="174" t="str">
        <f t="shared" si="10"/>
        <v/>
      </c>
      <c r="AQ77" s="109" t="str">
        <f t="shared" si="11"/>
        <v/>
      </c>
      <c r="AR77" s="172" t="str">
        <f>UPPER(IF($AH77="","",IF(COUNTIF($AR$34:$AR76,$AH77)&lt;1,$AH77,"")))</f>
        <v/>
      </c>
      <c r="AS77" s="111" t="str">
        <f t="shared" si="5"/>
        <v/>
      </c>
      <c r="AT77" s="109" t="str">
        <f t="shared" si="12"/>
        <v/>
      </c>
      <c r="AU77" s="168"/>
      <c r="AV77" s="150"/>
      <c r="AW77" s="151"/>
      <c r="AX77" s="152" t="str">
        <f t="shared" si="7"/>
        <v/>
      </c>
      <c r="AY77" s="152"/>
    </row>
    <row r="78" spans="1:51" s="107" customFormat="1" ht="13" customHeight="1">
      <c r="A78" s="142" t="str">
        <f t="shared" si="8"/>
        <v/>
      </c>
      <c r="B78" s="148" t="str">
        <f t="shared" si="3"/>
        <v/>
      </c>
      <c r="C78" s="149"/>
      <c r="D78" s="111">
        <v>44</v>
      </c>
      <c r="E78" s="144" t="str">
        <f t="shared" si="9"/>
        <v/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27"/>
      <c r="AI78" s="16"/>
      <c r="AJ78" s="27"/>
      <c r="AK78" s="4"/>
      <c r="AL78" s="175"/>
      <c r="AM78" s="4"/>
      <c r="AN78" s="4"/>
      <c r="AO78" s="4"/>
      <c r="AP78" s="174" t="str">
        <f t="shared" si="10"/>
        <v/>
      </c>
      <c r="AQ78" s="109" t="str">
        <f t="shared" si="11"/>
        <v/>
      </c>
      <c r="AR78" s="172" t="str">
        <f>UPPER(IF($AH78="","",IF(COUNTIF($AR$34:$AR77,$AH78)&lt;1,$AH78,"")))</f>
        <v/>
      </c>
      <c r="AS78" s="111" t="str">
        <f t="shared" si="5"/>
        <v/>
      </c>
      <c r="AT78" s="109" t="str">
        <f t="shared" si="12"/>
        <v/>
      </c>
      <c r="AU78" s="168"/>
      <c r="AV78" s="150"/>
      <c r="AW78" s="151"/>
      <c r="AX78" s="152" t="str">
        <f t="shared" si="7"/>
        <v/>
      </c>
      <c r="AY78" s="152"/>
    </row>
    <row r="79" spans="1:51" s="107" customFormat="1" ht="13" customHeight="1">
      <c r="A79" s="142" t="str">
        <f t="shared" si="8"/>
        <v/>
      </c>
      <c r="B79" s="148" t="str">
        <f t="shared" si="3"/>
        <v/>
      </c>
      <c r="C79" s="149"/>
      <c r="D79" s="111">
        <v>45</v>
      </c>
      <c r="E79" s="144" t="str">
        <f t="shared" si="9"/>
        <v/>
      </c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27"/>
      <c r="AI79" s="16"/>
      <c r="AJ79" s="27"/>
      <c r="AK79" s="4"/>
      <c r="AL79" s="175"/>
      <c r="AM79" s="4"/>
      <c r="AN79" s="4"/>
      <c r="AO79" s="4"/>
      <c r="AP79" s="174" t="str">
        <f t="shared" si="10"/>
        <v/>
      </c>
      <c r="AQ79" s="109" t="str">
        <f t="shared" si="11"/>
        <v/>
      </c>
      <c r="AR79" s="172" t="str">
        <f>UPPER(IF($AH79="","",IF(COUNTIF($AR$34:$AR78,$AH79)&lt;1,$AH79,"")))</f>
        <v/>
      </c>
      <c r="AS79" s="111" t="str">
        <f t="shared" si="5"/>
        <v/>
      </c>
      <c r="AT79" s="109" t="str">
        <f t="shared" si="12"/>
        <v/>
      </c>
      <c r="AU79" s="168"/>
      <c r="AV79" s="150"/>
      <c r="AW79" s="151"/>
      <c r="AX79" s="152" t="str">
        <f t="shared" si="7"/>
        <v/>
      </c>
      <c r="AY79" s="152"/>
    </row>
    <row r="80" spans="1:51" s="107" customFormat="1" ht="13" customHeight="1">
      <c r="A80" s="142" t="str">
        <f t="shared" si="8"/>
        <v/>
      </c>
      <c r="B80" s="148" t="str">
        <f t="shared" si="3"/>
        <v/>
      </c>
      <c r="C80" s="149"/>
      <c r="D80" s="111">
        <v>46</v>
      </c>
      <c r="E80" s="144" t="str">
        <f t="shared" si="9"/>
        <v/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27"/>
      <c r="AI80" s="16"/>
      <c r="AJ80" s="27"/>
      <c r="AK80" s="4"/>
      <c r="AL80" s="175"/>
      <c r="AM80" s="4"/>
      <c r="AN80" s="4"/>
      <c r="AO80" s="4"/>
      <c r="AP80" s="174" t="str">
        <f t="shared" si="10"/>
        <v/>
      </c>
      <c r="AQ80" s="109" t="str">
        <f t="shared" si="11"/>
        <v/>
      </c>
      <c r="AR80" s="172" t="str">
        <f>UPPER(IF($AH80="","",IF(COUNTIF($AR$34:$AR79,$AH80)&lt;1,$AH80,"")))</f>
        <v/>
      </c>
      <c r="AS80" s="111" t="str">
        <f t="shared" si="5"/>
        <v/>
      </c>
      <c r="AT80" s="109" t="str">
        <f t="shared" si="12"/>
        <v/>
      </c>
      <c r="AU80" s="168"/>
      <c r="AV80" s="150"/>
      <c r="AW80" s="151"/>
      <c r="AX80" s="152" t="str">
        <f t="shared" si="7"/>
        <v/>
      </c>
      <c r="AY80" s="152"/>
    </row>
    <row r="81" spans="1:51" s="107" customFormat="1" ht="13" customHeight="1">
      <c r="A81" s="142" t="str">
        <f t="shared" si="8"/>
        <v/>
      </c>
      <c r="B81" s="148" t="str">
        <f t="shared" si="3"/>
        <v/>
      </c>
      <c r="C81" s="149"/>
      <c r="D81" s="111">
        <v>47</v>
      </c>
      <c r="E81" s="144" t="str">
        <f t="shared" si="9"/>
        <v/>
      </c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27"/>
      <c r="AI81" s="16"/>
      <c r="AJ81" s="27"/>
      <c r="AK81" s="4"/>
      <c r="AL81" s="175"/>
      <c r="AM81" s="4"/>
      <c r="AN81" s="4"/>
      <c r="AO81" s="4"/>
      <c r="AP81" s="174" t="str">
        <f t="shared" si="10"/>
        <v/>
      </c>
      <c r="AQ81" s="109" t="str">
        <f t="shared" si="11"/>
        <v/>
      </c>
      <c r="AR81" s="172" t="str">
        <f>UPPER(IF($AH81="","",IF(COUNTIF($AR$34:$AR80,$AH81)&lt;1,$AH81,"")))</f>
        <v/>
      </c>
      <c r="AS81" s="111" t="str">
        <f t="shared" si="5"/>
        <v/>
      </c>
      <c r="AT81" s="109" t="str">
        <f t="shared" si="12"/>
        <v/>
      </c>
      <c r="AU81" s="168"/>
      <c r="AV81" s="150"/>
      <c r="AW81" s="151"/>
      <c r="AX81" s="152" t="str">
        <f t="shared" si="7"/>
        <v/>
      </c>
      <c r="AY81" s="152"/>
    </row>
    <row r="82" spans="1:51" s="107" customFormat="1" ht="13" customHeight="1">
      <c r="A82" s="142" t="str">
        <f t="shared" si="8"/>
        <v/>
      </c>
      <c r="B82" s="148" t="str">
        <f t="shared" si="3"/>
        <v/>
      </c>
      <c r="C82" s="149"/>
      <c r="D82" s="111">
        <v>48</v>
      </c>
      <c r="E82" s="144" t="str">
        <f t="shared" si="9"/>
        <v/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27"/>
      <c r="AI82" s="16"/>
      <c r="AJ82" s="27"/>
      <c r="AK82" s="4"/>
      <c r="AL82" s="175"/>
      <c r="AM82" s="4"/>
      <c r="AN82" s="4"/>
      <c r="AO82" s="4"/>
      <c r="AP82" s="174" t="str">
        <f t="shared" si="10"/>
        <v/>
      </c>
      <c r="AQ82" s="109" t="str">
        <f t="shared" si="11"/>
        <v/>
      </c>
      <c r="AR82" s="172" t="str">
        <f>UPPER(IF($AH82="","",IF(COUNTIF($AR$34:$AR81,$AH82)&lt;1,$AH82,"")))</f>
        <v/>
      </c>
      <c r="AS82" s="111" t="str">
        <f t="shared" si="5"/>
        <v/>
      </c>
      <c r="AT82" s="109" t="str">
        <f t="shared" si="12"/>
        <v/>
      </c>
      <c r="AU82" s="168"/>
      <c r="AV82" s="150"/>
      <c r="AW82" s="151"/>
      <c r="AX82" s="152" t="str">
        <f t="shared" si="7"/>
        <v/>
      </c>
      <c r="AY82" s="152"/>
    </row>
    <row r="83" spans="1:51" s="107" customFormat="1" ht="13" customHeight="1">
      <c r="A83" s="142" t="str">
        <f t="shared" si="8"/>
        <v/>
      </c>
      <c r="B83" s="148" t="str">
        <f t="shared" si="3"/>
        <v/>
      </c>
      <c r="C83" s="149"/>
      <c r="D83" s="111">
        <v>49</v>
      </c>
      <c r="E83" s="144" t="str">
        <f t="shared" si="9"/>
        <v/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27"/>
      <c r="AI83" s="16"/>
      <c r="AJ83" s="27"/>
      <c r="AK83" s="4"/>
      <c r="AL83" s="175"/>
      <c r="AM83" s="4"/>
      <c r="AN83" s="4"/>
      <c r="AO83" s="4"/>
      <c r="AP83" s="174" t="str">
        <f t="shared" si="10"/>
        <v/>
      </c>
      <c r="AQ83" s="109" t="str">
        <f t="shared" si="11"/>
        <v/>
      </c>
      <c r="AR83" s="172" t="str">
        <f>UPPER(IF($AH83="","",IF(COUNTIF($AR$34:$AR82,$AH83)&lt;1,$AH83,"")))</f>
        <v/>
      </c>
      <c r="AS83" s="111" t="str">
        <f t="shared" si="5"/>
        <v/>
      </c>
      <c r="AT83" s="109" t="str">
        <f t="shared" si="12"/>
        <v/>
      </c>
      <c r="AU83" s="168"/>
      <c r="AV83" s="150"/>
      <c r="AW83" s="151"/>
      <c r="AX83" s="152" t="str">
        <f t="shared" si="7"/>
        <v/>
      </c>
      <c r="AY83" s="152"/>
    </row>
    <row r="84" spans="1:51" s="107" customFormat="1" ht="13" customHeight="1">
      <c r="A84" s="142" t="str">
        <f t="shared" si="8"/>
        <v/>
      </c>
      <c r="B84" s="148" t="str">
        <f t="shared" si="3"/>
        <v/>
      </c>
      <c r="C84" s="149"/>
      <c r="D84" s="111">
        <v>50</v>
      </c>
      <c r="E84" s="144" t="str">
        <f t="shared" si="9"/>
        <v/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27"/>
      <c r="AI84" s="16"/>
      <c r="AJ84" s="27"/>
      <c r="AK84" s="4"/>
      <c r="AL84" s="175"/>
      <c r="AM84" s="4"/>
      <c r="AN84" s="4"/>
      <c r="AO84" s="4"/>
      <c r="AP84" s="174" t="str">
        <f t="shared" si="10"/>
        <v/>
      </c>
      <c r="AQ84" s="109" t="str">
        <f t="shared" si="11"/>
        <v/>
      </c>
      <c r="AR84" s="172" t="str">
        <f>UPPER(IF($AH84="","",IF(COUNTIF($AR$34:$AR83,$AH84)&lt;1,$AH84,"")))</f>
        <v/>
      </c>
      <c r="AS84" s="111" t="str">
        <f t="shared" si="5"/>
        <v/>
      </c>
      <c r="AT84" s="109" t="str">
        <f t="shared" si="12"/>
        <v/>
      </c>
      <c r="AU84" s="168"/>
      <c r="AV84" s="150"/>
      <c r="AW84" s="151"/>
      <c r="AX84" s="152" t="str">
        <f t="shared" si="7"/>
        <v/>
      </c>
      <c r="AY84" s="152"/>
    </row>
    <row r="85" spans="1:51" s="107" customFormat="1" ht="13" customHeight="1">
      <c r="A85" s="142" t="str">
        <f t="shared" si="8"/>
        <v/>
      </c>
      <c r="B85" s="148" t="str">
        <f t="shared" si="3"/>
        <v/>
      </c>
      <c r="C85" s="149"/>
      <c r="D85" s="111">
        <v>51</v>
      </c>
      <c r="E85" s="144" t="str">
        <f t="shared" si="9"/>
        <v/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27"/>
      <c r="AI85" s="16"/>
      <c r="AJ85" s="27"/>
      <c r="AK85" s="4"/>
      <c r="AL85" s="175"/>
      <c r="AM85" s="4"/>
      <c r="AN85" s="4"/>
      <c r="AO85" s="4"/>
      <c r="AP85" s="174" t="str">
        <f t="shared" si="10"/>
        <v/>
      </c>
      <c r="AQ85" s="109" t="str">
        <f t="shared" si="11"/>
        <v/>
      </c>
      <c r="AR85" s="172" t="str">
        <f>UPPER(IF($AH85="","",IF(COUNTIF($AR$34:$AR84,$AH85)&lt;1,$AH85,"")))</f>
        <v/>
      </c>
      <c r="AS85" s="111" t="str">
        <f t="shared" si="5"/>
        <v/>
      </c>
      <c r="AT85" s="109" t="str">
        <f t="shared" si="12"/>
        <v/>
      </c>
      <c r="AU85" s="168"/>
      <c r="AV85" s="150"/>
      <c r="AW85" s="151"/>
      <c r="AX85" s="152" t="str">
        <f t="shared" si="7"/>
        <v/>
      </c>
      <c r="AY85" s="152"/>
    </row>
    <row r="86" spans="1:51" s="107" customFormat="1" ht="13" customHeight="1">
      <c r="A86" s="142" t="str">
        <f t="shared" si="8"/>
        <v/>
      </c>
      <c r="B86" s="148" t="str">
        <f t="shared" si="3"/>
        <v/>
      </c>
      <c r="C86" s="149"/>
      <c r="D86" s="111">
        <v>52</v>
      </c>
      <c r="E86" s="144" t="str">
        <f t="shared" si="9"/>
        <v/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27"/>
      <c r="AI86" s="16"/>
      <c r="AJ86" s="27"/>
      <c r="AK86" s="4"/>
      <c r="AL86" s="175"/>
      <c r="AM86" s="4"/>
      <c r="AN86" s="4"/>
      <c r="AO86" s="4"/>
      <c r="AP86" s="174" t="str">
        <f t="shared" si="10"/>
        <v/>
      </c>
      <c r="AQ86" s="109" t="str">
        <f t="shared" si="11"/>
        <v/>
      </c>
      <c r="AR86" s="172" t="str">
        <f>UPPER(IF($AH86="","",IF(COUNTIF($AR$34:$AR85,$AH86)&lt;1,$AH86,"")))</f>
        <v/>
      </c>
      <c r="AS86" s="111" t="str">
        <f t="shared" si="5"/>
        <v/>
      </c>
      <c r="AT86" s="109" t="str">
        <f t="shared" si="12"/>
        <v/>
      </c>
      <c r="AU86" s="168"/>
      <c r="AV86" s="150"/>
      <c r="AW86" s="151"/>
      <c r="AX86" s="152" t="str">
        <f t="shared" si="7"/>
        <v/>
      </c>
      <c r="AY86" s="152"/>
    </row>
    <row r="87" spans="1:51" s="107" customFormat="1" ht="13" customHeight="1">
      <c r="A87" s="142" t="str">
        <f t="shared" si="8"/>
        <v/>
      </c>
      <c r="B87" s="148" t="str">
        <f t="shared" si="3"/>
        <v/>
      </c>
      <c r="C87" s="149"/>
      <c r="D87" s="111">
        <v>53</v>
      </c>
      <c r="E87" s="144" t="str">
        <f t="shared" si="9"/>
        <v/>
      </c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27"/>
      <c r="AI87" s="16"/>
      <c r="AJ87" s="27"/>
      <c r="AK87" s="4"/>
      <c r="AL87" s="175"/>
      <c r="AM87" s="4"/>
      <c r="AN87" s="4"/>
      <c r="AO87" s="4"/>
      <c r="AP87" s="174" t="str">
        <f t="shared" si="10"/>
        <v/>
      </c>
      <c r="AQ87" s="109" t="str">
        <f t="shared" si="11"/>
        <v/>
      </c>
      <c r="AR87" s="172" t="str">
        <f>UPPER(IF($AH87="","",IF(COUNTIF($AR$34:$AR86,$AH87)&lt;1,$AH87,"")))</f>
        <v/>
      </c>
      <c r="AS87" s="111" t="str">
        <f t="shared" si="5"/>
        <v/>
      </c>
      <c r="AT87" s="109" t="str">
        <f t="shared" si="12"/>
        <v/>
      </c>
      <c r="AU87" s="168"/>
      <c r="AV87" s="150"/>
      <c r="AW87" s="151"/>
      <c r="AX87" s="152" t="str">
        <f t="shared" si="7"/>
        <v/>
      </c>
      <c r="AY87" s="152"/>
    </row>
    <row r="88" spans="1:51" s="107" customFormat="1" ht="13" customHeight="1">
      <c r="A88" s="142" t="str">
        <f t="shared" si="8"/>
        <v/>
      </c>
      <c r="B88" s="148" t="str">
        <f t="shared" si="3"/>
        <v/>
      </c>
      <c r="C88" s="149"/>
      <c r="D88" s="111">
        <v>54</v>
      </c>
      <c r="E88" s="144" t="str">
        <f t="shared" si="9"/>
        <v/>
      </c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27"/>
      <c r="AI88" s="16"/>
      <c r="AJ88" s="27"/>
      <c r="AK88" s="4"/>
      <c r="AL88" s="175"/>
      <c r="AM88" s="4"/>
      <c r="AN88" s="4"/>
      <c r="AO88" s="4"/>
      <c r="AP88" s="174" t="str">
        <f t="shared" si="10"/>
        <v/>
      </c>
      <c r="AQ88" s="109" t="str">
        <f t="shared" si="11"/>
        <v/>
      </c>
      <c r="AR88" s="172" t="str">
        <f>UPPER(IF($AH88="","",IF(COUNTIF($AR$34:$AR87,$AH88)&lt;1,$AH88,"")))</f>
        <v/>
      </c>
      <c r="AS88" s="111" t="str">
        <f t="shared" si="5"/>
        <v/>
      </c>
      <c r="AT88" s="109" t="str">
        <f t="shared" si="12"/>
        <v/>
      </c>
      <c r="AU88" s="168"/>
      <c r="AV88" s="150"/>
      <c r="AW88" s="151"/>
      <c r="AX88" s="152" t="str">
        <f t="shared" si="7"/>
        <v/>
      </c>
      <c r="AY88" s="152"/>
    </row>
    <row r="89" spans="1:51" s="107" customFormat="1" ht="13" customHeight="1">
      <c r="A89" s="142" t="str">
        <f t="shared" si="8"/>
        <v/>
      </c>
      <c r="B89" s="148" t="str">
        <f t="shared" si="3"/>
        <v/>
      </c>
      <c r="C89" s="149"/>
      <c r="D89" s="111">
        <v>55</v>
      </c>
      <c r="E89" s="144" t="str">
        <f t="shared" si="9"/>
        <v/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27"/>
      <c r="AI89" s="16"/>
      <c r="AJ89" s="27"/>
      <c r="AK89" s="4"/>
      <c r="AL89" s="175"/>
      <c r="AM89" s="4"/>
      <c r="AN89" s="4"/>
      <c r="AO89" s="4"/>
      <c r="AP89" s="174" t="str">
        <f t="shared" si="10"/>
        <v/>
      </c>
      <c r="AQ89" s="109" t="str">
        <f t="shared" si="11"/>
        <v/>
      </c>
      <c r="AR89" s="172" t="str">
        <f>UPPER(IF($AH89="","",IF(COUNTIF($AR$34:$AR88,$AH89)&lt;1,$AH89,"")))</f>
        <v/>
      </c>
      <c r="AS89" s="111" t="str">
        <f t="shared" si="5"/>
        <v/>
      </c>
      <c r="AT89" s="109" t="str">
        <f t="shared" si="12"/>
        <v/>
      </c>
      <c r="AU89" s="168"/>
      <c r="AV89" s="150"/>
      <c r="AW89" s="151"/>
      <c r="AX89" s="152" t="str">
        <f t="shared" si="7"/>
        <v/>
      </c>
      <c r="AY89" s="152"/>
    </row>
    <row r="90" spans="1:51" s="107" customFormat="1" ht="13" customHeight="1">
      <c r="A90" s="142" t="str">
        <f t="shared" si="8"/>
        <v/>
      </c>
      <c r="B90" s="148" t="str">
        <f t="shared" si="3"/>
        <v/>
      </c>
      <c r="C90" s="149"/>
      <c r="D90" s="111">
        <v>56</v>
      </c>
      <c r="E90" s="144" t="str">
        <f t="shared" si="9"/>
        <v/>
      </c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27"/>
      <c r="AI90" s="16"/>
      <c r="AJ90" s="27"/>
      <c r="AK90" s="4"/>
      <c r="AL90" s="175"/>
      <c r="AM90" s="4"/>
      <c r="AN90" s="4"/>
      <c r="AO90" s="4"/>
      <c r="AP90" s="174" t="str">
        <f t="shared" si="10"/>
        <v/>
      </c>
      <c r="AQ90" s="109" t="str">
        <f t="shared" si="11"/>
        <v/>
      </c>
      <c r="AR90" s="172" t="str">
        <f>UPPER(IF($AH90="","",IF(COUNTIF($AR$34:$AR89,$AH90)&lt;1,$AH90,"")))</f>
        <v/>
      </c>
      <c r="AS90" s="111" t="str">
        <f t="shared" si="5"/>
        <v/>
      </c>
      <c r="AT90" s="109" t="str">
        <f t="shared" si="12"/>
        <v/>
      </c>
      <c r="AU90" s="168"/>
      <c r="AV90" s="150"/>
      <c r="AW90" s="151"/>
      <c r="AX90" s="152" t="str">
        <f t="shared" si="7"/>
        <v/>
      </c>
      <c r="AY90" s="152"/>
    </row>
    <row r="91" spans="1:51" s="107" customFormat="1" ht="13" customHeight="1">
      <c r="A91" s="142" t="str">
        <f t="shared" si="8"/>
        <v/>
      </c>
      <c r="B91" s="148" t="str">
        <f t="shared" si="3"/>
        <v/>
      </c>
      <c r="C91" s="149"/>
      <c r="D91" s="111">
        <v>57</v>
      </c>
      <c r="E91" s="144" t="str">
        <f t="shared" si="9"/>
        <v/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27"/>
      <c r="AI91" s="16"/>
      <c r="AJ91" s="27"/>
      <c r="AK91" s="4"/>
      <c r="AL91" s="175"/>
      <c r="AM91" s="4"/>
      <c r="AN91" s="4"/>
      <c r="AO91" s="4"/>
      <c r="AP91" s="174" t="str">
        <f t="shared" si="10"/>
        <v/>
      </c>
      <c r="AQ91" s="109" t="str">
        <f t="shared" si="11"/>
        <v/>
      </c>
      <c r="AR91" s="172" t="str">
        <f>UPPER(IF($AH91="","",IF(COUNTIF($AR$34:$AR90,$AH91)&lt;1,$AH91,"")))</f>
        <v/>
      </c>
      <c r="AS91" s="111" t="str">
        <f t="shared" si="5"/>
        <v/>
      </c>
      <c r="AT91" s="109" t="str">
        <f t="shared" si="12"/>
        <v/>
      </c>
      <c r="AU91" s="168"/>
      <c r="AV91" s="150"/>
      <c r="AW91" s="151"/>
      <c r="AX91" s="152" t="str">
        <f t="shared" si="7"/>
        <v/>
      </c>
      <c r="AY91" s="152"/>
    </row>
    <row r="92" spans="1:51" s="107" customFormat="1" ht="13" customHeight="1">
      <c r="A92" s="142" t="str">
        <f t="shared" si="8"/>
        <v/>
      </c>
      <c r="B92" s="148" t="str">
        <f t="shared" si="3"/>
        <v/>
      </c>
      <c r="C92" s="149"/>
      <c r="D92" s="111">
        <v>58</v>
      </c>
      <c r="E92" s="144" t="str">
        <f t="shared" si="9"/>
        <v/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27"/>
      <c r="AI92" s="16"/>
      <c r="AJ92" s="27"/>
      <c r="AK92" s="4"/>
      <c r="AL92" s="175"/>
      <c r="AM92" s="4"/>
      <c r="AN92" s="4"/>
      <c r="AO92" s="4"/>
      <c r="AP92" s="174" t="str">
        <f t="shared" si="10"/>
        <v/>
      </c>
      <c r="AQ92" s="109" t="str">
        <f t="shared" si="11"/>
        <v/>
      </c>
      <c r="AR92" s="172" t="str">
        <f>UPPER(IF($AH92="","",IF(COUNTIF($AR$34:$AR91,$AH92)&lt;1,$AH92,"")))</f>
        <v/>
      </c>
      <c r="AS92" s="111" t="str">
        <f t="shared" si="5"/>
        <v/>
      </c>
      <c r="AT92" s="109" t="str">
        <f t="shared" si="12"/>
        <v/>
      </c>
      <c r="AU92" s="168"/>
      <c r="AV92" s="150"/>
      <c r="AW92" s="151"/>
      <c r="AX92" s="152" t="str">
        <f t="shared" si="7"/>
        <v/>
      </c>
      <c r="AY92" s="152"/>
    </row>
    <row r="93" spans="1:51" s="107" customFormat="1">
      <c r="A93" s="142" t="str">
        <f t="shared" si="8"/>
        <v/>
      </c>
      <c r="B93" s="148" t="str">
        <f t="shared" si="3"/>
        <v/>
      </c>
      <c r="C93" s="149"/>
      <c r="D93" s="111">
        <v>59</v>
      </c>
      <c r="E93" s="144" t="str">
        <f t="shared" si="9"/>
        <v/>
      </c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27"/>
      <c r="AI93" s="16"/>
      <c r="AJ93" s="27"/>
      <c r="AK93" s="4"/>
      <c r="AL93" s="175"/>
      <c r="AM93" s="4"/>
      <c r="AN93" s="4"/>
      <c r="AO93" s="4"/>
      <c r="AP93" s="174" t="str">
        <f t="shared" si="10"/>
        <v/>
      </c>
      <c r="AQ93" s="109" t="str">
        <f t="shared" si="11"/>
        <v/>
      </c>
      <c r="AR93" s="172" t="str">
        <f>UPPER(IF($AH93="","",IF(COUNTIF($AR$34:$AR92,$AH93)&lt;1,$AH93,"")))</f>
        <v/>
      </c>
      <c r="AS93" s="111" t="str">
        <f t="shared" si="5"/>
        <v/>
      </c>
      <c r="AT93" s="109" t="str">
        <f t="shared" si="12"/>
        <v/>
      </c>
      <c r="AU93" s="168"/>
      <c r="AV93" s="150"/>
      <c r="AW93" s="151"/>
      <c r="AX93" s="152" t="str">
        <f t="shared" si="7"/>
        <v/>
      </c>
      <c r="AY93" s="152"/>
    </row>
    <row r="94" spans="1:51" s="107" customFormat="1" ht="13" customHeight="1">
      <c r="A94" s="142" t="str">
        <f t="shared" si="8"/>
        <v/>
      </c>
      <c r="B94" s="148" t="str">
        <f t="shared" si="3"/>
        <v/>
      </c>
      <c r="C94" s="149"/>
      <c r="D94" s="111">
        <v>60</v>
      </c>
      <c r="E94" s="144" t="str">
        <f t="shared" si="9"/>
        <v/>
      </c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27"/>
      <c r="AI94" s="16"/>
      <c r="AJ94" s="27"/>
      <c r="AK94" s="4"/>
      <c r="AL94" s="175"/>
      <c r="AM94" s="4"/>
      <c r="AN94" s="4"/>
      <c r="AO94" s="4"/>
      <c r="AP94" s="174" t="str">
        <f t="shared" si="10"/>
        <v/>
      </c>
      <c r="AQ94" s="109" t="str">
        <f t="shared" si="11"/>
        <v/>
      </c>
      <c r="AR94" s="172" t="str">
        <f>UPPER(IF($AH94="","",IF(COUNTIF($AR$34:$AR93,$AH94)&lt;1,$AH94,"")))</f>
        <v/>
      </c>
      <c r="AS94" s="111" t="str">
        <f t="shared" si="5"/>
        <v/>
      </c>
      <c r="AT94" s="109" t="str">
        <f t="shared" si="12"/>
        <v/>
      </c>
      <c r="AU94" s="168"/>
      <c r="AV94" s="150"/>
      <c r="AW94" s="151"/>
      <c r="AX94" s="152" t="str">
        <f t="shared" si="7"/>
        <v/>
      </c>
      <c r="AY94" s="152"/>
    </row>
    <row r="95" spans="1:51" s="107" customFormat="1" ht="13" customHeight="1">
      <c r="A95" s="142" t="str">
        <f t="shared" si="8"/>
        <v/>
      </c>
      <c r="B95" s="148" t="str">
        <f t="shared" si="3"/>
        <v/>
      </c>
      <c r="C95" s="149"/>
      <c r="D95" s="111">
        <v>61</v>
      </c>
      <c r="E95" s="144" t="str">
        <f t="shared" si="9"/>
        <v/>
      </c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27"/>
      <c r="AI95" s="16"/>
      <c r="AJ95" s="27"/>
      <c r="AK95" s="4"/>
      <c r="AL95" s="175"/>
      <c r="AM95" s="4"/>
      <c r="AN95" s="4"/>
      <c r="AO95" s="4"/>
      <c r="AP95" s="174" t="str">
        <f t="shared" si="10"/>
        <v/>
      </c>
      <c r="AQ95" s="109" t="str">
        <f t="shared" si="11"/>
        <v/>
      </c>
      <c r="AR95" s="172" t="str">
        <f>UPPER(IF($AH95="","",IF(COUNTIF($AR$34:$AR94,$AH95)&lt;1,$AH95,"")))</f>
        <v/>
      </c>
      <c r="AS95" s="111" t="str">
        <f t="shared" si="5"/>
        <v/>
      </c>
      <c r="AT95" s="109" t="str">
        <f t="shared" si="12"/>
        <v/>
      </c>
      <c r="AU95" s="168"/>
      <c r="AV95" s="150"/>
      <c r="AW95" s="151"/>
      <c r="AX95" s="152" t="str">
        <f t="shared" si="7"/>
        <v/>
      </c>
      <c r="AY95" s="152"/>
    </row>
    <row r="96" spans="1:51" s="107" customFormat="1" ht="13" customHeight="1">
      <c r="A96" s="142" t="str">
        <f t="shared" si="8"/>
        <v/>
      </c>
      <c r="B96" s="148" t="str">
        <f t="shared" si="3"/>
        <v/>
      </c>
      <c r="C96" s="149"/>
      <c r="D96" s="111">
        <v>62</v>
      </c>
      <c r="E96" s="144" t="str">
        <f t="shared" si="9"/>
        <v/>
      </c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27"/>
      <c r="AI96" s="16"/>
      <c r="AJ96" s="27"/>
      <c r="AK96" s="4"/>
      <c r="AL96" s="175"/>
      <c r="AM96" s="4"/>
      <c r="AN96" s="4"/>
      <c r="AO96" s="4"/>
      <c r="AP96" s="174" t="str">
        <f t="shared" si="10"/>
        <v/>
      </c>
      <c r="AQ96" s="109" t="str">
        <f t="shared" si="11"/>
        <v/>
      </c>
      <c r="AR96" s="172" t="str">
        <f>UPPER(IF($AH96="","",IF(COUNTIF($AR$34:$AR95,$AH96)&lt;1,$AH96,"")))</f>
        <v/>
      </c>
      <c r="AS96" s="111" t="str">
        <f t="shared" si="5"/>
        <v/>
      </c>
      <c r="AT96" s="109" t="str">
        <f t="shared" si="12"/>
        <v/>
      </c>
      <c r="AU96" s="168"/>
      <c r="AV96" s="150"/>
      <c r="AW96" s="151"/>
      <c r="AX96" s="152" t="str">
        <f t="shared" si="7"/>
        <v/>
      </c>
      <c r="AY96" s="152"/>
    </row>
    <row r="97" spans="1:51" s="107" customFormat="1" ht="13" customHeight="1">
      <c r="A97" s="142" t="str">
        <f t="shared" si="8"/>
        <v/>
      </c>
      <c r="B97" s="148" t="str">
        <f t="shared" si="3"/>
        <v/>
      </c>
      <c r="C97" s="149"/>
      <c r="D97" s="111">
        <v>63</v>
      </c>
      <c r="E97" s="144" t="str">
        <f t="shared" si="9"/>
        <v/>
      </c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27"/>
      <c r="AI97" s="16"/>
      <c r="AJ97" s="27"/>
      <c r="AK97" s="4"/>
      <c r="AL97" s="175"/>
      <c r="AM97" s="4"/>
      <c r="AN97" s="4"/>
      <c r="AO97" s="4"/>
      <c r="AP97" s="174" t="str">
        <f t="shared" si="10"/>
        <v/>
      </c>
      <c r="AQ97" s="109" t="str">
        <f t="shared" si="11"/>
        <v/>
      </c>
      <c r="AR97" s="172" t="str">
        <f>UPPER(IF($AH97="","",IF(COUNTIF($AR$34:$AR96,$AH97)&lt;1,$AH97,"")))</f>
        <v/>
      </c>
      <c r="AS97" s="111" t="str">
        <f t="shared" si="5"/>
        <v/>
      </c>
      <c r="AT97" s="109" t="str">
        <f t="shared" si="12"/>
        <v/>
      </c>
      <c r="AU97" s="168"/>
      <c r="AV97" s="150"/>
      <c r="AW97" s="151"/>
      <c r="AX97" s="152" t="str">
        <f t="shared" si="7"/>
        <v/>
      </c>
      <c r="AY97" s="152"/>
    </row>
    <row r="98" spans="1:51" s="107" customFormat="1" ht="13" customHeight="1">
      <c r="A98" s="142" t="str">
        <f t="shared" si="8"/>
        <v/>
      </c>
      <c r="B98" s="148" t="str">
        <f t="shared" si="3"/>
        <v/>
      </c>
      <c r="C98" s="149"/>
      <c r="D98" s="111">
        <v>64</v>
      </c>
      <c r="E98" s="144" t="str">
        <f t="shared" si="9"/>
        <v/>
      </c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27"/>
      <c r="AI98" s="16"/>
      <c r="AJ98" s="27"/>
      <c r="AK98" s="4"/>
      <c r="AL98" s="175"/>
      <c r="AM98" s="4"/>
      <c r="AN98" s="4"/>
      <c r="AO98" s="4"/>
      <c r="AP98" s="174" t="str">
        <f t="shared" si="10"/>
        <v/>
      </c>
      <c r="AQ98" s="109" t="str">
        <f t="shared" si="11"/>
        <v/>
      </c>
      <c r="AR98" s="172" t="str">
        <f>UPPER(IF($AH98="","",IF(COUNTIF($AR$34:$AR97,$AH98)&lt;1,$AH98,"")))</f>
        <v/>
      </c>
      <c r="AS98" s="111" t="str">
        <f t="shared" si="5"/>
        <v/>
      </c>
      <c r="AT98" s="109" t="str">
        <f t="shared" si="12"/>
        <v/>
      </c>
      <c r="AU98" s="168"/>
      <c r="AV98" s="150"/>
      <c r="AW98" s="151"/>
      <c r="AX98" s="152" t="str">
        <f t="shared" si="7"/>
        <v/>
      </c>
      <c r="AY98" s="152"/>
    </row>
    <row r="99" spans="1:51" s="107" customFormat="1" ht="13" customHeight="1">
      <c r="A99" s="142" t="str">
        <f t="shared" si="8"/>
        <v/>
      </c>
      <c r="B99" s="148" t="str">
        <f t="shared" ref="B99:B162" si="13">IF(G99="","",IF(C99="","X",E99&amp;TEXT(C99,"000")))</f>
        <v/>
      </c>
      <c r="C99" s="149"/>
      <c r="D99" s="111">
        <v>65</v>
      </c>
      <c r="E99" s="144" t="str">
        <f t="shared" si="9"/>
        <v/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27"/>
      <c r="AI99" s="16"/>
      <c r="AJ99" s="27"/>
      <c r="AK99" s="4"/>
      <c r="AL99" s="175"/>
      <c r="AM99" s="4"/>
      <c r="AN99" s="4"/>
      <c r="AO99" s="4"/>
      <c r="AP99" s="174" t="str">
        <f t="shared" si="10"/>
        <v/>
      </c>
      <c r="AQ99" s="109" t="str">
        <f t="shared" si="11"/>
        <v/>
      </c>
      <c r="AR99" s="172" t="str">
        <f>UPPER(IF($AH99="","",IF(COUNTIF($AR$34:$AR98,$AH99)&lt;1,$AH99,"")))</f>
        <v/>
      </c>
      <c r="AS99" s="111" t="str">
        <f t="shared" ref="AS99:AS162" si="14">IF($AH99="","",IF(COUNTIF($AH$35:$AH$1035,$AH99)&lt;4,"每隊最少4人",IF(COUNTIF($AH$35:$AH$1035,$AH99)&gt;6,"每隊最多6人",COUNTIF($AH$35:$AH$1035,$AH99))))</f>
        <v/>
      </c>
      <c r="AT99" s="109" t="str">
        <f t="shared" si="12"/>
        <v/>
      </c>
      <c r="AU99" s="168"/>
      <c r="AV99" s="150"/>
      <c r="AW99" s="151"/>
      <c r="AX99" s="152" t="str">
        <f t="shared" ref="AX99:AX162" si="15">IF(AT99="","",IF(AW99-AT99=0,"",AW99-AT99))</f>
        <v/>
      </c>
      <c r="AY99" s="152"/>
    </row>
    <row r="100" spans="1:51" s="107" customFormat="1" ht="13" customHeight="1">
      <c r="A100" s="142" t="str">
        <f t="shared" ref="A100:A163" si="16">UPPER(IF($I100="","",IF(H100="F","W",IF(H100="M","M","ERROR"))))</f>
        <v/>
      </c>
      <c r="B100" s="148" t="str">
        <f t="shared" si="13"/>
        <v/>
      </c>
      <c r="C100" s="149"/>
      <c r="D100" s="111">
        <v>66</v>
      </c>
      <c r="E100" s="144" t="str">
        <f t="shared" ref="E100:E163" si="17">UPPER(IF($I100="","",IF($K100="OPEN",$A100&amp;"O",IF(COUNTA($S100:$W100)&gt;0,$A100&amp;"O",IF(COUNTA($Z100:$AB100)&gt;0,$A100&amp;"O",IF(AND($I100&lt;=$E$4,$I100&gt;=$D$4),$A100&amp;$F$4,IF(AND($I100&lt;=$E$5,$I100&gt;=$D$5),$A100&amp;$F$5,IF(AND($I100&lt;=$E$6,$I100&gt;=$D$6),$A100&amp;$F$6,IF(AND($I100&lt;=$E$7,$I100&gt;=$D$7),$A100&amp;$F$7,IF(AND($I100&lt;=$E$8,$I100&gt;=$D$8),$A100&amp;$F$8,IF(AND($I100&lt;=$E$9,$I100&gt;=$D$9),$A100&amp;$F$9,IF(AND($I100&lt;=$E$10,$I100&gt;=$D$10),$A100&amp;$F$10,IF(AND($I100&lt;=$E$11,$I100&gt;=$D$11),$A100&amp;$F$11,IF(AND($I100&lt;=$E$12,$I100&gt;=$D$12),$A100&amp;$F$12,"ERR"))))))))))))))</f>
        <v/>
      </c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27"/>
      <c r="AI100" s="16"/>
      <c r="AJ100" s="27"/>
      <c r="AK100" s="4"/>
      <c r="AL100" s="175"/>
      <c r="AM100" s="4"/>
      <c r="AN100" s="4"/>
      <c r="AO100" s="4"/>
      <c r="AP100" s="174" t="str">
        <f t="shared" ref="AP100:AP163" si="18">IF($I100="","",IF(COUNTA(L100:AE100)&gt;4,"超過項目上限",IF(COUNTA(L100:AE100)=0,200,IF(AK100="Y",0,IF(COUNTA(AJ100)=1,COUNTA(L100:AE100)*($AP$31+$AP$32)+$AP$30,IF(COUNTA(AJ100)=0,COUNTA(L100:AE100)*($AP$31+$AP$30),"輸入錯誤"))))))</f>
        <v/>
      </c>
      <c r="AQ100" s="109" t="str">
        <f t="shared" ref="AQ100:AQ163" si="19">IF(COUNTA(AF100:AG100)&gt;1,"只可選1項接力",IF(AR100="","",$AQ$31))</f>
        <v/>
      </c>
      <c r="AR100" s="172" t="str">
        <f>UPPER(IF($AH100="","",IF(COUNTIF($AR$34:$AR99,$AH100)&lt;1,$AH100,"")))</f>
        <v/>
      </c>
      <c r="AS100" s="111" t="str">
        <f t="shared" si="14"/>
        <v/>
      </c>
      <c r="AT100" s="109" t="str">
        <f t="shared" ref="AT100:AT163" si="20">IF($E100="","",IF(ISTEXT(AP100),"輸入有錯誤",IF($AI100="",SUM($AP100:$AQ100)+$AV100,SUM($AP100:$AQ100)+$AV100+$AI$34)))</f>
        <v/>
      </c>
      <c r="AU100" s="168"/>
      <c r="AV100" s="150"/>
      <c r="AW100" s="151"/>
      <c r="AX100" s="152" t="str">
        <f t="shared" si="15"/>
        <v/>
      </c>
      <c r="AY100" s="152"/>
    </row>
    <row r="101" spans="1:51" s="107" customFormat="1" ht="13" customHeight="1">
      <c r="A101" s="142" t="str">
        <f t="shared" si="16"/>
        <v/>
      </c>
      <c r="B101" s="148" t="str">
        <f t="shared" si="13"/>
        <v/>
      </c>
      <c r="C101" s="149"/>
      <c r="D101" s="111">
        <v>67</v>
      </c>
      <c r="E101" s="144" t="str">
        <f t="shared" si="17"/>
        <v/>
      </c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27"/>
      <c r="AI101" s="16"/>
      <c r="AJ101" s="27"/>
      <c r="AK101" s="4"/>
      <c r="AL101" s="175"/>
      <c r="AM101" s="4"/>
      <c r="AN101" s="4"/>
      <c r="AO101" s="4"/>
      <c r="AP101" s="174" t="str">
        <f t="shared" si="18"/>
        <v/>
      </c>
      <c r="AQ101" s="109" t="str">
        <f t="shared" si="19"/>
        <v/>
      </c>
      <c r="AR101" s="172" t="str">
        <f>UPPER(IF($AH101="","",IF(COUNTIF($AR$34:$AR100,$AH101)&lt;1,$AH101,"")))</f>
        <v/>
      </c>
      <c r="AS101" s="111" t="str">
        <f t="shared" si="14"/>
        <v/>
      </c>
      <c r="AT101" s="109" t="str">
        <f t="shared" si="20"/>
        <v/>
      </c>
      <c r="AU101" s="168"/>
      <c r="AV101" s="150"/>
      <c r="AW101" s="151"/>
      <c r="AX101" s="152" t="str">
        <f t="shared" si="15"/>
        <v/>
      </c>
      <c r="AY101" s="152"/>
    </row>
    <row r="102" spans="1:51" s="107" customFormat="1" ht="13" customHeight="1">
      <c r="A102" s="142" t="str">
        <f t="shared" si="16"/>
        <v/>
      </c>
      <c r="B102" s="148" t="str">
        <f t="shared" si="13"/>
        <v/>
      </c>
      <c r="C102" s="149"/>
      <c r="D102" s="111">
        <v>68</v>
      </c>
      <c r="E102" s="144" t="str">
        <f t="shared" si="17"/>
        <v/>
      </c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27"/>
      <c r="AI102" s="16"/>
      <c r="AJ102" s="27"/>
      <c r="AK102" s="4"/>
      <c r="AL102" s="175"/>
      <c r="AM102" s="4"/>
      <c r="AN102" s="4"/>
      <c r="AO102" s="4"/>
      <c r="AP102" s="174" t="str">
        <f t="shared" si="18"/>
        <v/>
      </c>
      <c r="AQ102" s="109" t="str">
        <f t="shared" si="19"/>
        <v/>
      </c>
      <c r="AR102" s="172" t="str">
        <f>UPPER(IF($AH102="","",IF(COUNTIF($AR$34:$AR101,$AH102)&lt;1,$AH102,"")))</f>
        <v/>
      </c>
      <c r="AS102" s="111" t="str">
        <f t="shared" si="14"/>
        <v/>
      </c>
      <c r="AT102" s="109" t="str">
        <f t="shared" si="20"/>
        <v/>
      </c>
      <c r="AU102" s="168"/>
      <c r="AV102" s="150"/>
      <c r="AW102" s="151"/>
      <c r="AX102" s="152" t="str">
        <f t="shared" si="15"/>
        <v/>
      </c>
      <c r="AY102" s="152"/>
    </row>
    <row r="103" spans="1:51" s="107" customFormat="1" ht="13" customHeight="1">
      <c r="A103" s="142" t="str">
        <f t="shared" si="16"/>
        <v/>
      </c>
      <c r="B103" s="148" t="str">
        <f t="shared" si="13"/>
        <v/>
      </c>
      <c r="C103" s="149"/>
      <c r="D103" s="111">
        <v>69</v>
      </c>
      <c r="E103" s="144" t="str">
        <f t="shared" si="17"/>
        <v/>
      </c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27"/>
      <c r="AI103" s="16"/>
      <c r="AJ103" s="27"/>
      <c r="AK103" s="4"/>
      <c r="AL103" s="175"/>
      <c r="AM103" s="4"/>
      <c r="AN103" s="4"/>
      <c r="AO103" s="4"/>
      <c r="AP103" s="174" t="str">
        <f t="shared" si="18"/>
        <v/>
      </c>
      <c r="AQ103" s="109" t="str">
        <f t="shared" si="19"/>
        <v/>
      </c>
      <c r="AR103" s="172" t="str">
        <f>UPPER(IF($AH103="","",IF(COUNTIF($AR$34:$AR102,$AH103)&lt;1,$AH103,"")))</f>
        <v/>
      </c>
      <c r="AS103" s="111" t="str">
        <f t="shared" si="14"/>
        <v/>
      </c>
      <c r="AT103" s="109" t="str">
        <f t="shared" si="20"/>
        <v/>
      </c>
      <c r="AU103" s="168"/>
      <c r="AV103" s="150"/>
      <c r="AW103" s="151"/>
      <c r="AX103" s="152" t="str">
        <f t="shared" si="15"/>
        <v/>
      </c>
      <c r="AY103" s="152"/>
    </row>
    <row r="104" spans="1:51" s="107" customFormat="1" ht="14" customHeight="1">
      <c r="A104" s="142" t="str">
        <f t="shared" si="16"/>
        <v/>
      </c>
      <c r="B104" s="148" t="str">
        <f t="shared" si="13"/>
        <v/>
      </c>
      <c r="C104" s="149"/>
      <c r="D104" s="111">
        <v>70</v>
      </c>
      <c r="E104" s="144" t="str">
        <f t="shared" si="17"/>
        <v/>
      </c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27"/>
      <c r="AI104" s="16"/>
      <c r="AJ104" s="27"/>
      <c r="AK104" s="4"/>
      <c r="AL104" s="175"/>
      <c r="AM104" s="4"/>
      <c r="AN104" s="4"/>
      <c r="AO104" s="4"/>
      <c r="AP104" s="174" t="str">
        <f t="shared" si="18"/>
        <v/>
      </c>
      <c r="AQ104" s="109" t="str">
        <f t="shared" si="19"/>
        <v/>
      </c>
      <c r="AR104" s="172" t="str">
        <f>UPPER(IF($AH104="","",IF(COUNTIF($AR$34:$AR103,$AH104)&lt;1,$AH104,"")))</f>
        <v/>
      </c>
      <c r="AS104" s="111" t="str">
        <f t="shared" si="14"/>
        <v/>
      </c>
      <c r="AT104" s="109" t="str">
        <f t="shared" si="20"/>
        <v/>
      </c>
      <c r="AU104" s="168"/>
      <c r="AV104" s="150"/>
      <c r="AW104" s="151"/>
      <c r="AX104" s="152" t="str">
        <f t="shared" si="15"/>
        <v/>
      </c>
      <c r="AY104" s="152"/>
    </row>
    <row r="105" spans="1:51" s="107" customFormat="1" ht="13" customHeight="1">
      <c r="A105" s="142" t="str">
        <f t="shared" si="16"/>
        <v/>
      </c>
      <c r="B105" s="148" t="str">
        <f t="shared" si="13"/>
        <v/>
      </c>
      <c r="C105" s="149"/>
      <c r="D105" s="111">
        <v>71</v>
      </c>
      <c r="E105" s="144" t="str">
        <f t="shared" si="17"/>
        <v/>
      </c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27"/>
      <c r="AI105" s="16"/>
      <c r="AJ105" s="27"/>
      <c r="AK105" s="4"/>
      <c r="AL105" s="175"/>
      <c r="AM105" s="4"/>
      <c r="AN105" s="4"/>
      <c r="AO105" s="4"/>
      <c r="AP105" s="174" t="str">
        <f t="shared" si="18"/>
        <v/>
      </c>
      <c r="AQ105" s="109" t="str">
        <f t="shared" si="19"/>
        <v/>
      </c>
      <c r="AR105" s="172" t="str">
        <f>UPPER(IF($AH105="","",IF(COUNTIF($AR$34:$AR104,$AH105)&lt;1,$AH105,"")))</f>
        <v/>
      </c>
      <c r="AS105" s="111" t="str">
        <f t="shared" si="14"/>
        <v/>
      </c>
      <c r="AT105" s="109" t="str">
        <f t="shared" si="20"/>
        <v/>
      </c>
      <c r="AU105" s="168"/>
      <c r="AV105" s="150"/>
      <c r="AW105" s="151"/>
      <c r="AX105" s="152" t="str">
        <f t="shared" si="15"/>
        <v/>
      </c>
      <c r="AY105" s="152"/>
    </row>
    <row r="106" spans="1:51" s="107" customFormat="1" ht="13" customHeight="1">
      <c r="A106" s="142" t="str">
        <f t="shared" si="16"/>
        <v/>
      </c>
      <c r="B106" s="148" t="str">
        <f t="shared" si="13"/>
        <v/>
      </c>
      <c r="C106" s="149"/>
      <c r="D106" s="111">
        <v>72</v>
      </c>
      <c r="E106" s="144" t="str">
        <f t="shared" si="17"/>
        <v/>
      </c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27"/>
      <c r="AI106" s="16"/>
      <c r="AJ106" s="27"/>
      <c r="AK106" s="4"/>
      <c r="AL106" s="175"/>
      <c r="AM106" s="4"/>
      <c r="AN106" s="4"/>
      <c r="AO106" s="4"/>
      <c r="AP106" s="174" t="str">
        <f t="shared" si="18"/>
        <v/>
      </c>
      <c r="AQ106" s="109" t="str">
        <f t="shared" si="19"/>
        <v/>
      </c>
      <c r="AR106" s="172" t="str">
        <f>UPPER(IF($AH106="","",IF(COUNTIF($AR$34:$AR105,$AH106)&lt;1,$AH106,"")))</f>
        <v/>
      </c>
      <c r="AS106" s="111" t="str">
        <f t="shared" si="14"/>
        <v/>
      </c>
      <c r="AT106" s="109" t="str">
        <f t="shared" si="20"/>
        <v/>
      </c>
      <c r="AU106" s="168"/>
      <c r="AV106" s="150"/>
      <c r="AW106" s="151"/>
      <c r="AX106" s="152" t="str">
        <f t="shared" si="15"/>
        <v/>
      </c>
      <c r="AY106" s="152"/>
    </row>
    <row r="107" spans="1:51" s="107" customFormat="1" ht="13" customHeight="1">
      <c r="A107" s="142" t="str">
        <f t="shared" si="16"/>
        <v/>
      </c>
      <c r="B107" s="148" t="str">
        <f t="shared" si="13"/>
        <v/>
      </c>
      <c r="C107" s="149"/>
      <c r="D107" s="111">
        <v>73</v>
      </c>
      <c r="E107" s="144" t="str">
        <f t="shared" si="17"/>
        <v/>
      </c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27"/>
      <c r="AI107" s="16"/>
      <c r="AJ107" s="27"/>
      <c r="AK107" s="4"/>
      <c r="AL107" s="175"/>
      <c r="AM107" s="4"/>
      <c r="AN107" s="4"/>
      <c r="AO107" s="4"/>
      <c r="AP107" s="174" t="str">
        <f t="shared" si="18"/>
        <v/>
      </c>
      <c r="AQ107" s="109" t="str">
        <f t="shared" si="19"/>
        <v/>
      </c>
      <c r="AR107" s="172" t="str">
        <f>UPPER(IF($AH107="","",IF(COUNTIF($AR$34:$AR106,$AH107)&lt;1,$AH107,"")))</f>
        <v/>
      </c>
      <c r="AS107" s="111" t="str">
        <f t="shared" si="14"/>
        <v/>
      </c>
      <c r="AT107" s="109" t="str">
        <f t="shared" si="20"/>
        <v/>
      </c>
      <c r="AU107" s="168"/>
      <c r="AV107" s="150"/>
      <c r="AW107" s="151"/>
      <c r="AX107" s="152" t="str">
        <f t="shared" si="15"/>
        <v/>
      </c>
      <c r="AY107" s="152"/>
    </row>
    <row r="108" spans="1:51" s="107" customFormat="1" ht="13" customHeight="1">
      <c r="A108" s="142" t="str">
        <f t="shared" si="16"/>
        <v/>
      </c>
      <c r="B108" s="148" t="str">
        <f t="shared" si="13"/>
        <v/>
      </c>
      <c r="C108" s="149"/>
      <c r="D108" s="111">
        <v>74</v>
      </c>
      <c r="E108" s="144" t="str">
        <f t="shared" si="17"/>
        <v/>
      </c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27"/>
      <c r="AI108" s="16"/>
      <c r="AJ108" s="27"/>
      <c r="AK108" s="4"/>
      <c r="AL108" s="175"/>
      <c r="AM108" s="4"/>
      <c r="AN108" s="4"/>
      <c r="AO108" s="4"/>
      <c r="AP108" s="174" t="str">
        <f t="shared" si="18"/>
        <v/>
      </c>
      <c r="AQ108" s="109" t="str">
        <f t="shared" si="19"/>
        <v/>
      </c>
      <c r="AR108" s="172" t="str">
        <f>UPPER(IF($AH108="","",IF(COUNTIF($AR$34:$AR107,$AH108)&lt;1,$AH108,"")))</f>
        <v/>
      </c>
      <c r="AS108" s="111" t="str">
        <f t="shared" si="14"/>
        <v/>
      </c>
      <c r="AT108" s="109" t="str">
        <f t="shared" si="20"/>
        <v/>
      </c>
      <c r="AU108" s="168"/>
      <c r="AV108" s="150"/>
      <c r="AW108" s="151"/>
      <c r="AX108" s="152" t="str">
        <f t="shared" si="15"/>
        <v/>
      </c>
      <c r="AY108" s="152"/>
    </row>
    <row r="109" spans="1:51" s="107" customFormat="1" ht="13" customHeight="1">
      <c r="A109" s="142" t="str">
        <f t="shared" si="16"/>
        <v/>
      </c>
      <c r="B109" s="148" t="str">
        <f t="shared" si="13"/>
        <v/>
      </c>
      <c r="C109" s="149"/>
      <c r="D109" s="111">
        <v>75</v>
      </c>
      <c r="E109" s="144" t="str">
        <f t="shared" si="17"/>
        <v/>
      </c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27"/>
      <c r="AI109" s="16"/>
      <c r="AJ109" s="27"/>
      <c r="AK109" s="4"/>
      <c r="AL109" s="175"/>
      <c r="AM109" s="4"/>
      <c r="AN109" s="4"/>
      <c r="AO109" s="4"/>
      <c r="AP109" s="174" t="str">
        <f t="shared" si="18"/>
        <v/>
      </c>
      <c r="AQ109" s="109" t="str">
        <f t="shared" si="19"/>
        <v/>
      </c>
      <c r="AR109" s="172" t="str">
        <f>UPPER(IF($AH109="","",IF(COUNTIF($AR$34:$AR108,$AH109)&lt;1,$AH109,"")))</f>
        <v/>
      </c>
      <c r="AS109" s="111" t="str">
        <f t="shared" si="14"/>
        <v/>
      </c>
      <c r="AT109" s="109" t="str">
        <f t="shared" si="20"/>
        <v/>
      </c>
      <c r="AU109" s="168"/>
      <c r="AV109" s="150"/>
      <c r="AW109" s="151"/>
      <c r="AX109" s="152" t="str">
        <f t="shared" si="15"/>
        <v/>
      </c>
      <c r="AY109" s="152"/>
    </row>
    <row r="110" spans="1:51" s="107" customFormat="1" ht="13" customHeight="1">
      <c r="A110" s="142" t="str">
        <f t="shared" si="16"/>
        <v/>
      </c>
      <c r="B110" s="148" t="str">
        <f t="shared" si="13"/>
        <v/>
      </c>
      <c r="C110" s="149"/>
      <c r="D110" s="111">
        <v>76</v>
      </c>
      <c r="E110" s="144" t="str">
        <f t="shared" si="17"/>
        <v/>
      </c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27"/>
      <c r="AI110" s="16"/>
      <c r="AJ110" s="27"/>
      <c r="AK110" s="4"/>
      <c r="AL110" s="175"/>
      <c r="AM110" s="4"/>
      <c r="AN110" s="4"/>
      <c r="AO110" s="4"/>
      <c r="AP110" s="174" t="str">
        <f t="shared" si="18"/>
        <v/>
      </c>
      <c r="AQ110" s="109" t="str">
        <f t="shared" si="19"/>
        <v/>
      </c>
      <c r="AR110" s="172" t="str">
        <f>UPPER(IF($AH110="","",IF(COUNTIF($AR$34:$AR109,$AH110)&lt;1,$AH110,"")))</f>
        <v/>
      </c>
      <c r="AS110" s="111" t="str">
        <f t="shared" si="14"/>
        <v/>
      </c>
      <c r="AT110" s="109" t="str">
        <f t="shared" si="20"/>
        <v/>
      </c>
      <c r="AU110" s="168"/>
      <c r="AV110" s="150"/>
      <c r="AW110" s="151"/>
      <c r="AX110" s="152" t="str">
        <f t="shared" si="15"/>
        <v/>
      </c>
      <c r="AY110" s="152"/>
    </row>
    <row r="111" spans="1:51" s="107" customFormat="1" ht="13" customHeight="1">
      <c r="A111" s="142" t="str">
        <f t="shared" si="16"/>
        <v/>
      </c>
      <c r="B111" s="148" t="str">
        <f t="shared" si="13"/>
        <v/>
      </c>
      <c r="C111" s="149"/>
      <c r="D111" s="111">
        <v>77</v>
      </c>
      <c r="E111" s="144" t="str">
        <f t="shared" si="17"/>
        <v/>
      </c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27"/>
      <c r="AI111" s="16"/>
      <c r="AJ111" s="27"/>
      <c r="AK111" s="4"/>
      <c r="AL111" s="175"/>
      <c r="AM111" s="4"/>
      <c r="AN111" s="4"/>
      <c r="AO111" s="4"/>
      <c r="AP111" s="174" t="str">
        <f t="shared" si="18"/>
        <v/>
      </c>
      <c r="AQ111" s="109" t="str">
        <f t="shared" si="19"/>
        <v/>
      </c>
      <c r="AR111" s="172" t="str">
        <f>UPPER(IF($AH111="","",IF(COUNTIF($AR$34:$AR110,$AH111)&lt;1,$AH111,"")))</f>
        <v/>
      </c>
      <c r="AS111" s="111" t="str">
        <f t="shared" si="14"/>
        <v/>
      </c>
      <c r="AT111" s="109" t="str">
        <f t="shared" si="20"/>
        <v/>
      </c>
      <c r="AU111" s="168"/>
      <c r="AV111" s="150"/>
      <c r="AW111" s="151"/>
      <c r="AX111" s="152" t="str">
        <f t="shared" si="15"/>
        <v/>
      </c>
      <c r="AY111" s="152"/>
    </row>
    <row r="112" spans="1:51" s="107" customFormat="1" ht="13" customHeight="1">
      <c r="A112" s="142" t="str">
        <f t="shared" si="16"/>
        <v/>
      </c>
      <c r="B112" s="148" t="str">
        <f t="shared" si="13"/>
        <v/>
      </c>
      <c r="C112" s="149"/>
      <c r="D112" s="111">
        <v>78</v>
      </c>
      <c r="E112" s="144" t="str">
        <f t="shared" si="17"/>
        <v/>
      </c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27"/>
      <c r="AI112" s="16"/>
      <c r="AJ112" s="27"/>
      <c r="AK112" s="4"/>
      <c r="AL112" s="175"/>
      <c r="AM112" s="4"/>
      <c r="AN112" s="4"/>
      <c r="AO112" s="4"/>
      <c r="AP112" s="174" t="str">
        <f t="shared" si="18"/>
        <v/>
      </c>
      <c r="AQ112" s="109" t="str">
        <f t="shared" si="19"/>
        <v/>
      </c>
      <c r="AR112" s="172" t="str">
        <f>UPPER(IF($AH112="","",IF(COUNTIF($AR$34:$AR111,$AH112)&lt;1,$AH112,"")))</f>
        <v/>
      </c>
      <c r="AS112" s="111" t="str">
        <f t="shared" si="14"/>
        <v/>
      </c>
      <c r="AT112" s="109" t="str">
        <f t="shared" si="20"/>
        <v/>
      </c>
      <c r="AU112" s="168"/>
      <c r="AV112" s="150"/>
      <c r="AW112" s="151"/>
      <c r="AX112" s="152" t="str">
        <f t="shared" si="15"/>
        <v/>
      </c>
      <c r="AY112" s="152"/>
    </row>
    <row r="113" spans="1:51" s="107" customFormat="1" ht="13" customHeight="1">
      <c r="A113" s="142" t="str">
        <f t="shared" si="16"/>
        <v/>
      </c>
      <c r="B113" s="148" t="str">
        <f t="shared" si="13"/>
        <v/>
      </c>
      <c r="C113" s="149"/>
      <c r="D113" s="111">
        <v>79</v>
      </c>
      <c r="E113" s="144" t="str">
        <f t="shared" si="17"/>
        <v/>
      </c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27"/>
      <c r="AI113" s="16"/>
      <c r="AJ113" s="27"/>
      <c r="AK113" s="4"/>
      <c r="AL113" s="175"/>
      <c r="AM113" s="4"/>
      <c r="AN113" s="4"/>
      <c r="AO113" s="4"/>
      <c r="AP113" s="174" t="str">
        <f t="shared" si="18"/>
        <v/>
      </c>
      <c r="AQ113" s="109" t="str">
        <f t="shared" si="19"/>
        <v/>
      </c>
      <c r="AR113" s="172" t="str">
        <f>UPPER(IF($AH113="","",IF(COUNTIF($AR$34:$AR112,$AH113)&lt;1,$AH113,"")))</f>
        <v/>
      </c>
      <c r="AS113" s="111" t="str">
        <f t="shared" si="14"/>
        <v/>
      </c>
      <c r="AT113" s="109" t="str">
        <f t="shared" si="20"/>
        <v/>
      </c>
      <c r="AU113" s="168"/>
      <c r="AV113" s="150"/>
      <c r="AW113" s="151"/>
      <c r="AX113" s="152" t="str">
        <f t="shared" si="15"/>
        <v/>
      </c>
      <c r="AY113" s="152"/>
    </row>
    <row r="114" spans="1:51" s="107" customFormat="1" ht="13" customHeight="1">
      <c r="A114" s="142" t="str">
        <f t="shared" si="16"/>
        <v/>
      </c>
      <c r="B114" s="148" t="str">
        <f t="shared" si="13"/>
        <v/>
      </c>
      <c r="C114" s="149"/>
      <c r="D114" s="111">
        <v>80</v>
      </c>
      <c r="E114" s="144" t="str">
        <f t="shared" si="17"/>
        <v/>
      </c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27"/>
      <c r="AI114" s="16"/>
      <c r="AJ114" s="27"/>
      <c r="AK114" s="4"/>
      <c r="AL114" s="175"/>
      <c r="AM114" s="4"/>
      <c r="AN114" s="4"/>
      <c r="AO114" s="4"/>
      <c r="AP114" s="174" t="str">
        <f t="shared" si="18"/>
        <v/>
      </c>
      <c r="AQ114" s="109" t="str">
        <f t="shared" si="19"/>
        <v/>
      </c>
      <c r="AR114" s="172" t="str">
        <f>UPPER(IF($AH114="","",IF(COUNTIF($AR$34:$AR113,$AH114)&lt;1,$AH114,"")))</f>
        <v/>
      </c>
      <c r="AS114" s="111" t="str">
        <f t="shared" si="14"/>
        <v/>
      </c>
      <c r="AT114" s="109" t="str">
        <f t="shared" si="20"/>
        <v/>
      </c>
      <c r="AU114" s="168"/>
      <c r="AV114" s="150"/>
      <c r="AW114" s="151"/>
      <c r="AX114" s="152" t="str">
        <f t="shared" si="15"/>
        <v/>
      </c>
      <c r="AY114" s="152"/>
    </row>
    <row r="115" spans="1:51" s="107" customFormat="1">
      <c r="A115" s="142" t="str">
        <f t="shared" si="16"/>
        <v/>
      </c>
      <c r="B115" s="148" t="str">
        <f t="shared" si="13"/>
        <v/>
      </c>
      <c r="C115" s="149"/>
      <c r="D115" s="111">
        <v>81</v>
      </c>
      <c r="E115" s="144" t="str">
        <f t="shared" si="17"/>
        <v/>
      </c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27"/>
      <c r="AI115" s="16"/>
      <c r="AJ115" s="27"/>
      <c r="AK115" s="4"/>
      <c r="AL115" s="175"/>
      <c r="AM115" s="4"/>
      <c r="AN115" s="4"/>
      <c r="AO115" s="4"/>
      <c r="AP115" s="174" t="str">
        <f t="shared" si="18"/>
        <v/>
      </c>
      <c r="AQ115" s="109" t="str">
        <f t="shared" si="19"/>
        <v/>
      </c>
      <c r="AR115" s="172" t="str">
        <f>UPPER(IF($AH115="","",IF(COUNTIF($AR$34:$AR114,$AH115)&lt;1,$AH115,"")))</f>
        <v/>
      </c>
      <c r="AS115" s="111" t="str">
        <f t="shared" si="14"/>
        <v/>
      </c>
      <c r="AT115" s="109" t="str">
        <f t="shared" si="20"/>
        <v/>
      </c>
      <c r="AU115" s="168"/>
      <c r="AV115" s="150"/>
      <c r="AW115" s="151"/>
      <c r="AX115" s="152" t="str">
        <f t="shared" si="15"/>
        <v/>
      </c>
      <c r="AY115" s="152"/>
    </row>
    <row r="116" spans="1:51" s="107" customFormat="1">
      <c r="A116" s="142" t="str">
        <f t="shared" si="16"/>
        <v/>
      </c>
      <c r="B116" s="148" t="str">
        <f t="shared" si="13"/>
        <v/>
      </c>
      <c r="C116" s="149"/>
      <c r="D116" s="111">
        <v>82</v>
      </c>
      <c r="E116" s="144" t="str">
        <f t="shared" si="17"/>
        <v/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27"/>
      <c r="AI116" s="16"/>
      <c r="AJ116" s="27"/>
      <c r="AK116" s="4"/>
      <c r="AL116" s="175"/>
      <c r="AM116" s="4"/>
      <c r="AN116" s="4"/>
      <c r="AO116" s="4"/>
      <c r="AP116" s="174" t="str">
        <f t="shared" si="18"/>
        <v/>
      </c>
      <c r="AQ116" s="109" t="str">
        <f t="shared" si="19"/>
        <v/>
      </c>
      <c r="AR116" s="172" t="str">
        <f>UPPER(IF($AH116="","",IF(COUNTIF($AR$34:$AR115,$AH116)&lt;1,$AH116,"")))</f>
        <v/>
      </c>
      <c r="AS116" s="111" t="str">
        <f t="shared" si="14"/>
        <v/>
      </c>
      <c r="AT116" s="109" t="str">
        <f t="shared" si="20"/>
        <v/>
      </c>
      <c r="AU116" s="168"/>
      <c r="AV116" s="150"/>
      <c r="AW116" s="151"/>
      <c r="AX116" s="152" t="str">
        <f t="shared" si="15"/>
        <v/>
      </c>
      <c r="AY116" s="152"/>
    </row>
    <row r="117" spans="1:51" s="107" customFormat="1">
      <c r="A117" s="142" t="str">
        <f t="shared" si="16"/>
        <v/>
      </c>
      <c r="B117" s="148" t="str">
        <f t="shared" si="13"/>
        <v/>
      </c>
      <c r="C117" s="149"/>
      <c r="D117" s="111">
        <v>83</v>
      </c>
      <c r="E117" s="144" t="str">
        <f t="shared" si="17"/>
        <v/>
      </c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27"/>
      <c r="AI117" s="16"/>
      <c r="AJ117" s="27"/>
      <c r="AK117" s="4"/>
      <c r="AL117" s="175"/>
      <c r="AM117" s="4"/>
      <c r="AN117" s="4"/>
      <c r="AO117" s="4"/>
      <c r="AP117" s="174" t="str">
        <f t="shared" si="18"/>
        <v/>
      </c>
      <c r="AQ117" s="109" t="str">
        <f t="shared" si="19"/>
        <v/>
      </c>
      <c r="AR117" s="172" t="str">
        <f>UPPER(IF($AH117="","",IF(COUNTIF($AR$34:$AR116,$AH117)&lt;1,$AH117,"")))</f>
        <v/>
      </c>
      <c r="AS117" s="111" t="str">
        <f t="shared" si="14"/>
        <v/>
      </c>
      <c r="AT117" s="109" t="str">
        <f t="shared" si="20"/>
        <v/>
      </c>
      <c r="AU117" s="168"/>
      <c r="AV117" s="150"/>
      <c r="AW117" s="151"/>
      <c r="AX117" s="152" t="str">
        <f t="shared" si="15"/>
        <v/>
      </c>
      <c r="AY117" s="152"/>
    </row>
    <row r="118" spans="1:51" s="107" customFormat="1">
      <c r="A118" s="142" t="str">
        <f t="shared" si="16"/>
        <v/>
      </c>
      <c r="B118" s="148" t="str">
        <f t="shared" si="13"/>
        <v/>
      </c>
      <c r="C118" s="149"/>
      <c r="D118" s="111">
        <v>84</v>
      </c>
      <c r="E118" s="144" t="str">
        <f t="shared" si="17"/>
        <v/>
      </c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27"/>
      <c r="AI118" s="16"/>
      <c r="AJ118" s="27"/>
      <c r="AK118" s="4"/>
      <c r="AL118" s="175"/>
      <c r="AM118" s="4"/>
      <c r="AN118" s="4"/>
      <c r="AO118" s="4"/>
      <c r="AP118" s="174" t="str">
        <f t="shared" si="18"/>
        <v/>
      </c>
      <c r="AQ118" s="109" t="str">
        <f t="shared" si="19"/>
        <v/>
      </c>
      <c r="AR118" s="172" t="str">
        <f>UPPER(IF($AH118="","",IF(COUNTIF($AR$34:$AR117,$AH118)&lt;1,$AH118,"")))</f>
        <v/>
      </c>
      <c r="AS118" s="111" t="str">
        <f t="shared" si="14"/>
        <v/>
      </c>
      <c r="AT118" s="109" t="str">
        <f t="shared" si="20"/>
        <v/>
      </c>
      <c r="AU118" s="168"/>
      <c r="AV118" s="150"/>
      <c r="AW118" s="151"/>
      <c r="AX118" s="152" t="str">
        <f t="shared" si="15"/>
        <v/>
      </c>
      <c r="AY118" s="152"/>
    </row>
    <row r="119" spans="1:51" s="107" customFormat="1">
      <c r="A119" s="142" t="str">
        <f t="shared" si="16"/>
        <v/>
      </c>
      <c r="B119" s="148" t="str">
        <f t="shared" si="13"/>
        <v/>
      </c>
      <c r="C119" s="149"/>
      <c r="D119" s="111">
        <v>85</v>
      </c>
      <c r="E119" s="144" t="str">
        <f t="shared" si="17"/>
        <v/>
      </c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27"/>
      <c r="AI119" s="16"/>
      <c r="AJ119" s="27"/>
      <c r="AK119" s="4"/>
      <c r="AL119" s="175"/>
      <c r="AM119" s="4"/>
      <c r="AN119" s="4"/>
      <c r="AO119" s="4"/>
      <c r="AP119" s="174" t="str">
        <f t="shared" si="18"/>
        <v/>
      </c>
      <c r="AQ119" s="109" t="str">
        <f t="shared" si="19"/>
        <v/>
      </c>
      <c r="AR119" s="172" t="str">
        <f>UPPER(IF($AH119="","",IF(COUNTIF($AR$34:$AR118,$AH119)&lt;1,$AH119,"")))</f>
        <v/>
      </c>
      <c r="AS119" s="111" t="str">
        <f t="shared" si="14"/>
        <v/>
      </c>
      <c r="AT119" s="109" t="str">
        <f t="shared" si="20"/>
        <v/>
      </c>
      <c r="AU119" s="168"/>
      <c r="AV119" s="150"/>
      <c r="AW119" s="151"/>
      <c r="AX119" s="152" t="str">
        <f t="shared" si="15"/>
        <v/>
      </c>
      <c r="AY119" s="152"/>
    </row>
    <row r="120" spans="1:51" s="107" customFormat="1">
      <c r="A120" s="142" t="str">
        <f t="shared" si="16"/>
        <v/>
      </c>
      <c r="B120" s="148" t="str">
        <f t="shared" si="13"/>
        <v/>
      </c>
      <c r="C120" s="149"/>
      <c r="D120" s="111">
        <v>86</v>
      </c>
      <c r="E120" s="144" t="str">
        <f t="shared" si="17"/>
        <v/>
      </c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27"/>
      <c r="AI120" s="16"/>
      <c r="AJ120" s="27"/>
      <c r="AK120" s="4"/>
      <c r="AL120" s="175"/>
      <c r="AM120" s="4"/>
      <c r="AN120" s="4"/>
      <c r="AO120" s="4"/>
      <c r="AP120" s="174" t="str">
        <f t="shared" si="18"/>
        <v/>
      </c>
      <c r="AQ120" s="109" t="str">
        <f t="shared" si="19"/>
        <v/>
      </c>
      <c r="AR120" s="172" t="str">
        <f>UPPER(IF($AH120="","",IF(COUNTIF($AR$34:$AR119,$AH120)&lt;1,$AH120,"")))</f>
        <v/>
      </c>
      <c r="AS120" s="111" t="str">
        <f t="shared" si="14"/>
        <v/>
      </c>
      <c r="AT120" s="109" t="str">
        <f t="shared" si="20"/>
        <v/>
      </c>
      <c r="AU120" s="168"/>
      <c r="AV120" s="150"/>
      <c r="AW120" s="151"/>
      <c r="AX120" s="152" t="str">
        <f t="shared" si="15"/>
        <v/>
      </c>
      <c r="AY120" s="152"/>
    </row>
    <row r="121" spans="1:51" s="107" customFormat="1">
      <c r="A121" s="142" t="str">
        <f t="shared" si="16"/>
        <v/>
      </c>
      <c r="B121" s="148" t="str">
        <f t="shared" si="13"/>
        <v/>
      </c>
      <c r="C121" s="149"/>
      <c r="D121" s="111">
        <v>87</v>
      </c>
      <c r="E121" s="144" t="str">
        <f t="shared" si="17"/>
        <v/>
      </c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27"/>
      <c r="AI121" s="16"/>
      <c r="AJ121" s="27"/>
      <c r="AK121" s="4"/>
      <c r="AL121" s="175"/>
      <c r="AM121" s="4"/>
      <c r="AN121" s="4"/>
      <c r="AO121" s="4"/>
      <c r="AP121" s="174" t="str">
        <f t="shared" si="18"/>
        <v/>
      </c>
      <c r="AQ121" s="109" t="str">
        <f t="shared" si="19"/>
        <v/>
      </c>
      <c r="AR121" s="172" t="str">
        <f>UPPER(IF($AH121="","",IF(COUNTIF($AR$34:$AR120,$AH121)&lt;1,$AH121,"")))</f>
        <v/>
      </c>
      <c r="AS121" s="111" t="str">
        <f t="shared" si="14"/>
        <v/>
      </c>
      <c r="AT121" s="109" t="str">
        <f t="shared" si="20"/>
        <v/>
      </c>
      <c r="AU121" s="168"/>
      <c r="AV121" s="150"/>
      <c r="AW121" s="151"/>
      <c r="AX121" s="152" t="str">
        <f t="shared" si="15"/>
        <v/>
      </c>
      <c r="AY121" s="152"/>
    </row>
    <row r="122" spans="1:51" s="107" customFormat="1">
      <c r="A122" s="142" t="str">
        <f t="shared" si="16"/>
        <v/>
      </c>
      <c r="B122" s="148" t="str">
        <f t="shared" si="13"/>
        <v/>
      </c>
      <c r="C122" s="149"/>
      <c r="D122" s="111">
        <v>88</v>
      </c>
      <c r="E122" s="144" t="str">
        <f t="shared" si="17"/>
        <v/>
      </c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27"/>
      <c r="AI122" s="16"/>
      <c r="AJ122" s="27"/>
      <c r="AK122" s="4"/>
      <c r="AL122" s="175"/>
      <c r="AM122" s="4"/>
      <c r="AN122" s="4"/>
      <c r="AO122" s="4"/>
      <c r="AP122" s="174" t="str">
        <f t="shared" si="18"/>
        <v/>
      </c>
      <c r="AQ122" s="109" t="str">
        <f t="shared" si="19"/>
        <v/>
      </c>
      <c r="AR122" s="172" t="str">
        <f>UPPER(IF($AH122="","",IF(COUNTIF($AR$34:$AR121,$AH122)&lt;1,$AH122,"")))</f>
        <v/>
      </c>
      <c r="AS122" s="111" t="str">
        <f t="shared" si="14"/>
        <v/>
      </c>
      <c r="AT122" s="109" t="str">
        <f t="shared" si="20"/>
        <v/>
      </c>
      <c r="AU122" s="168"/>
      <c r="AV122" s="150"/>
      <c r="AW122" s="151"/>
      <c r="AX122" s="152" t="str">
        <f t="shared" si="15"/>
        <v/>
      </c>
      <c r="AY122" s="152"/>
    </row>
    <row r="123" spans="1:51" s="107" customFormat="1">
      <c r="A123" s="142" t="str">
        <f t="shared" si="16"/>
        <v/>
      </c>
      <c r="B123" s="148" t="str">
        <f t="shared" si="13"/>
        <v/>
      </c>
      <c r="C123" s="149"/>
      <c r="D123" s="111">
        <v>89</v>
      </c>
      <c r="E123" s="144" t="str">
        <f t="shared" si="17"/>
        <v/>
      </c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27"/>
      <c r="AI123" s="16"/>
      <c r="AJ123" s="27"/>
      <c r="AK123" s="4"/>
      <c r="AL123" s="175"/>
      <c r="AM123" s="4"/>
      <c r="AN123" s="4"/>
      <c r="AO123" s="4"/>
      <c r="AP123" s="174" t="str">
        <f t="shared" si="18"/>
        <v/>
      </c>
      <c r="AQ123" s="109" t="str">
        <f t="shared" si="19"/>
        <v/>
      </c>
      <c r="AR123" s="172" t="str">
        <f>UPPER(IF($AH123="","",IF(COUNTIF($AR$34:$AR122,$AH123)&lt;1,$AH123,"")))</f>
        <v/>
      </c>
      <c r="AS123" s="111" t="str">
        <f t="shared" si="14"/>
        <v/>
      </c>
      <c r="AT123" s="109" t="str">
        <f t="shared" si="20"/>
        <v/>
      </c>
      <c r="AU123" s="168"/>
      <c r="AV123" s="150"/>
      <c r="AW123" s="151"/>
      <c r="AX123" s="152" t="str">
        <f t="shared" si="15"/>
        <v/>
      </c>
      <c r="AY123" s="152"/>
    </row>
    <row r="124" spans="1:51" s="107" customFormat="1">
      <c r="A124" s="142" t="str">
        <f t="shared" si="16"/>
        <v/>
      </c>
      <c r="B124" s="148" t="str">
        <f t="shared" si="13"/>
        <v/>
      </c>
      <c r="C124" s="149"/>
      <c r="D124" s="111">
        <v>90</v>
      </c>
      <c r="E124" s="144" t="str">
        <f t="shared" si="17"/>
        <v/>
      </c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27"/>
      <c r="AI124" s="16"/>
      <c r="AJ124" s="27"/>
      <c r="AK124" s="4"/>
      <c r="AL124" s="175"/>
      <c r="AM124" s="4"/>
      <c r="AN124" s="4"/>
      <c r="AO124" s="4"/>
      <c r="AP124" s="174" t="str">
        <f t="shared" si="18"/>
        <v/>
      </c>
      <c r="AQ124" s="109" t="str">
        <f t="shared" si="19"/>
        <v/>
      </c>
      <c r="AR124" s="172" t="str">
        <f>UPPER(IF($AH124="","",IF(COUNTIF($AR$34:$AR123,$AH124)&lt;1,$AH124,"")))</f>
        <v/>
      </c>
      <c r="AS124" s="111" t="str">
        <f t="shared" si="14"/>
        <v/>
      </c>
      <c r="AT124" s="109" t="str">
        <f t="shared" si="20"/>
        <v/>
      </c>
      <c r="AU124" s="168"/>
      <c r="AV124" s="150"/>
      <c r="AW124" s="151"/>
      <c r="AX124" s="152" t="str">
        <f t="shared" si="15"/>
        <v/>
      </c>
      <c r="AY124" s="152"/>
    </row>
    <row r="125" spans="1:51" s="107" customFormat="1">
      <c r="A125" s="142" t="str">
        <f t="shared" si="16"/>
        <v/>
      </c>
      <c r="B125" s="148" t="str">
        <f t="shared" si="13"/>
        <v/>
      </c>
      <c r="C125" s="149"/>
      <c r="D125" s="111">
        <v>91</v>
      </c>
      <c r="E125" s="144" t="str">
        <f t="shared" si="17"/>
        <v/>
      </c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27"/>
      <c r="AI125" s="16"/>
      <c r="AJ125" s="27"/>
      <c r="AK125" s="4"/>
      <c r="AL125" s="175"/>
      <c r="AM125" s="4"/>
      <c r="AN125" s="4"/>
      <c r="AO125" s="4"/>
      <c r="AP125" s="174" t="str">
        <f t="shared" si="18"/>
        <v/>
      </c>
      <c r="AQ125" s="109" t="str">
        <f t="shared" si="19"/>
        <v/>
      </c>
      <c r="AR125" s="172" t="str">
        <f>UPPER(IF($AH125="","",IF(COUNTIF($AR$34:$AR124,$AH125)&lt;1,$AH125,"")))</f>
        <v/>
      </c>
      <c r="AS125" s="111" t="str">
        <f t="shared" si="14"/>
        <v/>
      </c>
      <c r="AT125" s="109" t="str">
        <f t="shared" si="20"/>
        <v/>
      </c>
      <c r="AU125" s="168"/>
      <c r="AV125" s="150"/>
      <c r="AW125" s="151"/>
      <c r="AX125" s="152" t="str">
        <f t="shared" si="15"/>
        <v/>
      </c>
      <c r="AY125" s="152"/>
    </row>
    <row r="126" spans="1:51" s="107" customFormat="1">
      <c r="A126" s="142" t="str">
        <f t="shared" si="16"/>
        <v/>
      </c>
      <c r="B126" s="148" t="str">
        <f t="shared" si="13"/>
        <v/>
      </c>
      <c r="C126" s="149"/>
      <c r="D126" s="111">
        <v>92</v>
      </c>
      <c r="E126" s="144" t="str">
        <f t="shared" si="17"/>
        <v/>
      </c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27"/>
      <c r="AI126" s="16"/>
      <c r="AJ126" s="27"/>
      <c r="AK126" s="4"/>
      <c r="AL126" s="175"/>
      <c r="AM126" s="4"/>
      <c r="AN126" s="4"/>
      <c r="AO126" s="4"/>
      <c r="AP126" s="174" t="str">
        <f t="shared" si="18"/>
        <v/>
      </c>
      <c r="AQ126" s="109" t="str">
        <f t="shared" si="19"/>
        <v/>
      </c>
      <c r="AR126" s="172" t="str">
        <f>UPPER(IF($AH126="","",IF(COUNTIF($AR$34:$AR125,$AH126)&lt;1,$AH126,"")))</f>
        <v/>
      </c>
      <c r="AS126" s="111" t="str">
        <f t="shared" si="14"/>
        <v/>
      </c>
      <c r="AT126" s="109" t="str">
        <f t="shared" si="20"/>
        <v/>
      </c>
      <c r="AU126" s="168"/>
      <c r="AV126" s="150"/>
      <c r="AW126" s="151"/>
      <c r="AX126" s="152" t="str">
        <f t="shared" si="15"/>
        <v/>
      </c>
      <c r="AY126" s="152"/>
    </row>
    <row r="127" spans="1:51" s="107" customFormat="1">
      <c r="A127" s="142" t="str">
        <f t="shared" si="16"/>
        <v/>
      </c>
      <c r="B127" s="148" t="str">
        <f t="shared" si="13"/>
        <v/>
      </c>
      <c r="C127" s="149"/>
      <c r="D127" s="111">
        <v>93</v>
      </c>
      <c r="E127" s="144" t="str">
        <f t="shared" si="17"/>
        <v/>
      </c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27"/>
      <c r="AI127" s="16"/>
      <c r="AJ127" s="27"/>
      <c r="AK127" s="4"/>
      <c r="AL127" s="175"/>
      <c r="AM127" s="4"/>
      <c r="AN127" s="4"/>
      <c r="AO127" s="4"/>
      <c r="AP127" s="174" t="str">
        <f t="shared" si="18"/>
        <v/>
      </c>
      <c r="AQ127" s="109" t="str">
        <f t="shared" si="19"/>
        <v/>
      </c>
      <c r="AR127" s="172" t="str">
        <f>UPPER(IF($AH127="","",IF(COUNTIF($AR$34:$AR126,$AH127)&lt;1,$AH127,"")))</f>
        <v/>
      </c>
      <c r="AS127" s="111" t="str">
        <f t="shared" si="14"/>
        <v/>
      </c>
      <c r="AT127" s="109" t="str">
        <f t="shared" si="20"/>
        <v/>
      </c>
      <c r="AU127" s="168"/>
      <c r="AV127" s="150"/>
      <c r="AW127" s="151"/>
      <c r="AX127" s="152" t="str">
        <f t="shared" si="15"/>
        <v/>
      </c>
      <c r="AY127" s="152"/>
    </row>
    <row r="128" spans="1:51" s="107" customFormat="1">
      <c r="A128" s="142" t="str">
        <f t="shared" si="16"/>
        <v/>
      </c>
      <c r="B128" s="148" t="str">
        <f t="shared" si="13"/>
        <v/>
      </c>
      <c r="C128" s="149"/>
      <c r="D128" s="111">
        <v>94</v>
      </c>
      <c r="E128" s="144" t="str">
        <f t="shared" si="17"/>
        <v/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27"/>
      <c r="AI128" s="16"/>
      <c r="AJ128" s="27"/>
      <c r="AK128" s="4"/>
      <c r="AL128" s="175"/>
      <c r="AM128" s="4"/>
      <c r="AN128" s="4"/>
      <c r="AO128" s="4"/>
      <c r="AP128" s="174" t="str">
        <f t="shared" si="18"/>
        <v/>
      </c>
      <c r="AQ128" s="109" t="str">
        <f t="shared" si="19"/>
        <v/>
      </c>
      <c r="AR128" s="172" t="str">
        <f>UPPER(IF($AH128="","",IF(COUNTIF($AR$34:$AR127,$AH128)&lt;1,$AH128,"")))</f>
        <v/>
      </c>
      <c r="AS128" s="111" t="str">
        <f t="shared" si="14"/>
        <v/>
      </c>
      <c r="AT128" s="109" t="str">
        <f t="shared" si="20"/>
        <v/>
      </c>
      <c r="AU128" s="168"/>
      <c r="AV128" s="150"/>
      <c r="AW128" s="151"/>
      <c r="AX128" s="152" t="str">
        <f t="shared" si="15"/>
        <v/>
      </c>
      <c r="AY128" s="152"/>
    </row>
    <row r="129" spans="1:51" s="107" customFormat="1">
      <c r="A129" s="142" t="str">
        <f t="shared" si="16"/>
        <v/>
      </c>
      <c r="B129" s="148" t="str">
        <f t="shared" si="13"/>
        <v/>
      </c>
      <c r="C129" s="149"/>
      <c r="D129" s="111">
        <v>95</v>
      </c>
      <c r="E129" s="144" t="str">
        <f t="shared" si="17"/>
        <v/>
      </c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27"/>
      <c r="AI129" s="16"/>
      <c r="AJ129" s="27"/>
      <c r="AK129" s="4"/>
      <c r="AL129" s="175"/>
      <c r="AM129" s="4"/>
      <c r="AN129" s="4"/>
      <c r="AO129" s="4"/>
      <c r="AP129" s="174" t="str">
        <f t="shared" si="18"/>
        <v/>
      </c>
      <c r="AQ129" s="109" t="str">
        <f t="shared" si="19"/>
        <v/>
      </c>
      <c r="AR129" s="172" t="str">
        <f>UPPER(IF($AH129="","",IF(COUNTIF($AR$34:$AR128,$AH129)&lt;1,$AH129,"")))</f>
        <v/>
      </c>
      <c r="AS129" s="111" t="str">
        <f t="shared" si="14"/>
        <v/>
      </c>
      <c r="AT129" s="109" t="str">
        <f t="shared" si="20"/>
        <v/>
      </c>
      <c r="AU129" s="168"/>
      <c r="AV129" s="150"/>
      <c r="AW129" s="151"/>
      <c r="AX129" s="152" t="str">
        <f t="shared" si="15"/>
        <v/>
      </c>
      <c r="AY129" s="152"/>
    </row>
    <row r="130" spans="1:51" s="107" customFormat="1">
      <c r="A130" s="142" t="str">
        <f t="shared" si="16"/>
        <v/>
      </c>
      <c r="B130" s="148" t="str">
        <f t="shared" si="13"/>
        <v/>
      </c>
      <c r="C130" s="149"/>
      <c r="D130" s="111">
        <v>96</v>
      </c>
      <c r="E130" s="144" t="str">
        <f t="shared" si="17"/>
        <v/>
      </c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27"/>
      <c r="AI130" s="16"/>
      <c r="AJ130" s="27"/>
      <c r="AK130" s="4"/>
      <c r="AL130" s="175"/>
      <c r="AM130" s="4"/>
      <c r="AN130" s="4"/>
      <c r="AO130" s="4"/>
      <c r="AP130" s="174" t="str">
        <f t="shared" si="18"/>
        <v/>
      </c>
      <c r="AQ130" s="109" t="str">
        <f t="shared" si="19"/>
        <v/>
      </c>
      <c r="AR130" s="172" t="str">
        <f>UPPER(IF($AH130="","",IF(COUNTIF($AR$34:$AR129,$AH130)&lt;1,$AH130,"")))</f>
        <v/>
      </c>
      <c r="AS130" s="111" t="str">
        <f t="shared" si="14"/>
        <v/>
      </c>
      <c r="AT130" s="109" t="str">
        <f t="shared" si="20"/>
        <v/>
      </c>
      <c r="AU130" s="168"/>
      <c r="AV130" s="150"/>
      <c r="AW130" s="151"/>
      <c r="AX130" s="152" t="str">
        <f t="shared" si="15"/>
        <v/>
      </c>
      <c r="AY130" s="152"/>
    </row>
    <row r="131" spans="1:51" s="107" customFormat="1">
      <c r="A131" s="142" t="str">
        <f t="shared" si="16"/>
        <v/>
      </c>
      <c r="B131" s="148" t="str">
        <f t="shared" si="13"/>
        <v/>
      </c>
      <c r="C131" s="149"/>
      <c r="D131" s="111">
        <v>97</v>
      </c>
      <c r="E131" s="144" t="str">
        <f t="shared" si="17"/>
        <v/>
      </c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27"/>
      <c r="AI131" s="16"/>
      <c r="AJ131" s="27"/>
      <c r="AK131" s="4"/>
      <c r="AL131" s="175"/>
      <c r="AM131" s="4"/>
      <c r="AN131" s="4"/>
      <c r="AO131" s="4"/>
      <c r="AP131" s="174" t="str">
        <f t="shared" si="18"/>
        <v/>
      </c>
      <c r="AQ131" s="109" t="str">
        <f t="shared" si="19"/>
        <v/>
      </c>
      <c r="AR131" s="172" t="str">
        <f>UPPER(IF($AH131="","",IF(COUNTIF($AR$34:$AR130,$AH131)&lt;1,$AH131,"")))</f>
        <v/>
      </c>
      <c r="AS131" s="111" t="str">
        <f t="shared" si="14"/>
        <v/>
      </c>
      <c r="AT131" s="109" t="str">
        <f t="shared" si="20"/>
        <v/>
      </c>
      <c r="AU131" s="168"/>
      <c r="AV131" s="150"/>
      <c r="AW131" s="151"/>
      <c r="AX131" s="152" t="str">
        <f t="shared" si="15"/>
        <v/>
      </c>
      <c r="AY131" s="152"/>
    </row>
    <row r="132" spans="1:51" s="107" customFormat="1">
      <c r="A132" s="142" t="str">
        <f t="shared" si="16"/>
        <v/>
      </c>
      <c r="B132" s="148" t="str">
        <f t="shared" si="13"/>
        <v/>
      </c>
      <c r="C132" s="149"/>
      <c r="D132" s="111">
        <v>98</v>
      </c>
      <c r="E132" s="144" t="str">
        <f t="shared" si="17"/>
        <v/>
      </c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27"/>
      <c r="AI132" s="16"/>
      <c r="AJ132" s="27"/>
      <c r="AK132" s="4"/>
      <c r="AL132" s="175"/>
      <c r="AM132" s="4"/>
      <c r="AN132" s="4"/>
      <c r="AO132" s="4"/>
      <c r="AP132" s="174" t="str">
        <f t="shared" si="18"/>
        <v/>
      </c>
      <c r="AQ132" s="109" t="str">
        <f t="shared" si="19"/>
        <v/>
      </c>
      <c r="AR132" s="172" t="str">
        <f>UPPER(IF($AH132="","",IF(COUNTIF($AR$34:$AR131,$AH132)&lt;1,$AH132,"")))</f>
        <v/>
      </c>
      <c r="AS132" s="111" t="str">
        <f t="shared" si="14"/>
        <v/>
      </c>
      <c r="AT132" s="109" t="str">
        <f t="shared" si="20"/>
        <v/>
      </c>
      <c r="AU132" s="168"/>
      <c r="AV132" s="150"/>
      <c r="AW132" s="151"/>
      <c r="AX132" s="152" t="str">
        <f t="shared" si="15"/>
        <v/>
      </c>
      <c r="AY132" s="152"/>
    </row>
    <row r="133" spans="1:51" s="107" customFormat="1">
      <c r="A133" s="142" t="str">
        <f t="shared" si="16"/>
        <v/>
      </c>
      <c r="B133" s="148" t="str">
        <f t="shared" si="13"/>
        <v/>
      </c>
      <c r="C133" s="149"/>
      <c r="D133" s="111">
        <v>99</v>
      </c>
      <c r="E133" s="144" t="str">
        <f t="shared" si="17"/>
        <v/>
      </c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27"/>
      <c r="AI133" s="16"/>
      <c r="AJ133" s="27"/>
      <c r="AK133" s="4"/>
      <c r="AL133" s="175"/>
      <c r="AM133" s="4"/>
      <c r="AN133" s="4"/>
      <c r="AO133" s="4"/>
      <c r="AP133" s="174" t="str">
        <f t="shared" si="18"/>
        <v/>
      </c>
      <c r="AQ133" s="109" t="str">
        <f t="shared" si="19"/>
        <v/>
      </c>
      <c r="AR133" s="172" t="str">
        <f>UPPER(IF($AH133="","",IF(COUNTIF($AR$34:$AR132,$AH133)&lt;1,$AH133,"")))</f>
        <v/>
      </c>
      <c r="AS133" s="111" t="str">
        <f t="shared" si="14"/>
        <v/>
      </c>
      <c r="AT133" s="109" t="str">
        <f t="shared" si="20"/>
        <v/>
      </c>
      <c r="AU133" s="168"/>
      <c r="AV133" s="150"/>
      <c r="AW133" s="151"/>
      <c r="AX133" s="152" t="str">
        <f t="shared" si="15"/>
        <v/>
      </c>
      <c r="AY133" s="152"/>
    </row>
    <row r="134" spans="1:51" s="107" customFormat="1">
      <c r="A134" s="142" t="str">
        <f t="shared" si="16"/>
        <v/>
      </c>
      <c r="B134" s="148" t="str">
        <f t="shared" si="13"/>
        <v/>
      </c>
      <c r="C134" s="149"/>
      <c r="D134" s="111">
        <v>100</v>
      </c>
      <c r="E134" s="144" t="str">
        <f t="shared" si="17"/>
        <v/>
      </c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27"/>
      <c r="AI134" s="16"/>
      <c r="AJ134" s="27"/>
      <c r="AK134" s="4"/>
      <c r="AL134" s="175"/>
      <c r="AM134" s="4"/>
      <c r="AN134" s="4"/>
      <c r="AO134" s="4"/>
      <c r="AP134" s="174" t="str">
        <f t="shared" si="18"/>
        <v/>
      </c>
      <c r="AQ134" s="109" t="str">
        <f t="shared" si="19"/>
        <v/>
      </c>
      <c r="AR134" s="172" t="str">
        <f>UPPER(IF($AH134="","",IF(COUNTIF($AR$34:$AR133,$AH134)&lt;1,$AH134,"")))</f>
        <v/>
      </c>
      <c r="AS134" s="111" t="str">
        <f t="shared" si="14"/>
        <v/>
      </c>
      <c r="AT134" s="109" t="str">
        <f t="shared" si="20"/>
        <v/>
      </c>
      <c r="AU134" s="168"/>
      <c r="AV134" s="150"/>
      <c r="AW134" s="151"/>
      <c r="AX134" s="152" t="str">
        <f t="shared" si="15"/>
        <v/>
      </c>
      <c r="AY134" s="152"/>
    </row>
    <row r="135" spans="1:51" s="107" customFormat="1">
      <c r="A135" s="142" t="str">
        <f t="shared" si="16"/>
        <v/>
      </c>
      <c r="B135" s="148" t="str">
        <f t="shared" si="13"/>
        <v/>
      </c>
      <c r="C135" s="149"/>
      <c r="D135" s="111">
        <v>101</v>
      </c>
      <c r="E135" s="144" t="str">
        <f t="shared" si="17"/>
        <v/>
      </c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27"/>
      <c r="AI135" s="16"/>
      <c r="AJ135" s="27"/>
      <c r="AK135" s="4"/>
      <c r="AL135" s="249"/>
      <c r="AM135" s="4"/>
      <c r="AN135" s="4"/>
      <c r="AO135" s="4"/>
      <c r="AP135" s="174" t="str">
        <f t="shared" si="18"/>
        <v/>
      </c>
      <c r="AQ135" s="109" t="str">
        <f t="shared" si="19"/>
        <v/>
      </c>
      <c r="AR135" s="172" t="str">
        <f>UPPER(IF($AH135="","",IF(COUNTIF($AR$34:$AR134,$AH135)&lt;1,$AH135,"")))</f>
        <v/>
      </c>
      <c r="AS135" s="111" t="str">
        <f t="shared" si="14"/>
        <v/>
      </c>
      <c r="AT135" s="109" t="str">
        <f t="shared" si="20"/>
        <v/>
      </c>
      <c r="AU135" s="168"/>
      <c r="AV135" s="150"/>
      <c r="AW135" s="151"/>
      <c r="AX135" s="152" t="str">
        <f t="shared" si="15"/>
        <v/>
      </c>
      <c r="AY135" s="152"/>
    </row>
    <row r="136" spans="1:51" s="107" customFormat="1">
      <c r="A136" s="142" t="str">
        <f t="shared" si="16"/>
        <v/>
      </c>
      <c r="B136" s="148" t="str">
        <f t="shared" si="13"/>
        <v/>
      </c>
      <c r="C136" s="149"/>
      <c r="D136" s="111">
        <v>102</v>
      </c>
      <c r="E136" s="144" t="str">
        <f t="shared" si="17"/>
        <v/>
      </c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27"/>
      <c r="AI136" s="16"/>
      <c r="AJ136" s="27"/>
      <c r="AK136" s="4"/>
      <c r="AL136" s="249"/>
      <c r="AM136" s="4"/>
      <c r="AN136" s="4"/>
      <c r="AO136" s="4"/>
      <c r="AP136" s="174" t="str">
        <f t="shared" si="18"/>
        <v/>
      </c>
      <c r="AQ136" s="109" t="str">
        <f t="shared" si="19"/>
        <v/>
      </c>
      <c r="AR136" s="172" t="str">
        <f>UPPER(IF($AH136="","",IF(COUNTIF($AR$34:$AR135,$AH136)&lt;1,$AH136,"")))</f>
        <v/>
      </c>
      <c r="AS136" s="111" t="str">
        <f t="shared" si="14"/>
        <v/>
      </c>
      <c r="AT136" s="109" t="str">
        <f t="shared" si="20"/>
        <v/>
      </c>
      <c r="AU136" s="168"/>
      <c r="AV136" s="150"/>
      <c r="AW136" s="151"/>
      <c r="AX136" s="152" t="str">
        <f t="shared" si="15"/>
        <v/>
      </c>
      <c r="AY136" s="152"/>
    </row>
    <row r="137" spans="1:51" s="107" customFormat="1">
      <c r="A137" s="142" t="str">
        <f t="shared" si="16"/>
        <v/>
      </c>
      <c r="B137" s="148" t="str">
        <f t="shared" si="13"/>
        <v/>
      </c>
      <c r="C137" s="149"/>
      <c r="D137" s="111">
        <v>103</v>
      </c>
      <c r="E137" s="144" t="str">
        <f t="shared" si="17"/>
        <v/>
      </c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27"/>
      <c r="AI137" s="16"/>
      <c r="AJ137" s="27"/>
      <c r="AK137" s="4"/>
      <c r="AL137" s="249"/>
      <c r="AM137" s="4"/>
      <c r="AN137" s="4"/>
      <c r="AO137" s="4"/>
      <c r="AP137" s="174" t="str">
        <f t="shared" si="18"/>
        <v/>
      </c>
      <c r="AQ137" s="109" t="str">
        <f t="shared" si="19"/>
        <v/>
      </c>
      <c r="AR137" s="172" t="str">
        <f>UPPER(IF($AH137="","",IF(COUNTIF($AR$34:$AR136,$AH137)&lt;1,$AH137,"")))</f>
        <v/>
      </c>
      <c r="AS137" s="111" t="str">
        <f t="shared" si="14"/>
        <v/>
      </c>
      <c r="AT137" s="109" t="str">
        <f t="shared" si="20"/>
        <v/>
      </c>
      <c r="AU137" s="168"/>
      <c r="AV137" s="150"/>
      <c r="AW137" s="151"/>
      <c r="AX137" s="152" t="str">
        <f t="shared" si="15"/>
        <v/>
      </c>
      <c r="AY137" s="152"/>
    </row>
    <row r="138" spans="1:51" s="107" customFormat="1">
      <c r="A138" s="142" t="str">
        <f t="shared" si="16"/>
        <v/>
      </c>
      <c r="B138" s="148" t="str">
        <f t="shared" si="13"/>
        <v/>
      </c>
      <c r="C138" s="149"/>
      <c r="D138" s="111">
        <v>104</v>
      </c>
      <c r="E138" s="144" t="str">
        <f t="shared" si="17"/>
        <v/>
      </c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27"/>
      <c r="AI138" s="16"/>
      <c r="AJ138" s="27"/>
      <c r="AK138" s="4"/>
      <c r="AL138" s="249"/>
      <c r="AM138" s="4"/>
      <c r="AN138" s="4"/>
      <c r="AO138" s="4"/>
      <c r="AP138" s="174" t="str">
        <f t="shared" si="18"/>
        <v/>
      </c>
      <c r="AQ138" s="109" t="str">
        <f t="shared" si="19"/>
        <v/>
      </c>
      <c r="AR138" s="172" t="str">
        <f>UPPER(IF($AH138="","",IF(COUNTIF($AR$34:$AR137,$AH138)&lt;1,$AH138,"")))</f>
        <v/>
      </c>
      <c r="AS138" s="111" t="str">
        <f t="shared" si="14"/>
        <v/>
      </c>
      <c r="AT138" s="109" t="str">
        <f t="shared" si="20"/>
        <v/>
      </c>
      <c r="AU138" s="168"/>
      <c r="AV138" s="150"/>
      <c r="AW138" s="151"/>
      <c r="AX138" s="152" t="str">
        <f t="shared" si="15"/>
        <v/>
      </c>
      <c r="AY138" s="152"/>
    </row>
    <row r="139" spans="1:51" s="107" customFormat="1">
      <c r="A139" s="142" t="str">
        <f t="shared" si="16"/>
        <v/>
      </c>
      <c r="B139" s="148" t="str">
        <f t="shared" si="13"/>
        <v/>
      </c>
      <c r="C139" s="149"/>
      <c r="D139" s="111">
        <v>105</v>
      </c>
      <c r="E139" s="144" t="str">
        <f t="shared" si="17"/>
        <v/>
      </c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27"/>
      <c r="AI139" s="16"/>
      <c r="AJ139" s="27"/>
      <c r="AK139" s="4"/>
      <c r="AL139" s="249"/>
      <c r="AM139" s="4"/>
      <c r="AN139" s="4"/>
      <c r="AO139" s="4"/>
      <c r="AP139" s="174" t="str">
        <f t="shared" si="18"/>
        <v/>
      </c>
      <c r="AQ139" s="109" t="str">
        <f t="shared" si="19"/>
        <v/>
      </c>
      <c r="AR139" s="172" t="str">
        <f>UPPER(IF($AH139="","",IF(COUNTIF($AR$34:$AR138,$AH139)&lt;1,$AH139,"")))</f>
        <v/>
      </c>
      <c r="AS139" s="111" t="str">
        <f t="shared" si="14"/>
        <v/>
      </c>
      <c r="AT139" s="109" t="str">
        <f t="shared" si="20"/>
        <v/>
      </c>
      <c r="AU139" s="168"/>
      <c r="AV139" s="150"/>
      <c r="AW139" s="151"/>
      <c r="AX139" s="152" t="str">
        <f t="shared" si="15"/>
        <v/>
      </c>
      <c r="AY139" s="152"/>
    </row>
    <row r="140" spans="1:51" s="107" customFormat="1">
      <c r="A140" s="142" t="str">
        <f t="shared" si="16"/>
        <v/>
      </c>
      <c r="B140" s="148" t="str">
        <f t="shared" si="13"/>
        <v/>
      </c>
      <c r="C140" s="149"/>
      <c r="D140" s="111">
        <v>106</v>
      </c>
      <c r="E140" s="144" t="str">
        <f t="shared" si="17"/>
        <v/>
      </c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27"/>
      <c r="AI140" s="16"/>
      <c r="AJ140" s="27"/>
      <c r="AK140" s="4"/>
      <c r="AL140" s="249"/>
      <c r="AM140" s="4"/>
      <c r="AN140" s="4"/>
      <c r="AO140" s="4"/>
      <c r="AP140" s="174" t="str">
        <f t="shared" si="18"/>
        <v/>
      </c>
      <c r="AQ140" s="109" t="str">
        <f t="shared" si="19"/>
        <v/>
      </c>
      <c r="AR140" s="172" t="str">
        <f>UPPER(IF($AH140="","",IF(COUNTIF($AR$34:$AR139,$AH140)&lt;1,$AH140,"")))</f>
        <v/>
      </c>
      <c r="AS140" s="111" t="str">
        <f t="shared" si="14"/>
        <v/>
      </c>
      <c r="AT140" s="109" t="str">
        <f t="shared" si="20"/>
        <v/>
      </c>
      <c r="AU140" s="168"/>
      <c r="AV140" s="150"/>
      <c r="AW140" s="151"/>
      <c r="AX140" s="152" t="str">
        <f t="shared" si="15"/>
        <v/>
      </c>
      <c r="AY140" s="152"/>
    </row>
    <row r="141" spans="1:51" s="107" customFormat="1">
      <c r="A141" s="142" t="str">
        <f t="shared" si="16"/>
        <v/>
      </c>
      <c r="B141" s="148" t="str">
        <f t="shared" si="13"/>
        <v/>
      </c>
      <c r="C141" s="149"/>
      <c r="D141" s="111">
        <v>107</v>
      </c>
      <c r="E141" s="144" t="str">
        <f t="shared" si="17"/>
        <v/>
      </c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27"/>
      <c r="AI141" s="16"/>
      <c r="AJ141" s="27"/>
      <c r="AK141" s="4"/>
      <c r="AL141" s="249"/>
      <c r="AM141" s="4"/>
      <c r="AN141" s="4"/>
      <c r="AO141" s="4"/>
      <c r="AP141" s="174" t="str">
        <f t="shared" si="18"/>
        <v/>
      </c>
      <c r="AQ141" s="109" t="str">
        <f t="shared" si="19"/>
        <v/>
      </c>
      <c r="AR141" s="172" t="str">
        <f>UPPER(IF($AH141="","",IF(COUNTIF($AR$34:$AR140,$AH141)&lt;1,$AH141,"")))</f>
        <v/>
      </c>
      <c r="AS141" s="111" t="str">
        <f t="shared" si="14"/>
        <v/>
      </c>
      <c r="AT141" s="109" t="str">
        <f t="shared" si="20"/>
        <v/>
      </c>
      <c r="AU141" s="168"/>
      <c r="AV141" s="150"/>
      <c r="AW141" s="151"/>
      <c r="AX141" s="152" t="str">
        <f t="shared" si="15"/>
        <v/>
      </c>
      <c r="AY141" s="152"/>
    </row>
    <row r="142" spans="1:51" s="107" customFormat="1">
      <c r="A142" s="142" t="str">
        <f t="shared" si="16"/>
        <v/>
      </c>
      <c r="B142" s="148" t="str">
        <f t="shared" si="13"/>
        <v/>
      </c>
      <c r="C142" s="149"/>
      <c r="D142" s="111">
        <v>108</v>
      </c>
      <c r="E142" s="144" t="str">
        <f t="shared" si="17"/>
        <v/>
      </c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27"/>
      <c r="AI142" s="16"/>
      <c r="AJ142" s="27"/>
      <c r="AK142" s="4"/>
      <c r="AL142" s="249"/>
      <c r="AM142" s="4"/>
      <c r="AN142" s="4"/>
      <c r="AO142" s="4"/>
      <c r="AP142" s="174" t="str">
        <f t="shared" si="18"/>
        <v/>
      </c>
      <c r="AQ142" s="109" t="str">
        <f t="shared" si="19"/>
        <v/>
      </c>
      <c r="AR142" s="172" t="str">
        <f>UPPER(IF($AH142="","",IF(COUNTIF($AR$34:$AR141,$AH142)&lt;1,$AH142,"")))</f>
        <v/>
      </c>
      <c r="AS142" s="111" t="str">
        <f t="shared" si="14"/>
        <v/>
      </c>
      <c r="AT142" s="109" t="str">
        <f t="shared" si="20"/>
        <v/>
      </c>
      <c r="AU142" s="168"/>
      <c r="AV142" s="150"/>
      <c r="AW142" s="151"/>
      <c r="AX142" s="152" t="str">
        <f t="shared" si="15"/>
        <v/>
      </c>
      <c r="AY142" s="152"/>
    </row>
    <row r="143" spans="1:51" s="107" customFormat="1">
      <c r="A143" s="142" t="str">
        <f t="shared" si="16"/>
        <v/>
      </c>
      <c r="B143" s="148" t="str">
        <f t="shared" si="13"/>
        <v/>
      </c>
      <c r="C143" s="149"/>
      <c r="D143" s="111">
        <v>109</v>
      </c>
      <c r="E143" s="144" t="str">
        <f t="shared" si="17"/>
        <v/>
      </c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27"/>
      <c r="AI143" s="16"/>
      <c r="AJ143" s="27"/>
      <c r="AK143" s="4"/>
      <c r="AL143" s="249"/>
      <c r="AM143" s="4"/>
      <c r="AN143" s="4"/>
      <c r="AO143" s="4"/>
      <c r="AP143" s="174" t="str">
        <f t="shared" si="18"/>
        <v/>
      </c>
      <c r="AQ143" s="109" t="str">
        <f t="shared" si="19"/>
        <v/>
      </c>
      <c r="AR143" s="172" t="str">
        <f>UPPER(IF($AH143="","",IF(COUNTIF($AR$34:$AR142,$AH143)&lt;1,$AH143,"")))</f>
        <v/>
      </c>
      <c r="AS143" s="111" t="str">
        <f t="shared" si="14"/>
        <v/>
      </c>
      <c r="AT143" s="109" t="str">
        <f t="shared" si="20"/>
        <v/>
      </c>
      <c r="AU143" s="168"/>
      <c r="AV143" s="150"/>
      <c r="AW143" s="151"/>
      <c r="AX143" s="152" t="str">
        <f t="shared" si="15"/>
        <v/>
      </c>
      <c r="AY143" s="152"/>
    </row>
    <row r="144" spans="1:51" s="107" customFormat="1">
      <c r="A144" s="142" t="str">
        <f t="shared" si="16"/>
        <v/>
      </c>
      <c r="B144" s="148" t="str">
        <f t="shared" si="13"/>
        <v/>
      </c>
      <c r="C144" s="149"/>
      <c r="D144" s="111">
        <v>110</v>
      </c>
      <c r="E144" s="144" t="str">
        <f t="shared" si="17"/>
        <v/>
      </c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27"/>
      <c r="AI144" s="16"/>
      <c r="AJ144" s="27"/>
      <c r="AK144" s="4"/>
      <c r="AL144" s="249"/>
      <c r="AM144" s="4"/>
      <c r="AN144" s="4"/>
      <c r="AO144" s="4"/>
      <c r="AP144" s="174" t="str">
        <f t="shared" si="18"/>
        <v/>
      </c>
      <c r="AQ144" s="109" t="str">
        <f t="shared" si="19"/>
        <v/>
      </c>
      <c r="AR144" s="172" t="str">
        <f>UPPER(IF($AH144="","",IF(COUNTIF($AR$34:$AR143,$AH144)&lt;1,$AH144,"")))</f>
        <v/>
      </c>
      <c r="AS144" s="111" t="str">
        <f t="shared" si="14"/>
        <v/>
      </c>
      <c r="AT144" s="109" t="str">
        <f t="shared" si="20"/>
        <v/>
      </c>
      <c r="AU144" s="168"/>
      <c r="AV144" s="150"/>
      <c r="AW144" s="151"/>
      <c r="AX144" s="152" t="str">
        <f t="shared" si="15"/>
        <v/>
      </c>
      <c r="AY144" s="152"/>
    </row>
    <row r="145" spans="1:51" s="107" customFormat="1">
      <c r="A145" s="142" t="str">
        <f t="shared" si="16"/>
        <v/>
      </c>
      <c r="B145" s="148" t="str">
        <f t="shared" si="13"/>
        <v/>
      </c>
      <c r="C145" s="149"/>
      <c r="D145" s="111">
        <v>111</v>
      </c>
      <c r="E145" s="144" t="str">
        <f t="shared" si="17"/>
        <v/>
      </c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27"/>
      <c r="AI145" s="16"/>
      <c r="AJ145" s="27"/>
      <c r="AK145" s="4"/>
      <c r="AL145" s="249"/>
      <c r="AM145" s="4"/>
      <c r="AN145" s="4"/>
      <c r="AO145" s="4"/>
      <c r="AP145" s="174" t="str">
        <f t="shared" si="18"/>
        <v/>
      </c>
      <c r="AQ145" s="109" t="str">
        <f t="shared" si="19"/>
        <v/>
      </c>
      <c r="AR145" s="172" t="str">
        <f>UPPER(IF($AH145="","",IF(COUNTIF($AR$34:$AR144,$AH145)&lt;1,$AH145,"")))</f>
        <v/>
      </c>
      <c r="AS145" s="111" t="str">
        <f t="shared" si="14"/>
        <v/>
      </c>
      <c r="AT145" s="109" t="str">
        <f t="shared" si="20"/>
        <v/>
      </c>
      <c r="AU145" s="168"/>
      <c r="AV145" s="150"/>
      <c r="AW145" s="151"/>
      <c r="AX145" s="152" t="str">
        <f t="shared" si="15"/>
        <v/>
      </c>
      <c r="AY145" s="152"/>
    </row>
    <row r="146" spans="1:51" s="107" customFormat="1">
      <c r="A146" s="142" t="str">
        <f t="shared" si="16"/>
        <v/>
      </c>
      <c r="B146" s="148" t="str">
        <f t="shared" si="13"/>
        <v/>
      </c>
      <c r="C146" s="149"/>
      <c r="D146" s="111">
        <v>112</v>
      </c>
      <c r="E146" s="144" t="str">
        <f t="shared" si="17"/>
        <v/>
      </c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27"/>
      <c r="AI146" s="16"/>
      <c r="AJ146" s="27"/>
      <c r="AK146" s="4"/>
      <c r="AL146" s="249"/>
      <c r="AM146" s="4"/>
      <c r="AN146" s="4"/>
      <c r="AO146" s="4"/>
      <c r="AP146" s="174" t="str">
        <f t="shared" si="18"/>
        <v/>
      </c>
      <c r="AQ146" s="109" t="str">
        <f t="shared" si="19"/>
        <v/>
      </c>
      <c r="AR146" s="172" t="str">
        <f>UPPER(IF($AH146="","",IF(COUNTIF($AR$34:$AR145,$AH146)&lt;1,$AH146,"")))</f>
        <v/>
      </c>
      <c r="AS146" s="111" t="str">
        <f t="shared" si="14"/>
        <v/>
      </c>
      <c r="AT146" s="109" t="str">
        <f t="shared" si="20"/>
        <v/>
      </c>
      <c r="AU146" s="168"/>
      <c r="AV146" s="150"/>
      <c r="AW146" s="151"/>
      <c r="AX146" s="152" t="str">
        <f t="shared" si="15"/>
        <v/>
      </c>
      <c r="AY146" s="152"/>
    </row>
    <row r="147" spans="1:51" s="107" customFormat="1">
      <c r="A147" s="142" t="str">
        <f t="shared" si="16"/>
        <v/>
      </c>
      <c r="B147" s="148" t="str">
        <f t="shared" si="13"/>
        <v/>
      </c>
      <c r="C147" s="149"/>
      <c r="D147" s="111">
        <v>113</v>
      </c>
      <c r="E147" s="144" t="str">
        <f t="shared" si="17"/>
        <v/>
      </c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27"/>
      <c r="AI147" s="16"/>
      <c r="AJ147" s="27"/>
      <c r="AK147" s="4"/>
      <c r="AL147" s="249"/>
      <c r="AM147" s="4"/>
      <c r="AN147" s="4"/>
      <c r="AO147" s="4"/>
      <c r="AP147" s="174" t="str">
        <f t="shared" si="18"/>
        <v/>
      </c>
      <c r="AQ147" s="109" t="str">
        <f t="shared" si="19"/>
        <v/>
      </c>
      <c r="AR147" s="172" t="str">
        <f>UPPER(IF($AH147="","",IF(COUNTIF($AR$34:$AR146,$AH147)&lt;1,$AH147,"")))</f>
        <v/>
      </c>
      <c r="AS147" s="111" t="str">
        <f t="shared" si="14"/>
        <v/>
      </c>
      <c r="AT147" s="109" t="str">
        <f t="shared" si="20"/>
        <v/>
      </c>
      <c r="AU147" s="168"/>
      <c r="AV147" s="150"/>
      <c r="AW147" s="151"/>
      <c r="AX147" s="152" t="str">
        <f t="shared" si="15"/>
        <v/>
      </c>
      <c r="AY147" s="152"/>
    </row>
    <row r="148" spans="1:51" s="107" customFormat="1">
      <c r="A148" s="142" t="str">
        <f t="shared" si="16"/>
        <v/>
      </c>
      <c r="B148" s="148" t="str">
        <f t="shared" si="13"/>
        <v/>
      </c>
      <c r="C148" s="149"/>
      <c r="D148" s="111">
        <v>114</v>
      </c>
      <c r="E148" s="144" t="str">
        <f t="shared" si="17"/>
        <v/>
      </c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27"/>
      <c r="AI148" s="16"/>
      <c r="AJ148" s="27"/>
      <c r="AK148" s="4"/>
      <c r="AL148" s="249"/>
      <c r="AM148" s="4"/>
      <c r="AN148" s="4"/>
      <c r="AO148" s="4"/>
      <c r="AP148" s="174" t="str">
        <f t="shared" si="18"/>
        <v/>
      </c>
      <c r="AQ148" s="109" t="str">
        <f t="shared" si="19"/>
        <v/>
      </c>
      <c r="AR148" s="172" t="str">
        <f>UPPER(IF($AH148="","",IF(COUNTIF($AR$34:$AR147,$AH148)&lt;1,$AH148,"")))</f>
        <v/>
      </c>
      <c r="AS148" s="111" t="str">
        <f t="shared" si="14"/>
        <v/>
      </c>
      <c r="AT148" s="109" t="str">
        <f t="shared" si="20"/>
        <v/>
      </c>
      <c r="AU148" s="168"/>
      <c r="AV148" s="150"/>
      <c r="AW148" s="151"/>
      <c r="AX148" s="152" t="str">
        <f t="shared" si="15"/>
        <v/>
      </c>
      <c r="AY148" s="152"/>
    </row>
    <row r="149" spans="1:51" s="107" customFormat="1">
      <c r="A149" s="142" t="str">
        <f t="shared" si="16"/>
        <v/>
      </c>
      <c r="B149" s="148" t="str">
        <f t="shared" si="13"/>
        <v/>
      </c>
      <c r="C149" s="149"/>
      <c r="D149" s="111">
        <v>115</v>
      </c>
      <c r="E149" s="144" t="str">
        <f t="shared" si="17"/>
        <v/>
      </c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27"/>
      <c r="AI149" s="16"/>
      <c r="AJ149" s="27"/>
      <c r="AK149" s="4"/>
      <c r="AL149" s="249"/>
      <c r="AM149" s="4"/>
      <c r="AN149" s="4"/>
      <c r="AO149" s="4"/>
      <c r="AP149" s="174" t="str">
        <f t="shared" si="18"/>
        <v/>
      </c>
      <c r="AQ149" s="109" t="str">
        <f t="shared" si="19"/>
        <v/>
      </c>
      <c r="AR149" s="172" t="str">
        <f>UPPER(IF($AH149="","",IF(COUNTIF($AR$34:$AR148,$AH149)&lt;1,$AH149,"")))</f>
        <v/>
      </c>
      <c r="AS149" s="111" t="str">
        <f t="shared" si="14"/>
        <v/>
      </c>
      <c r="AT149" s="109" t="str">
        <f t="shared" si="20"/>
        <v/>
      </c>
      <c r="AU149" s="168"/>
      <c r="AV149" s="150"/>
      <c r="AW149" s="151"/>
      <c r="AX149" s="152" t="str">
        <f t="shared" si="15"/>
        <v/>
      </c>
      <c r="AY149" s="152"/>
    </row>
    <row r="150" spans="1:51" s="107" customFormat="1">
      <c r="A150" s="142" t="str">
        <f t="shared" si="16"/>
        <v/>
      </c>
      <c r="B150" s="148" t="str">
        <f t="shared" si="13"/>
        <v/>
      </c>
      <c r="C150" s="149"/>
      <c r="D150" s="111">
        <v>116</v>
      </c>
      <c r="E150" s="144" t="str">
        <f t="shared" si="17"/>
        <v/>
      </c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27"/>
      <c r="AI150" s="16"/>
      <c r="AJ150" s="27"/>
      <c r="AK150" s="4"/>
      <c r="AL150" s="249"/>
      <c r="AM150" s="4"/>
      <c r="AN150" s="4"/>
      <c r="AO150" s="4"/>
      <c r="AP150" s="174" t="str">
        <f t="shared" si="18"/>
        <v/>
      </c>
      <c r="AQ150" s="109" t="str">
        <f t="shared" si="19"/>
        <v/>
      </c>
      <c r="AR150" s="172" t="str">
        <f>UPPER(IF($AH150="","",IF(COUNTIF($AR$34:$AR149,$AH150)&lt;1,$AH150,"")))</f>
        <v/>
      </c>
      <c r="AS150" s="111" t="str">
        <f t="shared" si="14"/>
        <v/>
      </c>
      <c r="AT150" s="109" t="str">
        <f t="shared" si="20"/>
        <v/>
      </c>
      <c r="AU150" s="168"/>
      <c r="AV150" s="150"/>
      <c r="AW150" s="151"/>
      <c r="AX150" s="152" t="str">
        <f t="shared" si="15"/>
        <v/>
      </c>
      <c r="AY150" s="152"/>
    </row>
    <row r="151" spans="1:51" s="107" customFormat="1">
      <c r="A151" s="142" t="str">
        <f t="shared" si="16"/>
        <v/>
      </c>
      <c r="B151" s="148" t="str">
        <f t="shared" si="13"/>
        <v/>
      </c>
      <c r="C151" s="149"/>
      <c r="D151" s="111">
        <v>117</v>
      </c>
      <c r="E151" s="144" t="str">
        <f t="shared" si="17"/>
        <v/>
      </c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27"/>
      <c r="AI151" s="16"/>
      <c r="AJ151" s="27"/>
      <c r="AK151" s="4"/>
      <c r="AL151" s="249"/>
      <c r="AM151" s="4"/>
      <c r="AN151" s="4"/>
      <c r="AO151" s="4"/>
      <c r="AP151" s="174" t="str">
        <f t="shared" si="18"/>
        <v/>
      </c>
      <c r="AQ151" s="109" t="str">
        <f t="shared" si="19"/>
        <v/>
      </c>
      <c r="AR151" s="172" t="str">
        <f>UPPER(IF($AH151="","",IF(COUNTIF($AR$34:$AR150,$AH151)&lt;1,$AH151,"")))</f>
        <v/>
      </c>
      <c r="AS151" s="111" t="str">
        <f t="shared" si="14"/>
        <v/>
      </c>
      <c r="AT151" s="109" t="str">
        <f t="shared" si="20"/>
        <v/>
      </c>
      <c r="AU151" s="168"/>
      <c r="AV151" s="150"/>
      <c r="AW151" s="151"/>
      <c r="AX151" s="152" t="str">
        <f t="shared" si="15"/>
        <v/>
      </c>
      <c r="AY151" s="152"/>
    </row>
    <row r="152" spans="1:51" s="107" customFormat="1">
      <c r="A152" s="142" t="str">
        <f t="shared" si="16"/>
        <v/>
      </c>
      <c r="B152" s="148" t="str">
        <f t="shared" si="13"/>
        <v/>
      </c>
      <c r="C152" s="149"/>
      <c r="D152" s="111">
        <v>118</v>
      </c>
      <c r="E152" s="144" t="str">
        <f t="shared" si="17"/>
        <v/>
      </c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27"/>
      <c r="AI152" s="16"/>
      <c r="AJ152" s="27"/>
      <c r="AK152" s="4"/>
      <c r="AL152" s="249"/>
      <c r="AM152" s="4"/>
      <c r="AN152" s="4"/>
      <c r="AO152" s="4"/>
      <c r="AP152" s="174" t="str">
        <f t="shared" si="18"/>
        <v/>
      </c>
      <c r="AQ152" s="109" t="str">
        <f t="shared" si="19"/>
        <v/>
      </c>
      <c r="AR152" s="172" t="str">
        <f>UPPER(IF($AH152="","",IF(COUNTIF($AR$34:$AR151,$AH152)&lt;1,$AH152,"")))</f>
        <v/>
      </c>
      <c r="AS152" s="111" t="str">
        <f t="shared" si="14"/>
        <v/>
      </c>
      <c r="AT152" s="109" t="str">
        <f t="shared" si="20"/>
        <v/>
      </c>
      <c r="AU152" s="168"/>
      <c r="AV152" s="150"/>
      <c r="AW152" s="151"/>
      <c r="AX152" s="152" t="str">
        <f t="shared" si="15"/>
        <v/>
      </c>
      <c r="AY152" s="152"/>
    </row>
    <row r="153" spans="1:51" s="107" customFormat="1">
      <c r="A153" s="142" t="str">
        <f t="shared" si="16"/>
        <v/>
      </c>
      <c r="B153" s="148" t="str">
        <f t="shared" si="13"/>
        <v/>
      </c>
      <c r="C153" s="149"/>
      <c r="D153" s="111">
        <v>119</v>
      </c>
      <c r="E153" s="144" t="str">
        <f t="shared" si="17"/>
        <v/>
      </c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27"/>
      <c r="AI153" s="16"/>
      <c r="AJ153" s="27"/>
      <c r="AK153" s="4"/>
      <c r="AL153" s="249"/>
      <c r="AM153" s="4"/>
      <c r="AN153" s="4"/>
      <c r="AO153" s="4"/>
      <c r="AP153" s="174" t="str">
        <f t="shared" si="18"/>
        <v/>
      </c>
      <c r="AQ153" s="109" t="str">
        <f t="shared" si="19"/>
        <v/>
      </c>
      <c r="AR153" s="172" t="str">
        <f>UPPER(IF($AH153="","",IF(COUNTIF($AR$34:$AR152,$AH153)&lt;1,$AH153,"")))</f>
        <v/>
      </c>
      <c r="AS153" s="111" t="str">
        <f t="shared" si="14"/>
        <v/>
      </c>
      <c r="AT153" s="109" t="str">
        <f t="shared" si="20"/>
        <v/>
      </c>
      <c r="AU153" s="168"/>
      <c r="AV153" s="150"/>
      <c r="AW153" s="151"/>
      <c r="AX153" s="152" t="str">
        <f t="shared" si="15"/>
        <v/>
      </c>
      <c r="AY153" s="152"/>
    </row>
    <row r="154" spans="1:51" s="107" customFormat="1">
      <c r="A154" s="142" t="str">
        <f t="shared" si="16"/>
        <v/>
      </c>
      <c r="B154" s="148" t="str">
        <f t="shared" si="13"/>
        <v/>
      </c>
      <c r="C154" s="149"/>
      <c r="D154" s="111">
        <v>120</v>
      </c>
      <c r="E154" s="144" t="str">
        <f t="shared" si="17"/>
        <v/>
      </c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27"/>
      <c r="AI154" s="16"/>
      <c r="AJ154" s="27"/>
      <c r="AK154" s="4"/>
      <c r="AL154" s="249"/>
      <c r="AM154" s="4"/>
      <c r="AN154" s="4"/>
      <c r="AO154" s="4"/>
      <c r="AP154" s="174" t="str">
        <f t="shared" si="18"/>
        <v/>
      </c>
      <c r="AQ154" s="109" t="str">
        <f t="shared" si="19"/>
        <v/>
      </c>
      <c r="AR154" s="172" t="str">
        <f>UPPER(IF($AH154="","",IF(COUNTIF($AR$34:$AR153,$AH154)&lt;1,$AH154,"")))</f>
        <v/>
      </c>
      <c r="AS154" s="111" t="str">
        <f t="shared" si="14"/>
        <v/>
      </c>
      <c r="AT154" s="109" t="str">
        <f t="shared" si="20"/>
        <v/>
      </c>
      <c r="AU154" s="168"/>
      <c r="AV154" s="150"/>
      <c r="AW154" s="151"/>
      <c r="AX154" s="152" t="str">
        <f t="shared" si="15"/>
        <v/>
      </c>
      <c r="AY154" s="152"/>
    </row>
    <row r="155" spans="1:51" s="107" customFormat="1">
      <c r="A155" s="142" t="str">
        <f t="shared" si="16"/>
        <v/>
      </c>
      <c r="B155" s="148" t="str">
        <f t="shared" si="13"/>
        <v/>
      </c>
      <c r="C155" s="149"/>
      <c r="D155" s="111">
        <v>121</v>
      </c>
      <c r="E155" s="144" t="str">
        <f t="shared" si="17"/>
        <v/>
      </c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27"/>
      <c r="AI155" s="16"/>
      <c r="AJ155" s="27"/>
      <c r="AK155" s="4"/>
      <c r="AL155" s="249"/>
      <c r="AM155" s="4"/>
      <c r="AN155" s="4"/>
      <c r="AO155" s="4"/>
      <c r="AP155" s="174" t="str">
        <f t="shared" si="18"/>
        <v/>
      </c>
      <c r="AQ155" s="109" t="str">
        <f t="shared" si="19"/>
        <v/>
      </c>
      <c r="AR155" s="172" t="str">
        <f>UPPER(IF($AH155="","",IF(COUNTIF($AR$34:$AR154,$AH155)&lt;1,$AH155,"")))</f>
        <v/>
      </c>
      <c r="AS155" s="111" t="str">
        <f t="shared" si="14"/>
        <v/>
      </c>
      <c r="AT155" s="109" t="str">
        <f t="shared" si="20"/>
        <v/>
      </c>
      <c r="AU155" s="168"/>
      <c r="AV155" s="150"/>
      <c r="AW155" s="151"/>
      <c r="AX155" s="152" t="str">
        <f t="shared" si="15"/>
        <v/>
      </c>
      <c r="AY155" s="152"/>
    </row>
    <row r="156" spans="1:51" s="107" customFormat="1">
      <c r="A156" s="142" t="str">
        <f t="shared" si="16"/>
        <v/>
      </c>
      <c r="B156" s="148" t="str">
        <f t="shared" si="13"/>
        <v/>
      </c>
      <c r="C156" s="149"/>
      <c r="D156" s="111">
        <v>122</v>
      </c>
      <c r="E156" s="144" t="str">
        <f t="shared" si="17"/>
        <v/>
      </c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27"/>
      <c r="AI156" s="16"/>
      <c r="AJ156" s="27"/>
      <c r="AK156" s="4"/>
      <c r="AL156" s="249"/>
      <c r="AM156" s="4"/>
      <c r="AN156" s="4"/>
      <c r="AO156" s="4"/>
      <c r="AP156" s="174" t="str">
        <f t="shared" si="18"/>
        <v/>
      </c>
      <c r="AQ156" s="109" t="str">
        <f t="shared" si="19"/>
        <v/>
      </c>
      <c r="AR156" s="172" t="str">
        <f>UPPER(IF($AH156="","",IF(COUNTIF($AR$34:$AR155,$AH156)&lt;1,$AH156,"")))</f>
        <v/>
      </c>
      <c r="AS156" s="111" t="str">
        <f t="shared" si="14"/>
        <v/>
      </c>
      <c r="AT156" s="109" t="str">
        <f t="shared" si="20"/>
        <v/>
      </c>
      <c r="AU156" s="168"/>
      <c r="AV156" s="150"/>
      <c r="AW156" s="151"/>
      <c r="AX156" s="152" t="str">
        <f t="shared" si="15"/>
        <v/>
      </c>
      <c r="AY156" s="152"/>
    </row>
    <row r="157" spans="1:51" s="107" customFormat="1">
      <c r="A157" s="142" t="str">
        <f t="shared" si="16"/>
        <v/>
      </c>
      <c r="B157" s="148" t="str">
        <f t="shared" si="13"/>
        <v/>
      </c>
      <c r="C157" s="149"/>
      <c r="D157" s="111">
        <v>123</v>
      </c>
      <c r="E157" s="144" t="str">
        <f t="shared" si="17"/>
        <v/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27"/>
      <c r="AI157" s="16"/>
      <c r="AJ157" s="27"/>
      <c r="AK157" s="4"/>
      <c r="AL157" s="249"/>
      <c r="AM157" s="4"/>
      <c r="AN157" s="4"/>
      <c r="AO157" s="4"/>
      <c r="AP157" s="174" t="str">
        <f t="shared" si="18"/>
        <v/>
      </c>
      <c r="AQ157" s="109" t="str">
        <f t="shared" si="19"/>
        <v/>
      </c>
      <c r="AR157" s="172" t="str">
        <f>UPPER(IF($AH157="","",IF(COUNTIF($AR$34:$AR156,$AH157)&lt;1,$AH157,"")))</f>
        <v/>
      </c>
      <c r="AS157" s="111" t="str">
        <f t="shared" si="14"/>
        <v/>
      </c>
      <c r="AT157" s="109" t="str">
        <f t="shared" si="20"/>
        <v/>
      </c>
      <c r="AU157" s="168"/>
      <c r="AV157" s="150"/>
      <c r="AW157" s="151"/>
      <c r="AX157" s="152" t="str">
        <f t="shared" si="15"/>
        <v/>
      </c>
      <c r="AY157" s="152"/>
    </row>
    <row r="158" spans="1:51" s="107" customFormat="1">
      <c r="A158" s="142" t="str">
        <f t="shared" si="16"/>
        <v/>
      </c>
      <c r="B158" s="148" t="str">
        <f t="shared" si="13"/>
        <v/>
      </c>
      <c r="C158" s="149"/>
      <c r="D158" s="111">
        <v>124</v>
      </c>
      <c r="E158" s="144" t="str">
        <f t="shared" si="17"/>
        <v/>
      </c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27"/>
      <c r="AI158" s="16"/>
      <c r="AJ158" s="27"/>
      <c r="AK158" s="4"/>
      <c r="AL158" s="249"/>
      <c r="AM158" s="4"/>
      <c r="AN158" s="4"/>
      <c r="AO158" s="4"/>
      <c r="AP158" s="174" t="str">
        <f t="shared" si="18"/>
        <v/>
      </c>
      <c r="AQ158" s="109" t="str">
        <f t="shared" si="19"/>
        <v/>
      </c>
      <c r="AR158" s="172" t="str">
        <f>UPPER(IF($AH158="","",IF(COUNTIF($AR$34:$AR157,$AH158)&lt;1,$AH158,"")))</f>
        <v/>
      </c>
      <c r="AS158" s="111" t="str">
        <f t="shared" si="14"/>
        <v/>
      </c>
      <c r="AT158" s="109" t="str">
        <f t="shared" si="20"/>
        <v/>
      </c>
      <c r="AU158" s="168"/>
      <c r="AV158" s="150"/>
      <c r="AW158" s="151"/>
      <c r="AX158" s="152" t="str">
        <f t="shared" si="15"/>
        <v/>
      </c>
      <c r="AY158" s="152"/>
    </row>
    <row r="159" spans="1:51" s="107" customFormat="1">
      <c r="A159" s="142" t="str">
        <f t="shared" si="16"/>
        <v/>
      </c>
      <c r="B159" s="148" t="str">
        <f t="shared" si="13"/>
        <v/>
      </c>
      <c r="C159" s="149"/>
      <c r="D159" s="111">
        <v>125</v>
      </c>
      <c r="E159" s="144" t="str">
        <f t="shared" si="17"/>
        <v/>
      </c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27"/>
      <c r="AI159" s="16"/>
      <c r="AJ159" s="27"/>
      <c r="AK159" s="4"/>
      <c r="AL159" s="249"/>
      <c r="AM159" s="4"/>
      <c r="AN159" s="4"/>
      <c r="AO159" s="4"/>
      <c r="AP159" s="174" t="str">
        <f t="shared" si="18"/>
        <v/>
      </c>
      <c r="AQ159" s="109" t="str">
        <f t="shared" si="19"/>
        <v/>
      </c>
      <c r="AR159" s="172" t="str">
        <f>UPPER(IF($AH159="","",IF(COUNTIF($AR$34:$AR158,$AH159)&lt;1,$AH159,"")))</f>
        <v/>
      </c>
      <c r="AS159" s="111" t="str">
        <f t="shared" si="14"/>
        <v/>
      </c>
      <c r="AT159" s="109" t="str">
        <f t="shared" si="20"/>
        <v/>
      </c>
      <c r="AU159" s="168"/>
      <c r="AV159" s="150"/>
      <c r="AW159" s="151"/>
      <c r="AX159" s="152" t="str">
        <f t="shared" si="15"/>
        <v/>
      </c>
      <c r="AY159" s="152"/>
    </row>
    <row r="160" spans="1:51" s="107" customFormat="1">
      <c r="A160" s="142" t="str">
        <f t="shared" si="16"/>
        <v/>
      </c>
      <c r="B160" s="148" t="str">
        <f t="shared" si="13"/>
        <v/>
      </c>
      <c r="C160" s="149"/>
      <c r="D160" s="111">
        <v>126</v>
      </c>
      <c r="E160" s="144" t="str">
        <f t="shared" si="17"/>
        <v/>
      </c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27"/>
      <c r="AI160" s="16"/>
      <c r="AJ160" s="27"/>
      <c r="AK160" s="4"/>
      <c r="AL160" s="249"/>
      <c r="AM160" s="4"/>
      <c r="AN160" s="4"/>
      <c r="AO160" s="4"/>
      <c r="AP160" s="174" t="str">
        <f t="shared" si="18"/>
        <v/>
      </c>
      <c r="AQ160" s="109" t="str">
        <f t="shared" si="19"/>
        <v/>
      </c>
      <c r="AR160" s="172" t="str">
        <f>UPPER(IF($AH160="","",IF(COUNTIF($AR$34:$AR159,$AH160)&lt;1,$AH160,"")))</f>
        <v/>
      </c>
      <c r="AS160" s="111" t="str">
        <f t="shared" si="14"/>
        <v/>
      </c>
      <c r="AT160" s="109" t="str">
        <f t="shared" si="20"/>
        <v/>
      </c>
      <c r="AU160" s="168"/>
      <c r="AV160" s="150"/>
      <c r="AW160" s="151"/>
      <c r="AX160" s="152" t="str">
        <f t="shared" si="15"/>
        <v/>
      </c>
      <c r="AY160" s="152"/>
    </row>
    <row r="161" spans="1:51" s="107" customFormat="1">
      <c r="A161" s="142" t="str">
        <f t="shared" si="16"/>
        <v/>
      </c>
      <c r="B161" s="148" t="str">
        <f t="shared" si="13"/>
        <v/>
      </c>
      <c r="C161" s="149"/>
      <c r="D161" s="111">
        <v>127</v>
      </c>
      <c r="E161" s="144" t="str">
        <f t="shared" si="17"/>
        <v/>
      </c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27"/>
      <c r="AI161" s="16"/>
      <c r="AJ161" s="27"/>
      <c r="AK161" s="4"/>
      <c r="AL161" s="249"/>
      <c r="AM161" s="4"/>
      <c r="AN161" s="4"/>
      <c r="AO161" s="4"/>
      <c r="AP161" s="174" t="str">
        <f t="shared" si="18"/>
        <v/>
      </c>
      <c r="AQ161" s="109" t="str">
        <f t="shared" si="19"/>
        <v/>
      </c>
      <c r="AR161" s="172" t="str">
        <f>UPPER(IF($AH161="","",IF(COUNTIF($AR$34:$AR160,$AH161)&lt;1,$AH161,"")))</f>
        <v/>
      </c>
      <c r="AS161" s="111" t="str">
        <f t="shared" si="14"/>
        <v/>
      </c>
      <c r="AT161" s="109" t="str">
        <f t="shared" si="20"/>
        <v/>
      </c>
      <c r="AU161" s="168"/>
      <c r="AV161" s="150"/>
      <c r="AW161" s="151"/>
      <c r="AX161" s="152" t="str">
        <f t="shared" si="15"/>
        <v/>
      </c>
      <c r="AY161" s="152"/>
    </row>
    <row r="162" spans="1:51" s="107" customFormat="1">
      <c r="A162" s="142" t="str">
        <f t="shared" si="16"/>
        <v/>
      </c>
      <c r="B162" s="148" t="str">
        <f t="shared" si="13"/>
        <v/>
      </c>
      <c r="C162" s="149"/>
      <c r="D162" s="111">
        <v>128</v>
      </c>
      <c r="E162" s="144" t="str">
        <f t="shared" si="17"/>
        <v/>
      </c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27"/>
      <c r="AI162" s="16"/>
      <c r="AJ162" s="27"/>
      <c r="AK162" s="4"/>
      <c r="AL162" s="249"/>
      <c r="AM162" s="4"/>
      <c r="AN162" s="4"/>
      <c r="AO162" s="4"/>
      <c r="AP162" s="174" t="str">
        <f t="shared" si="18"/>
        <v/>
      </c>
      <c r="AQ162" s="109" t="str">
        <f t="shared" si="19"/>
        <v/>
      </c>
      <c r="AR162" s="172" t="str">
        <f>UPPER(IF($AH162="","",IF(COUNTIF($AR$34:$AR161,$AH162)&lt;1,$AH162,"")))</f>
        <v/>
      </c>
      <c r="AS162" s="111" t="str">
        <f t="shared" si="14"/>
        <v/>
      </c>
      <c r="AT162" s="109" t="str">
        <f t="shared" si="20"/>
        <v/>
      </c>
      <c r="AU162" s="168"/>
      <c r="AV162" s="150"/>
      <c r="AW162" s="151"/>
      <c r="AX162" s="152" t="str">
        <f t="shared" si="15"/>
        <v/>
      </c>
      <c r="AY162" s="152"/>
    </row>
    <row r="163" spans="1:51" s="107" customFormat="1">
      <c r="A163" s="142" t="str">
        <f t="shared" si="16"/>
        <v/>
      </c>
      <c r="B163" s="148" t="str">
        <f t="shared" ref="B163:B226" si="21">IF(G163="","",IF(C163="","X",E163&amp;TEXT(C163,"000")))</f>
        <v/>
      </c>
      <c r="C163" s="149"/>
      <c r="D163" s="111">
        <v>129</v>
      </c>
      <c r="E163" s="144" t="str">
        <f t="shared" si="17"/>
        <v/>
      </c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27"/>
      <c r="AI163" s="16"/>
      <c r="AJ163" s="27"/>
      <c r="AK163" s="4"/>
      <c r="AL163" s="249"/>
      <c r="AM163" s="4"/>
      <c r="AN163" s="4"/>
      <c r="AO163" s="4"/>
      <c r="AP163" s="174" t="str">
        <f t="shared" si="18"/>
        <v/>
      </c>
      <c r="AQ163" s="109" t="str">
        <f t="shared" si="19"/>
        <v/>
      </c>
      <c r="AR163" s="172" t="str">
        <f>UPPER(IF($AH163="","",IF(COUNTIF($AR$34:$AR162,$AH163)&lt;1,$AH163,"")))</f>
        <v/>
      </c>
      <c r="AS163" s="111" t="str">
        <f t="shared" ref="AS163:AS226" si="22">IF($AH163="","",IF(COUNTIF($AH$35:$AH$1035,$AH163)&lt;4,"每隊最少4人",IF(COUNTIF($AH$35:$AH$1035,$AH163)&gt;6,"每隊最多6人",COUNTIF($AH$35:$AH$1035,$AH163))))</f>
        <v/>
      </c>
      <c r="AT163" s="109" t="str">
        <f t="shared" si="20"/>
        <v/>
      </c>
      <c r="AU163" s="168"/>
      <c r="AV163" s="150"/>
      <c r="AW163" s="151"/>
      <c r="AX163" s="152" t="str">
        <f t="shared" ref="AX163:AX226" si="23">IF(AT163="","",IF(AW163-AT163=0,"",AW163-AT163))</f>
        <v/>
      </c>
      <c r="AY163" s="152"/>
    </row>
    <row r="164" spans="1:51" s="107" customFormat="1">
      <c r="A164" s="142" t="str">
        <f t="shared" ref="A164:A227" si="24">UPPER(IF($I164="","",IF(H164="F","W",IF(H164="M","M","ERROR"))))</f>
        <v/>
      </c>
      <c r="B164" s="148" t="str">
        <f t="shared" si="21"/>
        <v/>
      </c>
      <c r="C164" s="149"/>
      <c r="D164" s="111">
        <v>130</v>
      </c>
      <c r="E164" s="144" t="str">
        <f t="shared" ref="E164:E227" si="25">UPPER(IF($I164="","",IF($K164="OPEN",$A164&amp;"O",IF(COUNTA($S164:$W164)&gt;0,$A164&amp;"O",IF(COUNTA($Z164:$AB164)&gt;0,$A164&amp;"O",IF(AND($I164&lt;=$E$4,$I164&gt;=$D$4),$A164&amp;$F$4,IF(AND($I164&lt;=$E$5,$I164&gt;=$D$5),$A164&amp;$F$5,IF(AND($I164&lt;=$E$6,$I164&gt;=$D$6),$A164&amp;$F$6,IF(AND($I164&lt;=$E$7,$I164&gt;=$D$7),$A164&amp;$F$7,IF(AND($I164&lt;=$E$8,$I164&gt;=$D$8),$A164&amp;$F$8,IF(AND($I164&lt;=$E$9,$I164&gt;=$D$9),$A164&amp;$F$9,IF(AND($I164&lt;=$E$10,$I164&gt;=$D$10),$A164&amp;$F$10,IF(AND($I164&lt;=$E$11,$I164&gt;=$D$11),$A164&amp;$F$11,IF(AND($I164&lt;=$E$12,$I164&gt;=$D$12),$A164&amp;$F$12,"ERR"))))))))))))))</f>
        <v/>
      </c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27"/>
      <c r="AI164" s="16"/>
      <c r="AJ164" s="27"/>
      <c r="AK164" s="4"/>
      <c r="AL164" s="249"/>
      <c r="AM164" s="4"/>
      <c r="AN164" s="4"/>
      <c r="AO164" s="4"/>
      <c r="AP164" s="174" t="str">
        <f t="shared" ref="AP164:AP227" si="26">IF($I164="","",IF(COUNTA(L164:AE164)&gt;4,"超過項目上限",IF(COUNTA(L164:AE164)=0,200,IF(AK164="Y",0,IF(COUNTA(AJ164)=1,COUNTA(L164:AE164)*($AP$31+$AP$32)+$AP$30,IF(COUNTA(AJ164)=0,COUNTA(L164:AE164)*($AP$31+$AP$30),"輸入錯誤"))))))</f>
        <v/>
      </c>
      <c r="AQ164" s="109" t="str">
        <f t="shared" ref="AQ164:AQ227" si="27">IF(COUNTA(AF164:AG164)&gt;1,"只可選1項接力",IF(AR164="","",$AQ$31))</f>
        <v/>
      </c>
      <c r="AR164" s="172" t="str">
        <f>UPPER(IF($AH164="","",IF(COUNTIF($AR$34:$AR163,$AH164)&lt;1,$AH164,"")))</f>
        <v/>
      </c>
      <c r="AS164" s="111" t="str">
        <f t="shared" si="22"/>
        <v/>
      </c>
      <c r="AT164" s="109" t="str">
        <f t="shared" ref="AT164:AT227" si="28">IF($E164="","",IF(ISTEXT(AP164),"輸入有錯誤",IF($AI164="",SUM($AP164:$AQ164)+$AV164,SUM($AP164:$AQ164)+$AV164+$AI$34)))</f>
        <v/>
      </c>
      <c r="AU164" s="168"/>
      <c r="AV164" s="150"/>
      <c r="AW164" s="151"/>
      <c r="AX164" s="152" t="str">
        <f t="shared" si="23"/>
        <v/>
      </c>
      <c r="AY164" s="152"/>
    </row>
    <row r="165" spans="1:51" s="107" customFormat="1">
      <c r="A165" s="142" t="str">
        <f t="shared" si="24"/>
        <v/>
      </c>
      <c r="B165" s="148" t="str">
        <f t="shared" si="21"/>
        <v/>
      </c>
      <c r="C165" s="149"/>
      <c r="D165" s="111">
        <v>131</v>
      </c>
      <c r="E165" s="144" t="str">
        <f t="shared" si="25"/>
        <v/>
      </c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27"/>
      <c r="AI165" s="16"/>
      <c r="AJ165" s="27"/>
      <c r="AK165" s="4"/>
      <c r="AL165" s="249"/>
      <c r="AM165" s="4"/>
      <c r="AN165" s="4"/>
      <c r="AO165" s="4"/>
      <c r="AP165" s="174" t="str">
        <f t="shared" si="26"/>
        <v/>
      </c>
      <c r="AQ165" s="109" t="str">
        <f t="shared" si="27"/>
        <v/>
      </c>
      <c r="AR165" s="172" t="str">
        <f>UPPER(IF($AH165="","",IF(COUNTIF($AR$34:$AR164,$AH165)&lt;1,$AH165,"")))</f>
        <v/>
      </c>
      <c r="AS165" s="111" t="str">
        <f t="shared" si="22"/>
        <v/>
      </c>
      <c r="AT165" s="109" t="str">
        <f t="shared" si="28"/>
        <v/>
      </c>
      <c r="AU165" s="168"/>
      <c r="AV165" s="150"/>
      <c r="AW165" s="151"/>
      <c r="AX165" s="152" t="str">
        <f t="shared" si="23"/>
        <v/>
      </c>
      <c r="AY165" s="152"/>
    </row>
    <row r="166" spans="1:51" s="107" customFormat="1">
      <c r="A166" s="142" t="str">
        <f t="shared" si="24"/>
        <v/>
      </c>
      <c r="B166" s="148" t="str">
        <f t="shared" si="21"/>
        <v/>
      </c>
      <c r="C166" s="149"/>
      <c r="D166" s="111">
        <v>132</v>
      </c>
      <c r="E166" s="144" t="str">
        <f t="shared" si="25"/>
        <v/>
      </c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27"/>
      <c r="AI166" s="16"/>
      <c r="AJ166" s="27"/>
      <c r="AK166" s="4"/>
      <c r="AL166" s="249"/>
      <c r="AM166" s="4"/>
      <c r="AN166" s="4"/>
      <c r="AO166" s="4"/>
      <c r="AP166" s="174" t="str">
        <f t="shared" si="26"/>
        <v/>
      </c>
      <c r="AQ166" s="109" t="str">
        <f t="shared" si="27"/>
        <v/>
      </c>
      <c r="AR166" s="172" t="str">
        <f>UPPER(IF($AH166="","",IF(COUNTIF($AR$34:$AR165,$AH166)&lt;1,$AH166,"")))</f>
        <v/>
      </c>
      <c r="AS166" s="111" t="str">
        <f t="shared" si="22"/>
        <v/>
      </c>
      <c r="AT166" s="109" t="str">
        <f t="shared" si="28"/>
        <v/>
      </c>
      <c r="AU166" s="168"/>
      <c r="AV166" s="150"/>
      <c r="AW166" s="151"/>
      <c r="AX166" s="152" t="str">
        <f t="shared" si="23"/>
        <v/>
      </c>
      <c r="AY166" s="152"/>
    </row>
    <row r="167" spans="1:51" s="107" customFormat="1">
      <c r="A167" s="142" t="str">
        <f t="shared" si="24"/>
        <v/>
      </c>
      <c r="B167" s="148" t="str">
        <f t="shared" si="21"/>
        <v/>
      </c>
      <c r="C167" s="149"/>
      <c r="D167" s="111">
        <v>133</v>
      </c>
      <c r="E167" s="144" t="str">
        <f t="shared" si="25"/>
        <v/>
      </c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27"/>
      <c r="AI167" s="16"/>
      <c r="AJ167" s="27"/>
      <c r="AK167" s="4"/>
      <c r="AL167" s="249"/>
      <c r="AM167" s="4"/>
      <c r="AN167" s="4"/>
      <c r="AO167" s="4"/>
      <c r="AP167" s="174" t="str">
        <f t="shared" si="26"/>
        <v/>
      </c>
      <c r="AQ167" s="109" t="str">
        <f t="shared" si="27"/>
        <v/>
      </c>
      <c r="AR167" s="172" t="str">
        <f>UPPER(IF($AH167="","",IF(COUNTIF($AR$34:$AR166,$AH167)&lt;1,$AH167,"")))</f>
        <v/>
      </c>
      <c r="AS167" s="111" t="str">
        <f t="shared" si="22"/>
        <v/>
      </c>
      <c r="AT167" s="109" t="str">
        <f t="shared" si="28"/>
        <v/>
      </c>
      <c r="AU167" s="168"/>
      <c r="AV167" s="150"/>
      <c r="AW167" s="151"/>
      <c r="AX167" s="152" t="str">
        <f t="shared" si="23"/>
        <v/>
      </c>
      <c r="AY167" s="152"/>
    </row>
    <row r="168" spans="1:51" s="107" customFormat="1">
      <c r="A168" s="142" t="str">
        <f t="shared" si="24"/>
        <v/>
      </c>
      <c r="B168" s="148" t="str">
        <f t="shared" si="21"/>
        <v/>
      </c>
      <c r="C168" s="149"/>
      <c r="D168" s="111">
        <v>134</v>
      </c>
      <c r="E168" s="144" t="str">
        <f t="shared" si="25"/>
        <v/>
      </c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27"/>
      <c r="AI168" s="16"/>
      <c r="AJ168" s="27"/>
      <c r="AK168" s="4"/>
      <c r="AL168" s="249"/>
      <c r="AM168" s="4"/>
      <c r="AN168" s="4"/>
      <c r="AO168" s="4"/>
      <c r="AP168" s="174" t="str">
        <f t="shared" si="26"/>
        <v/>
      </c>
      <c r="AQ168" s="109" t="str">
        <f t="shared" si="27"/>
        <v/>
      </c>
      <c r="AR168" s="172" t="str">
        <f>UPPER(IF($AH168="","",IF(COUNTIF($AR$34:$AR167,$AH168)&lt;1,$AH168,"")))</f>
        <v/>
      </c>
      <c r="AS168" s="111" t="str">
        <f t="shared" si="22"/>
        <v/>
      </c>
      <c r="AT168" s="109" t="str">
        <f t="shared" si="28"/>
        <v/>
      </c>
      <c r="AU168" s="168"/>
      <c r="AV168" s="150"/>
      <c r="AW168" s="151"/>
      <c r="AX168" s="152" t="str">
        <f t="shared" si="23"/>
        <v/>
      </c>
      <c r="AY168" s="152"/>
    </row>
    <row r="169" spans="1:51" s="107" customFormat="1">
      <c r="A169" s="142" t="str">
        <f t="shared" si="24"/>
        <v/>
      </c>
      <c r="B169" s="148" t="str">
        <f t="shared" si="21"/>
        <v/>
      </c>
      <c r="C169" s="149"/>
      <c r="D169" s="111">
        <v>135</v>
      </c>
      <c r="E169" s="144" t="str">
        <f t="shared" si="25"/>
        <v/>
      </c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27"/>
      <c r="AI169" s="16"/>
      <c r="AJ169" s="27"/>
      <c r="AK169" s="4"/>
      <c r="AL169" s="249"/>
      <c r="AM169" s="4"/>
      <c r="AN169" s="4"/>
      <c r="AO169" s="4"/>
      <c r="AP169" s="174" t="str">
        <f t="shared" si="26"/>
        <v/>
      </c>
      <c r="AQ169" s="109" t="str">
        <f t="shared" si="27"/>
        <v/>
      </c>
      <c r="AR169" s="172" t="str">
        <f>UPPER(IF($AH169="","",IF(COUNTIF($AR$34:$AR168,$AH169)&lt;1,$AH169,"")))</f>
        <v/>
      </c>
      <c r="AS169" s="111" t="str">
        <f t="shared" si="22"/>
        <v/>
      </c>
      <c r="AT169" s="109" t="str">
        <f t="shared" si="28"/>
        <v/>
      </c>
      <c r="AU169" s="168"/>
      <c r="AV169" s="150"/>
      <c r="AW169" s="151"/>
      <c r="AX169" s="152" t="str">
        <f t="shared" si="23"/>
        <v/>
      </c>
      <c r="AY169" s="152"/>
    </row>
    <row r="170" spans="1:51" s="107" customFormat="1">
      <c r="A170" s="142" t="str">
        <f t="shared" si="24"/>
        <v/>
      </c>
      <c r="B170" s="148" t="str">
        <f t="shared" si="21"/>
        <v/>
      </c>
      <c r="C170" s="149"/>
      <c r="D170" s="111">
        <v>136</v>
      </c>
      <c r="E170" s="144" t="str">
        <f t="shared" si="25"/>
        <v/>
      </c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27"/>
      <c r="AI170" s="16"/>
      <c r="AJ170" s="27"/>
      <c r="AK170" s="4"/>
      <c r="AL170" s="249"/>
      <c r="AM170" s="4"/>
      <c r="AN170" s="4"/>
      <c r="AO170" s="4"/>
      <c r="AP170" s="174" t="str">
        <f t="shared" si="26"/>
        <v/>
      </c>
      <c r="AQ170" s="109" t="str">
        <f t="shared" si="27"/>
        <v/>
      </c>
      <c r="AR170" s="172" t="str">
        <f>UPPER(IF($AH170="","",IF(COUNTIF($AR$34:$AR169,$AH170)&lt;1,$AH170,"")))</f>
        <v/>
      </c>
      <c r="AS170" s="111" t="str">
        <f t="shared" si="22"/>
        <v/>
      </c>
      <c r="AT170" s="109" t="str">
        <f t="shared" si="28"/>
        <v/>
      </c>
      <c r="AU170" s="168"/>
      <c r="AV170" s="150"/>
      <c r="AW170" s="151"/>
      <c r="AX170" s="152" t="str">
        <f t="shared" si="23"/>
        <v/>
      </c>
      <c r="AY170" s="152"/>
    </row>
    <row r="171" spans="1:51" s="107" customFormat="1">
      <c r="A171" s="142" t="str">
        <f t="shared" si="24"/>
        <v/>
      </c>
      <c r="B171" s="148" t="str">
        <f t="shared" si="21"/>
        <v/>
      </c>
      <c r="C171" s="149"/>
      <c r="D171" s="111">
        <v>137</v>
      </c>
      <c r="E171" s="144" t="str">
        <f t="shared" si="25"/>
        <v/>
      </c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27"/>
      <c r="AI171" s="16"/>
      <c r="AJ171" s="27"/>
      <c r="AK171" s="4"/>
      <c r="AL171" s="249"/>
      <c r="AM171" s="4"/>
      <c r="AN171" s="4"/>
      <c r="AO171" s="4"/>
      <c r="AP171" s="174" t="str">
        <f t="shared" si="26"/>
        <v/>
      </c>
      <c r="AQ171" s="109" t="str">
        <f t="shared" si="27"/>
        <v/>
      </c>
      <c r="AR171" s="172" t="str">
        <f>UPPER(IF($AH171="","",IF(COUNTIF($AR$34:$AR170,$AH171)&lt;1,$AH171,"")))</f>
        <v/>
      </c>
      <c r="AS171" s="111" t="str">
        <f t="shared" si="22"/>
        <v/>
      </c>
      <c r="AT171" s="109" t="str">
        <f t="shared" si="28"/>
        <v/>
      </c>
      <c r="AU171" s="168"/>
      <c r="AV171" s="150"/>
      <c r="AW171" s="151"/>
      <c r="AX171" s="152" t="str">
        <f t="shared" si="23"/>
        <v/>
      </c>
      <c r="AY171" s="152"/>
    </row>
    <row r="172" spans="1:51" s="107" customFormat="1">
      <c r="A172" s="142" t="str">
        <f t="shared" si="24"/>
        <v/>
      </c>
      <c r="B172" s="148" t="str">
        <f t="shared" si="21"/>
        <v/>
      </c>
      <c r="C172" s="149"/>
      <c r="D172" s="111">
        <v>138</v>
      </c>
      <c r="E172" s="144" t="str">
        <f t="shared" si="25"/>
        <v/>
      </c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27"/>
      <c r="AI172" s="16"/>
      <c r="AJ172" s="27"/>
      <c r="AK172" s="4"/>
      <c r="AL172" s="249"/>
      <c r="AM172" s="4"/>
      <c r="AN172" s="4"/>
      <c r="AO172" s="4"/>
      <c r="AP172" s="174" t="str">
        <f t="shared" si="26"/>
        <v/>
      </c>
      <c r="AQ172" s="109" t="str">
        <f t="shared" si="27"/>
        <v/>
      </c>
      <c r="AR172" s="172" t="str">
        <f>UPPER(IF($AH172="","",IF(COUNTIF($AR$34:$AR171,$AH172)&lt;1,$AH172,"")))</f>
        <v/>
      </c>
      <c r="AS172" s="111" t="str">
        <f t="shared" si="22"/>
        <v/>
      </c>
      <c r="AT172" s="109" t="str">
        <f t="shared" si="28"/>
        <v/>
      </c>
      <c r="AU172" s="168"/>
      <c r="AV172" s="150"/>
      <c r="AW172" s="151"/>
      <c r="AX172" s="152" t="str">
        <f t="shared" si="23"/>
        <v/>
      </c>
      <c r="AY172" s="152"/>
    </row>
    <row r="173" spans="1:51" s="107" customFormat="1">
      <c r="A173" s="142" t="str">
        <f t="shared" si="24"/>
        <v/>
      </c>
      <c r="B173" s="148" t="str">
        <f t="shared" si="21"/>
        <v/>
      </c>
      <c r="C173" s="149"/>
      <c r="D173" s="111">
        <v>139</v>
      </c>
      <c r="E173" s="144" t="str">
        <f t="shared" si="25"/>
        <v/>
      </c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27"/>
      <c r="AI173" s="16"/>
      <c r="AJ173" s="27"/>
      <c r="AK173" s="4"/>
      <c r="AL173" s="249"/>
      <c r="AM173" s="4"/>
      <c r="AN173" s="4"/>
      <c r="AO173" s="4"/>
      <c r="AP173" s="174" t="str">
        <f t="shared" si="26"/>
        <v/>
      </c>
      <c r="AQ173" s="109" t="str">
        <f t="shared" si="27"/>
        <v/>
      </c>
      <c r="AR173" s="172" t="str">
        <f>UPPER(IF($AH173="","",IF(COUNTIF($AR$34:$AR172,$AH173)&lt;1,$AH173,"")))</f>
        <v/>
      </c>
      <c r="AS173" s="111" t="str">
        <f t="shared" si="22"/>
        <v/>
      </c>
      <c r="AT173" s="109" t="str">
        <f t="shared" si="28"/>
        <v/>
      </c>
      <c r="AU173" s="168"/>
      <c r="AV173" s="150"/>
      <c r="AW173" s="151"/>
      <c r="AX173" s="152" t="str">
        <f t="shared" si="23"/>
        <v/>
      </c>
      <c r="AY173" s="152"/>
    </row>
    <row r="174" spans="1:51" s="107" customFormat="1">
      <c r="A174" s="142" t="str">
        <f t="shared" si="24"/>
        <v/>
      </c>
      <c r="B174" s="148" t="str">
        <f t="shared" si="21"/>
        <v/>
      </c>
      <c r="C174" s="149"/>
      <c r="D174" s="111">
        <v>140</v>
      </c>
      <c r="E174" s="144" t="str">
        <f t="shared" si="25"/>
        <v/>
      </c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27"/>
      <c r="AI174" s="16"/>
      <c r="AJ174" s="27"/>
      <c r="AK174" s="4"/>
      <c r="AL174" s="249"/>
      <c r="AM174" s="4"/>
      <c r="AN174" s="4"/>
      <c r="AO174" s="4"/>
      <c r="AP174" s="174" t="str">
        <f t="shared" si="26"/>
        <v/>
      </c>
      <c r="AQ174" s="109" t="str">
        <f t="shared" si="27"/>
        <v/>
      </c>
      <c r="AR174" s="172" t="str">
        <f>UPPER(IF($AH174="","",IF(COUNTIF($AR$34:$AR173,$AH174)&lt;1,$AH174,"")))</f>
        <v/>
      </c>
      <c r="AS174" s="111" t="str">
        <f t="shared" si="22"/>
        <v/>
      </c>
      <c r="AT174" s="109" t="str">
        <f t="shared" si="28"/>
        <v/>
      </c>
      <c r="AU174" s="168"/>
      <c r="AV174" s="150"/>
      <c r="AW174" s="151"/>
      <c r="AX174" s="152" t="str">
        <f t="shared" si="23"/>
        <v/>
      </c>
      <c r="AY174" s="152"/>
    </row>
    <row r="175" spans="1:51" s="107" customFormat="1">
      <c r="A175" s="142" t="str">
        <f t="shared" si="24"/>
        <v/>
      </c>
      <c r="B175" s="148" t="str">
        <f t="shared" si="21"/>
        <v/>
      </c>
      <c r="C175" s="149"/>
      <c r="D175" s="111">
        <v>141</v>
      </c>
      <c r="E175" s="144" t="str">
        <f t="shared" si="25"/>
        <v/>
      </c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27"/>
      <c r="AI175" s="16"/>
      <c r="AJ175" s="27"/>
      <c r="AK175" s="4"/>
      <c r="AL175" s="249"/>
      <c r="AM175" s="4"/>
      <c r="AN175" s="4"/>
      <c r="AO175" s="4"/>
      <c r="AP175" s="174" t="str">
        <f t="shared" si="26"/>
        <v/>
      </c>
      <c r="AQ175" s="109" t="str">
        <f t="shared" si="27"/>
        <v/>
      </c>
      <c r="AR175" s="172" t="str">
        <f>UPPER(IF($AH175="","",IF(COUNTIF($AR$34:$AR174,$AH175)&lt;1,$AH175,"")))</f>
        <v/>
      </c>
      <c r="AS175" s="111" t="str">
        <f t="shared" si="22"/>
        <v/>
      </c>
      <c r="AT175" s="109" t="str">
        <f t="shared" si="28"/>
        <v/>
      </c>
      <c r="AU175" s="168"/>
      <c r="AV175" s="150"/>
      <c r="AW175" s="151"/>
      <c r="AX175" s="152" t="str">
        <f t="shared" si="23"/>
        <v/>
      </c>
      <c r="AY175" s="152"/>
    </row>
    <row r="176" spans="1:51" s="107" customFormat="1">
      <c r="A176" s="142" t="str">
        <f t="shared" si="24"/>
        <v/>
      </c>
      <c r="B176" s="148" t="str">
        <f t="shared" si="21"/>
        <v/>
      </c>
      <c r="C176" s="149"/>
      <c r="D176" s="111">
        <v>142</v>
      </c>
      <c r="E176" s="144" t="str">
        <f t="shared" si="25"/>
        <v/>
      </c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27"/>
      <c r="AI176" s="16"/>
      <c r="AJ176" s="27"/>
      <c r="AK176" s="4"/>
      <c r="AL176" s="249"/>
      <c r="AM176" s="4"/>
      <c r="AN176" s="4"/>
      <c r="AO176" s="4"/>
      <c r="AP176" s="174" t="str">
        <f t="shared" si="26"/>
        <v/>
      </c>
      <c r="AQ176" s="109" t="str">
        <f t="shared" si="27"/>
        <v/>
      </c>
      <c r="AR176" s="172" t="str">
        <f>UPPER(IF($AH176="","",IF(COUNTIF($AR$34:$AR175,$AH176)&lt;1,$AH176,"")))</f>
        <v/>
      </c>
      <c r="AS176" s="111" t="str">
        <f t="shared" si="22"/>
        <v/>
      </c>
      <c r="AT176" s="109" t="str">
        <f t="shared" si="28"/>
        <v/>
      </c>
      <c r="AU176" s="168"/>
      <c r="AV176" s="150"/>
      <c r="AW176" s="151"/>
      <c r="AX176" s="152" t="str">
        <f t="shared" si="23"/>
        <v/>
      </c>
      <c r="AY176" s="152"/>
    </row>
    <row r="177" spans="1:51" s="107" customFormat="1">
      <c r="A177" s="142" t="str">
        <f t="shared" si="24"/>
        <v/>
      </c>
      <c r="B177" s="148" t="str">
        <f t="shared" si="21"/>
        <v/>
      </c>
      <c r="C177" s="149"/>
      <c r="D177" s="111">
        <v>143</v>
      </c>
      <c r="E177" s="144" t="str">
        <f t="shared" si="25"/>
        <v/>
      </c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27"/>
      <c r="AI177" s="16"/>
      <c r="AJ177" s="27"/>
      <c r="AK177" s="4"/>
      <c r="AL177" s="249"/>
      <c r="AM177" s="4"/>
      <c r="AN177" s="4"/>
      <c r="AO177" s="4"/>
      <c r="AP177" s="174" t="str">
        <f t="shared" si="26"/>
        <v/>
      </c>
      <c r="AQ177" s="109" t="str">
        <f t="shared" si="27"/>
        <v/>
      </c>
      <c r="AR177" s="172" t="str">
        <f>UPPER(IF($AH177="","",IF(COUNTIF($AR$34:$AR176,$AH177)&lt;1,$AH177,"")))</f>
        <v/>
      </c>
      <c r="AS177" s="111" t="str">
        <f t="shared" si="22"/>
        <v/>
      </c>
      <c r="AT177" s="109" t="str">
        <f t="shared" si="28"/>
        <v/>
      </c>
      <c r="AU177" s="168"/>
      <c r="AV177" s="150"/>
      <c r="AW177" s="151"/>
      <c r="AX177" s="152" t="str">
        <f t="shared" si="23"/>
        <v/>
      </c>
      <c r="AY177" s="152"/>
    </row>
    <row r="178" spans="1:51" s="107" customFormat="1">
      <c r="A178" s="142" t="str">
        <f t="shared" si="24"/>
        <v/>
      </c>
      <c r="B178" s="148" t="str">
        <f t="shared" si="21"/>
        <v/>
      </c>
      <c r="C178" s="149"/>
      <c r="D178" s="111">
        <v>144</v>
      </c>
      <c r="E178" s="144" t="str">
        <f t="shared" si="25"/>
        <v/>
      </c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27"/>
      <c r="AI178" s="16"/>
      <c r="AJ178" s="27"/>
      <c r="AK178" s="4"/>
      <c r="AL178" s="249"/>
      <c r="AM178" s="4"/>
      <c r="AN178" s="4"/>
      <c r="AO178" s="4"/>
      <c r="AP178" s="174" t="str">
        <f t="shared" si="26"/>
        <v/>
      </c>
      <c r="AQ178" s="109" t="str">
        <f t="shared" si="27"/>
        <v/>
      </c>
      <c r="AR178" s="172" t="str">
        <f>UPPER(IF($AH178="","",IF(COUNTIF($AR$34:$AR177,$AH178)&lt;1,$AH178,"")))</f>
        <v/>
      </c>
      <c r="AS178" s="111" t="str">
        <f t="shared" si="22"/>
        <v/>
      </c>
      <c r="AT178" s="109" t="str">
        <f t="shared" si="28"/>
        <v/>
      </c>
      <c r="AU178" s="168"/>
      <c r="AV178" s="150"/>
      <c r="AW178" s="151"/>
      <c r="AX178" s="152" t="str">
        <f t="shared" si="23"/>
        <v/>
      </c>
      <c r="AY178" s="152"/>
    </row>
    <row r="179" spans="1:51" s="107" customFormat="1">
      <c r="A179" s="142" t="str">
        <f t="shared" si="24"/>
        <v/>
      </c>
      <c r="B179" s="148" t="str">
        <f t="shared" si="21"/>
        <v/>
      </c>
      <c r="C179" s="149"/>
      <c r="D179" s="111">
        <v>145</v>
      </c>
      <c r="E179" s="144" t="str">
        <f t="shared" si="25"/>
        <v/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27"/>
      <c r="AI179" s="16"/>
      <c r="AJ179" s="27"/>
      <c r="AK179" s="4"/>
      <c r="AL179" s="249"/>
      <c r="AM179" s="4"/>
      <c r="AN179" s="4"/>
      <c r="AO179" s="4"/>
      <c r="AP179" s="174" t="str">
        <f t="shared" si="26"/>
        <v/>
      </c>
      <c r="AQ179" s="109" t="str">
        <f t="shared" si="27"/>
        <v/>
      </c>
      <c r="AR179" s="172" t="str">
        <f>UPPER(IF($AH179="","",IF(COUNTIF($AR$34:$AR178,$AH179)&lt;1,$AH179,"")))</f>
        <v/>
      </c>
      <c r="AS179" s="111" t="str">
        <f t="shared" si="22"/>
        <v/>
      </c>
      <c r="AT179" s="109" t="str">
        <f t="shared" si="28"/>
        <v/>
      </c>
      <c r="AU179" s="168"/>
      <c r="AV179" s="150"/>
      <c r="AW179" s="151"/>
      <c r="AX179" s="152" t="str">
        <f t="shared" si="23"/>
        <v/>
      </c>
      <c r="AY179" s="152"/>
    </row>
    <row r="180" spans="1:51" s="107" customFormat="1">
      <c r="A180" s="142" t="str">
        <f t="shared" si="24"/>
        <v/>
      </c>
      <c r="B180" s="148" t="str">
        <f t="shared" si="21"/>
        <v/>
      </c>
      <c r="C180" s="149"/>
      <c r="D180" s="111">
        <v>146</v>
      </c>
      <c r="E180" s="144" t="str">
        <f t="shared" si="25"/>
        <v/>
      </c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27"/>
      <c r="AI180" s="16"/>
      <c r="AJ180" s="27"/>
      <c r="AK180" s="4"/>
      <c r="AL180" s="249"/>
      <c r="AM180" s="4"/>
      <c r="AN180" s="4"/>
      <c r="AO180" s="4"/>
      <c r="AP180" s="174" t="str">
        <f t="shared" si="26"/>
        <v/>
      </c>
      <c r="AQ180" s="109" t="str">
        <f t="shared" si="27"/>
        <v/>
      </c>
      <c r="AR180" s="172" t="str">
        <f>UPPER(IF($AH180="","",IF(COUNTIF($AR$34:$AR179,$AH180)&lt;1,$AH180,"")))</f>
        <v/>
      </c>
      <c r="AS180" s="111" t="str">
        <f t="shared" si="22"/>
        <v/>
      </c>
      <c r="AT180" s="109" t="str">
        <f t="shared" si="28"/>
        <v/>
      </c>
      <c r="AU180" s="168"/>
      <c r="AV180" s="150"/>
      <c r="AW180" s="151"/>
      <c r="AX180" s="152" t="str">
        <f t="shared" si="23"/>
        <v/>
      </c>
      <c r="AY180" s="152"/>
    </row>
    <row r="181" spans="1:51" s="107" customFormat="1">
      <c r="A181" s="142" t="str">
        <f t="shared" si="24"/>
        <v/>
      </c>
      <c r="B181" s="148" t="str">
        <f t="shared" si="21"/>
        <v/>
      </c>
      <c r="C181" s="149"/>
      <c r="D181" s="111">
        <v>147</v>
      </c>
      <c r="E181" s="144" t="str">
        <f t="shared" si="25"/>
        <v/>
      </c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27"/>
      <c r="AI181" s="16"/>
      <c r="AJ181" s="27"/>
      <c r="AK181" s="4"/>
      <c r="AL181" s="249"/>
      <c r="AM181" s="4"/>
      <c r="AN181" s="4"/>
      <c r="AO181" s="4"/>
      <c r="AP181" s="174" t="str">
        <f t="shared" si="26"/>
        <v/>
      </c>
      <c r="AQ181" s="109" t="str">
        <f t="shared" si="27"/>
        <v/>
      </c>
      <c r="AR181" s="172" t="str">
        <f>UPPER(IF($AH181="","",IF(COUNTIF($AR$34:$AR180,$AH181)&lt;1,$AH181,"")))</f>
        <v/>
      </c>
      <c r="AS181" s="111" t="str">
        <f t="shared" si="22"/>
        <v/>
      </c>
      <c r="AT181" s="109" t="str">
        <f t="shared" si="28"/>
        <v/>
      </c>
      <c r="AU181" s="168"/>
      <c r="AV181" s="150"/>
      <c r="AW181" s="151"/>
      <c r="AX181" s="152" t="str">
        <f t="shared" si="23"/>
        <v/>
      </c>
      <c r="AY181" s="152"/>
    </row>
    <row r="182" spans="1:51" s="107" customFormat="1">
      <c r="A182" s="142" t="str">
        <f t="shared" si="24"/>
        <v/>
      </c>
      <c r="B182" s="148" t="str">
        <f t="shared" si="21"/>
        <v/>
      </c>
      <c r="C182" s="149"/>
      <c r="D182" s="111">
        <v>148</v>
      </c>
      <c r="E182" s="144" t="str">
        <f t="shared" si="25"/>
        <v/>
      </c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27"/>
      <c r="AI182" s="16"/>
      <c r="AJ182" s="27"/>
      <c r="AK182" s="4"/>
      <c r="AL182" s="249"/>
      <c r="AM182" s="4"/>
      <c r="AN182" s="4"/>
      <c r="AO182" s="4"/>
      <c r="AP182" s="174" t="str">
        <f t="shared" si="26"/>
        <v/>
      </c>
      <c r="AQ182" s="109" t="str">
        <f t="shared" si="27"/>
        <v/>
      </c>
      <c r="AR182" s="172" t="str">
        <f>UPPER(IF($AH182="","",IF(COUNTIF($AR$34:$AR181,$AH182)&lt;1,$AH182,"")))</f>
        <v/>
      </c>
      <c r="AS182" s="111" t="str">
        <f t="shared" si="22"/>
        <v/>
      </c>
      <c r="AT182" s="109" t="str">
        <f t="shared" si="28"/>
        <v/>
      </c>
      <c r="AU182" s="168"/>
      <c r="AV182" s="150"/>
      <c r="AW182" s="151"/>
      <c r="AX182" s="152" t="str">
        <f t="shared" si="23"/>
        <v/>
      </c>
      <c r="AY182" s="152"/>
    </row>
    <row r="183" spans="1:51" s="107" customFormat="1">
      <c r="A183" s="142" t="str">
        <f t="shared" si="24"/>
        <v/>
      </c>
      <c r="B183" s="148" t="str">
        <f t="shared" si="21"/>
        <v/>
      </c>
      <c r="C183" s="149"/>
      <c r="D183" s="111">
        <v>149</v>
      </c>
      <c r="E183" s="144" t="str">
        <f t="shared" si="25"/>
        <v/>
      </c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27"/>
      <c r="AI183" s="16"/>
      <c r="AJ183" s="27"/>
      <c r="AK183" s="4"/>
      <c r="AL183" s="249"/>
      <c r="AM183" s="4"/>
      <c r="AN183" s="4"/>
      <c r="AO183" s="4"/>
      <c r="AP183" s="174" t="str">
        <f t="shared" si="26"/>
        <v/>
      </c>
      <c r="AQ183" s="109" t="str">
        <f t="shared" si="27"/>
        <v/>
      </c>
      <c r="AR183" s="172" t="str">
        <f>UPPER(IF($AH183="","",IF(COUNTIF($AR$34:$AR182,$AH183)&lt;1,$AH183,"")))</f>
        <v/>
      </c>
      <c r="AS183" s="111" t="str">
        <f t="shared" si="22"/>
        <v/>
      </c>
      <c r="AT183" s="109" t="str">
        <f t="shared" si="28"/>
        <v/>
      </c>
      <c r="AU183" s="168"/>
      <c r="AV183" s="150"/>
      <c r="AW183" s="151"/>
      <c r="AX183" s="152" t="str">
        <f t="shared" si="23"/>
        <v/>
      </c>
      <c r="AY183" s="152"/>
    </row>
    <row r="184" spans="1:51" s="107" customFormat="1">
      <c r="A184" s="142" t="str">
        <f t="shared" si="24"/>
        <v/>
      </c>
      <c r="B184" s="148" t="str">
        <f t="shared" si="21"/>
        <v/>
      </c>
      <c r="C184" s="149"/>
      <c r="D184" s="111">
        <v>150</v>
      </c>
      <c r="E184" s="144" t="str">
        <f t="shared" si="25"/>
        <v/>
      </c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27"/>
      <c r="AI184" s="16"/>
      <c r="AJ184" s="27"/>
      <c r="AK184" s="4"/>
      <c r="AL184" s="249"/>
      <c r="AM184" s="4"/>
      <c r="AN184" s="4"/>
      <c r="AO184" s="4"/>
      <c r="AP184" s="174" t="str">
        <f t="shared" si="26"/>
        <v/>
      </c>
      <c r="AQ184" s="109" t="str">
        <f t="shared" si="27"/>
        <v/>
      </c>
      <c r="AR184" s="172" t="str">
        <f>UPPER(IF($AH184="","",IF(COUNTIF($AR$34:$AR183,$AH184)&lt;1,$AH184,"")))</f>
        <v/>
      </c>
      <c r="AS184" s="111" t="str">
        <f t="shared" si="22"/>
        <v/>
      </c>
      <c r="AT184" s="109" t="str">
        <f t="shared" si="28"/>
        <v/>
      </c>
      <c r="AU184" s="168"/>
      <c r="AV184" s="150"/>
      <c r="AW184" s="151"/>
      <c r="AX184" s="152" t="str">
        <f t="shared" si="23"/>
        <v/>
      </c>
      <c r="AY184" s="152"/>
    </row>
    <row r="185" spans="1:51" s="107" customFormat="1">
      <c r="A185" s="142" t="str">
        <f t="shared" si="24"/>
        <v/>
      </c>
      <c r="B185" s="148" t="str">
        <f t="shared" si="21"/>
        <v/>
      </c>
      <c r="C185" s="149"/>
      <c r="D185" s="111">
        <v>151</v>
      </c>
      <c r="E185" s="144" t="str">
        <f t="shared" si="25"/>
        <v/>
      </c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27"/>
      <c r="AI185" s="16"/>
      <c r="AJ185" s="27"/>
      <c r="AK185" s="4"/>
      <c r="AL185" s="249"/>
      <c r="AM185" s="4"/>
      <c r="AN185" s="4"/>
      <c r="AO185" s="4"/>
      <c r="AP185" s="174" t="str">
        <f t="shared" si="26"/>
        <v/>
      </c>
      <c r="AQ185" s="109" t="str">
        <f t="shared" si="27"/>
        <v/>
      </c>
      <c r="AR185" s="172" t="str">
        <f>UPPER(IF($AH185="","",IF(COUNTIF($AR$34:$AR184,$AH185)&lt;1,$AH185,"")))</f>
        <v/>
      </c>
      <c r="AS185" s="111" t="str">
        <f t="shared" si="22"/>
        <v/>
      </c>
      <c r="AT185" s="109" t="str">
        <f t="shared" si="28"/>
        <v/>
      </c>
      <c r="AU185" s="168"/>
      <c r="AV185" s="150"/>
      <c r="AW185" s="151"/>
      <c r="AX185" s="152" t="str">
        <f t="shared" si="23"/>
        <v/>
      </c>
      <c r="AY185" s="152"/>
    </row>
    <row r="186" spans="1:51" s="107" customFormat="1">
      <c r="A186" s="142" t="str">
        <f t="shared" si="24"/>
        <v/>
      </c>
      <c r="B186" s="148" t="str">
        <f t="shared" si="21"/>
        <v/>
      </c>
      <c r="C186" s="149"/>
      <c r="D186" s="111">
        <v>152</v>
      </c>
      <c r="E186" s="144" t="str">
        <f t="shared" si="25"/>
        <v/>
      </c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27"/>
      <c r="AI186" s="16"/>
      <c r="AJ186" s="27"/>
      <c r="AK186" s="4"/>
      <c r="AL186" s="249"/>
      <c r="AM186" s="4"/>
      <c r="AN186" s="4"/>
      <c r="AO186" s="4"/>
      <c r="AP186" s="174" t="str">
        <f t="shared" si="26"/>
        <v/>
      </c>
      <c r="AQ186" s="109" t="str">
        <f t="shared" si="27"/>
        <v/>
      </c>
      <c r="AR186" s="172" t="str">
        <f>UPPER(IF($AH186="","",IF(COUNTIF($AR$34:$AR185,$AH186)&lt;1,$AH186,"")))</f>
        <v/>
      </c>
      <c r="AS186" s="111" t="str">
        <f t="shared" si="22"/>
        <v/>
      </c>
      <c r="AT186" s="109" t="str">
        <f t="shared" si="28"/>
        <v/>
      </c>
      <c r="AU186" s="168"/>
      <c r="AV186" s="150"/>
      <c r="AW186" s="151"/>
      <c r="AX186" s="152" t="str">
        <f t="shared" si="23"/>
        <v/>
      </c>
      <c r="AY186" s="152"/>
    </row>
    <row r="187" spans="1:51" s="107" customFormat="1">
      <c r="A187" s="142" t="str">
        <f t="shared" si="24"/>
        <v/>
      </c>
      <c r="B187" s="148" t="str">
        <f t="shared" si="21"/>
        <v/>
      </c>
      <c r="C187" s="149"/>
      <c r="D187" s="111">
        <v>153</v>
      </c>
      <c r="E187" s="144" t="str">
        <f t="shared" si="25"/>
        <v/>
      </c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27"/>
      <c r="AI187" s="16"/>
      <c r="AJ187" s="27"/>
      <c r="AK187" s="4"/>
      <c r="AL187" s="249"/>
      <c r="AM187" s="4"/>
      <c r="AN187" s="4"/>
      <c r="AO187" s="4"/>
      <c r="AP187" s="174" t="str">
        <f t="shared" si="26"/>
        <v/>
      </c>
      <c r="AQ187" s="109" t="str">
        <f t="shared" si="27"/>
        <v/>
      </c>
      <c r="AR187" s="172" t="str">
        <f>UPPER(IF($AH187="","",IF(COUNTIF($AR$34:$AR186,$AH187)&lt;1,$AH187,"")))</f>
        <v/>
      </c>
      <c r="AS187" s="111" t="str">
        <f t="shared" si="22"/>
        <v/>
      </c>
      <c r="AT187" s="109" t="str">
        <f t="shared" si="28"/>
        <v/>
      </c>
      <c r="AU187" s="168"/>
      <c r="AV187" s="150"/>
      <c r="AW187" s="151"/>
      <c r="AX187" s="152" t="str">
        <f t="shared" si="23"/>
        <v/>
      </c>
      <c r="AY187" s="152"/>
    </row>
    <row r="188" spans="1:51" s="107" customFormat="1">
      <c r="A188" s="142" t="str">
        <f t="shared" si="24"/>
        <v/>
      </c>
      <c r="B188" s="148" t="str">
        <f t="shared" si="21"/>
        <v/>
      </c>
      <c r="C188" s="149"/>
      <c r="D188" s="111">
        <v>154</v>
      </c>
      <c r="E188" s="144" t="str">
        <f t="shared" si="25"/>
        <v/>
      </c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27"/>
      <c r="AI188" s="16"/>
      <c r="AJ188" s="27"/>
      <c r="AK188" s="4"/>
      <c r="AL188" s="249"/>
      <c r="AM188" s="4"/>
      <c r="AN188" s="4"/>
      <c r="AO188" s="4"/>
      <c r="AP188" s="174" t="str">
        <f t="shared" si="26"/>
        <v/>
      </c>
      <c r="AQ188" s="109" t="str">
        <f t="shared" si="27"/>
        <v/>
      </c>
      <c r="AR188" s="172" t="str">
        <f>UPPER(IF($AH188="","",IF(COUNTIF($AR$34:$AR187,$AH188)&lt;1,$AH188,"")))</f>
        <v/>
      </c>
      <c r="AS188" s="111" t="str">
        <f t="shared" si="22"/>
        <v/>
      </c>
      <c r="AT188" s="109" t="str">
        <f t="shared" si="28"/>
        <v/>
      </c>
      <c r="AU188" s="168"/>
      <c r="AV188" s="150"/>
      <c r="AW188" s="151"/>
      <c r="AX188" s="152" t="str">
        <f t="shared" si="23"/>
        <v/>
      </c>
      <c r="AY188" s="152"/>
    </row>
    <row r="189" spans="1:51" s="107" customFormat="1">
      <c r="A189" s="142" t="str">
        <f t="shared" si="24"/>
        <v/>
      </c>
      <c r="B189" s="148" t="str">
        <f t="shared" si="21"/>
        <v/>
      </c>
      <c r="C189" s="149"/>
      <c r="D189" s="111">
        <v>155</v>
      </c>
      <c r="E189" s="144" t="str">
        <f t="shared" si="25"/>
        <v/>
      </c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27"/>
      <c r="AI189" s="16"/>
      <c r="AJ189" s="27"/>
      <c r="AK189" s="4"/>
      <c r="AL189" s="249"/>
      <c r="AM189" s="4"/>
      <c r="AN189" s="4"/>
      <c r="AO189" s="4"/>
      <c r="AP189" s="174" t="str">
        <f t="shared" si="26"/>
        <v/>
      </c>
      <c r="AQ189" s="109" t="str">
        <f t="shared" si="27"/>
        <v/>
      </c>
      <c r="AR189" s="172" t="str">
        <f>UPPER(IF($AH189="","",IF(COUNTIF($AR$34:$AR188,$AH189)&lt;1,$AH189,"")))</f>
        <v/>
      </c>
      <c r="AS189" s="111" t="str">
        <f t="shared" si="22"/>
        <v/>
      </c>
      <c r="AT189" s="109" t="str">
        <f t="shared" si="28"/>
        <v/>
      </c>
      <c r="AU189" s="168"/>
      <c r="AV189" s="150"/>
      <c r="AW189" s="151"/>
      <c r="AX189" s="152" t="str">
        <f t="shared" si="23"/>
        <v/>
      </c>
      <c r="AY189" s="152"/>
    </row>
    <row r="190" spans="1:51" s="107" customFormat="1">
      <c r="A190" s="142" t="str">
        <f t="shared" si="24"/>
        <v/>
      </c>
      <c r="B190" s="148" t="str">
        <f t="shared" si="21"/>
        <v/>
      </c>
      <c r="C190" s="149"/>
      <c r="D190" s="111">
        <v>156</v>
      </c>
      <c r="E190" s="144" t="str">
        <f t="shared" si="25"/>
        <v/>
      </c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27"/>
      <c r="AI190" s="16"/>
      <c r="AJ190" s="27"/>
      <c r="AK190" s="4"/>
      <c r="AL190" s="249"/>
      <c r="AM190" s="4"/>
      <c r="AN190" s="4"/>
      <c r="AO190" s="4"/>
      <c r="AP190" s="174" t="str">
        <f t="shared" si="26"/>
        <v/>
      </c>
      <c r="AQ190" s="109" t="str">
        <f t="shared" si="27"/>
        <v/>
      </c>
      <c r="AR190" s="172" t="str">
        <f>UPPER(IF($AH190="","",IF(COUNTIF($AR$34:$AR189,$AH190)&lt;1,$AH190,"")))</f>
        <v/>
      </c>
      <c r="AS190" s="111" t="str">
        <f t="shared" si="22"/>
        <v/>
      </c>
      <c r="AT190" s="109" t="str">
        <f t="shared" si="28"/>
        <v/>
      </c>
      <c r="AU190" s="168"/>
      <c r="AV190" s="150"/>
      <c r="AW190" s="151"/>
      <c r="AX190" s="152" t="str">
        <f t="shared" si="23"/>
        <v/>
      </c>
      <c r="AY190" s="152"/>
    </row>
    <row r="191" spans="1:51" s="107" customFormat="1">
      <c r="A191" s="142" t="str">
        <f t="shared" si="24"/>
        <v/>
      </c>
      <c r="B191" s="148" t="str">
        <f t="shared" si="21"/>
        <v/>
      </c>
      <c r="C191" s="149"/>
      <c r="D191" s="111">
        <v>157</v>
      </c>
      <c r="E191" s="144" t="str">
        <f t="shared" si="25"/>
        <v/>
      </c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27"/>
      <c r="AI191" s="16"/>
      <c r="AJ191" s="27"/>
      <c r="AK191" s="4"/>
      <c r="AL191" s="249"/>
      <c r="AM191" s="4"/>
      <c r="AN191" s="4"/>
      <c r="AO191" s="4"/>
      <c r="AP191" s="174" t="str">
        <f t="shared" si="26"/>
        <v/>
      </c>
      <c r="AQ191" s="109" t="str">
        <f t="shared" si="27"/>
        <v/>
      </c>
      <c r="AR191" s="172" t="str">
        <f>UPPER(IF($AH191="","",IF(COUNTIF($AR$34:$AR190,$AH191)&lt;1,$AH191,"")))</f>
        <v/>
      </c>
      <c r="AS191" s="111" t="str">
        <f t="shared" si="22"/>
        <v/>
      </c>
      <c r="AT191" s="109" t="str">
        <f t="shared" si="28"/>
        <v/>
      </c>
      <c r="AU191" s="168"/>
      <c r="AV191" s="150"/>
      <c r="AW191" s="151"/>
      <c r="AX191" s="152" t="str">
        <f t="shared" si="23"/>
        <v/>
      </c>
      <c r="AY191" s="152"/>
    </row>
    <row r="192" spans="1:51" s="107" customFormat="1">
      <c r="A192" s="142" t="str">
        <f t="shared" si="24"/>
        <v/>
      </c>
      <c r="B192" s="148" t="str">
        <f t="shared" si="21"/>
        <v/>
      </c>
      <c r="C192" s="149"/>
      <c r="D192" s="111">
        <v>158</v>
      </c>
      <c r="E192" s="144" t="str">
        <f t="shared" si="25"/>
        <v/>
      </c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27"/>
      <c r="AI192" s="16"/>
      <c r="AJ192" s="27"/>
      <c r="AK192" s="4"/>
      <c r="AL192" s="249"/>
      <c r="AM192" s="4"/>
      <c r="AN192" s="4"/>
      <c r="AO192" s="4"/>
      <c r="AP192" s="174" t="str">
        <f t="shared" si="26"/>
        <v/>
      </c>
      <c r="AQ192" s="109" t="str">
        <f t="shared" si="27"/>
        <v/>
      </c>
      <c r="AR192" s="172" t="str">
        <f>UPPER(IF($AH192="","",IF(COUNTIF($AR$34:$AR191,$AH192)&lt;1,$AH192,"")))</f>
        <v/>
      </c>
      <c r="AS192" s="111" t="str">
        <f t="shared" si="22"/>
        <v/>
      </c>
      <c r="AT192" s="109" t="str">
        <f t="shared" si="28"/>
        <v/>
      </c>
      <c r="AU192" s="168"/>
      <c r="AV192" s="150"/>
      <c r="AW192" s="151"/>
      <c r="AX192" s="152" t="str">
        <f t="shared" si="23"/>
        <v/>
      </c>
      <c r="AY192" s="152"/>
    </row>
    <row r="193" spans="1:51" s="107" customFormat="1">
      <c r="A193" s="142" t="str">
        <f t="shared" si="24"/>
        <v/>
      </c>
      <c r="B193" s="148" t="str">
        <f t="shared" si="21"/>
        <v/>
      </c>
      <c r="C193" s="149"/>
      <c r="D193" s="111">
        <v>159</v>
      </c>
      <c r="E193" s="144" t="str">
        <f t="shared" si="25"/>
        <v/>
      </c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27"/>
      <c r="AI193" s="16"/>
      <c r="AJ193" s="27"/>
      <c r="AK193" s="4"/>
      <c r="AL193" s="249"/>
      <c r="AM193" s="4"/>
      <c r="AN193" s="4"/>
      <c r="AO193" s="4"/>
      <c r="AP193" s="174" t="str">
        <f t="shared" si="26"/>
        <v/>
      </c>
      <c r="AQ193" s="109" t="str">
        <f t="shared" si="27"/>
        <v/>
      </c>
      <c r="AR193" s="172" t="str">
        <f>UPPER(IF($AH193="","",IF(COUNTIF($AR$34:$AR192,$AH193)&lt;1,$AH193,"")))</f>
        <v/>
      </c>
      <c r="AS193" s="111" t="str">
        <f t="shared" si="22"/>
        <v/>
      </c>
      <c r="AT193" s="109" t="str">
        <f t="shared" si="28"/>
        <v/>
      </c>
      <c r="AU193" s="168"/>
      <c r="AV193" s="150"/>
      <c r="AW193" s="151"/>
      <c r="AX193" s="152" t="str">
        <f t="shared" si="23"/>
        <v/>
      </c>
      <c r="AY193" s="152"/>
    </row>
    <row r="194" spans="1:51" s="107" customFormat="1">
      <c r="A194" s="142" t="str">
        <f t="shared" si="24"/>
        <v/>
      </c>
      <c r="B194" s="148" t="str">
        <f t="shared" si="21"/>
        <v/>
      </c>
      <c r="C194" s="149"/>
      <c r="D194" s="111">
        <v>160</v>
      </c>
      <c r="E194" s="144" t="str">
        <f t="shared" si="25"/>
        <v/>
      </c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27"/>
      <c r="AI194" s="16"/>
      <c r="AJ194" s="27"/>
      <c r="AK194" s="4"/>
      <c r="AL194" s="249"/>
      <c r="AM194" s="4"/>
      <c r="AN194" s="4"/>
      <c r="AO194" s="4"/>
      <c r="AP194" s="174" t="str">
        <f t="shared" si="26"/>
        <v/>
      </c>
      <c r="AQ194" s="109" t="str">
        <f t="shared" si="27"/>
        <v/>
      </c>
      <c r="AR194" s="172" t="str">
        <f>UPPER(IF($AH194="","",IF(COUNTIF($AR$34:$AR193,$AH194)&lt;1,$AH194,"")))</f>
        <v/>
      </c>
      <c r="AS194" s="111" t="str">
        <f t="shared" si="22"/>
        <v/>
      </c>
      <c r="AT194" s="109" t="str">
        <f t="shared" si="28"/>
        <v/>
      </c>
      <c r="AU194" s="168"/>
      <c r="AV194" s="150"/>
      <c r="AW194" s="151"/>
      <c r="AX194" s="152" t="str">
        <f t="shared" si="23"/>
        <v/>
      </c>
      <c r="AY194" s="152"/>
    </row>
    <row r="195" spans="1:51" s="107" customFormat="1">
      <c r="A195" s="142" t="str">
        <f t="shared" si="24"/>
        <v/>
      </c>
      <c r="B195" s="148" t="str">
        <f t="shared" si="21"/>
        <v/>
      </c>
      <c r="C195" s="149"/>
      <c r="D195" s="111">
        <v>161</v>
      </c>
      <c r="E195" s="144" t="str">
        <f t="shared" si="25"/>
        <v/>
      </c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27"/>
      <c r="AI195" s="16"/>
      <c r="AJ195" s="27"/>
      <c r="AK195" s="4"/>
      <c r="AL195" s="249"/>
      <c r="AM195" s="4"/>
      <c r="AN195" s="4"/>
      <c r="AO195" s="4"/>
      <c r="AP195" s="174" t="str">
        <f t="shared" si="26"/>
        <v/>
      </c>
      <c r="AQ195" s="109" t="str">
        <f t="shared" si="27"/>
        <v/>
      </c>
      <c r="AR195" s="172" t="str">
        <f>UPPER(IF($AH195="","",IF(COUNTIF($AR$34:$AR194,$AH195)&lt;1,$AH195,"")))</f>
        <v/>
      </c>
      <c r="AS195" s="111" t="str">
        <f t="shared" si="22"/>
        <v/>
      </c>
      <c r="AT195" s="109" t="str">
        <f t="shared" si="28"/>
        <v/>
      </c>
      <c r="AU195" s="168"/>
      <c r="AV195" s="150"/>
      <c r="AW195" s="151"/>
      <c r="AX195" s="152" t="str">
        <f t="shared" si="23"/>
        <v/>
      </c>
      <c r="AY195" s="152"/>
    </row>
    <row r="196" spans="1:51" s="107" customFormat="1">
      <c r="A196" s="142" t="str">
        <f t="shared" si="24"/>
        <v/>
      </c>
      <c r="B196" s="148" t="str">
        <f t="shared" si="21"/>
        <v/>
      </c>
      <c r="C196" s="149"/>
      <c r="D196" s="111">
        <v>162</v>
      </c>
      <c r="E196" s="144" t="str">
        <f t="shared" si="25"/>
        <v/>
      </c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27"/>
      <c r="AI196" s="16"/>
      <c r="AJ196" s="27"/>
      <c r="AK196" s="4"/>
      <c r="AL196" s="249"/>
      <c r="AM196" s="4"/>
      <c r="AN196" s="4"/>
      <c r="AO196" s="4"/>
      <c r="AP196" s="174" t="str">
        <f t="shared" si="26"/>
        <v/>
      </c>
      <c r="AQ196" s="109" t="str">
        <f t="shared" si="27"/>
        <v/>
      </c>
      <c r="AR196" s="172" t="str">
        <f>UPPER(IF($AH196="","",IF(COUNTIF($AR$34:$AR195,$AH196)&lt;1,$AH196,"")))</f>
        <v/>
      </c>
      <c r="AS196" s="111" t="str">
        <f t="shared" si="22"/>
        <v/>
      </c>
      <c r="AT196" s="109" t="str">
        <f t="shared" si="28"/>
        <v/>
      </c>
      <c r="AU196" s="168"/>
      <c r="AV196" s="150"/>
      <c r="AW196" s="151"/>
      <c r="AX196" s="152" t="str">
        <f t="shared" si="23"/>
        <v/>
      </c>
      <c r="AY196" s="152"/>
    </row>
    <row r="197" spans="1:51" s="107" customFormat="1">
      <c r="A197" s="142" t="str">
        <f t="shared" si="24"/>
        <v/>
      </c>
      <c r="B197" s="148" t="str">
        <f t="shared" si="21"/>
        <v/>
      </c>
      <c r="C197" s="149"/>
      <c r="D197" s="111">
        <v>163</v>
      </c>
      <c r="E197" s="144" t="str">
        <f t="shared" si="25"/>
        <v/>
      </c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27"/>
      <c r="AI197" s="16"/>
      <c r="AJ197" s="27"/>
      <c r="AK197" s="4"/>
      <c r="AL197" s="249"/>
      <c r="AM197" s="4"/>
      <c r="AN197" s="4"/>
      <c r="AO197" s="4"/>
      <c r="AP197" s="174" t="str">
        <f t="shared" si="26"/>
        <v/>
      </c>
      <c r="AQ197" s="109" t="str">
        <f t="shared" si="27"/>
        <v/>
      </c>
      <c r="AR197" s="172" t="str">
        <f>UPPER(IF($AH197="","",IF(COUNTIF($AR$34:$AR196,$AH197)&lt;1,$AH197,"")))</f>
        <v/>
      </c>
      <c r="AS197" s="111" t="str">
        <f t="shared" si="22"/>
        <v/>
      </c>
      <c r="AT197" s="109" t="str">
        <f t="shared" si="28"/>
        <v/>
      </c>
      <c r="AU197" s="168"/>
      <c r="AV197" s="150"/>
      <c r="AW197" s="151"/>
      <c r="AX197" s="152" t="str">
        <f t="shared" si="23"/>
        <v/>
      </c>
      <c r="AY197" s="152"/>
    </row>
    <row r="198" spans="1:51" s="107" customFormat="1">
      <c r="A198" s="142" t="str">
        <f t="shared" si="24"/>
        <v/>
      </c>
      <c r="B198" s="148" t="str">
        <f t="shared" si="21"/>
        <v/>
      </c>
      <c r="C198" s="149"/>
      <c r="D198" s="111">
        <v>164</v>
      </c>
      <c r="E198" s="144" t="str">
        <f t="shared" si="25"/>
        <v/>
      </c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27"/>
      <c r="AI198" s="16"/>
      <c r="AJ198" s="27"/>
      <c r="AK198" s="4"/>
      <c r="AL198" s="249"/>
      <c r="AM198" s="4"/>
      <c r="AN198" s="4"/>
      <c r="AO198" s="4"/>
      <c r="AP198" s="174" t="str">
        <f t="shared" si="26"/>
        <v/>
      </c>
      <c r="AQ198" s="109" t="str">
        <f t="shared" si="27"/>
        <v/>
      </c>
      <c r="AR198" s="172" t="str">
        <f>UPPER(IF($AH198="","",IF(COUNTIF($AR$34:$AR197,$AH198)&lt;1,$AH198,"")))</f>
        <v/>
      </c>
      <c r="AS198" s="111" t="str">
        <f t="shared" si="22"/>
        <v/>
      </c>
      <c r="AT198" s="109" t="str">
        <f t="shared" si="28"/>
        <v/>
      </c>
      <c r="AU198" s="168"/>
      <c r="AV198" s="150"/>
      <c r="AW198" s="151"/>
      <c r="AX198" s="152" t="str">
        <f t="shared" si="23"/>
        <v/>
      </c>
      <c r="AY198" s="152"/>
    </row>
    <row r="199" spans="1:51" s="107" customFormat="1">
      <c r="A199" s="142" t="str">
        <f t="shared" si="24"/>
        <v/>
      </c>
      <c r="B199" s="148" t="str">
        <f t="shared" si="21"/>
        <v/>
      </c>
      <c r="C199" s="149"/>
      <c r="D199" s="111">
        <v>165</v>
      </c>
      <c r="E199" s="144" t="str">
        <f t="shared" si="25"/>
        <v/>
      </c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27"/>
      <c r="AI199" s="16"/>
      <c r="AJ199" s="27"/>
      <c r="AK199" s="4"/>
      <c r="AL199" s="249"/>
      <c r="AM199" s="4"/>
      <c r="AN199" s="4"/>
      <c r="AO199" s="4"/>
      <c r="AP199" s="174" t="str">
        <f t="shared" si="26"/>
        <v/>
      </c>
      <c r="AQ199" s="109" t="str">
        <f t="shared" si="27"/>
        <v/>
      </c>
      <c r="AR199" s="172" t="str">
        <f>UPPER(IF($AH199="","",IF(COUNTIF($AR$34:$AR198,$AH199)&lt;1,$AH199,"")))</f>
        <v/>
      </c>
      <c r="AS199" s="111" t="str">
        <f t="shared" si="22"/>
        <v/>
      </c>
      <c r="AT199" s="109" t="str">
        <f t="shared" si="28"/>
        <v/>
      </c>
      <c r="AU199" s="168"/>
      <c r="AV199" s="150"/>
      <c r="AW199" s="151"/>
      <c r="AX199" s="152" t="str">
        <f t="shared" si="23"/>
        <v/>
      </c>
      <c r="AY199" s="152"/>
    </row>
    <row r="200" spans="1:51" s="107" customFormat="1">
      <c r="A200" s="142" t="str">
        <f t="shared" si="24"/>
        <v/>
      </c>
      <c r="B200" s="148" t="str">
        <f t="shared" si="21"/>
        <v/>
      </c>
      <c r="C200" s="149"/>
      <c r="D200" s="111">
        <v>166</v>
      </c>
      <c r="E200" s="144" t="str">
        <f t="shared" si="25"/>
        <v/>
      </c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27"/>
      <c r="AI200" s="16"/>
      <c r="AJ200" s="27"/>
      <c r="AK200" s="4"/>
      <c r="AL200" s="249"/>
      <c r="AM200" s="4"/>
      <c r="AN200" s="4"/>
      <c r="AO200" s="4"/>
      <c r="AP200" s="174" t="str">
        <f t="shared" si="26"/>
        <v/>
      </c>
      <c r="AQ200" s="109" t="str">
        <f t="shared" si="27"/>
        <v/>
      </c>
      <c r="AR200" s="172" t="str">
        <f>UPPER(IF($AH200="","",IF(COUNTIF($AR$34:$AR199,$AH200)&lt;1,$AH200,"")))</f>
        <v/>
      </c>
      <c r="AS200" s="111" t="str">
        <f t="shared" si="22"/>
        <v/>
      </c>
      <c r="AT200" s="109" t="str">
        <f t="shared" si="28"/>
        <v/>
      </c>
      <c r="AU200" s="168"/>
      <c r="AV200" s="150"/>
      <c r="AW200" s="151"/>
      <c r="AX200" s="152" t="str">
        <f t="shared" si="23"/>
        <v/>
      </c>
      <c r="AY200" s="152"/>
    </row>
    <row r="201" spans="1:51" s="107" customFormat="1">
      <c r="A201" s="142" t="str">
        <f t="shared" si="24"/>
        <v/>
      </c>
      <c r="B201" s="148" t="str">
        <f t="shared" si="21"/>
        <v/>
      </c>
      <c r="C201" s="149"/>
      <c r="D201" s="111">
        <v>167</v>
      </c>
      <c r="E201" s="144" t="str">
        <f t="shared" si="25"/>
        <v/>
      </c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27"/>
      <c r="AI201" s="16"/>
      <c r="AJ201" s="27"/>
      <c r="AK201" s="4"/>
      <c r="AL201" s="249"/>
      <c r="AM201" s="4"/>
      <c r="AN201" s="4"/>
      <c r="AO201" s="4"/>
      <c r="AP201" s="174" t="str">
        <f t="shared" si="26"/>
        <v/>
      </c>
      <c r="AQ201" s="109" t="str">
        <f t="shared" si="27"/>
        <v/>
      </c>
      <c r="AR201" s="172" t="str">
        <f>UPPER(IF($AH201="","",IF(COUNTIF($AR$34:$AR200,$AH201)&lt;1,$AH201,"")))</f>
        <v/>
      </c>
      <c r="AS201" s="111" t="str">
        <f t="shared" si="22"/>
        <v/>
      </c>
      <c r="AT201" s="109" t="str">
        <f t="shared" si="28"/>
        <v/>
      </c>
      <c r="AU201" s="168"/>
      <c r="AV201" s="150"/>
      <c r="AW201" s="151"/>
      <c r="AX201" s="152" t="str">
        <f t="shared" si="23"/>
        <v/>
      </c>
      <c r="AY201" s="152"/>
    </row>
    <row r="202" spans="1:51" s="107" customFormat="1">
      <c r="A202" s="142" t="str">
        <f t="shared" si="24"/>
        <v/>
      </c>
      <c r="B202" s="148" t="str">
        <f t="shared" si="21"/>
        <v/>
      </c>
      <c r="C202" s="149"/>
      <c r="D202" s="111">
        <v>168</v>
      </c>
      <c r="E202" s="144" t="str">
        <f t="shared" si="25"/>
        <v/>
      </c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27"/>
      <c r="AI202" s="16"/>
      <c r="AJ202" s="27"/>
      <c r="AK202" s="4"/>
      <c r="AL202" s="249"/>
      <c r="AM202" s="4"/>
      <c r="AN202" s="4"/>
      <c r="AO202" s="4"/>
      <c r="AP202" s="174" t="str">
        <f t="shared" si="26"/>
        <v/>
      </c>
      <c r="AQ202" s="109" t="str">
        <f t="shared" si="27"/>
        <v/>
      </c>
      <c r="AR202" s="172" t="str">
        <f>UPPER(IF($AH202="","",IF(COUNTIF($AR$34:$AR201,$AH202)&lt;1,$AH202,"")))</f>
        <v/>
      </c>
      <c r="AS202" s="111" t="str">
        <f t="shared" si="22"/>
        <v/>
      </c>
      <c r="AT202" s="109" t="str">
        <f t="shared" si="28"/>
        <v/>
      </c>
      <c r="AU202" s="168"/>
      <c r="AV202" s="150"/>
      <c r="AW202" s="151"/>
      <c r="AX202" s="152" t="str">
        <f t="shared" si="23"/>
        <v/>
      </c>
      <c r="AY202" s="152"/>
    </row>
    <row r="203" spans="1:51" s="107" customFormat="1">
      <c r="A203" s="142" t="str">
        <f t="shared" si="24"/>
        <v/>
      </c>
      <c r="B203" s="148" t="str">
        <f t="shared" si="21"/>
        <v/>
      </c>
      <c r="C203" s="149"/>
      <c r="D203" s="111">
        <v>169</v>
      </c>
      <c r="E203" s="144" t="str">
        <f t="shared" si="25"/>
        <v/>
      </c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27"/>
      <c r="AI203" s="16"/>
      <c r="AJ203" s="27"/>
      <c r="AK203" s="4"/>
      <c r="AL203" s="249"/>
      <c r="AM203" s="4"/>
      <c r="AN203" s="4"/>
      <c r="AO203" s="4"/>
      <c r="AP203" s="174" t="str">
        <f t="shared" si="26"/>
        <v/>
      </c>
      <c r="AQ203" s="109" t="str">
        <f t="shared" si="27"/>
        <v/>
      </c>
      <c r="AR203" s="172" t="str">
        <f>UPPER(IF($AH203="","",IF(COUNTIF($AR$34:$AR202,$AH203)&lt;1,$AH203,"")))</f>
        <v/>
      </c>
      <c r="AS203" s="111" t="str">
        <f t="shared" si="22"/>
        <v/>
      </c>
      <c r="AT203" s="109" t="str">
        <f t="shared" si="28"/>
        <v/>
      </c>
      <c r="AU203" s="168"/>
      <c r="AV203" s="150"/>
      <c r="AW203" s="151"/>
      <c r="AX203" s="152" t="str">
        <f t="shared" si="23"/>
        <v/>
      </c>
      <c r="AY203" s="152"/>
    </row>
    <row r="204" spans="1:51" s="107" customFormat="1">
      <c r="A204" s="142" t="str">
        <f t="shared" si="24"/>
        <v/>
      </c>
      <c r="B204" s="148" t="str">
        <f t="shared" si="21"/>
        <v/>
      </c>
      <c r="C204" s="149"/>
      <c r="D204" s="111">
        <v>170</v>
      </c>
      <c r="E204" s="144" t="str">
        <f t="shared" si="25"/>
        <v/>
      </c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27"/>
      <c r="AI204" s="16"/>
      <c r="AJ204" s="27"/>
      <c r="AK204" s="4"/>
      <c r="AL204" s="249"/>
      <c r="AM204" s="4"/>
      <c r="AN204" s="4"/>
      <c r="AO204" s="4"/>
      <c r="AP204" s="174" t="str">
        <f t="shared" si="26"/>
        <v/>
      </c>
      <c r="AQ204" s="109" t="str">
        <f t="shared" si="27"/>
        <v/>
      </c>
      <c r="AR204" s="172" t="str">
        <f>UPPER(IF($AH204="","",IF(COUNTIF($AR$34:$AR203,$AH204)&lt;1,$AH204,"")))</f>
        <v/>
      </c>
      <c r="AS204" s="111" t="str">
        <f t="shared" si="22"/>
        <v/>
      </c>
      <c r="AT204" s="109" t="str">
        <f t="shared" si="28"/>
        <v/>
      </c>
      <c r="AU204" s="168"/>
      <c r="AV204" s="150"/>
      <c r="AW204" s="151"/>
      <c r="AX204" s="152" t="str">
        <f t="shared" si="23"/>
        <v/>
      </c>
      <c r="AY204" s="152"/>
    </row>
    <row r="205" spans="1:51" s="107" customFormat="1">
      <c r="A205" s="142" t="str">
        <f t="shared" si="24"/>
        <v/>
      </c>
      <c r="B205" s="148" t="str">
        <f t="shared" si="21"/>
        <v/>
      </c>
      <c r="C205" s="149"/>
      <c r="D205" s="111">
        <v>171</v>
      </c>
      <c r="E205" s="144" t="str">
        <f t="shared" si="25"/>
        <v/>
      </c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27"/>
      <c r="AI205" s="16"/>
      <c r="AJ205" s="27"/>
      <c r="AK205" s="4"/>
      <c r="AL205" s="249"/>
      <c r="AM205" s="4"/>
      <c r="AN205" s="4"/>
      <c r="AO205" s="4"/>
      <c r="AP205" s="174" t="str">
        <f t="shared" si="26"/>
        <v/>
      </c>
      <c r="AQ205" s="109" t="str">
        <f t="shared" si="27"/>
        <v/>
      </c>
      <c r="AR205" s="172" t="str">
        <f>UPPER(IF($AH205="","",IF(COUNTIF($AR$34:$AR204,$AH205)&lt;1,$AH205,"")))</f>
        <v/>
      </c>
      <c r="AS205" s="111" t="str">
        <f t="shared" si="22"/>
        <v/>
      </c>
      <c r="AT205" s="109" t="str">
        <f t="shared" si="28"/>
        <v/>
      </c>
      <c r="AU205" s="168"/>
      <c r="AV205" s="150"/>
      <c r="AW205" s="151"/>
      <c r="AX205" s="152" t="str">
        <f t="shared" si="23"/>
        <v/>
      </c>
      <c r="AY205" s="152"/>
    </row>
    <row r="206" spans="1:51" s="107" customFormat="1">
      <c r="A206" s="142" t="str">
        <f t="shared" si="24"/>
        <v/>
      </c>
      <c r="B206" s="148" t="str">
        <f t="shared" si="21"/>
        <v/>
      </c>
      <c r="C206" s="149"/>
      <c r="D206" s="111">
        <v>172</v>
      </c>
      <c r="E206" s="144" t="str">
        <f t="shared" si="25"/>
        <v/>
      </c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27"/>
      <c r="AI206" s="16"/>
      <c r="AJ206" s="27"/>
      <c r="AK206" s="4"/>
      <c r="AL206" s="249"/>
      <c r="AM206" s="4"/>
      <c r="AN206" s="4"/>
      <c r="AO206" s="4"/>
      <c r="AP206" s="174" t="str">
        <f t="shared" si="26"/>
        <v/>
      </c>
      <c r="AQ206" s="109" t="str">
        <f t="shared" si="27"/>
        <v/>
      </c>
      <c r="AR206" s="172" t="str">
        <f>UPPER(IF($AH206="","",IF(COUNTIF($AR$34:$AR205,$AH206)&lt;1,$AH206,"")))</f>
        <v/>
      </c>
      <c r="AS206" s="111" t="str">
        <f t="shared" si="22"/>
        <v/>
      </c>
      <c r="AT206" s="109" t="str">
        <f t="shared" si="28"/>
        <v/>
      </c>
      <c r="AU206" s="168"/>
      <c r="AV206" s="150"/>
      <c r="AW206" s="151"/>
      <c r="AX206" s="152" t="str">
        <f t="shared" si="23"/>
        <v/>
      </c>
      <c r="AY206" s="152"/>
    </row>
    <row r="207" spans="1:51" s="107" customFormat="1">
      <c r="A207" s="142" t="str">
        <f t="shared" si="24"/>
        <v/>
      </c>
      <c r="B207" s="148" t="str">
        <f t="shared" si="21"/>
        <v/>
      </c>
      <c r="C207" s="149"/>
      <c r="D207" s="111">
        <v>173</v>
      </c>
      <c r="E207" s="144" t="str">
        <f t="shared" si="25"/>
        <v/>
      </c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27"/>
      <c r="AI207" s="16"/>
      <c r="AJ207" s="27"/>
      <c r="AK207" s="4"/>
      <c r="AL207" s="249"/>
      <c r="AM207" s="4"/>
      <c r="AN207" s="4"/>
      <c r="AO207" s="4"/>
      <c r="AP207" s="174" t="str">
        <f t="shared" si="26"/>
        <v/>
      </c>
      <c r="AQ207" s="109" t="str">
        <f t="shared" si="27"/>
        <v/>
      </c>
      <c r="AR207" s="172" t="str">
        <f>UPPER(IF($AH207="","",IF(COUNTIF($AR$34:$AR206,$AH207)&lt;1,$AH207,"")))</f>
        <v/>
      </c>
      <c r="AS207" s="111" t="str">
        <f t="shared" si="22"/>
        <v/>
      </c>
      <c r="AT207" s="109" t="str">
        <f t="shared" si="28"/>
        <v/>
      </c>
      <c r="AU207" s="168"/>
      <c r="AV207" s="150"/>
      <c r="AW207" s="151"/>
      <c r="AX207" s="152" t="str">
        <f t="shared" si="23"/>
        <v/>
      </c>
      <c r="AY207" s="152"/>
    </row>
    <row r="208" spans="1:51" s="107" customFormat="1">
      <c r="A208" s="142" t="str">
        <f t="shared" si="24"/>
        <v/>
      </c>
      <c r="B208" s="148" t="str">
        <f t="shared" si="21"/>
        <v/>
      </c>
      <c r="C208" s="149"/>
      <c r="D208" s="111">
        <v>174</v>
      </c>
      <c r="E208" s="144" t="str">
        <f t="shared" si="25"/>
        <v/>
      </c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27"/>
      <c r="AI208" s="16"/>
      <c r="AJ208" s="27"/>
      <c r="AK208" s="4"/>
      <c r="AL208" s="249"/>
      <c r="AM208" s="4"/>
      <c r="AN208" s="4"/>
      <c r="AO208" s="4"/>
      <c r="AP208" s="174" t="str">
        <f t="shared" si="26"/>
        <v/>
      </c>
      <c r="AQ208" s="109" t="str">
        <f t="shared" si="27"/>
        <v/>
      </c>
      <c r="AR208" s="172" t="str">
        <f>UPPER(IF($AH208="","",IF(COUNTIF($AR$34:$AR207,$AH208)&lt;1,$AH208,"")))</f>
        <v/>
      </c>
      <c r="AS208" s="111" t="str">
        <f t="shared" si="22"/>
        <v/>
      </c>
      <c r="AT208" s="109" t="str">
        <f t="shared" si="28"/>
        <v/>
      </c>
      <c r="AU208" s="168"/>
      <c r="AV208" s="150"/>
      <c r="AW208" s="151"/>
      <c r="AX208" s="152" t="str">
        <f t="shared" si="23"/>
        <v/>
      </c>
      <c r="AY208" s="152"/>
    </row>
    <row r="209" spans="1:51" s="107" customFormat="1">
      <c r="A209" s="142" t="str">
        <f t="shared" si="24"/>
        <v/>
      </c>
      <c r="B209" s="148" t="str">
        <f t="shared" si="21"/>
        <v/>
      </c>
      <c r="C209" s="149"/>
      <c r="D209" s="111">
        <v>175</v>
      </c>
      <c r="E209" s="144" t="str">
        <f t="shared" si="25"/>
        <v/>
      </c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27"/>
      <c r="AI209" s="16"/>
      <c r="AJ209" s="27"/>
      <c r="AK209" s="4"/>
      <c r="AL209" s="249"/>
      <c r="AM209" s="4"/>
      <c r="AN209" s="4"/>
      <c r="AO209" s="4"/>
      <c r="AP209" s="174" t="str">
        <f t="shared" si="26"/>
        <v/>
      </c>
      <c r="AQ209" s="109" t="str">
        <f t="shared" si="27"/>
        <v/>
      </c>
      <c r="AR209" s="172" t="str">
        <f>UPPER(IF($AH209="","",IF(COUNTIF($AR$34:$AR208,$AH209)&lt;1,$AH209,"")))</f>
        <v/>
      </c>
      <c r="AS209" s="111" t="str">
        <f t="shared" si="22"/>
        <v/>
      </c>
      <c r="AT209" s="109" t="str">
        <f t="shared" si="28"/>
        <v/>
      </c>
      <c r="AU209" s="168"/>
      <c r="AV209" s="150"/>
      <c r="AW209" s="151"/>
      <c r="AX209" s="152" t="str">
        <f t="shared" si="23"/>
        <v/>
      </c>
      <c r="AY209" s="152"/>
    </row>
    <row r="210" spans="1:51" s="107" customFormat="1">
      <c r="A210" s="142" t="str">
        <f t="shared" si="24"/>
        <v/>
      </c>
      <c r="B210" s="148" t="str">
        <f t="shared" si="21"/>
        <v/>
      </c>
      <c r="C210" s="149"/>
      <c r="D210" s="111">
        <v>176</v>
      </c>
      <c r="E210" s="144" t="str">
        <f t="shared" si="25"/>
        <v/>
      </c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27"/>
      <c r="AI210" s="16"/>
      <c r="AJ210" s="27"/>
      <c r="AK210" s="4"/>
      <c r="AL210" s="249"/>
      <c r="AM210" s="4"/>
      <c r="AN210" s="4"/>
      <c r="AO210" s="4"/>
      <c r="AP210" s="174" t="str">
        <f t="shared" si="26"/>
        <v/>
      </c>
      <c r="AQ210" s="109" t="str">
        <f t="shared" si="27"/>
        <v/>
      </c>
      <c r="AR210" s="172" t="str">
        <f>UPPER(IF($AH210="","",IF(COUNTIF($AR$34:$AR209,$AH210)&lt;1,$AH210,"")))</f>
        <v/>
      </c>
      <c r="AS210" s="111" t="str">
        <f t="shared" si="22"/>
        <v/>
      </c>
      <c r="AT210" s="109" t="str">
        <f t="shared" si="28"/>
        <v/>
      </c>
      <c r="AU210" s="168"/>
      <c r="AV210" s="150"/>
      <c r="AW210" s="151"/>
      <c r="AX210" s="152" t="str">
        <f t="shared" si="23"/>
        <v/>
      </c>
      <c r="AY210" s="152"/>
    </row>
    <row r="211" spans="1:51" s="107" customFormat="1">
      <c r="A211" s="142" t="str">
        <f t="shared" si="24"/>
        <v/>
      </c>
      <c r="B211" s="148" t="str">
        <f t="shared" si="21"/>
        <v/>
      </c>
      <c r="C211" s="149"/>
      <c r="D211" s="111">
        <v>177</v>
      </c>
      <c r="E211" s="144" t="str">
        <f t="shared" si="25"/>
        <v/>
      </c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27"/>
      <c r="AI211" s="16"/>
      <c r="AJ211" s="27"/>
      <c r="AK211" s="4"/>
      <c r="AL211" s="249"/>
      <c r="AM211" s="4"/>
      <c r="AN211" s="4"/>
      <c r="AO211" s="4"/>
      <c r="AP211" s="174" t="str">
        <f t="shared" si="26"/>
        <v/>
      </c>
      <c r="AQ211" s="109" t="str">
        <f t="shared" si="27"/>
        <v/>
      </c>
      <c r="AR211" s="172" t="str">
        <f>UPPER(IF($AH211="","",IF(COUNTIF($AR$34:$AR210,$AH211)&lt;1,$AH211,"")))</f>
        <v/>
      </c>
      <c r="AS211" s="111" t="str">
        <f t="shared" si="22"/>
        <v/>
      </c>
      <c r="AT211" s="109" t="str">
        <f t="shared" si="28"/>
        <v/>
      </c>
      <c r="AU211" s="168"/>
      <c r="AV211" s="150"/>
      <c r="AW211" s="151"/>
      <c r="AX211" s="152" t="str">
        <f t="shared" si="23"/>
        <v/>
      </c>
      <c r="AY211" s="152"/>
    </row>
    <row r="212" spans="1:51" s="107" customFormat="1">
      <c r="A212" s="142" t="str">
        <f t="shared" si="24"/>
        <v/>
      </c>
      <c r="B212" s="148" t="str">
        <f t="shared" si="21"/>
        <v/>
      </c>
      <c r="C212" s="149"/>
      <c r="D212" s="111">
        <v>178</v>
      </c>
      <c r="E212" s="144" t="str">
        <f t="shared" si="25"/>
        <v/>
      </c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27"/>
      <c r="AI212" s="16"/>
      <c r="AJ212" s="27"/>
      <c r="AK212" s="4"/>
      <c r="AL212" s="249"/>
      <c r="AM212" s="4"/>
      <c r="AN212" s="4"/>
      <c r="AO212" s="4"/>
      <c r="AP212" s="174" t="str">
        <f t="shared" si="26"/>
        <v/>
      </c>
      <c r="AQ212" s="109" t="str">
        <f t="shared" si="27"/>
        <v/>
      </c>
      <c r="AR212" s="172" t="str">
        <f>UPPER(IF($AH212="","",IF(COUNTIF($AR$34:$AR211,$AH212)&lt;1,$AH212,"")))</f>
        <v/>
      </c>
      <c r="AS212" s="111" t="str">
        <f t="shared" si="22"/>
        <v/>
      </c>
      <c r="AT212" s="109" t="str">
        <f t="shared" si="28"/>
        <v/>
      </c>
      <c r="AU212" s="168"/>
      <c r="AV212" s="150"/>
      <c r="AW212" s="151"/>
      <c r="AX212" s="152" t="str">
        <f t="shared" si="23"/>
        <v/>
      </c>
      <c r="AY212" s="152"/>
    </row>
    <row r="213" spans="1:51" s="107" customFormat="1">
      <c r="A213" s="142" t="str">
        <f t="shared" si="24"/>
        <v/>
      </c>
      <c r="B213" s="148" t="str">
        <f t="shared" si="21"/>
        <v/>
      </c>
      <c r="C213" s="149"/>
      <c r="D213" s="111">
        <v>179</v>
      </c>
      <c r="E213" s="144" t="str">
        <f t="shared" si="25"/>
        <v/>
      </c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27"/>
      <c r="AI213" s="16"/>
      <c r="AJ213" s="27"/>
      <c r="AK213" s="4"/>
      <c r="AL213" s="249"/>
      <c r="AM213" s="4"/>
      <c r="AN213" s="4"/>
      <c r="AO213" s="4"/>
      <c r="AP213" s="174" t="str">
        <f t="shared" si="26"/>
        <v/>
      </c>
      <c r="AQ213" s="109" t="str">
        <f t="shared" si="27"/>
        <v/>
      </c>
      <c r="AR213" s="172" t="str">
        <f>UPPER(IF($AH213="","",IF(COUNTIF($AR$34:$AR212,$AH213)&lt;1,$AH213,"")))</f>
        <v/>
      </c>
      <c r="AS213" s="111" t="str">
        <f t="shared" si="22"/>
        <v/>
      </c>
      <c r="AT213" s="109" t="str">
        <f t="shared" si="28"/>
        <v/>
      </c>
      <c r="AU213" s="168"/>
      <c r="AV213" s="150"/>
      <c r="AW213" s="151"/>
      <c r="AX213" s="152" t="str">
        <f t="shared" si="23"/>
        <v/>
      </c>
      <c r="AY213" s="152"/>
    </row>
    <row r="214" spans="1:51" s="107" customFormat="1">
      <c r="A214" s="142" t="str">
        <f t="shared" si="24"/>
        <v/>
      </c>
      <c r="B214" s="148" t="str">
        <f t="shared" si="21"/>
        <v/>
      </c>
      <c r="C214" s="149"/>
      <c r="D214" s="111">
        <v>180</v>
      </c>
      <c r="E214" s="144" t="str">
        <f t="shared" si="25"/>
        <v/>
      </c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27"/>
      <c r="AI214" s="16"/>
      <c r="AJ214" s="27"/>
      <c r="AK214" s="4"/>
      <c r="AL214" s="249"/>
      <c r="AM214" s="4"/>
      <c r="AN214" s="4"/>
      <c r="AO214" s="4"/>
      <c r="AP214" s="174" t="str">
        <f t="shared" si="26"/>
        <v/>
      </c>
      <c r="AQ214" s="109" t="str">
        <f t="shared" si="27"/>
        <v/>
      </c>
      <c r="AR214" s="172" t="str">
        <f>UPPER(IF($AH214="","",IF(COUNTIF($AR$34:$AR213,$AH214)&lt;1,$AH214,"")))</f>
        <v/>
      </c>
      <c r="AS214" s="111" t="str">
        <f t="shared" si="22"/>
        <v/>
      </c>
      <c r="AT214" s="109" t="str">
        <f t="shared" si="28"/>
        <v/>
      </c>
      <c r="AU214" s="168"/>
      <c r="AV214" s="150"/>
      <c r="AW214" s="151"/>
      <c r="AX214" s="152" t="str">
        <f t="shared" si="23"/>
        <v/>
      </c>
      <c r="AY214" s="152"/>
    </row>
    <row r="215" spans="1:51" s="107" customFormat="1">
      <c r="A215" s="142" t="str">
        <f t="shared" si="24"/>
        <v/>
      </c>
      <c r="B215" s="148" t="str">
        <f t="shared" si="21"/>
        <v/>
      </c>
      <c r="C215" s="149"/>
      <c r="D215" s="111">
        <v>181</v>
      </c>
      <c r="E215" s="144" t="str">
        <f t="shared" si="25"/>
        <v/>
      </c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27"/>
      <c r="AI215" s="16"/>
      <c r="AJ215" s="27"/>
      <c r="AK215" s="4"/>
      <c r="AL215" s="249"/>
      <c r="AM215" s="4"/>
      <c r="AN215" s="4"/>
      <c r="AO215" s="4"/>
      <c r="AP215" s="174" t="str">
        <f t="shared" si="26"/>
        <v/>
      </c>
      <c r="AQ215" s="109" t="str">
        <f t="shared" si="27"/>
        <v/>
      </c>
      <c r="AR215" s="172" t="str">
        <f>UPPER(IF($AH215="","",IF(COUNTIF($AR$34:$AR214,$AH215)&lt;1,$AH215,"")))</f>
        <v/>
      </c>
      <c r="AS215" s="111" t="str">
        <f t="shared" si="22"/>
        <v/>
      </c>
      <c r="AT215" s="109" t="str">
        <f t="shared" si="28"/>
        <v/>
      </c>
      <c r="AU215" s="168"/>
      <c r="AV215" s="150"/>
      <c r="AW215" s="151"/>
      <c r="AX215" s="152" t="str">
        <f t="shared" si="23"/>
        <v/>
      </c>
      <c r="AY215" s="152"/>
    </row>
    <row r="216" spans="1:51" s="107" customFormat="1">
      <c r="A216" s="142" t="str">
        <f t="shared" si="24"/>
        <v/>
      </c>
      <c r="B216" s="148" t="str">
        <f t="shared" si="21"/>
        <v/>
      </c>
      <c r="C216" s="149"/>
      <c r="D216" s="111">
        <v>182</v>
      </c>
      <c r="E216" s="144" t="str">
        <f t="shared" si="25"/>
        <v/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27"/>
      <c r="AI216" s="16"/>
      <c r="AJ216" s="27"/>
      <c r="AK216" s="4"/>
      <c r="AL216" s="249"/>
      <c r="AM216" s="4"/>
      <c r="AN216" s="4"/>
      <c r="AO216" s="4"/>
      <c r="AP216" s="174" t="str">
        <f t="shared" si="26"/>
        <v/>
      </c>
      <c r="AQ216" s="109" t="str">
        <f t="shared" si="27"/>
        <v/>
      </c>
      <c r="AR216" s="172" t="str">
        <f>UPPER(IF($AH216="","",IF(COUNTIF($AR$34:$AR215,$AH216)&lt;1,$AH216,"")))</f>
        <v/>
      </c>
      <c r="AS216" s="111" t="str">
        <f t="shared" si="22"/>
        <v/>
      </c>
      <c r="AT216" s="109" t="str">
        <f t="shared" si="28"/>
        <v/>
      </c>
      <c r="AU216" s="168"/>
      <c r="AV216" s="150"/>
      <c r="AW216" s="151"/>
      <c r="AX216" s="152" t="str">
        <f t="shared" si="23"/>
        <v/>
      </c>
      <c r="AY216" s="152"/>
    </row>
    <row r="217" spans="1:51" s="107" customFormat="1">
      <c r="A217" s="142" t="str">
        <f t="shared" si="24"/>
        <v/>
      </c>
      <c r="B217" s="148" t="str">
        <f t="shared" si="21"/>
        <v/>
      </c>
      <c r="C217" s="149"/>
      <c r="D217" s="111">
        <v>183</v>
      </c>
      <c r="E217" s="144" t="str">
        <f t="shared" si="25"/>
        <v/>
      </c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27"/>
      <c r="AI217" s="16"/>
      <c r="AJ217" s="27"/>
      <c r="AK217" s="4"/>
      <c r="AL217" s="249"/>
      <c r="AM217" s="4"/>
      <c r="AN217" s="4"/>
      <c r="AO217" s="4"/>
      <c r="AP217" s="174" t="str">
        <f t="shared" si="26"/>
        <v/>
      </c>
      <c r="AQ217" s="109" t="str">
        <f t="shared" si="27"/>
        <v/>
      </c>
      <c r="AR217" s="172" t="str">
        <f>UPPER(IF($AH217="","",IF(COUNTIF($AR$34:$AR216,$AH217)&lt;1,$AH217,"")))</f>
        <v/>
      </c>
      <c r="AS217" s="111" t="str">
        <f t="shared" si="22"/>
        <v/>
      </c>
      <c r="AT217" s="109" t="str">
        <f t="shared" si="28"/>
        <v/>
      </c>
      <c r="AU217" s="168"/>
      <c r="AV217" s="150"/>
      <c r="AW217" s="151"/>
      <c r="AX217" s="152" t="str">
        <f t="shared" si="23"/>
        <v/>
      </c>
      <c r="AY217" s="152"/>
    </row>
    <row r="218" spans="1:51" s="107" customFormat="1">
      <c r="A218" s="142" t="str">
        <f t="shared" si="24"/>
        <v/>
      </c>
      <c r="B218" s="148" t="str">
        <f t="shared" si="21"/>
        <v/>
      </c>
      <c r="C218" s="149"/>
      <c r="D218" s="111">
        <v>184</v>
      </c>
      <c r="E218" s="144" t="str">
        <f t="shared" si="25"/>
        <v/>
      </c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27"/>
      <c r="AI218" s="16"/>
      <c r="AJ218" s="27"/>
      <c r="AK218" s="4"/>
      <c r="AL218" s="249"/>
      <c r="AM218" s="4"/>
      <c r="AN218" s="4"/>
      <c r="AO218" s="4"/>
      <c r="AP218" s="174" t="str">
        <f t="shared" si="26"/>
        <v/>
      </c>
      <c r="AQ218" s="109" t="str">
        <f t="shared" si="27"/>
        <v/>
      </c>
      <c r="AR218" s="172" t="str">
        <f>UPPER(IF($AH218="","",IF(COUNTIF($AR$34:$AR217,$AH218)&lt;1,$AH218,"")))</f>
        <v/>
      </c>
      <c r="AS218" s="111" t="str">
        <f t="shared" si="22"/>
        <v/>
      </c>
      <c r="AT218" s="109" t="str">
        <f t="shared" si="28"/>
        <v/>
      </c>
      <c r="AU218" s="168"/>
      <c r="AV218" s="150"/>
      <c r="AW218" s="151"/>
      <c r="AX218" s="152" t="str">
        <f t="shared" si="23"/>
        <v/>
      </c>
      <c r="AY218" s="152"/>
    </row>
    <row r="219" spans="1:51" s="107" customFormat="1">
      <c r="A219" s="142" t="str">
        <f t="shared" si="24"/>
        <v/>
      </c>
      <c r="B219" s="148" t="str">
        <f t="shared" si="21"/>
        <v/>
      </c>
      <c r="C219" s="149"/>
      <c r="D219" s="111">
        <v>185</v>
      </c>
      <c r="E219" s="144" t="str">
        <f t="shared" si="25"/>
        <v/>
      </c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27"/>
      <c r="AI219" s="16"/>
      <c r="AJ219" s="27"/>
      <c r="AK219" s="4"/>
      <c r="AL219" s="249"/>
      <c r="AM219" s="4"/>
      <c r="AN219" s="4"/>
      <c r="AO219" s="4"/>
      <c r="AP219" s="174" t="str">
        <f t="shared" si="26"/>
        <v/>
      </c>
      <c r="AQ219" s="109" t="str">
        <f t="shared" si="27"/>
        <v/>
      </c>
      <c r="AR219" s="172" t="str">
        <f>UPPER(IF($AH219="","",IF(COUNTIF($AR$34:$AR218,$AH219)&lt;1,$AH219,"")))</f>
        <v/>
      </c>
      <c r="AS219" s="111" t="str">
        <f t="shared" si="22"/>
        <v/>
      </c>
      <c r="AT219" s="109" t="str">
        <f t="shared" si="28"/>
        <v/>
      </c>
      <c r="AU219" s="168"/>
      <c r="AV219" s="150"/>
      <c r="AW219" s="151"/>
      <c r="AX219" s="152" t="str">
        <f t="shared" si="23"/>
        <v/>
      </c>
      <c r="AY219" s="152"/>
    </row>
    <row r="220" spans="1:51" s="107" customFormat="1">
      <c r="A220" s="142" t="str">
        <f t="shared" si="24"/>
        <v/>
      </c>
      <c r="B220" s="148" t="str">
        <f t="shared" si="21"/>
        <v/>
      </c>
      <c r="C220" s="149"/>
      <c r="D220" s="111">
        <v>186</v>
      </c>
      <c r="E220" s="144" t="str">
        <f t="shared" si="25"/>
        <v/>
      </c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27"/>
      <c r="AI220" s="16"/>
      <c r="AJ220" s="27"/>
      <c r="AK220" s="4"/>
      <c r="AL220" s="249"/>
      <c r="AM220" s="4"/>
      <c r="AN220" s="4"/>
      <c r="AO220" s="4"/>
      <c r="AP220" s="174" t="str">
        <f t="shared" si="26"/>
        <v/>
      </c>
      <c r="AQ220" s="109" t="str">
        <f t="shared" si="27"/>
        <v/>
      </c>
      <c r="AR220" s="172" t="str">
        <f>UPPER(IF($AH220="","",IF(COUNTIF($AR$34:$AR219,$AH220)&lt;1,$AH220,"")))</f>
        <v/>
      </c>
      <c r="AS220" s="111" t="str">
        <f t="shared" si="22"/>
        <v/>
      </c>
      <c r="AT220" s="109" t="str">
        <f t="shared" si="28"/>
        <v/>
      </c>
      <c r="AU220" s="168"/>
      <c r="AV220" s="150"/>
      <c r="AW220" s="151"/>
      <c r="AX220" s="152" t="str">
        <f t="shared" si="23"/>
        <v/>
      </c>
      <c r="AY220" s="152"/>
    </row>
    <row r="221" spans="1:51" s="107" customFormat="1">
      <c r="A221" s="142" t="str">
        <f t="shared" si="24"/>
        <v/>
      </c>
      <c r="B221" s="148" t="str">
        <f t="shared" si="21"/>
        <v/>
      </c>
      <c r="C221" s="149"/>
      <c r="D221" s="111">
        <v>187</v>
      </c>
      <c r="E221" s="144" t="str">
        <f t="shared" si="25"/>
        <v/>
      </c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27"/>
      <c r="AI221" s="16"/>
      <c r="AJ221" s="27"/>
      <c r="AK221" s="4"/>
      <c r="AL221" s="249"/>
      <c r="AM221" s="4"/>
      <c r="AN221" s="4"/>
      <c r="AO221" s="4"/>
      <c r="AP221" s="174" t="str">
        <f t="shared" si="26"/>
        <v/>
      </c>
      <c r="AQ221" s="109" t="str">
        <f t="shared" si="27"/>
        <v/>
      </c>
      <c r="AR221" s="172" t="str">
        <f>UPPER(IF($AH221="","",IF(COUNTIF($AR$34:$AR220,$AH221)&lt;1,$AH221,"")))</f>
        <v/>
      </c>
      <c r="AS221" s="111" t="str">
        <f t="shared" si="22"/>
        <v/>
      </c>
      <c r="AT221" s="109" t="str">
        <f t="shared" si="28"/>
        <v/>
      </c>
      <c r="AU221" s="168"/>
      <c r="AV221" s="150"/>
      <c r="AW221" s="151"/>
      <c r="AX221" s="152" t="str">
        <f t="shared" si="23"/>
        <v/>
      </c>
      <c r="AY221" s="152"/>
    </row>
    <row r="222" spans="1:51" s="107" customFormat="1">
      <c r="A222" s="142" t="str">
        <f t="shared" si="24"/>
        <v/>
      </c>
      <c r="B222" s="148" t="str">
        <f t="shared" si="21"/>
        <v/>
      </c>
      <c r="C222" s="149"/>
      <c r="D222" s="111">
        <v>188</v>
      </c>
      <c r="E222" s="144" t="str">
        <f t="shared" si="25"/>
        <v/>
      </c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27"/>
      <c r="AI222" s="16"/>
      <c r="AJ222" s="27"/>
      <c r="AK222" s="4"/>
      <c r="AL222" s="249"/>
      <c r="AM222" s="4"/>
      <c r="AN222" s="4"/>
      <c r="AO222" s="4"/>
      <c r="AP222" s="174" t="str">
        <f t="shared" si="26"/>
        <v/>
      </c>
      <c r="AQ222" s="109" t="str">
        <f t="shared" si="27"/>
        <v/>
      </c>
      <c r="AR222" s="172" t="str">
        <f>UPPER(IF($AH222="","",IF(COUNTIF($AR$34:$AR221,$AH222)&lt;1,$AH222,"")))</f>
        <v/>
      </c>
      <c r="AS222" s="111" t="str">
        <f t="shared" si="22"/>
        <v/>
      </c>
      <c r="AT222" s="109" t="str">
        <f t="shared" si="28"/>
        <v/>
      </c>
      <c r="AU222" s="168"/>
      <c r="AV222" s="150"/>
      <c r="AW222" s="151"/>
      <c r="AX222" s="152" t="str">
        <f t="shared" si="23"/>
        <v/>
      </c>
      <c r="AY222" s="152"/>
    </row>
    <row r="223" spans="1:51" s="107" customFormat="1">
      <c r="A223" s="142" t="str">
        <f t="shared" si="24"/>
        <v/>
      </c>
      <c r="B223" s="148" t="str">
        <f t="shared" si="21"/>
        <v/>
      </c>
      <c r="C223" s="149"/>
      <c r="D223" s="111">
        <v>189</v>
      </c>
      <c r="E223" s="144" t="str">
        <f t="shared" si="25"/>
        <v/>
      </c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27"/>
      <c r="AI223" s="16"/>
      <c r="AJ223" s="27"/>
      <c r="AK223" s="4"/>
      <c r="AL223" s="249"/>
      <c r="AM223" s="4"/>
      <c r="AN223" s="4"/>
      <c r="AO223" s="4"/>
      <c r="AP223" s="174" t="str">
        <f t="shared" si="26"/>
        <v/>
      </c>
      <c r="AQ223" s="109" t="str">
        <f t="shared" si="27"/>
        <v/>
      </c>
      <c r="AR223" s="172" t="str">
        <f>UPPER(IF($AH223="","",IF(COUNTIF($AR$34:$AR222,$AH223)&lt;1,$AH223,"")))</f>
        <v/>
      </c>
      <c r="AS223" s="111" t="str">
        <f t="shared" si="22"/>
        <v/>
      </c>
      <c r="AT223" s="109" t="str">
        <f t="shared" si="28"/>
        <v/>
      </c>
      <c r="AU223" s="168"/>
      <c r="AV223" s="150"/>
      <c r="AW223" s="151"/>
      <c r="AX223" s="152" t="str">
        <f t="shared" si="23"/>
        <v/>
      </c>
      <c r="AY223" s="152"/>
    </row>
    <row r="224" spans="1:51" s="107" customFormat="1">
      <c r="A224" s="142" t="str">
        <f t="shared" si="24"/>
        <v/>
      </c>
      <c r="B224" s="148" t="str">
        <f t="shared" si="21"/>
        <v/>
      </c>
      <c r="C224" s="149"/>
      <c r="D224" s="111">
        <v>190</v>
      </c>
      <c r="E224" s="144" t="str">
        <f t="shared" si="25"/>
        <v/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27"/>
      <c r="AI224" s="16"/>
      <c r="AJ224" s="27"/>
      <c r="AK224" s="4"/>
      <c r="AL224" s="249"/>
      <c r="AM224" s="4"/>
      <c r="AN224" s="4"/>
      <c r="AO224" s="4"/>
      <c r="AP224" s="174" t="str">
        <f t="shared" si="26"/>
        <v/>
      </c>
      <c r="AQ224" s="109" t="str">
        <f t="shared" si="27"/>
        <v/>
      </c>
      <c r="AR224" s="172" t="str">
        <f>UPPER(IF($AH224="","",IF(COUNTIF($AR$34:$AR223,$AH224)&lt;1,$AH224,"")))</f>
        <v/>
      </c>
      <c r="AS224" s="111" t="str">
        <f t="shared" si="22"/>
        <v/>
      </c>
      <c r="AT224" s="109" t="str">
        <f t="shared" si="28"/>
        <v/>
      </c>
      <c r="AU224" s="168"/>
      <c r="AV224" s="150"/>
      <c r="AW224" s="151"/>
      <c r="AX224" s="152" t="str">
        <f t="shared" si="23"/>
        <v/>
      </c>
      <c r="AY224" s="152"/>
    </row>
    <row r="225" spans="1:51" s="107" customFormat="1">
      <c r="A225" s="142" t="str">
        <f t="shared" si="24"/>
        <v/>
      </c>
      <c r="B225" s="148" t="str">
        <f t="shared" si="21"/>
        <v/>
      </c>
      <c r="C225" s="149"/>
      <c r="D225" s="111">
        <v>191</v>
      </c>
      <c r="E225" s="144" t="str">
        <f t="shared" si="25"/>
        <v/>
      </c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27"/>
      <c r="AI225" s="16"/>
      <c r="AJ225" s="27"/>
      <c r="AK225" s="4"/>
      <c r="AL225" s="249"/>
      <c r="AM225" s="4"/>
      <c r="AN225" s="4"/>
      <c r="AO225" s="4"/>
      <c r="AP225" s="174" t="str">
        <f t="shared" si="26"/>
        <v/>
      </c>
      <c r="AQ225" s="109" t="str">
        <f t="shared" si="27"/>
        <v/>
      </c>
      <c r="AR225" s="172" t="str">
        <f>UPPER(IF($AH225="","",IF(COUNTIF($AR$34:$AR224,$AH225)&lt;1,$AH225,"")))</f>
        <v/>
      </c>
      <c r="AS225" s="111" t="str">
        <f t="shared" si="22"/>
        <v/>
      </c>
      <c r="AT225" s="109" t="str">
        <f t="shared" si="28"/>
        <v/>
      </c>
      <c r="AU225" s="168"/>
      <c r="AV225" s="150"/>
      <c r="AW225" s="151"/>
      <c r="AX225" s="152" t="str">
        <f t="shared" si="23"/>
        <v/>
      </c>
      <c r="AY225" s="152"/>
    </row>
    <row r="226" spans="1:51" s="107" customFormat="1">
      <c r="A226" s="142" t="str">
        <f t="shared" si="24"/>
        <v/>
      </c>
      <c r="B226" s="148" t="str">
        <f t="shared" si="21"/>
        <v/>
      </c>
      <c r="C226" s="149"/>
      <c r="D226" s="111">
        <v>192</v>
      </c>
      <c r="E226" s="144" t="str">
        <f t="shared" si="25"/>
        <v/>
      </c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27"/>
      <c r="AI226" s="16"/>
      <c r="AJ226" s="27"/>
      <c r="AK226" s="4"/>
      <c r="AL226" s="249"/>
      <c r="AM226" s="4"/>
      <c r="AN226" s="4"/>
      <c r="AO226" s="4"/>
      <c r="AP226" s="174" t="str">
        <f t="shared" si="26"/>
        <v/>
      </c>
      <c r="AQ226" s="109" t="str">
        <f t="shared" si="27"/>
        <v/>
      </c>
      <c r="AR226" s="172" t="str">
        <f>UPPER(IF($AH226="","",IF(COUNTIF($AR$34:$AR225,$AH226)&lt;1,$AH226,"")))</f>
        <v/>
      </c>
      <c r="AS226" s="111" t="str">
        <f t="shared" si="22"/>
        <v/>
      </c>
      <c r="AT226" s="109" t="str">
        <f t="shared" si="28"/>
        <v/>
      </c>
      <c r="AU226" s="168"/>
      <c r="AV226" s="150"/>
      <c r="AW226" s="151"/>
      <c r="AX226" s="152" t="str">
        <f t="shared" si="23"/>
        <v/>
      </c>
      <c r="AY226" s="152"/>
    </row>
    <row r="227" spans="1:51" s="107" customFormat="1">
      <c r="A227" s="142" t="str">
        <f t="shared" si="24"/>
        <v/>
      </c>
      <c r="B227" s="148" t="str">
        <f t="shared" ref="B227:B290" si="29">IF(G227="","",IF(C227="","X",E227&amp;TEXT(C227,"000")))</f>
        <v/>
      </c>
      <c r="C227" s="149"/>
      <c r="D227" s="111">
        <v>193</v>
      </c>
      <c r="E227" s="144" t="str">
        <f t="shared" si="25"/>
        <v/>
      </c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27"/>
      <c r="AI227" s="16"/>
      <c r="AJ227" s="27"/>
      <c r="AK227" s="4"/>
      <c r="AL227" s="249"/>
      <c r="AM227" s="4"/>
      <c r="AN227" s="4"/>
      <c r="AO227" s="4"/>
      <c r="AP227" s="174" t="str">
        <f t="shared" si="26"/>
        <v/>
      </c>
      <c r="AQ227" s="109" t="str">
        <f t="shared" si="27"/>
        <v/>
      </c>
      <c r="AR227" s="172" t="str">
        <f>UPPER(IF($AH227="","",IF(COUNTIF($AR$34:$AR226,$AH227)&lt;1,$AH227,"")))</f>
        <v/>
      </c>
      <c r="AS227" s="111" t="str">
        <f t="shared" ref="AS227:AS290" si="30">IF($AH227="","",IF(COUNTIF($AH$35:$AH$1035,$AH227)&lt;4,"每隊最少4人",IF(COUNTIF($AH$35:$AH$1035,$AH227)&gt;6,"每隊最多6人",COUNTIF($AH$35:$AH$1035,$AH227))))</f>
        <v/>
      </c>
      <c r="AT227" s="109" t="str">
        <f t="shared" si="28"/>
        <v/>
      </c>
      <c r="AU227" s="168"/>
      <c r="AV227" s="150"/>
      <c r="AW227" s="151"/>
      <c r="AX227" s="152" t="str">
        <f t="shared" ref="AX227:AX290" si="31">IF(AT227="","",IF(AW227-AT227=0,"",AW227-AT227))</f>
        <v/>
      </c>
      <c r="AY227" s="152"/>
    </row>
    <row r="228" spans="1:51" s="107" customFormat="1">
      <c r="A228" s="142" t="str">
        <f t="shared" ref="A228:A291" si="32">UPPER(IF($I228="","",IF(H228="F","W",IF(H228="M","M","ERROR"))))</f>
        <v/>
      </c>
      <c r="B228" s="148" t="str">
        <f t="shared" si="29"/>
        <v/>
      </c>
      <c r="C228" s="149"/>
      <c r="D228" s="111">
        <v>194</v>
      </c>
      <c r="E228" s="144" t="str">
        <f t="shared" ref="E228:E291" si="33">UPPER(IF($I228="","",IF($K228="OPEN",$A228&amp;"O",IF(COUNTA($S228:$W228)&gt;0,$A228&amp;"O",IF(COUNTA($Z228:$AB228)&gt;0,$A228&amp;"O",IF(AND($I228&lt;=$E$4,$I228&gt;=$D$4),$A228&amp;$F$4,IF(AND($I228&lt;=$E$5,$I228&gt;=$D$5),$A228&amp;$F$5,IF(AND($I228&lt;=$E$6,$I228&gt;=$D$6),$A228&amp;$F$6,IF(AND($I228&lt;=$E$7,$I228&gt;=$D$7),$A228&amp;$F$7,IF(AND($I228&lt;=$E$8,$I228&gt;=$D$8),$A228&amp;$F$8,IF(AND($I228&lt;=$E$9,$I228&gt;=$D$9),$A228&amp;$F$9,IF(AND($I228&lt;=$E$10,$I228&gt;=$D$10),$A228&amp;$F$10,IF(AND($I228&lt;=$E$11,$I228&gt;=$D$11),$A228&amp;$F$11,IF(AND($I228&lt;=$E$12,$I228&gt;=$D$12),$A228&amp;$F$12,"ERR"))))))))))))))</f>
        <v/>
      </c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27"/>
      <c r="AI228" s="16"/>
      <c r="AJ228" s="27"/>
      <c r="AK228" s="4"/>
      <c r="AL228" s="249"/>
      <c r="AM228" s="4"/>
      <c r="AN228" s="4"/>
      <c r="AO228" s="4"/>
      <c r="AP228" s="174" t="str">
        <f t="shared" ref="AP228:AP291" si="34">IF($I228="","",IF(COUNTA(L228:AE228)&gt;4,"超過項目上限",IF(COUNTA(L228:AE228)=0,200,IF(AK228="Y",0,IF(COUNTA(AJ228)=1,COUNTA(L228:AE228)*($AP$31+$AP$32)+$AP$30,IF(COUNTA(AJ228)=0,COUNTA(L228:AE228)*($AP$31+$AP$30),"輸入錯誤"))))))</f>
        <v/>
      </c>
      <c r="AQ228" s="109" t="str">
        <f t="shared" ref="AQ228:AQ291" si="35">IF(COUNTA(AF228:AG228)&gt;1,"只可選1項接力",IF(AR228="","",$AQ$31))</f>
        <v/>
      </c>
      <c r="AR228" s="172" t="str">
        <f>UPPER(IF($AH228="","",IF(COUNTIF($AR$34:$AR227,$AH228)&lt;1,$AH228,"")))</f>
        <v/>
      </c>
      <c r="AS228" s="111" t="str">
        <f t="shared" si="30"/>
        <v/>
      </c>
      <c r="AT228" s="109" t="str">
        <f t="shared" ref="AT228:AT291" si="36">IF($E228="","",IF(ISTEXT(AP228),"輸入有錯誤",IF($AI228="",SUM($AP228:$AQ228)+$AV228,SUM($AP228:$AQ228)+$AV228+$AI$34)))</f>
        <v/>
      </c>
      <c r="AU228" s="168"/>
      <c r="AV228" s="150"/>
      <c r="AW228" s="151"/>
      <c r="AX228" s="152" t="str">
        <f t="shared" si="31"/>
        <v/>
      </c>
      <c r="AY228" s="152"/>
    </row>
    <row r="229" spans="1:51" s="107" customFormat="1">
      <c r="A229" s="142" t="str">
        <f t="shared" si="32"/>
        <v/>
      </c>
      <c r="B229" s="148" t="str">
        <f t="shared" si="29"/>
        <v/>
      </c>
      <c r="C229" s="149"/>
      <c r="D229" s="111">
        <v>195</v>
      </c>
      <c r="E229" s="144" t="str">
        <f t="shared" si="33"/>
        <v/>
      </c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27"/>
      <c r="AI229" s="16"/>
      <c r="AJ229" s="27"/>
      <c r="AK229" s="4"/>
      <c r="AL229" s="249"/>
      <c r="AM229" s="4"/>
      <c r="AN229" s="4"/>
      <c r="AO229" s="4"/>
      <c r="AP229" s="174" t="str">
        <f t="shared" si="34"/>
        <v/>
      </c>
      <c r="AQ229" s="109" t="str">
        <f t="shared" si="35"/>
        <v/>
      </c>
      <c r="AR229" s="172" t="str">
        <f>UPPER(IF($AH229="","",IF(COUNTIF($AR$34:$AR228,$AH229)&lt;1,$AH229,"")))</f>
        <v/>
      </c>
      <c r="AS229" s="111" t="str">
        <f t="shared" si="30"/>
        <v/>
      </c>
      <c r="AT229" s="109" t="str">
        <f t="shared" si="36"/>
        <v/>
      </c>
      <c r="AU229" s="168"/>
      <c r="AV229" s="150"/>
      <c r="AW229" s="151"/>
      <c r="AX229" s="152" t="str">
        <f t="shared" si="31"/>
        <v/>
      </c>
      <c r="AY229" s="152"/>
    </row>
    <row r="230" spans="1:51" s="107" customFormat="1">
      <c r="A230" s="142" t="str">
        <f t="shared" si="32"/>
        <v/>
      </c>
      <c r="B230" s="148" t="str">
        <f t="shared" si="29"/>
        <v/>
      </c>
      <c r="C230" s="149"/>
      <c r="D230" s="111">
        <v>196</v>
      </c>
      <c r="E230" s="144" t="str">
        <f t="shared" si="33"/>
        <v/>
      </c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27"/>
      <c r="AI230" s="16"/>
      <c r="AJ230" s="27"/>
      <c r="AK230" s="4"/>
      <c r="AL230" s="249"/>
      <c r="AM230" s="4"/>
      <c r="AN230" s="4"/>
      <c r="AO230" s="4"/>
      <c r="AP230" s="174" t="str">
        <f t="shared" si="34"/>
        <v/>
      </c>
      <c r="AQ230" s="109" t="str">
        <f t="shared" si="35"/>
        <v/>
      </c>
      <c r="AR230" s="172" t="str">
        <f>UPPER(IF($AH230="","",IF(COUNTIF($AR$34:$AR229,$AH230)&lt;1,$AH230,"")))</f>
        <v/>
      </c>
      <c r="AS230" s="111" t="str">
        <f t="shared" si="30"/>
        <v/>
      </c>
      <c r="AT230" s="109" t="str">
        <f t="shared" si="36"/>
        <v/>
      </c>
      <c r="AU230" s="168"/>
      <c r="AV230" s="150"/>
      <c r="AW230" s="151"/>
      <c r="AX230" s="152" t="str">
        <f t="shared" si="31"/>
        <v/>
      </c>
      <c r="AY230" s="152"/>
    </row>
    <row r="231" spans="1:51" s="107" customFormat="1">
      <c r="A231" s="142" t="str">
        <f t="shared" si="32"/>
        <v/>
      </c>
      <c r="B231" s="148" t="str">
        <f t="shared" si="29"/>
        <v/>
      </c>
      <c r="C231" s="149"/>
      <c r="D231" s="111">
        <v>197</v>
      </c>
      <c r="E231" s="144" t="str">
        <f t="shared" si="33"/>
        <v/>
      </c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27"/>
      <c r="AI231" s="16"/>
      <c r="AJ231" s="27"/>
      <c r="AK231" s="4"/>
      <c r="AL231" s="249"/>
      <c r="AM231" s="4"/>
      <c r="AN231" s="4"/>
      <c r="AO231" s="4"/>
      <c r="AP231" s="174" t="str">
        <f t="shared" si="34"/>
        <v/>
      </c>
      <c r="AQ231" s="109" t="str">
        <f t="shared" si="35"/>
        <v/>
      </c>
      <c r="AR231" s="172" t="str">
        <f>UPPER(IF($AH231="","",IF(COUNTIF($AR$34:$AR230,$AH231)&lt;1,$AH231,"")))</f>
        <v/>
      </c>
      <c r="AS231" s="111" t="str">
        <f t="shared" si="30"/>
        <v/>
      </c>
      <c r="AT231" s="109" t="str">
        <f t="shared" si="36"/>
        <v/>
      </c>
      <c r="AU231" s="168"/>
      <c r="AV231" s="150"/>
      <c r="AW231" s="151"/>
      <c r="AX231" s="152" t="str">
        <f t="shared" si="31"/>
        <v/>
      </c>
      <c r="AY231" s="152"/>
    </row>
    <row r="232" spans="1:51" s="107" customFormat="1">
      <c r="A232" s="142" t="str">
        <f t="shared" si="32"/>
        <v/>
      </c>
      <c r="B232" s="148" t="str">
        <f t="shared" si="29"/>
        <v/>
      </c>
      <c r="C232" s="149"/>
      <c r="D232" s="111">
        <v>198</v>
      </c>
      <c r="E232" s="144" t="str">
        <f t="shared" si="33"/>
        <v/>
      </c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27"/>
      <c r="AI232" s="16"/>
      <c r="AJ232" s="27"/>
      <c r="AK232" s="4"/>
      <c r="AL232" s="249"/>
      <c r="AM232" s="4"/>
      <c r="AN232" s="4"/>
      <c r="AO232" s="4"/>
      <c r="AP232" s="174" t="str">
        <f t="shared" si="34"/>
        <v/>
      </c>
      <c r="AQ232" s="109" t="str">
        <f t="shared" si="35"/>
        <v/>
      </c>
      <c r="AR232" s="172" t="str">
        <f>UPPER(IF($AH232="","",IF(COUNTIF($AR$34:$AR231,$AH232)&lt;1,$AH232,"")))</f>
        <v/>
      </c>
      <c r="AS232" s="111" t="str">
        <f t="shared" si="30"/>
        <v/>
      </c>
      <c r="AT232" s="109" t="str">
        <f t="shared" si="36"/>
        <v/>
      </c>
      <c r="AU232" s="168"/>
      <c r="AV232" s="150"/>
      <c r="AW232" s="151"/>
      <c r="AX232" s="152" t="str">
        <f t="shared" si="31"/>
        <v/>
      </c>
      <c r="AY232" s="152"/>
    </row>
    <row r="233" spans="1:51" s="107" customFormat="1">
      <c r="A233" s="142" t="str">
        <f t="shared" si="32"/>
        <v/>
      </c>
      <c r="B233" s="148" t="str">
        <f t="shared" si="29"/>
        <v/>
      </c>
      <c r="C233" s="149"/>
      <c r="D233" s="111">
        <v>199</v>
      </c>
      <c r="E233" s="144" t="str">
        <f t="shared" si="33"/>
        <v/>
      </c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27"/>
      <c r="AI233" s="16"/>
      <c r="AJ233" s="27"/>
      <c r="AK233" s="4"/>
      <c r="AL233" s="249"/>
      <c r="AM233" s="4"/>
      <c r="AN233" s="4"/>
      <c r="AO233" s="4"/>
      <c r="AP233" s="174" t="str">
        <f t="shared" si="34"/>
        <v/>
      </c>
      <c r="AQ233" s="109" t="str">
        <f t="shared" si="35"/>
        <v/>
      </c>
      <c r="AR233" s="172" t="str">
        <f>UPPER(IF($AH233="","",IF(COUNTIF($AR$34:$AR232,$AH233)&lt;1,$AH233,"")))</f>
        <v/>
      </c>
      <c r="AS233" s="111" t="str">
        <f t="shared" si="30"/>
        <v/>
      </c>
      <c r="AT233" s="109" t="str">
        <f t="shared" si="36"/>
        <v/>
      </c>
      <c r="AU233" s="168"/>
      <c r="AV233" s="150"/>
      <c r="AW233" s="151"/>
      <c r="AX233" s="152" t="str">
        <f t="shared" si="31"/>
        <v/>
      </c>
      <c r="AY233" s="152"/>
    </row>
    <row r="234" spans="1:51" s="107" customFormat="1">
      <c r="A234" s="142" t="str">
        <f t="shared" si="32"/>
        <v/>
      </c>
      <c r="B234" s="148" t="str">
        <f t="shared" si="29"/>
        <v/>
      </c>
      <c r="C234" s="149"/>
      <c r="D234" s="111">
        <v>200</v>
      </c>
      <c r="E234" s="144" t="str">
        <f t="shared" si="33"/>
        <v/>
      </c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27"/>
      <c r="AI234" s="16"/>
      <c r="AJ234" s="27"/>
      <c r="AK234" s="4"/>
      <c r="AL234" s="249"/>
      <c r="AM234" s="4"/>
      <c r="AN234" s="4"/>
      <c r="AO234" s="4"/>
      <c r="AP234" s="174" t="str">
        <f t="shared" si="34"/>
        <v/>
      </c>
      <c r="AQ234" s="109" t="str">
        <f t="shared" si="35"/>
        <v/>
      </c>
      <c r="AR234" s="172" t="str">
        <f>UPPER(IF($AH234="","",IF(COUNTIF($AR$34:$AR233,$AH234)&lt;1,$AH234,"")))</f>
        <v/>
      </c>
      <c r="AS234" s="111" t="str">
        <f t="shared" si="30"/>
        <v/>
      </c>
      <c r="AT234" s="109" t="str">
        <f t="shared" si="36"/>
        <v/>
      </c>
      <c r="AU234" s="168"/>
      <c r="AV234" s="150"/>
      <c r="AW234" s="151"/>
      <c r="AX234" s="152" t="str">
        <f t="shared" si="31"/>
        <v/>
      </c>
      <c r="AY234" s="152"/>
    </row>
    <row r="235" spans="1:51" s="107" customFormat="1">
      <c r="A235" s="142" t="str">
        <f t="shared" si="32"/>
        <v/>
      </c>
      <c r="B235" s="148" t="str">
        <f t="shared" si="29"/>
        <v/>
      </c>
      <c r="C235" s="149"/>
      <c r="D235" s="111"/>
      <c r="E235" s="144" t="str">
        <f t="shared" si="33"/>
        <v/>
      </c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38"/>
      <c r="T235" s="238"/>
      <c r="U235" s="238"/>
      <c r="V235" s="238"/>
      <c r="W235" s="238"/>
      <c r="X235" s="238"/>
      <c r="Y235" s="238"/>
      <c r="Z235" s="238"/>
      <c r="AA235" s="238"/>
      <c r="AB235" s="238"/>
      <c r="AC235" s="238"/>
      <c r="AD235" s="238"/>
      <c r="AE235" s="238"/>
      <c r="AF235" s="238"/>
      <c r="AG235" s="238"/>
      <c r="AH235" s="239"/>
      <c r="AI235" s="240"/>
      <c r="AJ235" s="239"/>
      <c r="AK235" s="238"/>
      <c r="AL235" s="241"/>
      <c r="AM235" s="238"/>
      <c r="AN235" s="238"/>
      <c r="AO235" s="238"/>
      <c r="AP235" s="174" t="str">
        <f t="shared" si="34"/>
        <v/>
      </c>
      <c r="AQ235" s="109" t="str">
        <f t="shared" si="35"/>
        <v/>
      </c>
      <c r="AR235" s="172" t="str">
        <f>UPPER(IF($AH235="","",IF(COUNTIF($AR$34:$AR234,$AH235)&lt;1,$AH235,"")))</f>
        <v/>
      </c>
      <c r="AS235" s="111" t="str">
        <f t="shared" si="30"/>
        <v/>
      </c>
      <c r="AT235" s="109" t="str">
        <f t="shared" si="36"/>
        <v/>
      </c>
      <c r="AU235" s="242"/>
      <c r="AV235" s="150"/>
      <c r="AW235" s="151"/>
      <c r="AX235" s="152" t="str">
        <f t="shared" si="31"/>
        <v/>
      </c>
      <c r="AY235" s="152"/>
    </row>
    <row r="236" spans="1:51" s="107" customFormat="1">
      <c r="A236" s="142" t="str">
        <f t="shared" si="32"/>
        <v/>
      </c>
      <c r="B236" s="148" t="str">
        <f t="shared" si="29"/>
        <v/>
      </c>
      <c r="C236" s="149"/>
      <c r="D236" s="111"/>
      <c r="E236" s="144" t="str">
        <f t="shared" si="33"/>
        <v/>
      </c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38"/>
      <c r="T236" s="238"/>
      <c r="U236" s="238"/>
      <c r="V236" s="238"/>
      <c r="W236" s="238"/>
      <c r="X236" s="238"/>
      <c r="Y236" s="238"/>
      <c r="Z236" s="238"/>
      <c r="AA236" s="238"/>
      <c r="AB236" s="238"/>
      <c r="AC236" s="238"/>
      <c r="AD236" s="238"/>
      <c r="AE236" s="238"/>
      <c r="AF236" s="238"/>
      <c r="AG236" s="238"/>
      <c r="AH236" s="239"/>
      <c r="AI236" s="240"/>
      <c r="AJ236" s="239"/>
      <c r="AK236" s="238"/>
      <c r="AL236" s="241"/>
      <c r="AM236" s="238"/>
      <c r="AN236" s="238"/>
      <c r="AO236" s="238"/>
      <c r="AP236" s="174" t="str">
        <f t="shared" si="34"/>
        <v/>
      </c>
      <c r="AQ236" s="109" t="str">
        <f t="shared" si="35"/>
        <v/>
      </c>
      <c r="AR236" s="172" t="str">
        <f>UPPER(IF($AH236="","",IF(COUNTIF($AR$34:$AR235,$AH236)&lt;1,$AH236,"")))</f>
        <v/>
      </c>
      <c r="AS236" s="111" t="str">
        <f t="shared" si="30"/>
        <v/>
      </c>
      <c r="AT236" s="109" t="str">
        <f t="shared" si="36"/>
        <v/>
      </c>
      <c r="AU236" s="242"/>
      <c r="AV236" s="150"/>
      <c r="AW236" s="151"/>
      <c r="AX236" s="152" t="str">
        <f t="shared" si="31"/>
        <v/>
      </c>
      <c r="AY236" s="152"/>
    </row>
    <row r="237" spans="1:51" s="107" customFormat="1">
      <c r="A237" s="142" t="str">
        <f t="shared" si="32"/>
        <v/>
      </c>
      <c r="B237" s="148" t="str">
        <f t="shared" si="29"/>
        <v/>
      </c>
      <c r="C237" s="149"/>
      <c r="D237" s="111"/>
      <c r="E237" s="144" t="str">
        <f t="shared" si="33"/>
        <v/>
      </c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38"/>
      <c r="T237" s="238"/>
      <c r="U237" s="238"/>
      <c r="V237" s="238"/>
      <c r="W237" s="238"/>
      <c r="X237" s="238"/>
      <c r="Y237" s="238"/>
      <c r="Z237" s="238"/>
      <c r="AA237" s="238"/>
      <c r="AB237" s="238"/>
      <c r="AC237" s="238"/>
      <c r="AD237" s="238"/>
      <c r="AE237" s="238"/>
      <c r="AF237" s="238"/>
      <c r="AG237" s="238"/>
      <c r="AH237" s="239"/>
      <c r="AI237" s="240"/>
      <c r="AJ237" s="239"/>
      <c r="AK237" s="238"/>
      <c r="AL237" s="241"/>
      <c r="AM237" s="238"/>
      <c r="AN237" s="238"/>
      <c r="AO237" s="238"/>
      <c r="AP237" s="174" t="str">
        <f t="shared" si="34"/>
        <v/>
      </c>
      <c r="AQ237" s="109" t="str">
        <f t="shared" si="35"/>
        <v/>
      </c>
      <c r="AR237" s="172" t="str">
        <f>UPPER(IF($AH237="","",IF(COUNTIF($AR$34:$AR236,$AH237)&lt;1,$AH237,"")))</f>
        <v/>
      </c>
      <c r="AS237" s="111" t="str">
        <f t="shared" si="30"/>
        <v/>
      </c>
      <c r="AT237" s="109" t="str">
        <f t="shared" si="36"/>
        <v/>
      </c>
      <c r="AU237" s="242"/>
      <c r="AV237" s="150"/>
      <c r="AW237" s="151"/>
      <c r="AX237" s="152" t="str">
        <f t="shared" si="31"/>
        <v/>
      </c>
      <c r="AY237" s="152"/>
    </row>
    <row r="238" spans="1:51" s="107" customFormat="1">
      <c r="A238" s="142" t="str">
        <f t="shared" si="32"/>
        <v/>
      </c>
      <c r="B238" s="148" t="str">
        <f t="shared" si="29"/>
        <v/>
      </c>
      <c r="C238" s="149"/>
      <c r="D238" s="111"/>
      <c r="E238" s="144" t="str">
        <f t="shared" si="33"/>
        <v/>
      </c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38"/>
      <c r="T238" s="238"/>
      <c r="U238" s="238"/>
      <c r="V238" s="238"/>
      <c r="W238" s="238"/>
      <c r="X238" s="238"/>
      <c r="Y238" s="238"/>
      <c r="Z238" s="238"/>
      <c r="AA238" s="238"/>
      <c r="AB238" s="238"/>
      <c r="AC238" s="238"/>
      <c r="AD238" s="238"/>
      <c r="AE238" s="238"/>
      <c r="AF238" s="238"/>
      <c r="AG238" s="238"/>
      <c r="AH238" s="239"/>
      <c r="AI238" s="240"/>
      <c r="AJ238" s="239"/>
      <c r="AK238" s="238"/>
      <c r="AL238" s="241"/>
      <c r="AM238" s="238"/>
      <c r="AN238" s="238"/>
      <c r="AO238" s="238"/>
      <c r="AP238" s="174" t="str">
        <f t="shared" si="34"/>
        <v/>
      </c>
      <c r="AQ238" s="109" t="str">
        <f t="shared" si="35"/>
        <v/>
      </c>
      <c r="AR238" s="172" t="str">
        <f>UPPER(IF($AH238="","",IF(COUNTIF($AR$34:$AR237,$AH238)&lt;1,$AH238,"")))</f>
        <v/>
      </c>
      <c r="AS238" s="111" t="str">
        <f t="shared" si="30"/>
        <v/>
      </c>
      <c r="AT238" s="109" t="str">
        <f t="shared" si="36"/>
        <v/>
      </c>
      <c r="AU238" s="242"/>
      <c r="AV238" s="150"/>
      <c r="AW238" s="151"/>
      <c r="AX238" s="152" t="str">
        <f t="shared" si="31"/>
        <v/>
      </c>
      <c r="AY238" s="152"/>
    </row>
    <row r="239" spans="1:51" s="107" customFormat="1">
      <c r="A239" s="142" t="str">
        <f t="shared" si="32"/>
        <v/>
      </c>
      <c r="B239" s="148" t="str">
        <f t="shared" si="29"/>
        <v/>
      </c>
      <c r="C239" s="149"/>
      <c r="D239" s="111"/>
      <c r="E239" s="144" t="str">
        <f t="shared" si="33"/>
        <v/>
      </c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38"/>
      <c r="T239" s="238"/>
      <c r="U239" s="238"/>
      <c r="V239" s="238"/>
      <c r="W239" s="238"/>
      <c r="X239" s="238"/>
      <c r="Y239" s="238"/>
      <c r="Z239" s="238"/>
      <c r="AA239" s="238"/>
      <c r="AB239" s="238"/>
      <c r="AC239" s="238"/>
      <c r="AD239" s="238"/>
      <c r="AE239" s="238"/>
      <c r="AF239" s="238"/>
      <c r="AG239" s="238"/>
      <c r="AH239" s="239"/>
      <c r="AI239" s="240"/>
      <c r="AJ239" s="239"/>
      <c r="AK239" s="238"/>
      <c r="AL239" s="241"/>
      <c r="AM239" s="238"/>
      <c r="AN239" s="238"/>
      <c r="AO239" s="238"/>
      <c r="AP239" s="174" t="str">
        <f t="shared" si="34"/>
        <v/>
      </c>
      <c r="AQ239" s="109" t="str">
        <f t="shared" si="35"/>
        <v/>
      </c>
      <c r="AR239" s="172" t="str">
        <f>UPPER(IF($AH239="","",IF(COUNTIF($AR$34:$AR238,$AH239)&lt;1,$AH239,"")))</f>
        <v/>
      </c>
      <c r="AS239" s="111" t="str">
        <f t="shared" si="30"/>
        <v/>
      </c>
      <c r="AT239" s="109" t="str">
        <f t="shared" si="36"/>
        <v/>
      </c>
      <c r="AU239" s="242"/>
      <c r="AV239" s="150"/>
      <c r="AW239" s="151"/>
      <c r="AX239" s="152" t="str">
        <f t="shared" si="31"/>
        <v/>
      </c>
      <c r="AY239" s="152"/>
    </row>
    <row r="240" spans="1:51" s="107" customFormat="1">
      <c r="A240" s="142" t="str">
        <f t="shared" si="32"/>
        <v/>
      </c>
      <c r="B240" s="148" t="str">
        <f t="shared" si="29"/>
        <v/>
      </c>
      <c r="C240" s="149"/>
      <c r="D240" s="111"/>
      <c r="E240" s="144" t="str">
        <f t="shared" si="33"/>
        <v/>
      </c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38"/>
      <c r="T240" s="238"/>
      <c r="U240" s="238"/>
      <c r="V240" s="238"/>
      <c r="W240" s="238"/>
      <c r="X240" s="238"/>
      <c r="Y240" s="238"/>
      <c r="Z240" s="238"/>
      <c r="AA240" s="238"/>
      <c r="AB240" s="238"/>
      <c r="AC240" s="238"/>
      <c r="AD240" s="238"/>
      <c r="AE240" s="238"/>
      <c r="AF240" s="238"/>
      <c r="AG240" s="238"/>
      <c r="AH240" s="239"/>
      <c r="AI240" s="240"/>
      <c r="AJ240" s="239"/>
      <c r="AK240" s="238"/>
      <c r="AL240" s="241"/>
      <c r="AM240" s="238"/>
      <c r="AN240" s="238"/>
      <c r="AO240" s="238"/>
      <c r="AP240" s="174" t="str">
        <f t="shared" si="34"/>
        <v/>
      </c>
      <c r="AQ240" s="109" t="str">
        <f t="shared" si="35"/>
        <v/>
      </c>
      <c r="AR240" s="172" t="str">
        <f>UPPER(IF($AH240="","",IF(COUNTIF($AR$34:$AR239,$AH240)&lt;1,$AH240,"")))</f>
        <v/>
      </c>
      <c r="AS240" s="111" t="str">
        <f t="shared" si="30"/>
        <v/>
      </c>
      <c r="AT240" s="109" t="str">
        <f t="shared" si="36"/>
        <v/>
      </c>
      <c r="AU240" s="242"/>
      <c r="AV240" s="150"/>
      <c r="AW240" s="151"/>
      <c r="AX240" s="152" t="str">
        <f t="shared" si="31"/>
        <v/>
      </c>
      <c r="AY240" s="152"/>
    </row>
    <row r="241" spans="1:51" s="107" customFormat="1">
      <c r="A241" s="142" t="str">
        <f t="shared" si="32"/>
        <v/>
      </c>
      <c r="B241" s="148" t="str">
        <f t="shared" si="29"/>
        <v/>
      </c>
      <c r="C241" s="149"/>
      <c r="D241" s="111"/>
      <c r="E241" s="144" t="str">
        <f t="shared" si="33"/>
        <v/>
      </c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38"/>
      <c r="T241" s="238"/>
      <c r="U241" s="238"/>
      <c r="V241" s="238"/>
      <c r="W241" s="238"/>
      <c r="X241" s="238"/>
      <c r="Y241" s="238"/>
      <c r="Z241" s="238"/>
      <c r="AA241" s="238"/>
      <c r="AB241" s="238"/>
      <c r="AC241" s="238"/>
      <c r="AD241" s="238"/>
      <c r="AE241" s="238"/>
      <c r="AF241" s="238"/>
      <c r="AG241" s="238"/>
      <c r="AH241" s="239"/>
      <c r="AI241" s="240"/>
      <c r="AJ241" s="239"/>
      <c r="AK241" s="238"/>
      <c r="AL241" s="241"/>
      <c r="AM241" s="238"/>
      <c r="AN241" s="238"/>
      <c r="AO241" s="238"/>
      <c r="AP241" s="174" t="str">
        <f t="shared" si="34"/>
        <v/>
      </c>
      <c r="AQ241" s="109" t="str">
        <f t="shared" si="35"/>
        <v/>
      </c>
      <c r="AR241" s="172" t="str">
        <f>UPPER(IF($AH241="","",IF(COUNTIF($AR$34:$AR240,$AH241)&lt;1,$AH241,"")))</f>
        <v/>
      </c>
      <c r="AS241" s="111" t="str">
        <f t="shared" si="30"/>
        <v/>
      </c>
      <c r="AT241" s="109" t="str">
        <f t="shared" si="36"/>
        <v/>
      </c>
      <c r="AU241" s="242"/>
      <c r="AV241" s="150"/>
      <c r="AW241" s="151"/>
      <c r="AX241" s="152" t="str">
        <f t="shared" si="31"/>
        <v/>
      </c>
      <c r="AY241" s="152"/>
    </row>
    <row r="242" spans="1:51" s="107" customFormat="1">
      <c r="A242" s="142" t="str">
        <f t="shared" si="32"/>
        <v/>
      </c>
      <c r="B242" s="148" t="str">
        <f t="shared" si="29"/>
        <v/>
      </c>
      <c r="C242" s="149"/>
      <c r="D242" s="111"/>
      <c r="E242" s="144" t="str">
        <f t="shared" si="33"/>
        <v/>
      </c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38"/>
      <c r="T242" s="238"/>
      <c r="U242" s="238"/>
      <c r="V242" s="238"/>
      <c r="W242" s="238"/>
      <c r="X242" s="238"/>
      <c r="Y242" s="238"/>
      <c r="Z242" s="238"/>
      <c r="AA242" s="238"/>
      <c r="AB242" s="238"/>
      <c r="AC242" s="238"/>
      <c r="AD242" s="238"/>
      <c r="AE242" s="238"/>
      <c r="AF242" s="238"/>
      <c r="AG242" s="238"/>
      <c r="AH242" s="239"/>
      <c r="AI242" s="240"/>
      <c r="AJ242" s="239"/>
      <c r="AK242" s="238"/>
      <c r="AL242" s="241"/>
      <c r="AM242" s="238"/>
      <c r="AN242" s="238"/>
      <c r="AO242" s="238"/>
      <c r="AP242" s="174" t="str">
        <f t="shared" si="34"/>
        <v/>
      </c>
      <c r="AQ242" s="109" t="str">
        <f t="shared" si="35"/>
        <v/>
      </c>
      <c r="AR242" s="172" t="str">
        <f>UPPER(IF($AH242="","",IF(COUNTIF($AR$34:$AR241,$AH242)&lt;1,$AH242,"")))</f>
        <v/>
      </c>
      <c r="AS242" s="111" t="str">
        <f t="shared" si="30"/>
        <v/>
      </c>
      <c r="AT242" s="109" t="str">
        <f t="shared" si="36"/>
        <v/>
      </c>
      <c r="AU242" s="242"/>
      <c r="AV242" s="150"/>
      <c r="AW242" s="151"/>
      <c r="AX242" s="152" t="str">
        <f t="shared" si="31"/>
        <v/>
      </c>
      <c r="AY242" s="152"/>
    </row>
    <row r="243" spans="1:51" s="107" customFormat="1">
      <c r="A243" s="142" t="str">
        <f t="shared" si="32"/>
        <v/>
      </c>
      <c r="B243" s="148" t="str">
        <f t="shared" si="29"/>
        <v/>
      </c>
      <c r="C243" s="149"/>
      <c r="D243" s="111"/>
      <c r="E243" s="144" t="str">
        <f t="shared" si="33"/>
        <v/>
      </c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38"/>
      <c r="T243" s="238"/>
      <c r="U243" s="238"/>
      <c r="V243" s="238"/>
      <c r="W243" s="238"/>
      <c r="X243" s="238"/>
      <c r="Y243" s="238"/>
      <c r="Z243" s="238"/>
      <c r="AA243" s="238"/>
      <c r="AB243" s="238"/>
      <c r="AC243" s="238"/>
      <c r="AD243" s="238"/>
      <c r="AE243" s="238"/>
      <c r="AF243" s="238"/>
      <c r="AG243" s="238"/>
      <c r="AH243" s="239"/>
      <c r="AI243" s="240"/>
      <c r="AJ243" s="239"/>
      <c r="AK243" s="238"/>
      <c r="AL243" s="241"/>
      <c r="AM243" s="238"/>
      <c r="AN243" s="238"/>
      <c r="AO243" s="238"/>
      <c r="AP243" s="174" t="str">
        <f t="shared" si="34"/>
        <v/>
      </c>
      <c r="AQ243" s="109" t="str">
        <f t="shared" si="35"/>
        <v/>
      </c>
      <c r="AR243" s="172" t="str">
        <f>UPPER(IF($AH243="","",IF(COUNTIF($AR$34:$AR242,$AH243)&lt;1,$AH243,"")))</f>
        <v/>
      </c>
      <c r="AS243" s="111" t="str">
        <f t="shared" si="30"/>
        <v/>
      </c>
      <c r="AT243" s="109" t="str">
        <f t="shared" si="36"/>
        <v/>
      </c>
      <c r="AU243" s="242"/>
      <c r="AV243" s="150"/>
      <c r="AW243" s="151"/>
      <c r="AX243" s="152" t="str">
        <f t="shared" si="31"/>
        <v/>
      </c>
      <c r="AY243" s="152"/>
    </row>
    <row r="244" spans="1:51" s="107" customFormat="1">
      <c r="A244" s="142" t="str">
        <f t="shared" si="32"/>
        <v/>
      </c>
      <c r="B244" s="148" t="str">
        <f t="shared" si="29"/>
        <v/>
      </c>
      <c r="C244" s="149"/>
      <c r="D244" s="111"/>
      <c r="E244" s="144" t="str">
        <f t="shared" si="33"/>
        <v/>
      </c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38"/>
      <c r="T244" s="238"/>
      <c r="U244" s="238"/>
      <c r="V244" s="238"/>
      <c r="W244" s="238"/>
      <c r="X244" s="238"/>
      <c r="Y244" s="238"/>
      <c r="Z244" s="238"/>
      <c r="AA244" s="238"/>
      <c r="AB244" s="238"/>
      <c r="AC244" s="238"/>
      <c r="AD244" s="238"/>
      <c r="AE244" s="238"/>
      <c r="AF244" s="238"/>
      <c r="AG244" s="238"/>
      <c r="AH244" s="239"/>
      <c r="AI244" s="240"/>
      <c r="AJ244" s="239"/>
      <c r="AK244" s="238"/>
      <c r="AL244" s="241"/>
      <c r="AM244" s="238"/>
      <c r="AN244" s="238"/>
      <c r="AO244" s="238"/>
      <c r="AP244" s="174" t="str">
        <f t="shared" si="34"/>
        <v/>
      </c>
      <c r="AQ244" s="109" t="str">
        <f t="shared" si="35"/>
        <v/>
      </c>
      <c r="AR244" s="172" t="str">
        <f>UPPER(IF($AH244="","",IF(COUNTIF($AR$34:$AR243,$AH244)&lt;1,$AH244,"")))</f>
        <v/>
      </c>
      <c r="AS244" s="111" t="str">
        <f t="shared" si="30"/>
        <v/>
      </c>
      <c r="AT244" s="109" t="str">
        <f t="shared" si="36"/>
        <v/>
      </c>
      <c r="AU244" s="242"/>
      <c r="AV244" s="150"/>
      <c r="AW244" s="151"/>
      <c r="AX244" s="152" t="str">
        <f t="shared" si="31"/>
        <v/>
      </c>
      <c r="AY244" s="152"/>
    </row>
    <row r="245" spans="1:51" s="107" customFormat="1">
      <c r="A245" s="142" t="str">
        <f t="shared" si="32"/>
        <v/>
      </c>
      <c r="B245" s="148" t="str">
        <f t="shared" si="29"/>
        <v/>
      </c>
      <c r="C245" s="149"/>
      <c r="D245" s="111"/>
      <c r="E245" s="144" t="str">
        <f t="shared" si="33"/>
        <v/>
      </c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38"/>
      <c r="T245" s="238"/>
      <c r="U245" s="238"/>
      <c r="V245" s="238"/>
      <c r="W245" s="238"/>
      <c r="X245" s="238"/>
      <c r="Y245" s="238"/>
      <c r="Z245" s="238"/>
      <c r="AA245" s="238"/>
      <c r="AB245" s="238"/>
      <c r="AC245" s="238"/>
      <c r="AD245" s="238"/>
      <c r="AE245" s="238"/>
      <c r="AF245" s="238"/>
      <c r="AG245" s="238"/>
      <c r="AH245" s="239"/>
      <c r="AI245" s="240"/>
      <c r="AJ245" s="239"/>
      <c r="AK245" s="238"/>
      <c r="AL245" s="241"/>
      <c r="AM245" s="238"/>
      <c r="AN245" s="238"/>
      <c r="AO245" s="238"/>
      <c r="AP245" s="174" t="str">
        <f t="shared" si="34"/>
        <v/>
      </c>
      <c r="AQ245" s="109" t="str">
        <f t="shared" si="35"/>
        <v/>
      </c>
      <c r="AR245" s="172" t="str">
        <f>UPPER(IF($AH245="","",IF(COUNTIF($AR$34:$AR244,$AH245)&lt;1,$AH245,"")))</f>
        <v/>
      </c>
      <c r="AS245" s="111" t="str">
        <f t="shared" si="30"/>
        <v/>
      </c>
      <c r="AT245" s="109" t="str">
        <f t="shared" si="36"/>
        <v/>
      </c>
      <c r="AU245" s="242"/>
      <c r="AV245" s="150"/>
      <c r="AW245" s="151"/>
      <c r="AX245" s="152" t="str">
        <f t="shared" si="31"/>
        <v/>
      </c>
      <c r="AY245" s="152"/>
    </row>
    <row r="246" spans="1:51" s="107" customFormat="1">
      <c r="A246" s="142" t="str">
        <f t="shared" si="32"/>
        <v/>
      </c>
      <c r="B246" s="148" t="str">
        <f t="shared" si="29"/>
        <v/>
      </c>
      <c r="C246" s="149"/>
      <c r="D246" s="111"/>
      <c r="E246" s="144" t="str">
        <f t="shared" si="33"/>
        <v/>
      </c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38"/>
      <c r="T246" s="238"/>
      <c r="U246" s="238"/>
      <c r="V246" s="238"/>
      <c r="W246" s="238"/>
      <c r="X246" s="238"/>
      <c r="Y246" s="238"/>
      <c r="Z246" s="238"/>
      <c r="AA246" s="238"/>
      <c r="AB246" s="238"/>
      <c r="AC246" s="238"/>
      <c r="AD246" s="238"/>
      <c r="AE246" s="238"/>
      <c r="AF246" s="238"/>
      <c r="AG246" s="238"/>
      <c r="AH246" s="239"/>
      <c r="AI246" s="240"/>
      <c r="AJ246" s="239"/>
      <c r="AK246" s="238"/>
      <c r="AL246" s="241"/>
      <c r="AM246" s="238"/>
      <c r="AN246" s="238"/>
      <c r="AO246" s="238"/>
      <c r="AP246" s="174" t="str">
        <f t="shared" si="34"/>
        <v/>
      </c>
      <c r="AQ246" s="109" t="str">
        <f t="shared" si="35"/>
        <v/>
      </c>
      <c r="AR246" s="172" t="str">
        <f>UPPER(IF($AH246="","",IF(COUNTIF($AR$34:$AR245,$AH246)&lt;1,$AH246,"")))</f>
        <v/>
      </c>
      <c r="AS246" s="111" t="str">
        <f t="shared" si="30"/>
        <v/>
      </c>
      <c r="AT246" s="109" t="str">
        <f t="shared" si="36"/>
        <v/>
      </c>
      <c r="AU246" s="242"/>
      <c r="AV246" s="150"/>
      <c r="AW246" s="151"/>
      <c r="AX246" s="152" t="str">
        <f t="shared" si="31"/>
        <v/>
      </c>
      <c r="AY246" s="152"/>
    </row>
    <row r="247" spans="1:51" s="107" customFormat="1">
      <c r="A247" s="142" t="str">
        <f t="shared" si="32"/>
        <v/>
      </c>
      <c r="B247" s="148" t="str">
        <f t="shared" si="29"/>
        <v/>
      </c>
      <c r="C247" s="149"/>
      <c r="D247" s="111"/>
      <c r="E247" s="144" t="str">
        <f t="shared" si="33"/>
        <v/>
      </c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38"/>
      <c r="T247" s="238"/>
      <c r="U247" s="238"/>
      <c r="V247" s="238"/>
      <c r="W247" s="238"/>
      <c r="X247" s="238"/>
      <c r="Y247" s="238"/>
      <c r="Z247" s="238"/>
      <c r="AA247" s="238"/>
      <c r="AB247" s="238"/>
      <c r="AC247" s="238"/>
      <c r="AD247" s="238"/>
      <c r="AE247" s="238"/>
      <c r="AF247" s="238"/>
      <c r="AG247" s="238"/>
      <c r="AH247" s="239"/>
      <c r="AI247" s="240"/>
      <c r="AJ247" s="239"/>
      <c r="AK247" s="238"/>
      <c r="AL247" s="241"/>
      <c r="AM247" s="238"/>
      <c r="AN247" s="238"/>
      <c r="AO247" s="238"/>
      <c r="AP247" s="174" t="str">
        <f t="shared" si="34"/>
        <v/>
      </c>
      <c r="AQ247" s="109" t="str">
        <f t="shared" si="35"/>
        <v/>
      </c>
      <c r="AR247" s="172" t="str">
        <f>UPPER(IF($AH247="","",IF(COUNTIF($AR$34:$AR246,$AH247)&lt;1,$AH247,"")))</f>
        <v/>
      </c>
      <c r="AS247" s="111" t="str">
        <f t="shared" si="30"/>
        <v/>
      </c>
      <c r="AT247" s="109" t="str">
        <f t="shared" si="36"/>
        <v/>
      </c>
      <c r="AU247" s="242"/>
      <c r="AV247" s="150"/>
      <c r="AW247" s="151"/>
      <c r="AX247" s="152" t="str">
        <f t="shared" si="31"/>
        <v/>
      </c>
      <c r="AY247" s="152"/>
    </row>
    <row r="248" spans="1:51" s="107" customFormat="1">
      <c r="A248" s="142" t="str">
        <f t="shared" si="32"/>
        <v/>
      </c>
      <c r="B248" s="148" t="str">
        <f t="shared" si="29"/>
        <v/>
      </c>
      <c r="C248" s="149"/>
      <c r="D248" s="111"/>
      <c r="E248" s="144" t="str">
        <f t="shared" si="33"/>
        <v/>
      </c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38"/>
      <c r="T248" s="238"/>
      <c r="U248" s="238"/>
      <c r="V248" s="238"/>
      <c r="W248" s="238"/>
      <c r="X248" s="238"/>
      <c r="Y248" s="238"/>
      <c r="Z248" s="238"/>
      <c r="AA248" s="238"/>
      <c r="AB248" s="238"/>
      <c r="AC248" s="238"/>
      <c r="AD248" s="238"/>
      <c r="AE248" s="238"/>
      <c r="AF248" s="238"/>
      <c r="AG248" s="238"/>
      <c r="AH248" s="239"/>
      <c r="AI248" s="240"/>
      <c r="AJ248" s="239"/>
      <c r="AK248" s="238"/>
      <c r="AL248" s="241"/>
      <c r="AM248" s="238"/>
      <c r="AN248" s="238"/>
      <c r="AO248" s="238"/>
      <c r="AP248" s="174" t="str">
        <f t="shared" si="34"/>
        <v/>
      </c>
      <c r="AQ248" s="109" t="str">
        <f t="shared" si="35"/>
        <v/>
      </c>
      <c r="AR248" s="172" t="str">
        <f>UPPER(IF($AH248="","",IF(COUNTIF($AR$34:$AR247,$AH248)&lt;1,$AH248,"")))</f>
        <v/>
      </c>
      <c r="AS248" s="111" t="str">
        <f t="shared" si="30"/>
        <v/>
      </c>
      <c r="AT248" s="109" t="str">
        <f t="shared" si="36"/>
        <v/>
      </c>
      <c r="AU248" s="242"/>
      <c r="AV248" s="150"/>
      <c r="AW248" s="151"/>
      <c r="AX248" s="152" t="str">
        <f t="shared" si="31"/>
        <v/>
      </c>
      <c r="AY248" s="152"/>
    </row>
    <row r="249" spans="1:51" s="107" customFormat="1">
      <c r="A249" s="142" t="str">
        <f t="shared" si="32"/>
        <v/>
      </c>
      <c r="B249" s="148" t="str">
        <f t="shared" si="29"/>
        <v/>
      </c>
      <c r="C249" s="149"/>
      <c r="D249" s="111"/>
      <c r="E249" s="144" t="str">
        <f t="shared" si="33"/>
        <v/>
      </c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38"/>
      <c r="T249" s="238"/>
      <c r="U249" s="238"/>
      <c r="V249" s="238"/>
      <c r="W249" s="238"/>
      <c r="X249" s="238"/>
      <c r="Y249" s="238"/>
      <c r="Z249" s="238"/>
      <c r="AA249" s="238"/>
      <c r="AB249" s="238"/>
      <c r="AC249" s="238"/>
      <c r="AD249" s="238"/>
      <c r="AE249" s="238"/>
      <c r="AF249" s="238"/>
      <c r="AG249" s="238"/>
      <c r="AH249" s="239"/>
      <c r="AI249" s="240"/>
      <c r="AJ249" s="239"/>
      <c r="AK249" s="238"/>
      <c r="AL249" s="241"/>
      <c r="AM249" s="238"/>
      <c r="AN249" s="238"/>
      <c r="AO249" s="238"/>
      <c r="AP249" s="174" t="str">
        <f t="shared" si="34"/>
        <v/>
      </c>
      <c r="AQ249" s="109" t="str">
        <f t="shared" si="35"/>
        <v/>
      </c>
      <c r="AR249" s="172" t="str">
        <f>UPPER(IF($AH249="","",IF(COUNTIF($AR$34:$AR248,$AH249)&lt;1,$AH249,"")))</f>
        <v/>
      </c>
      <c r="AS249" s="111" t="str">
        <f t="shared" si="30"/>
        <v/>
      </c>
      <c r="AT249" s="109" t="str">
        <f t="shared" si="36"/>
        <v/>
      </c>
      <c r="AU249" s="242"/>
      <c r="AV249" s="150"/>
      <c r="AW249" s="151"/>
      <c r="AX249" s="152" t="str">
        <f t="shared" si="31"/>
        <v/>
      </c>
      <c r="AY249" s="152"/>
    </row>
    <row r="250" spans="1:51" s="107" customFormat="1">
      <c r="A250" s="142" t="str">
        <f t="shared" si="32"/>
        <v/>
      </c>
      <c r="B250" s="148" t="str">
        <f t="shared" si="29"/>
        <v/>
      </c>
      <c r="C250" s="149"/>
      <c r="D250" s="111"/>
      <c r="E250" s="144" t="str">
        <f t="shared" si="33"/>
        <v/>
      </c>
      <c r="F250" s="238"/>
      <c r="G250" s="238"/>
      <c r="H250" s="238"/>
      <c r="I250" s="238"/>
      <c r="J250" s="238"/>
      <c r="K250" s="238"/>
      <c r="L250" s="238"/>
      <c r="M250" s="238"/>
      <c r="N250" s="238"/>
      <c r="O250" s="238"/>
      <c r="P250" s="238"/>
      <c r="Q250" s="238"/>
      <c r="R250" s="238"/>
      <c r="S250" s="238"/>
      <c r="T250" s="238"/>
      <c r="U250" s="238"/>
      <c r="V250" s="238"/>
      <c r="W250" s="238"/>
      <c r="X250" s="238"/>
      <c r="Y250" s="238"/>
      <c r="Z250" s="238"/>
      <c r="AA250" s="238"/>
      <c r="AB250" s="238"/>
      <c r="AC250" s="238"/>
      <c r="AD250" s="238"/>
      <c r="AE250" s="238"/>
      <c r="AF250" s="238"/>
      <c r="AG250" s="238"/>
      <c r="AH250" s="239"/>
      <c r="AI250" s="240"/>
      <c r="AJ250" s="239"/>
      <c r="AK250" s="238"/>
      <c r="AL250" s="241"/>
      <c r="AM250" s="238"/>
      <c r="AN250" s="238"/>
      <c r="AO250" s="238"/>
      <c r="AP250" s="174" t="str">
        <f t="shared" si="34"/>
        <v/>
      </c>
      <c r="AQ250" s="109" t="str">
        <f t="shared" si="35"/>
        <v/>
      </c>
      <c r="AR250" s="172" t="str">
        <f>UPPER(IF($AH250="","",IF(COUNTIF($AR$34:$AR249,$AH250)&lt;1,$AH250,"")))</f>
        <v/>
      </c>
      <c r="AS250" s="111" t="str">
        <f t="shared" si="30"/>
        <v/>
      </c>
      <c r="AT250" s="109" t="str">
        <f t="shared" si="36"/>
        <v/>
      </c>
      <c r="AU250" s="242"/>
      <c r="AV250" s="150"/>
      <c r="AW250" s="151"/>
      <c r="AX250" s="152" t="str">
        <f t="shared" si="31"/>
        <v/>
      </c>
      <c r="AY250" s="152"/>
    </row>
    <row r="251" spans="1:51" s="107" customFormat="1">
      <c r="A251" s="142" t="str">
        <f t="shared" si="32"/>
        <v/>
      </c>
      <c r="B251" s="148" t="str">
        <f t="shared" si="29"/>
        <v/>
      </c>
      <c r="C251" s="149"/>
      <c r="D251" s="111"/>
      <c r="E251" s="144" t="str">
        <f t="shared" si="33"/>
        <v/>
      </c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238"/>
      <c r="Q251" s="238"/>
      <c r="R251" s="238"/>
      <c r="S251" s="238"/>
      <c r="T251" s="238"/>
      <c r="U251" s="238"/>
      <c r="V251" s="238"/>
      <c r="W251" s="238"/>
      <c r="X251" s="238"/>
      <c r="Y251" s="238"/>
      <c r="Z251" s="238"/>
      <c r="AA251" s="238"/>
      <c r="AB251" s="238"/>
      <c r="AC251" s="238"/>
      <c r="AD251" s="238"/>
      <c r="AE251" s="238"/>
      <c r="AF251" s="238"/>
      <c r="AG251" s="238"/>
      <c r="AH251" s="239"/>
      <c r="AI251" s="240"/>
      <c r="AJ251" s="239"/>
      <c r="AK251" s="238"/>
      <c r="AL251" s="241"/>
      <c r="AM251" s="238"/>
      <c r="AN251" s="238"/>
      <c r="AO251" s="238"/>
      <c r="AP251" s="174" t="str">
        <f t="shared" si="34"/>
        <v/>
      </c>
      <c r="AQ251" s="109" t="str">
        <f t="shared" si="35"/>
        <v/>
      </c>
      <c r="AR251" s="172" t="str">
        <f>UPPER(IF($AH251="","",IF(COUNTIF($AR$34:$AR250,$AH251)&lt;1,$AH251,"")))</f>
        <v/>
      </c>
      <c r="AS251" s="111" t="str">
        <f t="shared" si="30"/>
        <v/>
      </c>
      <c r="AT251" s="109" t="str">
        <f t="shared" si="36"/>
        <v/>
      </c>
      <c r="AU251" s="242"/>
      <c r="AV251" s="150"/>
      <c r="AW251" s="151"/>
      <c r="AX251" s="152" t="str">
        <f t="shared" si="31"/>
        <v/>
      </c>
      <c r="AY251" s="152"/>
    </row>
    <row r="252" spans="1:51" s="107" customFormat="1">
      <c r="A252" s="142" t="str">
        <f t="shared" si="32"/>
        <v/>
      </c>
      <c r="B252" s="148" t="str">
        <f t="shared" si="29"/>
        <v/>
      </c>
      <c r="C252" s="149"/>
      <c r="D252" s="111"/>
      <c r="E252" s="144" t="str">
        <f t="shared" si="33"/>
        <v/>
      </c>
      <c r="F252" s="238"/>
      <c r="G252" s="238"/>
      <c r="H252" s="238"/>
      <c r="I252" s="238"/>
      <c r="J252" s="238"/>
      <c r="K252" s="238"/>
      <c r="L252" s="238"/>
      <c r="M252" s="238"/>
      <c r="N252" s="238"/>
      <c r="O252" s="238"/>
      <c r="P252" s="238"/>
      <c r="Q252" s="238"/>
      <c r="R252" s="238"/>
      <c r="S252" s="238"/>
      <c r="T252" s="238"/>
      <c r="U252" s="238"/>
      <c r="V252" s="238"/>
      <c r="W252" s="238"/>
      <c r="X252" s="238"/>
      <c r="Y252" s="238"/>
      <c r="Z252" s="238"/>
      <c r="AA252" s="238"/>
      <c r="AB252" s="238"/>
      <c r="AC252" s="238"/>
      <c r="AD252" s="238"/>
      <c r="AE252" s="238"/>
      <c r="AF252" s="238"/>
      <c r="AG252" s="238"/>
      <c r="AH252" s="239"/>
      <c r="AI252" s="240"/>
      <c r="AJ252" s="239"/>
      <c r="AK252" s="238"/>
      <c r="AL252" s="241"/>
      <c r="AM252" s="238"/>
      <c r="AN252" s="238"/>
      <c r="AO252" s="238"/>
      <c r="AP252" s="174" t="str">
        <f t="shared" si="34"/>
        <v/>
      </c>
      <c r="AQ252" s="109" t="str">
        <f t="shared" si="35"/>
        <v/>
      </c>
      <c r="AR252" s="172" t="str">
        <f>UPPER(IF($AH252="","",IF(COUNTIF($AR$34:$AR251,$AH252)&lt;1,$AH252,"")))</f>
        <v/>
      </c>
      <c r="AS252" s="111" t="str">
        <f t="shared" si="30"/>
        <v/>
      </c>
      <c r="AT252" s="109" t="str">
        <f t="shared" si="36"/>
        <v/>
      </c>
      <c r="AU252" s="242"/>
      <c r="AV252" s="150"/>
      <c r="AW252" s="151"/>
      <c r="AX252" s="152" t="str">
        <f t="shared" si="31"/>
        <v/>
      </c>
      <c r="AY252" s="152"/>
    </row>
    <row r="253" spans="1:51" s="107" customFormat="1">
      <c r="A253" s="142" t="str">
        <f t="shared" si="32"/>
        <v/>
      </c>
      <c r="B253" s="148" t="str">
        <f t="shared" si="29"/>
        <v/>
      </c>
      <c r="C253" s="149"/>
      <c r="D253" s="111"/>
      <c r="E253" s="144" t="str">
        <f t="shared" si="33"/>
        <v/>
      </c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238"/>
      <c r="R253" s="238"/>
      <c r="S253" s="238"/>
      <c r="T253" s="238"/>
      <c r="U253" s="238"/>
      <c r="V253" s="238"/>
      <c r="W253" s="238"/>
      <c r="X253" s="238"/>
      <c r="Y253" s="238"/>
      <c r="Z253" s="238"/>
      <c r="AA253" s="238"/>
      <c r="AB253" s="238"/>
      <c r="AC253" s="238"/>
      <c r="AD253" s="238"/>
      <c r="AE253" s="238"/>
      <c r="AF253" s="238"/>
      <c r="AG253" s="238"/>
      <c r="AH253" s="239"/>
      <c r="AI253" s="240"/>
      <c r="AJ253" s="239"/>
      <c r="AK253" s="238"/>
      <c r="AL253" s="241"/>
      <c r="AM253" s="238"/>
      <c r="AN253" s="238"/>
      <c r="AO253" s="238"/>
      <c r="AP253" s="174" t="str">
        <f t="shared" si="34"/>
        <v/>
      </c>
      <c r="AQ253" s="109" t="str">
        <f t="shared" si="35"/>
        <v/>
      </c>
      <c r="AR253" s="172" t="str">
        <f>UPPER(IF($AH253="","",IF(COUNTIF($AR$34:$AR252,$AH253)&lt;1,$AH253,"")))</f>
        <v/>
      </c>
      <c r="AS253" s="111" t="str">
        <f t="shared" si="30"/>
        <v/>
      </c>
      <c r="AT253" s="109" t="str">
        <f t="shared" si="36"/>
        <v/>
      </c>
      <c r="AU253" s="242"/>
      <c r="AV253" s="150"/>
      <c r="AW253" s="151"/>
      <c r="AX253" s="152" t="str">
        <f t="shared" si="31"/>
        <v/>
      </c>
      <c r="AY253" s="152"/>
    </row>
    <row r="254" spans="1:51" s="107" customFormat="1">
      <c r="A254" s="142" t="str">
        <f t="shared" si="32"/>
        <v/>
      </c>
      <c r="B254" s="148" t="str">
        <f t="shared" si="29"/>
        <v/>
      </c>
      <c r="C254" s="149"/>
      <c r="D254" s="111"/>
      <c r="E254" s="144" t="str">
        <f t="shared" si="33"/>
        <v/>
      </c>
      <c r="F254" s="238"/>
      <c r="G254" s="238"/>
      <c r="H254" s="238"/>
      <c r="I254" s="238"/>
      <c r="J254" s="238"/>
      <c r="K254" s="238"/>
      <c r="L254" s="238"/>
      <c r="M254" s="238"/>
      <c r="N254" s="238"/>
      <c r="O254" s="238"/>
      <c r="P254" s="238"/>
      <c r="Q254" s="238"/>
      <c r="R254" s="238"/>
      <c r="S254" s="238"/>
      <c r="T254" s="238"/>
      <c r="U254" s="238"/>
      <c r="V254" s="238"/>
      <c r="W254" s="238"/>
      <c r="X254" s="238"/>
      <c r="Y254" s="238"/>
      <c r="Z254" s="238"/>
      <c r="AA254" s="238"/>
      <c r="AB254" s="238"/>
      <c r="AC254" s="238"/>
      <c r="AD254" s="238"/>
      <c r="AE254" s="238"/>
      <c r="AF254" s="238"/>
      <c r="AG254" s="238"/>
      <c r="AH254" s="239"/>
      <c r="AI254" s="240"/>
      <c r="AJ254" s="239"/>
      <c r="AK254" s="238"/>
      <c r="AL254" s="241"/>
      <c r="AM254" s="238"/>
      <c r="AN254" s="238"/>
      <c r="AO254" s="238"/>
      <c r="AP254" s="174" t="str">
        <f t="shared" si="34"/>
        <v/>
      </c>
      <c r="AQ254" s="109" t="str">
        <f t="shared" si="35"/>
        <v/>
      </c>
      <c r="AR254" s="172" t="str">
        <f>UPPER(IF($AH254="","",IF(COUNTIF($AR$34:$AR253,$AH254)&lt;1,$AH254,"")))</f>
        <v/>
      </c>
      <c r="AS254" s="111" t="str">
        <f t="shared" si="30"/>
        <v/>
      </c>
      <c r="AT254" s="109" t="str">
        <f t="shared" si="36"/>
        <v/>
      </c>
      <c r="AU254" s="242"/>
      <c r="AV254" s="150"/>
      <c r="AW254" s="151"/>
      <c r="AX254" s="152" t="str">
        <f t="shared" si="31"/>
        <v/>
      </c>
      <c r="AY254" s="152"/>
    </row>
    <row r="255" spans="1:51" s="107" customFormat="1">
      <c r="A255" s="142" t="str">
        <f t="shared" si="32"/>
        <v/>
      </c>
      <c r="B255" s="148" t="str">
        <f t="shared" si="29"/>
        <v/>
      </c>
      <c r="C255" s="149"/>
      <c r="D255" s="111"/>
      <c r="E255" s="144" t="str">
        <f t="shared" si="33"/>
        <v/>
      </c>
      <c r="F255" s="238"/>
      <c r="G255" s="238"/>
      <c r="H255" s="238"/>
      <c r="I255" s="238"/>
      <c r="J255" s="238"/>
      <c r="K255" s="238"/>
      <c r="L255" s="238"/>
      <c r="M255" s="238"/>
      <c r="N255" s="238"/>
      <c r="O255" s="238"/>
      <c r="P255" s="238"/>
      <c r="Q255" s="238"/>
      <c r="R255" s="238"/>
      <c r="S255" s="238"/>
      <c r="T255" s="238"/>
      <c r="U255" s="238"/>
      <c r="V255" s="238"/>
      <c r="W255" s="238"/>
      <c r="X255" s="238"/>
      <c r="Y255" s="238"/>
      <c r="Z255" s="238"/>
      <c r="AA255" s="238"/>
      <c r="AB255" s="238"/>
      <c r="AC255" s="238"/>
      <c r="AD255" s="238"/>
      <c r="AE255" s="238"/>
      <c r="AF255" s="238"/>
      <c r="AG255" s="238"/>
      <c r="AH255" s="239"/>
      <c r="AI255" s="240"/>
      <c r="AJ255" s="239"/>
      <c r="AK255" s="238"/>
      <c r="AL255" s="241"/>
      <c r="AM255" s="238"/>
      <c r="AN255" s="238"/>
      <c r="AO255" s="238"/>
      <c r="AP255" s="174" t="str">
        <f t="shared" si="34"/>
        <v/>
      </c>
      <c r="AQ255" s="109" t="str">
        <f t="shared" si="35"/>
        <v/>
      </c>
      <c r="AR255" s="172" t="str">
        <f>UPPER(IF($AH255="","",IF(COUNTIF($AR$34:$AR254,$AH255)&lt;1,$AH255,"")))</f>
        <v/>
      </c>
      <c r="AS255" s="111" t="str">
        <f t="shared" si="30"/>
        <v/>
      </c>
      <c r="AT255" s="109" t="str">
        <f t="shared" si="36"/>
        <v/>
      </c>
      <c r="AU255" s="242"/>
      <c r="AV255" s="150"/>
      <c r="AW255" s="151"/>
      <c r="AX255" s="152" t="str">
        <f t="shared" si="31"/>
        <v/>
      </c>
      <c r="AY255" s="152"/>
    </row>
    <row r="256" spans="1:51" s="107" customFormat="1">
      <c r="A256" s="142" t="str">
        <f t="shared" si="32"/>
        <v/>
      </c>
      <c r="B256" s="148" t="str">
        <f t="shared" si="29"/>
        <v/>
      </c>
      <c r="C256" s="149"/>
      <c r="D256" s="111"/>
      <c r="E256" s="144" t="str">
        <f t="shared" si="33"/>
        <v/>
      </c>
      <c r="F256" s="238"/>
      <c r="G256" s="238"/>
      <c r="H256" s="238"/>
      <c r="I256" s="238"/>
      <c r="J256" s="238"/>
      <c r="K256" s="238"/>
      <c r="L256" s="238"/>
      <c r="M256" s="238"/>
      <c r="N256" s="238"/>
      <c r="O256" s="238"/>
      <c r="P256" s="238"/>
      <c r="Q256" s="238"/>
      <c r="R256" s="238"/>
      <c r="S256" s="238"/>
      <c r="T256" s="238"/>
      <c r="U256" s="238"/>
      <c r="V256" s="238"/>
      <c r="W256" s="238"/>
      <c r="X256" s="238"/>
      <c r="Y256" s="238"/>
      <c r="Z256" s="238"/>
      <c r="AA256" s="238"/>
      <c r="AB256" s="238"/>
      <c r="AC256" s="238"/>
      <c r="AD256" s="238"/>
      <c r="AE256" s="238"/>
      <c r="AF256" s="238"/>
      <c r="AG256" s="238"/>
      <c r="AH256" s="239"/>
      <c r="AI256" s="240"/>
      <c r="AJ256" s="239"/>
      <c r="AK256" s="238"/>
      <c r="AL256" s="241"/>
      <c r="AM256" s="238"/>
      <c r="AN256" s="238"/>
      <c r="AO256" s="238"/>
      <c r="AP256" s="174" t="str">
        <f t="shared" si="34"/>
        <v/>
      </c>
      <c r="AQ256" s="109" t="str">
        <f t="shared" si="35"/>
        <v/>
      </c>
      <c r="AR256" s="172" t="str">
        <f>UPPER(IF($AH256="","",IF(COUNTIF($AR$34:$AR255,$AH256)&lt;1,$AH256,"")))</f>
        <v/>
      </c>
      <c r="AS256" s="111" t="str">
        <f t="shared" si="30"/>
        <v/>
      </c>
      <c r="AT256" s="109" t="str">
        <f t="shared" si="36"/>
        <v/>
      </c>
      <c r="AU256" s="242"/>
      <c r="AV256" s="150"/>
      <c r="AW256" s="151"/>
      <c r="AX256" s="152" t="str">
        <f t="shared" si="31"/>
        <v/>
      </c>
      <c r="AY256" s="152"/>
    </row>
    <row r="257" spans="1:51" s="107" customFormat="1">
      <c r="A257" s="142" t="str">
        <f t="shared" si="32"/>
        <v/>
      </c>
      <c r="B257" s="148" t="str">
        <f t="shared" si="29"/>
        <v/>
      </c>
      <c r="C257" s="149"/>
      <c r="D257" s="111"/>
      <c r="E257" s="144" t="str">
        <f t="shared" si="33"/>
        <v/>
      </c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38"/>
      <c r="T257" s="238"/>
      <c r="U257" s="238"/>
      <c r="V257" s="238"/>
      <c r="W257" s="238"/>
      <c r="X257" s="238"/>
      <c r="Y257" s="238"/>
      <c r="Z257" s="238"/>
      <c r="AA257" s="238"/>
      <c r="AB257" s="238"/>
      <c r="AC257" s="238"/>
      <c r="AD257" s="238"/>
      <c r="AE257" s="238"/>
      <c r="AF257" s="238"/>
      <c r="AG257" s="238"/>
      <c r="AH257" s="239"/>
      <c r="AI257" s="240"/>
      <c r="AJ257" s="239"/>
      <c r="AK257" s="238"/>
      <c r="AL257" s="241"/>
      <c r="AM257" s="238"/>
      <c r="AN257" s="238"/>
      <c r="AO257" s="238"/>
      <c r="AP257" s="174" t="str">
        <f t="shared" si="34"/>
        <v/>
      </c>
      <c r="AQ257" s="109" t="str">
        <f t="shared" si="35"/>
        <v/>
      </c>
      <c r="AR257" s="172" t="str">
        <f>UPPER(IF($AH257="","",IF(COUNTIF($AR$34:$AR256,$AH257)&lt;1,$AH257,"")))</f>
        <v/>
      </c>
      <c r="AS257" s="111" t="str">
        <f t="shared" si="30"/>
        <v/>
      </c>
      <c r="AT257" s="109" t="str">
        <f t="shared" si="36"/>
        <v/>
      </c>
      <c r="AU257" s="242"/>
      <c r="AV257" s="150"/>
      <c r="AW257" s="151"/>
      <c r="AX257" s="152" t="str">
        <f t="shared" si="31"/>
        <v/>
      </c>
      <c r="AY257" s="152"/>
    </row>
    <row r="258" spans="1:51" s="107" customFormat="1">
      <c r="A258" s="142" t="str">
        <f t="shared" si="32"/>
        <v/>
      </c>
      <c r="B258" s="148" t="str">
        <f t="shared" si="29"/>
        <v/>
      </c>
      <c r="C258" s="149"/>
      <c r="D258" s="111"/>
      <c r="E258" s="144" t="str">
        <f t="shared" si="33"/>
        <v/>
      </c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238"/>
      <c r="R258" s="238"/>
      <c r="S258" s="238"/>
      <c r="T258" s="238"/>
      <c r="U258" s="238"/>
      <c r="V258" s="238"/>
      <c r="W258" s="238"/>
      <c r="X258" s="238"/>
      <c r="Y258" s="238"/>
      <c r="Z258" s="238"/>
      <c r="AA258" s="238"/>
      <c r="AB258" s="238"/>
      <c r="AC258" s="238"/>
      <c r="AD258" s="238"/>
      <c r="AE258" s="238"/>
      <c r="AF258" s="238"/>
      <c r="AG258" s="238"/>
      <c r="AH258" s="239"/>
      <c r="AI258" s="240"/>
      <c r="AJ258" s="239"/>
      <c r="AK258" s="238"/>
      <c r="AL258" s="241"/>
      <c r="AM258" s="238"/>
      <c r="AN258" s="238"/>
      <c r="AO258" s="238"/>
      <c r="AP258" s="174" t="str">
        <f t="shared" si="34"/>
        <v/>
      </c>
      <c r="AQ258" s="109" t="str">
        <f t="shared" si="35"/>
        <v/>
      </c>
      <c r="AR258" s="172" t="str">
        <f>UPPER(IF($AH258="","",IF(COUNTIF($AR$34:$AR257,$AH258)&lt;1,$AH258,"")))</f>
        <v/>
      </c>
      <c r="AS258" s="111" t="str">
        <f t="shared" si="30"/>
        <v/>
      </c>
      <c r="AT258" s="109" t="str">
        <f t="shared" si="36"/>
        <v/>
      </c>
      <c r="AU258" s="242"/>
      <c r="AV258" s="150"/>
      <c r="AW258" s="151"/>
      <c r="AX258" s="152" t="str">
        <f t="shared" si="31"/>
        <v/>
      </c>
      <c r="AY258" s="152"/>
    </row>
    <row r="259" spans="1:51" s="107" customFormat="1">
      <c r="A259" s="142" t="str">
        <f t="shared" si="32"/>
        <v/>
      </c>
      <c r="B259" s="148" t="str">
        <f t="shared" si="29"/>
        <v/>
      </c>
      <c r="C259" s="149"/>
      <c r="D259" s="111"/>
      <c r="E259" s="144" t="str">
        <f t="shared" si="33"/>
        <v/>
      </c>
      <c r="F259" s="238"/>
      <c r="G259" s="238"/>
      <c r="H259" s="238"/>
      <c r="I259" s="238"/>
      <c r="J259" s="238"/>
      <c r="K259" s="238"/>
      <c r="L259" s="238"/>
      <c r="M259" s="238"/>
      <c r="N259" s="238"/>
      <c r="O259" s="238"/>
      <c r="P259" s="238"/>
      <c r="Q259" s="238"/>
      <c r="R259" s="238"/>
      <c r="S259" s="238"/>
      <c r="T259" s="238"/>
      <c r="U259" s="238"/>
      <c r="V259" s="238"/>
      <c r="W259" s="238"/>
      <c r="X259" s="238"/>
      <c r="Y259" s="238"/>
      <c r="Z259" s="238"/>
      <c r="AA259" s="238"/>
      <c r="AB259" s="238"/>
      <c r="AC259" s="238"/>
      <c r="AD259" s="238"/>
      <c r="AE259" s="238"/>
      <c r="AF259" s="238"/>
      <c r="AG259" s="238"/>
      <c r="AH259" s="239"/>
      <c r="AI259" s="240"/>
      <c r="AJ259" s="239"/>
      <c r="AK259" s="238"/>
      <c r="AL259" s="241"/>
      <c r="AM259" s="238"/>
      <c r="AN259" s="238"/>
      <c r="AO259" s="238"/>
      <c r="AP259" s="174" t="str">
        <f t="shared" si="34"/>
        <v/>
      </c>
      <c r="AQ259" s="109" t="str">
        <f t="shared" si="35"/>
        <v/>
      </c>
      <c r="AR259" s="172" t="str">
        <f>UPPER(IF($AH259="","",IF(COUNTIF($AR$34:$AR258,$AH259)&lt;1,$AH259,"")))</f>
        <v/>
      </c>
      <c r="AS259" s="111" t="str">
        <f t="shared" si="30"/>
        <v/>
      </c>
      <c r="AT259" s="109" t="str">
        <f t="shared" si="36"/>
        <v/>
      </c>
      <c r="AU259" s="242"/>
      <c r="AV259" s="150"/>
      <c r="AW259" s="151"/>
      <c r="AX259" s="152" t="str">
        <f t="shared" si="31"/>
        <v/>
      </c>
      <c r="AY259" s="152"/>
    </row>
    <row r="260" spans="1:51" s="107" customFormat="1">
      <c r="A260" s="142" t="str">
        <f t="shared" si="32"/>
        <v/>
      </c>
      <c r="B260" s="148" t="str">
        <f t="shared" si="29"/>
        <v/>
      </c>
      <c r="C260" s="149"/>
      <c r="D260" s="111"/>
      <c r="E260" s="144" t="str">
        <f t="shared" si="33"/>
        <v/>
      </c>
      <c r="F260" s="238"/>
      <c r="G260" s="238"/>
      <c r="H260" s="238"/>
      <c r="I260" s="238"/>
      <c r="J260" s="238"/>
      <c r="K260" s="238"/>
      <c r="L260" s="238"/>
      <c r="M260" s="238"/>
      <c r="N260" s="238"/>
      <c r="O260" s="238"/>
      <c r="P260" s="238"/>
      <c r="Q260" s="238"/>
      <c r="R260" s="238"/>
      <c r="S260" s="238"/>
      <c r="T260" s="238"/>
      <c r="U260" s="238"/>
      <c r="V260" s="238"/>
      <c r="W260" s="238"/>
      <c r="X260" s="238"/>
      <c r="Y260" s="238"/>
      <c r="Z260" s="238"/>
      <c r="AA260" s="238"/>
      <c r="AB260" s="238"/>
      <c r="AC260" s="238"/>
      <c r="AD260" s="238"/>
      <c r="AE260" s="238"/>
      <c r="AF260" s="238"/>
      <c r="AG260" s="238"/>
      <c r="AH260" s="239"/>
      <c r="AI260" s="240"/>
      <c r="AJ260" s="239"/>
      <c r="AK260" s="238"/>
      <c r="AL260" s="241"/>
      <c r="AM260" s="238"/>
      <c r="AN260" s="238"/>
      <c r="AO260" s="238"/>
      <c r="AP260" s="174" t="str">
        <f t="shared" si="34"/>
        <v/>
      </c>
      <c r="AQ260" s="109" t="str">
        <f t="shared" si="35"/>
        <v/>
      </c>
      <c r="AR260" s="172" t="str">
        <f>UPPER(IF($AH260="","",IF(COUNTIF($AR$34:$AR259,$AH260)&lt;1,$AH260,"")))</f>
        <v/>
      </c>
      <c r="AS260" s="111" t="str">
        <f t="shared" si="30"/>
        <v/>
      </c>
      <c r="AT260" s="109" t="str">
        <f t="shared" si="36"/>
        <v/>
      </c>
      <c r="AU260" s="242"/>
      <c r="AV260" s="150"/>
      <c r="AW260" s="151"/>
      <c r="AX260" s="152" t="str">
        <f t="shared" si="31"/>
        <v/>
      </c>
      <c r="AY260" s="152"/>
    </row>
    <row r="261" spans="1:51" s="107" customFormat="1">
      <c r="A261" s="142" t="str">
        <f t="shared" si="32"/>
        <v/>
      </c>
      <c r="B261" s="148" t="str">
        <f t="shared" si="29"/>
        <v/>
      </c>
      <c r="C261" s="149"/>
      <c r="D261" s="111"/>
      <c r="E261" s="144" t="str">
        <f t="shared" si="33"/>
        <v/>
      </c>
      <c r="F261" s="238"/>
      <c r="G261" s="238"/>
      <c r="H261" s="238"/>
      <c r="I261" s="238"/>
      <c r="J261" s="238"/>
      <c r="K261" s="238"/>
      <c r="L261" s="238"/>
      <c r="M261" s="238"/>
      <c r="N261" s="238"/>
      <c r="O261" s="238"/>
      <c r="P261" s="238"/>
      <c r="Q261" s="238"/>
      <c r="R261" s="238"/>
      <c r="S261" s="238"/>
      <c r="T261" s="238"/>
      <c r="U261" s="238"/>
      <c r="V261" s="238"/>
      <c r="W261" s="238"/>
      <c r="X261" s="238"/>
      <c r="Y261" s="238"/>
      <c r="Z261" s="238"/>
      <c r="AA261" s="238"/>
      <c r="AB261" s="238"/>
      <c r="AC261" s="238"/>
      <c r="AD261" s="238"/>
      <c r="AE261" s="238"/>
      <c r="AF261" s="238"/>
      <c r="AG261" s="238"/>
      <c r="AH261" s="239"/>
      <c r="AI261" s="240"/>
      <c r="AJ261" s="239"/>
      <c r="AK261" s="238"/>
      <c r="AL261" s="241"/>
      <c r="AM261" s="238"/>
      <c r="AN261" s="238"/>
      <c r="AO261" s="238"/>
      <c r="AP261" s="174" t="str">
        <f t="shared" si="34"/>
        <v/>
      </c>
      <c r="AQ261" s="109" t="str">
        <f t="shared" si="35"/>
        <v/>
      </c>
      <c r="AR261" s="172" t="str">
        <f>UPPER(IF($AH261="","",IF(COUNTIF($AR$34:$AR260,$AH261)&lt;1,$AH261,"")))</f>
        <v/>
      </c>
      <c r="AS261" s="111" t="str">
        <f t="shared" si="30"/>
        <v/>
      </c>
      <c r="AT261" s="109" t="str">
        <f t="shared" si="36"/>
        <v/>
      </c>
      <c r="AU261" s="242"/>
      <c r="AV261" s="150"/>
      <c r="AW261" s="151"/>
      <c r="AX261" s="152" t="str">
        <f t="shared" si="31"/>
        <v/>
      </c>
      <c r="AY261" s="152"/>
    </row>
    <row r="262" spans="1:51" s="107" customFormat="1">
      <c r="A262" s="142" t="str">
        <f t="shared" si="32"/>
        <v/>
      </c>
      <c r="B262" s="148" t="str">
        <f t="shared" si="29"/>
        <v/>
      </c>
      <c r="C262" s="149"/>
      <c r="D262" s="111"/>
      <c r="E262" s="144" t="str">
        <f t="shared" si="33"/>
        <v/>
      </c>
      <c r="F262" s="238"/>
      <c r="G262" s="238"/>
      <c r="H262" s="238"/>
      <c r="I262" s="238"/>
      <c r="J262" s="238"/>
      <c r="K262" s="238"/>
      <c r="L262" s="238"/>
      <c r="M262" s="238"/>
      <c r="N262" s="238"/>
      <c r="O262" s="238"/>
      <c r="P262" s="238"/>
      <c r="Q262" s="238"/>
      <c r="R262" s="238"/>
      <c r="S262" s="238"/>
      <c r="T262" s="238"/>
      <c r="U262" s="238"/>
      <c r="V262" s="238"/>
      <c r="W262" s="238"/>
      <c r="X262" s="238"/>
      <c r="Y262" s="238"/>
      <c r="Z262" s="238"/>
      <c r="AA262" s="238"/>
      <c r="AB262" s="238"/>
      <c r="AC262" s="238"/>
      <c r="AD262" s="238"/>
      <c r="AE262" s="238"/>
      <c r="AF262" s="238"/>
      <c r="AG262" s="238"/>
      <c r="AH262" s="239"/>
      <c r="AI262" s="240"/>
      <c r="AJ262" s="239"/>
      <c r="AK262" s="238"/>
      <c r="AL262" s="241"/>
      <c r="AM262" s="238"/>
      <c r="AN262" s="238"/>
      <c r="AO262" s="238"/>
      <c r="AP262" s="174" t="str">
        <f t="shared" si="34"/>
        <v/>
      </c>
      <c r="AQ262" s="109" t="str">
        <f t="shared" si="35"/>
        <v/>
      </c>
      <c r="AR262" s="172" t="str">
        <f>UPPER(IF($AH262="","",IF(COUNTIF($AR$34:$AR261,$AH262)&lt;1,$AH262,"")))</f>
        <v/>
      </c>
      <c r="AS262" s="111" t="str">
        <f t="shared" si="30"/>
        <v/>
      </c>
      <c r="AT262" s="109" t="str">
        <f t="shared" si="36"/>
        <v/>
      </c>
      <c r="AU262" s="242"/>
      <c r="AV262" s="150"/>
      <c r="AW262" s="151"/>
      <c r="AX262" s="152" t="str">
        <f t="shared" si="31"/>
        <v/>
      </c>
      <c r="AY262" s="152"/>
    </row>
    <row r="263" spans="1:51" s="107" customFormat="1">
      <c r="A263" s="142" t="str">
        <f t="shared" si="32"/>
        <v/>
      </c>
      <c r="B263" s="148" t="str">
        <f t="shared" si="29"/>
        <v/>
      </c>
      <c r="C263" s="149"/>
      <c r="D263" s="111"/>
      <c r="E263" s="144" t="str">
        <f t="shared" si="33"/>
        <v/>
      </c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  <c r="Q263" s="238"/>
      <c r="R263" s="238"/>
      <c r="S263" s="238"/>
      <c r="T263" s="238"/>
      <c r="U263" s="238"/>
      <c r="V263" s="238"/>
      <c r="W263" s="238"/>
      <c r="X263" s="238"/>
      <c r="Y263" s="238"/>
      <c r="Z263" s="238"/>
      <c r="AA263" s="238"/>
      <c r="AB263" s="238"/>
      <c r="AC263" s="238"/>
      <c r="AD263" s="238"/>
      <c r="AE263" s="238"/>
      <c r="AF263" s="238"/>
      <c r="AG263" s="238"/>
      <c r="AH263" s="239"/>
      <c r="AI263" s="240"/>
      <c r="AJ263" s="239"/>
      <c r="AK263" s="238"/>
      <c r="AL263" s="241"/>
      <c r="AM263" s="238"/>
      <c r="AN263" s="238"/>
      <c r="AO263" s="238"/>
      <c r="AP263" s="174" t="str">
        <f t="shared" si="34"/>
        <v/>
      </c>
      <c r="AQ263" s="109" t="str">
        <f t="shared" si="35"/>
        <v/>
      </c>
      <c r="AR263" s="172" t="str">
        <f>UPPER(IF($AH263="","",IF(COUNTIF($AR$34:$AR262,$AH263)&lt;1,$AH263,"")))</f>
        <v/>
      </c>
      <c r="AS263" s="111" t="str">
        <f t="shared" si="30"/>
        <v/>
      </c>
      <c r="AT263" s="109" t="str">
        <f t="shared" si="36"/>
        <v/>
      </c>
      <c r="AU263" s="242"/>
      <c r="AV263" s="150"/>
      <c r="AW263" s="151"/>
      <c r="AX263" s="152" t="str">
        <f t="shared" si="31"/>
        <v/>
      </c>
      <c r="AY263" s="152"/>
    </row>
    <row r="264" spans="1:51" s="107" customFormat="1">
      <c r="A264" s="142" t="str">
        <f t="shared" si="32"/>
        <v/>
      </c>
      <c r="B264" s="148" t="str">
        <f t="shared" si="29"/>
        <v/>
      </c>
      <c r="C264" s="149"/>
      <c r="D264" s="111"/>
      <c r="E264" s="144" t="str">
        <f t="shared" si="33"/>
        <v/>
      </c>
      <c r="F264" s="238"/>
      <c r="G264" s="238"/>
      <c r="H264" s="238"/>
      <c r="I264" s="238"/>
      <c r="J264" s="238"/>
      <c r="K264" s="238"/>
      <c r="L264" s="238"/>
      <c r="M264" s="238"/>
      <c r="N264" s="238"/>
      <c r="O264" s="238"/>
      <c r="P264" s="238"/>
      <c r="Q264" s="238"/>
      <c r="R264" s="238"/>
      <c r="S264" s="238"/>
      <c r="T264" s="238"/>
      <c r="U264" s="238"/>
      <c r="V264" s="238"/>
      <c r="W264" s="238"/>
      <c r="X264" s="238"/>
      <c r="Y264" s="238"/>
      <c r="Z264" s="238"/>
      <c r="AA264" s="238"/>
      <c r="AB264" s="238"/>
      <c r="AC264" s="238"/>
      <c r="AD264" s="238"/>
      <c r="AE264" s="238"/>
      <c r="AF264" s="238"/>
      <c r="AG264" s="238"/>
      <c r="AH264" s="239"/>
      <c r="AI264" s="240"/>
      <c r="AJ264" s="239"/>
      <c r="AK264" s="238"/>
      <c r="AL264" s="241"/>
      <c r="AM264" s="238"/>
      <c r="AN264" s="238"/>
      <c r="AO264" s="238"/>
      <c r="AP264" s="174" t="str">
        <f t="shared" si="34"/>
        <v/>
      </c>
      <c r="AQ264" s="109" t="str">
        <f t="shared" si="35"/>
        <v/>
      </c>
      <c r="AR264" s="172" t="str">
        <f>UPPER(IF($AH264="","",IF(COUNTIF($AR$34:$AR263,$AH264)&lt;1,$AH264,"")))</f>
        <v/>
      </c>
      <c r="AS264" s="111" t="str">
        <f t="shared" si="30"/>
        <v/>
      </c>
      <c r="AT264" s="109" t="str">
        <f t="shared" si="36"/>
        <v/>
      </c>
      <c r="AU264" s="242"/>
      <c r="AV264" s="150"/>
      <c r="AW264" s="151"/>
      <c r="AX264" s="152" t="str">
        <f t="shared" si="31"/>
        <v/>
      </c>
      <c r="AY264" s="152"/>
    </row>
    <row r="265" spans="1:51" s="107" customFormat="1">
      <c r="A265" s="142" t="str">
        <f t="shared" si="32"/>
        <v/>
      </c>
      <c r="B265" s="148" t="str">
        <f t="shared" si="29"/>
        <v/>
      </c>
      <c r="C265" s="149"/>
      <c r="D265" s="111"/>
      <c r="E265" s="144" t="str">
        <f t="shared" si="33"/>
        <v/>
      </c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38"/>
      <c r="T265" s="238"/>
      <c r="U265" s="238"/>
      <c r="V265" s="238"/>
      <c r="W265" s="238"/>
      <c r="X265" s="238"/>
      <c r="Y265" s="238"/>
      <c r="Z265" s="238"/>
      <c r="AA265" s="238"/>
      <c r="AB265" s="238"/>
      <c r="AC265" s="238"/>
      <c r="AD265" s="238"/>
      <c r="AE265" s="238"/>
      <c r="AF265" s="238"/>
      <c r="AG265" s="238"/>
      <c r="AH265" s="239"/>
      <c r="AI265" s="240"/>
      <c r="AJ265" s="239"/>
      <c r="AK265" s="238"/>
      <c r="AL265" s="241"/>
      <c r="AM265" s="238"/>
      <c r="AN265" s="238"/>
      <c r="AO265" s="238"/>
      <c r="AP265" s="174" t="str">
        <f t="shared" si="34"/>
        <v/>
      </c>
      <c r="AQ265" s="109" t="str">
        <f t="shared" si="35"/>
        <v/>
      </c>
      <c r="AR265" s="172" t="str">
        <f>UPPER(IF($AH265="","",IF(COUNTIF($AR$34:$AR264,$AH265)&lt;1,$AH265,"")))</f>
        <v/>
      </c>
      <c r="AS265" s="111" t="str">
        <f t="shared" si="30"/>
        <v/>
      </c>
      <c r="AT265" s="109" t="str">
        <f t="shared" si="36"/>
        <v/>
      </c>
      <c r="AU265" s="242"/>
      <c r="AV265" s="150"/>
      <c r="AW265" s="151"/>
      <c r="AX265" s="152" t="str">
        <f t="shared" si="31"/>
        <v/>
      </c>
      <c r="AY265" s="152"/>
    </row>
    <row r="266" spans="1:51" s="107" customFormat="1">
      <c r="A266" s="142" t="str">
        <f t="shared" si="32"/>
        <v/>
      </c>
      <c r="B266" s="148" t="str">
        <f t="shared" si="29"/>
        <v/>
      </c>
      <c r="C266" s="149"/>
      <c r="D266" s="111"/>
      <c r="E266" s="144" t="str">
        <f t="shared" si="33"/>
        <v/>
      </c>
      <c r="F266" s="238"/>
      <c r="G266" s="238"/>
      <c r="H266" s="238"/>
      <c r="I266" s="238"/>
      <c r="J266" s="238"/>
      <c r="K266" s="238"/>
      <c r="L266" s="238"/>
      <c r="M266" s="238"/>
      <c r="N266" s="238"/>
      <c r="O266" s="238"/>
      <c r="P266" s="238"/>
      <c r="Q266" s="238"/>
      <c r="R266" s="238"/>
      <c r="S266" s="238"/>
      <c r="T266" s="238"/>
      <c r="U266" s="238"/>
      <c r="V266" s="238"/>
      <c r="W266" s="238"/>
      <c r="X266" s="238"/>
      <c r="Y266" s="238"/>
      <c r="Z266" s="238"/>
      <c r="AA266" s="238"/>
      <c r="AB266" s="238"/>
      <c r="AC266" s="238"/>
      <c r="AD266" s="238"/>
      <c r="AE266" s="238"/>
      <c r="AF266" s="238"/>
      <c r="AG266" s="238"/>
      <c r="AH266" s="239"/>
      <c r="AI266" s="240"/>
      <c r="AJ266" s="239"/>
      <c r="AK266" s="238"/>
      <c r="AL266" s="241"/>
      <c r="AM266" s="238"/>
      <c r="AN266" s="238"/>
      <c r="AO266" s="238"/>
      <c r="AP266" s="174" t="str">
        <f t="shared" si="34"/>
        <v/>
      </c>
      <c r="AQ266" s="109" t="str">
        <f t="shared" si="35"/>
        <v/>
      </c>
      <c r="AR266" s="172" t="str">
        <f>UPPER(IF($AH266="","",IF(COUNTIF($AR$34:$AR265,$AH266)&lt;1,$AH266,"")))</f>
        <v/>
      </c>
      <c r="AS266" s="111" t="str">
        <f t="shared" si="30"/>
        <v/>
      </c>
      <c r="AT266" s="109" t="str">
        <f t="shared" si="36"/>
        <v/>
      </c>
      <c r="AU266" s="242"/>
      <c r="AV266" s="150"/>
      <c r="AW266" s="151"/>
      <c r="AX266" s="152" t="str">
        <f t="shared" si="31"/>
        <v/>
      </c>
      <c r="AY266" s="152"/>
    </row>
    <row r="267" spans="1:51" s="107" customFormat="1">
      <c r="A267" s="142" t="str">
        <f t="shared" si="32"/>
        <v/>
      </c>
      <c r="B267" s="148" t="str">
        <f t="shared" si="29"/>
        <v/>
      </c>
      <c r="C267" s="149"/>
      <c r="D267" s="111"/>
      <c r="E267" s="144" t="str">
        <f t="shared" si="33"/>
        <v/>
      </c>
      <c r="F267" s="238"/>
      <c r="G267" s="238"/>
      <c r="H267" s="238"/>
      <c r="I267" s="238"/>
      <c r="J267" s="238"/>
      <c r="K267" s="238"/>
      <c r="L267" s="238"/>
      <c r="M267" s="238"/>
      <c r="N267" s="238"/>
      <c r="O267" s="238"/>
      <c r="P267" s="238"/>
      <c r="Q267" s="238"/>
      <c r="R267" s="238"/>
      <c r="S267" s="238"/>
      <c r="T267" s="238"/>
      <c r="U267" s="238"/>
      <c r="V267" s="238"/>
      <c r="W267" s="238"/>
      <c r="X267" s="238"/>
      <c r="Y267" s="238"/>
      <c r="Z267" s="238"/>
      <c r="AA267" s="238"/>
      <c r="AB267" s="238"/>
      <c r="AC267" s="238"/>
      <c r="AD267" s="238"/>
      <c r="AE267" s="238"/>
      <c r="AF267" s="238"/>
      <c r="AG267" s="238"/>
      <c r="AH267" s="239"/>
      <c r="AI267" s="240"/>
      <c r="AJ267" s="239"/>
      <c r="AK267" s="238"/>
      <c r="AL267" s="241"/>
      <c r="AM267" s="238"/>
      <c r="AN267" s="238"/>
      <c r="AO267" s="238"/>
      <c r="AP267" s="174" t="str">
        <f t="shared" si="34"/>
        <v/>
      </c>
      <c r="AQ267" s="109" t="str">
        <f t="shared" si="35"/>
        <v/>
      </c>
      <c r="AR267" s="172" t="str">
        <f>UPPER(IF($AH267="","",IF(COUNTIF($AR$34:$AR266,$AH267)&lt;1,$AH267,"")))</f>
        <v/>
      </c>
      <c r="AS267" s="111" t="str">
        <f t="shared" si="30"/>
        <v/>
      </c>
      <c r="AT267" s="109" t="str">
        <f t="shared" si="36"/>
        <v/>
      </c>
      <c r="AU267" s="242"/>
      <c r="AV267" s="150"/>
      <c r="AW267" s="151"/>
      <c r="AX267" s="152" t="str">
        <f t="shared" si="31"/>
        <v/>
      </c>
      <c r="AY267" s="152"/>
    </row>
    <row r="268" spans="1:51" s="107" customFormat="1">
      <c r="A268" s="142" t="str">
        <f t="shared" si="32"/>
        <v/>
      </c>
      <c r="B268" s="148" t="str">
        <f t="shared" si="29"/>
        <v/>
      </c>
      <c r="C268" s="149"/>
      <c r="D268" s="111"/>
      <c r="E268" s="144" t="str">
        <f t="shared" si="33"/>
        <v/>
      </c>
      <c r="F268" s="238"/>
      <c r="G268" s="238"/>
      <c r="H268" s="238"/>
      <c r="I268" s="238"/>
      <c r="J268" s="238"/>
      <c r="K268" s="238"/>
      <c r="L268" s="238"/>
      <c r="M268" s="238"/>
      <c r="N268" s="238"/>
      <c r="O268" s="238"/>
      <c r="P268" s="238"/>
      <c r="Q268" s="238"/>
      <c r="R268" s="238"/>
      <c r="S268" s="238"/>
      <c r="T268" s="238"/>
      <c r="U268" s="238"/>
      <c r="V268" s="238"/>
      <c r="W268" s="238"/>
      <c r="X268" s="238"/>
      <c r="Y268" s="238"/>
      <c r="Z268" s="238"/>
      <c r="AA268" s="238"/>
      <c r="AB268" s="238"/>
      <c r="AC268" s="238"/>
      <c r="AD268" s="238"/>
      <c r="AE268" s="238"/>
      <c r="AF268" s="238"/>
      <c r="AG268" s="238"/>
      <c r="AH268" s="239"/>
      <c r="AI268" s="240"/>
      <c r="AJ268" s="239"/>
      <c r="AK268" s="238"/>
      <c r="AL268" s="241"/>
      <c r="AM268" s="238"/>
      <c r="AN268" s="238"/>
      <c r="AO268" s="238"/>
      <c r="AP268" s="174" t="str">
        <f t="shared" si="34"/>
        <v/>
      </c>
      <c r="AQ268" s="109" t="str">
        <f t="shared" si="35"/>
        <v/>
      </c>
      <c r="AR268" s="172" t="str">
        <f>UPPER(IF($AH268="","",IF(COUNTIF($AR$34:$AR267,$AH268)&lt;1,$AH268,"")))</f>
        <v/>
      </c>
      <c r="AS268" s="111" t="str">
        <f t="shared" si="30"/>
        <v/>
      </c>
      <c r="AT268" s="109" t="str">
        <f t="shared" si="36"/>
        <v/>
      </c>
      <c r="AU268" s="242"/>
      <c r="AV268" s="150"/>
      <c r="AW268" s="151"/>
      <c r="AX268" s="152" t="str">
        <f t="shared" si="31"/>
        <v/>
      </c>
      <c r="AY268" s="152"/>
    </row>
    <row r="269" spans="1:51" s="107" customFormat="1">
      <c r="A269" s="142" t="str">
        <f t="shared" si="32"/>
        <v/>
      </c>
      <c r="B269" s="148" t="str">
        <f t="shared" si="29"/>
        <v/>
      </c>
      <c r="C269" s="149"/>
      <c r="D269" s="111"/>
      <c r="E269" s="144" t="str">
        <f t="shared" si="33"/>
        <v/>
      </c>
      <c r="F269" s="238"/>
      <c r="G269" s="238"/>
      <c r="H269" s="238"/>
      <c r="I269" s="238"/>
      <c r="J269" s="238"/>
      <c r="K269" s="238"/>
      <c r="L269" s="238"/>
      <c r="M269" s="238"/>
      <c r="N269" s="238"/>
      <c r="O269" s="238"/>
      <c r="P269" s="238"/>
      <c r="Q269" s="238"/>
      <c r="R269" s="238"/>
      <c r="S269" s="238"/>
      <c r="T269" s="238"/>
      <c r="U269" s="238"/>
      <c r="V269" s="238"/>
      <c r="W269" s="238"/>
      <c r="X269" s="238"/>
      <c r="Y269" s="238"/>
      <c r="Z269" s="238"/>
      <c r="AA269" s="238"/>
      <c r="AB269" s="238"/>
      <c r="AC269" s="238"/>
      <c r="AD269" s="238"/>
      <c r="AE269" s="238"/>
      <c r="AF269" s="238"/>
      <c r="AG269" s="238"/>
      <c r="AH269" s="239"/>
      <c r="AI269" s="240"/>
      <c r="AJ269" s="239"/>
      <c r="AK269" s="238"/>
      <c r="AL269" s="241"/>
      <c r="AM269" s="238"/>
      <c r="AN269" s="238"/>
      <c r="AO269" s="238"/>
      <c r="AP269" s="174" t="str">
        <f t="shared" si="34"/>
        <v/>
      </c>
      <c r="AQ269" s="109" t="str">
        <f t="shared" si="35"/>
        <v/>
      </c>
      <c r="AR269" s="172" t="str">
        <f>UPPER(IF($AH269="","",IF(COUNTIF($AR$34:$AR268,$AH269)&lt;1,$AH269,"")))</f>
        <v/>
      </c>
      <c r="AS269" s="111" t="str">
        <f t="shared" si="30"/>
        <v/>
      </c>
      <c r="AT269" s="109" t="str">
        <f t="shared" si="36"/>
        <v/>
      </c>
      <c r="AU269" s="242"/>
      <c r="AV269" s="150"/>
      <c r="AW269" s="151"/>
      <c r="AX269" s="152" t="str">
        <f t="shared" si="31"/>
        <v/>
      </c>
      <c r="AY269" s="152"/>
    </row>
    <row r="270" spans="1:51" s="107" customFormat="1">
      <c r="A270" s="142" t="str">
        <f t="shared" si="32"/>
        <v/>
      </c>
      <c r="B270" s="148" t="str">
        <f t="shared" si="29"/>
        <v/>
      </c>
      <c r="C270" s="149"/>
      <c r="D270" s="111"/>
      <c r="E270" s="144" t="str">
        <f t="shared" si="33"/>
        <v/>
      </c>
      <c r="F270" s="238"/>
      <c r="G270" s="238"/>
      <c r="H270" s="238"/>
      <c r="I270" s="238"/>
      <c r="J270" s="238"/>
      <c r="K270" s="238"/>
      <c r="L270" s="238"/>
      <c r="M270" s="238"/>
      <c r="N270" s="238"/>
      <c r="O270" s="238"/>
      <c r="P270" s="238"/>
      <c r="Q270" s="238"/>
      <c r="R270" s="238"/>
      <c r="S270" s="238"/>
      <c r="T270" s="238"/>
      <c r="U270" s="238"/>
      <c r="V270" s="238"/>
      <c r="W270" s="238"/>
      <c r="X270" s="238"/>
      <c r="Y270" s="238"/>
      <c r="Z270" s="238"/>
      <c r="AA270" s="238"/>
      <c r="AB270" s="238"/>
      <c r="AC270" s="238"/>
      <c r="AD270" s="238"/>
      <c r="AE270" s="238"/>
      <c r="AF270" s="238"/>
      <c r="AG270" s="238"/>
      <c r="AH270" s="239"/>
      <c r="AI270" s="240"/>
      <c r="AJ270" s="239"/>
      <c r="AK270" s="238"/>
      <c r="AL270" s="241"/>
      <c r="AM270" s="238"/>
      <c r="AN270" s="238"/>
      <c r="AO270" s="238"/>
      <c r="AP270" s="174" t="str">
        <f t="shared" si="34"/>
        <v/>
      </c>
      <c r="AQ270" s="109" t="str">
        <f t="shared" si="35"/>
        <v/>
      </c>
      <c r="AR270" s="172" t="str">
        <f>UPPER(IF($AH270="","",IF(COUNTIF($AR$34:$AR269,$AH270)&lt;1,$AH270,"")))</f>
        <v/>
      </c>
      <c r="AS270" s="111" t="str">
        <f t="shared" si="30"/>
        <v/>
      </c>
      <c r="AT270" s="109" t="str">
        <f t="shared" si="36"/>
        <v/>
      </c>
      <c r="AU270" s="242"/>
      <c r="AV270" s="150"/>
      <c r="AW270" s="151"/>
      <c r="AX270" s="152" t="str">
        <f t="shared" si="31"/>
        <v/>
      </c>
      <c r="AY270" s="152"/>
    </row>
    <row r="271" spans="1:51" s="107" customFormat="1">
      <c r="A271" s="142" t="str">
        <f t="shared" si="32"/>
        <v/>
      </c>
      <c r="B271" s="148" t="str">
        <f t="shared" si="29"/>
        <v/>
      </c>
      <c r="C271" s="149"/>
      <c r="D271" s="111"/>
      <c r="E271" s="144" t="str">
        <f t="shared" si="33"/>
        <v/>
      </c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  <c r="S271" s="238"/>
      <c r="T271" s="238"/>
      <c r="U271" s="238"/>
      <c r="V271" s="238"/>
      <c r="W271" s="238"/>
      <c r="X271" s="238"/>
      <c r="Y271" s="238"/>
      <c r="Z271" s="238"/>
      <c r="AA271" s="238"/>
      <c r="AB271" s="238"/>
      <c r="AC271" s="238"/>
      <c r="AD271" s="238"/>
      <c r="AE271" s="238"/>
      <c r="AF271" s="238"/>
      <c r="AG271" s="238"/>
      <c r="AH271" s="239"/>
      <c r="AI271" s="240"/>
      <c r="AJ271" s="239"/>
      <c r="AK271" s="238"/>
      <c r="AL271" s="241"/>
      <c r="AM271" s="238"/>
      <c r="AN271" s="238"/>
      <c r="AO271" s="238"/>
      <c r="AP271" s="174" t="str">
        <f t="shared" si="34"/>
        <v/>
      </c>
      <c r="AQ271" s="109" t="str">
        <f t="shared" si="35"/>
        <v/>
      </c>
      <c r="AR271" s="172" t="str">
        <f>UPPER(IF($AH271="","",IF(COUNTIF($AR$34:$AR270,$AH271)&lt;1,$AH271,"")))</f>
        <v/>
      </c>
      <c r="AS271" s="111" t="str">
        <f t="shared" si="30"/>
        <v/>
      </c>
      <c r="AT271" s="109" t="str">
        <f t="shared" si="36"/>
        <v/>
      </c>
      <c r="AU271" s="242"/>
      <c r="AV271" s="150"/>
      <c r="AW271" s="151"/>
      <c r="AX271" s="152" t="str">
        <f t="shared" si="31"/>
        <v/>
      </c>
      <c r="AY271" s="152"/>
    </row>
    <row r="272" spans="1:51" s="107" customFormat="1">
      <c r="A272" s="142" t="str">
        <f t="shared" si="32"/>
        <v/>
      </c>
      <c r="B272" s="148" t="str">
        <f t="shared" si="29"/>
        <v/>
      </c>
      <c r="C272" s="149"/>
      <c r="D272" s="111"/>
      <c r="E272" s="144" t="str">
        <f t="shared" si="33"/>
        <v/>
      </c>
      <c r="F272" s="238"/>
      <c r="G272" s="238"/>
      <c r="H272" s="238"/>
      <c r="I272" s="238"/>
      <c r="J272" s="238"/>
      <c r="K272" s="238"/>
      <c r="L272" s="238"/>
      <c r="M272" s="238"/>
      <c r="N272" s="238"/>
      <c r="O272" s="238"/>
      <c r="P272" s="238"/>
      <c r="Q272" s="238"/>
      <c r="R272" s="238"/>
      <c r="S272" s="238"/>
      <c r="T272" s="238"/>
      <c r="U272" s="238"/>
      <c r="V272" s="238"/>
      <c r="W272" s="238"/>
      <c r="X272" s="238"/>
      <c r="Y272" s="238"/>
      <c r="Z272" s="238"/>
      <c r="AA272" s="238"/>
      <c r="AB272" s="238"/>
      <c r="AC272" s="238"/>
      <c r="AD272" s="238"/>
      <c r="AE272" s="238"/>
      <c r="AF272" s="238"/>
      <c r="AG272" s="238"/>
      <c r="AH272" s="239"/>
      <c r="AI272" s="240"/>
      <c r="AJ272" s="239"/>
      <c r="AK272" s="238"/>
      <c r="AL272" s="241"/>
      <c r="AM272" s="238"/>
      <c r="AN272" s="238"/>
      <c r="AO272" s="238"/>
      <c r="AP272" s="174" t="str">
        <f t="shared" si="34"/>
        <v/>
      </c>
      <c r="AQ272" s="109" t="str">
        <f t="shared" si="35"/>
        <v/>
      </c>
      <c r="AR272" s="172" t="str">
        <f>UPPER(IF($AH272="","",IF(COUNTIF($AR$34:$AR271,$AH272)&lt;1,$AH272,"")))</f>
        <v/>
      </c>
      <c r="AS272" s="111" t="str">
        <f t="shared" si="30"/>
        <v/>
      </c>
      <c r="AT272" s="109" t="str">
        <f t="shared" si="36"/>
        <v/>
      </c>
      <c r="AU272" s="242"/>
      <c r="AV272" s="150"/>
      <c r="AW272" s="151"/>
      <c r="AX272" s="152" t="str">
        <f t="shared" si="31"/>
        <v/>
      </c>
      <c r="AY272" s="152"/>
    </row>
    <row r="273" spans="1:51" s="107" customFormat="1">
      <c r="A273" s="142" t="str">
        <f t="shared" si="32"/>
        <v/>
      </c>
      <c r="B273" s="148" t="str">
        <f t="shared" si="29"/>
        <v/>
      </c>
      <c r="C273" s="149"/>
      <c r="D273" s="111"/>
      <c r="E273" s="144" t="str">
        <f t="shared" si="33"/>
        <v/>
      </c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38"/>
      <c r="T273" s="238"/>
      <c r="U273" s="238"/>
      <c r="V273" s="238"/>
      <c r="W273" s="238"/>
      <c r="X273" s="238"/>
      <c r="Y273" s="238"/>
      <c r="Z273" s="238"/>
      <c r="AA273" s="238"/>
      <c r="AB273" s="238"/>
      <c r="AC273" s="238"/>
      <c r="AD273" s="238"/>
      <c r="AE273" s="238"/>
      <c r="AF273" s="238"/>
      <c r="AG273" s="238"/>
      <c r="AH273" s="239"/>
      <c r="AI273" s="240"/>
      <c r="AJ273" s="239"/>
      <c r="AK273" s="238"/>
      <c r="AL273" s="241"/>
      <c r="AM273" s="238"/>
      <c r="AN273" s="238"/>
      <c r="AO273" s="238"/>
      <c r="AP273" s="174" t="str">
        <f t="shared" si="34"/>
        <v/>
      </c>
      <c r="AQ273" s="109" t="str">
        <f t="shared" si="35"/>
        <v/>
      </c>
      <c r="AR273" s="172" t="str">
        <f>UPPER(IF($AH273="","",IF(COUNTIF($AR$34:$AR272,$AH273)&lt;1,$AH273,"")))</f>
        <v/>
      </c>
      <c r="AS273" s="111" t="str">
        <f t="shared" si="30"/>
        <v/>
      </c>
      <c r="AT273" s="109" t="str">
        <f t="shared" si="36"/>
        <v/>
      </c>
      <c r="AU273" s="242"/>
      <c r="AV273" s="150"/>
      <c r="AW273" s="151"/>
      <c r="AX273" s="152" t="str">
        <f t="shared" si="31"/>
        <v/>
      </c>
      <c r="AY273" s="152"/>
    </row>
    <row r="274" spans="1:51" s="107" customFormat="1">
      <c r="A274" s="142" t="str">
        <f t="shared" si="32"/>
        <v/>
      </c>
      <c r="B274" s="148" t="str">
        <f t="shared" si="29"/>
        <v/>
      </c>
      <c r="C274" s="149"/>
      <c r="D274" s="111"/>
      <c r="E274" s="144" t="str">
        <f t="shared" si="33"/>
        <v/>
      </c>
      <c r="F274" s="238"/>
      <c r="G274" s="238"/>
      <c r="H274" s="238"/>
      <c r="I274" s="238"/>
      <c r="J274" s="238"/>
      <c r="K274" s="238"/>
      <c r="L274" s="238"/>
      <c r="M274" s="238"/>
      <c r="N274" s="238"/>
      <c r="O274" s="238"/>
      <c r="P274" s="238"/>
      <c r="Q274" s="238"/>
      <c r="R274" s="238"/>
      <c r="S274" s="238"/>
      <c r="T274" s="238"/>
      <c r="U274" s="238"/>
      <c r="V274" s="238"/>
      <c r="W274" s="238"/>
      <c r="X274" s="238"/>
      <c r="Y274" s="238"/>
      <c r="Z274" s="238"/>
      <c r="AA274" s="238"/>
      <c r="AB274" s="238"/>
      <c r="AC274" s="238"/>
      <c r="AD274" s="238"/>
      <c r="AE274" s="238"/>
      <c r="AF274" s="238"/>
      <c r="AG274" s="238"/>
      <c r="AH274" s="239"/>
      <c r="AI274" s="240"/>
      <c r="AJ274" s="239"/>
      <c r="AK274" s="238"/>
      <c r="AL274" s="241"/>
      <c r="AM274" s="238"/>
      <c r="AN274" s="238"/>
      <c r="AO274" s="238"/>
      <c r="AP274" s="174" t="str">
        <f t="shared" si="34"/>
        <v/>
      </c>
      <c r="AQ274" s="109" t="str">
        <f t="shared" si="35"/>
        <v/>
      </c>
      <c r="AR274" s="172" t="str">
        <f>UPPER(IF($AH274="","",IF(COUNTIF($AR$34:$AR273,$AH274)&lt;1,$AH274,"")))</f>
        <v/>
      </c>
      <c r="AS274" s="111" t="str">
        <f t="shared" si="30"/>
        <v/>
      </c>
      <c r="AT274" s="109" t="str">
        <f t="shared" si="36"/>
        <v/>
      </c>
      <c r="AU274" s="242"/>
      <c r="AV274" s="150"/>
      <c r="AW274" s="151"/>
      <c r="AX274" s="152" t="str">
        <f t="shared" si="31"/>
        <v/>
      </c>
      <c r="AY274" s="152"/>
    </row>
    <row r="275" spans="1:51" s="107" customFormat="1">
      <c r="A275" s="142" t="str">
        <f t="shared" si="32"/>
        <v/>
      </c>
      <c r="B275" s="148" t="str">
        <f t="shared" si="29"/>
        <v/>
      </c>
      <c r="C275" s="149"/>
      <c r="D275" s="111"/>
      <c r="E275" s="144" t="str">
        <f t="shared" si="33"/>
        <v/>
      </c>
      <c r="F275" s="238"/>
      <c r="G275" s="238"/>
      <c r="H275" s="238"/>
      <c r="I275" s="238"/>
      <c r="J275" s="238"/>
      <c r="K275" s="238"/>
      <c r="L275" s="238"/>
      <c r="M275" s="238"/>
      <c r="N275" s="238"/>
      <c r="O275" s="238"/>
      <c r="P275" s="238"/>
      <c r="Q275" s="238"/>
      <c r="R275" s="238"/>
      <c r="S275" s="238"/>
      <c r="T275" s="238"/>
      <c r="U275" s="238"/>
      <c r="V275" s="238"/>
      <c r="W275" s="238"/>
      <c r="X275" s="238"/>
      <c r="Y275" s="238"/>
      <c r="Z275" s="238"/>
      <c r="AA275" s="238"/>
      <c r="AB275" s="238"/>
      <c r="AC275" s="238"/>
      <c r="AD275" s="238"/>
      <c r="AE275" s="238"/>
      <c r="AF275" s="238"/>
      <c r="AG275" s="238"/>
      <c r="AH275" s="239"/>
      <c r="AI275" s="240"/>
      <c r="AJ275" s="239"/>
      <c r="AK275" s="238"/>
      <c r="AL275" s="241"/>
      <c r="AM275" s="238"/>
      <c r="AN275" s="238"/>
      <c r="AO275" s="238"/>
      <c r="AP275" s="174" t="str">
        <f t="shared" si="34"/>
        <v/>
      </c>
      <c r="AQ275" s="109" t="str">
        <f t="shared" si="35"/>
        <v/>
      </c>
      <c r="AR275" s="172" t="str">
        <f>UPPER(IF($AH275="","",IF(COUNTIF($AR$34:$AR274,$AH275)&lt;1,$AH275,"")))</f>
        <v/>
      </c>
      <c r="AS275" s="111" t="str">
        <f t="shared" si="30"/>
        <v/>
      </c>
      <c r="AT275" s="109" t="str">
        <f t="shared" si="36"/>
        <v/>
      </c>
      <c r="AU275" s="242"/>
      <c r="AV275" s="150"/>
      <c r="AW275" s="151"/>
      <c r="AX275" s="152" t="str">
        <f t="shared" si="31"/>
        <v/>
      </c>
      <c r="AY275" s="152"/>
    </row>
    <row r="276" spans="1:51" s="107" customFormat="1">
      <c r="A276" s="142" t="str">
        <f t="shared" si="32"/>
        <v/>
      </c>
      <c r="B276" s="148" t="str">
        <f t="shared" si="29"/>
        <v/>
      </c>
      <c r="C276" s="149"/>
      <c r="D276" s="111"/>
      <c r="E276" s="144" t="str">
        <f t="shared" si="33"/>
        <v/>
      </c>
      <c r="F276" s="238"/>
      <c r="G276" s="238"/>
      <c r="H276" s="238"/>
      <c r="I276" s="238"/>
      <c r="J276" s="238"/>
      <c r="K276" s="238"/>
      <c r="L276" s="238"/>
      <c r="M276" s="238"/>
      <c r="N276" s="238"/>
      <c r="O276" s="238"/>
      <c r="P276" s="238"/>
      <c r="Q276" s="238"/>
      <c r="R276" s="238"/>
      <c r="S276" s="238"/>
      <c r="T276" s="238"/>
      <c r="U276" s="238"/>
      <c r="V276" s="238"/>
      <c r="W276" s="238"/>
      <c r="X276" s="238"/>
      <c r="Y276" s="238"/>
      <c r="Z276" s="238"/>
      <c r="AA276" s="238"/>
      <c r="AB276" s="238"/>
      <c r="AC276" s="238"/>
      <c r="AD276" s="238"/>
      <c r="AE276" s="238"/>
      <c r="AF276" s="238"/>
      <c r="AG276" s="238"/>
      <c r="AH276" s="239"/>
      <c r="AI276" s="240"/>
      <c r="AJ276" s="239"/>
      <c r="AK276" s="238"/>
      <c r="AL276" s="241"/>
      <c r="AM276" s="238"/>
      <c r="AN276" s="238"/>
      <c r="AO276" s="238"/>
      <c r="AP276" s="174" t="str">
        <f t="shared" si="34"/>
        <v/>
      </c>
      <c r="AQ276" s="109" t="str">
        <f t="shared" si="35"/>
        <v/>
      </c>
      <c r="AR276" s="172" t="str">
        <f>UPPER(IF($AH276="","",IF(COUNTIF($AR$34:$AR275,$AH276)&lt;1,$AH276,"")))</f>
        <v/>
      </c>
      <c r="AS276" s="111" t="str">
        <f t="shared" si="30"/>
        <v/>
      </c>
      <c r="AT276" s="109" t="str">
        <f t="shared" si="36"/>
        <v/>
      </c>
      <c r="AU276" s="242"/>
      <c r="AV276" s="150"/>
      <c r="AW276" s="151"/>
      <c r="AX276" s="152" t="str">
        <f t="shared" si="31"/>
        <v/>
      </c>
      <c r="AY276" s="152"/>
    </row>
    <row r="277" spans="1:51" s="107" customFormat="1">
      <c r="A277" s="142" t="str">
        <f t="shared" si="32"/>
        <v/>
      </c>
      <c r="B277" s="148" t="str">
        <f t="shared" si="29"/>
        <v/>
      </c>
      <c r="C277" s="149"/>
      <c r="D277" s="111"/>
      <c r="E277" s="144" t="str">
        <f t="shared" si="33"/>
        <v/>
      </c>
      <c r="F277" s="238"/>
      <c r="G277" s="238"/>
      <c r="H277" s="238"/>
      <c r="I277" s="238"/>
      <c r="J277" s="238"/>
      <c r="K277" s="238"/>
      <c r="L277" s="238"/>
      <c r="M277" s="238"/>
      <c r="N277" s="238"/>
      <c r="O277" s="238"/>
      <c r="P277" s="238"/>
      <c r="Q277" s="238"/>
      <c r="R277" s="238"/>
      <c r="S277" s="238"/>
      <c r="T277" s="238"/>
      <c r="U277" s="238"/>
      <c r="V277" s="238"/>
      <c r="W277" s="238"/>
      <c r="X277" s="238"/>
      <c r="Y277" s="238"/>
      <c r="Z277" s="238"/>
      <c r="AA277" s="238"/>
      <c r="AB277" s="238"/>
      <c r="AC277" s="238"/>
      <c r="AD277" s="238"/>
      <c r="AE277" s="238"/>
      <c r="AF277" s="238"/>
      <c r="AG277" s="238"/>
      <c r="AH277" s="239"/>
      <c r="AI277" s="240"/>
      <c r="AJ277" s="239"/>
      <c r="AK277" s="238"/>
      <c r="AL277" s="241"/>
      <c r="AM277" s="238"/>
      <c r="AN277" s="238"/>
      <c r="AO277" s="238"/>
      <c r="AP277" s="174" t="str">
        <f t="shared" si="34"/>
        <v/>
      </c>
      <c r="AQ277" s="109" t="str">
        <f t="shared" si="35"/>
        <v/>
      </c>
      <c r="AR277" s="172" t="str">
        <f>UPPER(IF($AH277="","",IF(COUNTIF($AR$34:$AR276,$AH277)&lt;1,$AH277,"")))</f>
        <v/>
      </c>
      <c r="AS277" s="111" t="str">
        <f t="shared" si="30"/>
        <v/>
      </c>
      <c r="AT277" s="109" t="str">
        <f t="shared" si="36"/>
        <v/>
      </c>
      <c r="AU277" s="242"/>
      <c r="AV277" s="150"/>
      <c r="AW277" s="151"/>
      <c r="AX277" s="152" t="str">
        <f t="shared" si="31"/>
        <v/>
      </c>
      <c r="AY277" s="152"/>
    </row>
    <row r="278" spans="1:51" s="107" customFormat="1">
      <c r="A278" s="142" t="str">
        <f t="shared" si="32"/>
        <v/>
      </c>
      <c r="B278" s="148" t="str">
        <f t="shared" si="29"/>
        <v/>
      </c>
      <c r="C278" s="149"/>
      <c r="D278" s="111"/>
      <c r="E278" s="144" t="str">
        <f t="shared" si="33"/>
        <v/>
      </c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  <c r="Q278" s="238"/>
      <c r="R278" s="238"/>
      <c r="S278" s="238"/>
      <c r="T278" s="238"/>
      <c r="U278" s="238"/>
      <c r="V278" s="238"/>
      <c r="W278" s="238"/>
      <c r="X278" s="238"/>
      <c r="Y278" s="238"/>
      <c r="Z278" s="238"/>
      <c r="AA278" s="238"/>
      <c r="AB278" s="238"/>
      <c r="AC278" s="238"/>
      <c r="AD278" s="238"/>
      <c r="AE278" s="238"/>
      <c r="AF278" s="238"/>
      <c r="AG278" s="238"/>
      <c r="AH278" s="239"/>
      <c r="AI278" s="240"/>
      <c r="AJ278" s="239"/>
      <c r="AK278" s="238"/>
      <c r="AL278" s="241"/>
      <c r="AM278" s="238"/>
      <c r="AN278" s="238"/>
      <c r="AO278" s="238"/>
      <c r="AP278" s="174" t="str">
        <f t="shared" si="34"/>
        <v/>
      </c>
      <c r="AQ278" s="109" t="str">
        <f t="shared" si="35"/>
        <v/>
      </c>
      <c r="AR278" s="172" t="str">
        <f>UPPER(IF($AH278="","",IF(COUNTIF($AR$34:$AR277,$AH278)&lt;1,$AH278,"")))</f>
        <v/>
      </c>
      <c r="AS278" s="111" t="str">
        <f t="shared" si="30"/>
        <v/>
      </c>
      <c r="AT278" s="109" t="str">
        <f t="shared" si="36"/>
        <v/>
      </c>
      <c r="AU278" s="242"/>
      <c r="AV278" s="150"/>
      <c r="AW278" s="151"/>
      <c r="AX278" s="152" t="str">
        <f t="shared" si="31"/>
        <v/>
      </c>
      <c r="AY278" s="152"/>
    </row>
    <row r="279" spans="1:51" s="107" customFormat="1">
      <c r="A279" s="142" t="str">
        <f t="shared" si="32"/>
        <v/>
      </c>
      <c r="B279" s="148" t="str">
        <f t="shared" si="29"/>
        <v/>
      </c>
      <c r="C279" s="149"/>
      <c r="D279" s="111"/>
      <c r="E279" s="144" t="str">
        <f t="shared" si="33"/>
        <v/>
      </c>
      <c r="F279" s="238"/>
      <c r="G279" s="238"/>
      <c r="H279" s="238"/>
      <c r="I279" s="238"/>
      <c r="J279" s="238"/>
      <c r="K279" s="238"/>
      <c r="L279" s="238"/>
      <c r="M279" s="238"/>
      <c r="N279" s="238"/>
      <c r="O279" s="238"/>
      <c r="P279" s="238"/>
      <c r="Q279" s="238"/>
      <c r="R279" s="238"/>
      <c r="S279" s="238"/>
      <c r="T279" s="238"/>
      <c r="U279" s="238"/>
      <c r="V279" s="238"/>
      <c r="W279" s="238"/>
      <c r="X279" s="238"/>
      <c r="Y279" s="238"/>
      <c r="Z279" s="238"/>
      <c r="AA279" s="238"/>
      <c r="AB279" s="238"/>
      <c r="AC279" s="238"/>
      <c r="AD279" s="238"/>
      <c r="AE279" s="238"/>
      <c r="AF279" s="238"/>
      <c r="AG279" s="238"/>
      <c r="AH279" s="239"/>
      <c r="AI279" s="240"/>
      <c r="AJ279" s="239"/>
      <c r="AK279" s="238"/>
      <c r="AL279" s="241"/>
      <c r="AM279" s="238"/>
      <c r="AN279" s="238"/>
      <c r="AO279" s="238"/>
      <c r="AP279" s="174" t="str">
        <f t="shared" si="34"/>
        <v/>
      </c>
      <c r="AQ279" s="109" t="str">
        <f t="shared" si="35"/>
        <v/>
      </c>
      <c r="AR279" s="172" t="str">
        <f>UPPER(IF($AH279="","",IF(COUNTIF($AR$34:$AR278,$AH279)&lt;1,$AH279,"")))</f>
        <v/>
      </c>
      <c r="AS279" s="111" t="str">
        <f t="shared" si="30"/>
        <v/>
      </c>
      <c r="AT279" s="109" t="str">
        <f t="shared" si="36"/>
        <v/>
      </c>
      <c r="AU279" s="242"/>
      <c r="AV279" s="150"/>
      <c r="AW279" s="151"/>
      <c r="AX279" s="152" t="str">
        <f t="shared" si="31"/>
        <v/>
      </c>
      <c r="AY279" s="152"/>
    </row>
    <row r="280" spans="1:51" s="107" customFormat="1">
      <c r="A280" s="142" t="str">
        <f t="shared" si="32"/>
        <v/>
      </c>
      <c r="B280" s="148" t="str">
        <f t="shared" si="29"/>
        <v/>
      </c>
      <c r="C280" s="149"/>
      <c r="D280" s="111"/>
      <c r="E280" s="144" t="str">
        <f t="shared" si="33"/>
        <v/>
      </c>
      <c r="F280" s="238"/>
      <c r="G280" s="238"/>
      <c r="H280" s="238"/>
      <c r="I280" s="238"/>
      <c r="J280" s="238"/>
      <c r="K280" s="238"/>
      <c r="L280" s="238"/>
      <c r="M280" s="238"/>
      <c r="N280" s="238"/>
      <c r="O280" s="238"/>
      <c r="P280" s="238"/>
      <c r="Q280" s="238"/>
      <c r="R280" s="238"/>
      <c r="S280" s="238"/>
      <c r="T280" s="238"/>
      <c r="U280" s="238"/>
      <c r="V280" s="238"/>
      <c r="W280" s="238"/>
      <c r="X280" s="238"/>
      <c r="Y280" s="238"/>
      <c r="Z280" s="238"/>
      <c r="AA280" s="238"/>
      <c r="AB280" s="238"/>
      <c r="AC280" s="238"/>
      <c r="AD280" s="238"/>
      <c r="AE280" s="238"/>
      <c r="AF280" s="238"/>
      <c r="AG280" s="238"/>
      <c r="AH280" s="239"/>
      <c r="AI280" s="240"/>
      <c r="AJ280" s="239"/>
      <c r="AK280" s="238"/>
      <c r="AL280" s="241"/>
      <c r="AM280" s="238"/>
      <c r="AN280" s="238"/>
      <c r="AO280" s="238"/>
      <c r="AP280" s="174" t="str">
        <f t="shared" si="34"/>
        <v/>
      </c>
      <c r="AQ280" s="109" t="str">
        <f t="shared" si="35"/>
        <v/>
      </c>
      <c r="AR280" s="172" t="str">
        <f>UPPER(IF($AH280="","",IF(COUNTIF($AR$34:$AR279,$AH280)&lt;1,$AH280,"")))</f>
        <v/>
      </c>
      <c r="AS280" s="111" t="str">
        <f t="shared" si="30"/>
        <v/>
      </c>
      <c r="AT280" s="109" t="str">
        <f t="shared" si="36"/>
        <v/>
      </c>
      <c r="AU280" s="242"/>
      <c r="AV280" s="150"/>
      <c r="AW280" s="151"/>
      <c r="AX280" s="152" t="str">
        <f t="shared" si="31"/>
        <v/>
      </c>
      <c r="AY280" s="152"/>
    </row>
    <row r="281" spans="1:51" s="107" customFormat="1">
      <c r="A281" s="142" t="str">
        <f t="shared" si="32"/>
        <v/>
      </c>
      <c r="B281" s="148" t="str">
        <f t="shared" si="29"/>
        <v/>
      </c>
      <c r="C281" s="149"/>
      <c r="D281" s="111"/>
      <c r="E281" s="144" t="str">
        <f t="shared" si="33"/>
        <v/>
      </c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38"/>
      <c r="T281" s="238"/>
      <c r="U281" s="238"/>
      <c r="V281" s="238"/>
      <c r="W281" s="238"/>
      <c r="X281" s="238"/>
      <c r="Y281" s="238"/>
      <c r="Z281" s="238"/>
      <c r="AA281" s="238"/>
      <c r="AB281" s="238"/>
      <c r="AC281" s="238"/>
      <c r="AD281" s="238"/>
      <c r="AE281" s="238"/>
      <c r="AF281" s="238"/>
      <c r="AG281" s="238"/>
      <c r="AH281" s="239"/>
      <c r="AI281" s="240"/>
      <c r="AJ281" s="239"/>
      <c r="AK281" s="238"/>
      <c r="AL281" s="241"/>
      <c r="AM281" s="238"/>
      <c r="AN281" s="238"/>
      <c r="AO281" s="238"/>
      <c r="AP281" s="174" t="str">
        <f t="shared" si="34"/>
        <v/>
      </c>
      <c r="AQ281" s="109" t="str">
        <f t="shared" si="35"/>
        <v/>
      </c>
      <c r="AR281" s="172" t="str">
        <f>UPPER(IF($AH281="","",IF(COUNTIF($AR$34:$AR280,$AH281)&lt;1,$AH281,"")))</f>
        <v/>
      </c>
      <c r="AS281" s="111" t="str">
        <f t="shared" si="30"/>
        <v/>
      </c>
      <c r="AT281" s="109" t="str">
        <f t="shared" si="36"/>
        <v/>
      </c>
      <c r="AU281" s="242"/>
      <c r="AV281" s="150"/>
      <c r="AW281" s="151"/>
      <c r="AX281" s="152" t="str">
        <f t="shared" si="31"/>
        <v/>
      </c>
      <c r="AY281" s="152"/>
    </row>
    <row r="282" spans="1:51" s="107" customFormat="1">
      <c r="A282" s="142" t="str">
        <f t="shared" si="32"/>
        <v/>
      </c>
      <c r="B282" s="148" t="str">
        <f t="shared" si="29"/>
        <v/>
      </c>
      <c r="C282" s="149"/>
      <c r="D282" s="111"/>
      <c r="E282" s="144" t="str">
        <f t="shared" si="33"/>
        <v/>
      </c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  <c r="Q282" s="238"/>
      <c r="R282" s="238"/>
      <c r="S282" s="238"/>
      <c r="T282" s="238"/>
      <c r="U282" s="238"/>
      <c r="V282" s="238"/>
      <c r="W282" s="238"/>
      <c r="X282" s="238"/>
      <c r="Y282" s="238"/>
      <c r="Z282" s="238"/>
      <c r="AA282" s="238"/>
      <c r="AB282" s="238"/>
      <c r="AC282" s="238"/>
      <c r="AD282" s="238"/>
      <c r="AE282" s="238"/>
      <c r="AF282" s="238"/>
      <c r="AG282" s="238"/>
      <c r="AH282" s="239"/>
      <c r="AI282" s="240"/>
      <c r="AJ282" s="239"/>
      <c r="AK282" s="238"/>
      <c r="AL282" s="241"/>
      <c r="AM282" s="238"/>
      <c r="AN282" s="238"/>
      <c r="AO282" s="238"/>
      <c r="AP282" s="174" t="str">
        <f t="shared" si="34"/>
        <v/>
      </c>
      <c r="AQ282" s="109" t="str">
        <f t="shared" si="35"/>
        <v/>
      </c>
      <c r="AR282" s="172" t="str">
        <f>UPPER(IF($AH282="","",IF(COUNTIF($AR$34:$AR281,$AH282)&lt;1,$AH282,"")))</f>
        <v/>
      </c>
      <c r="AS282" s="111" t="str">
        <f t="shared" si="30"/>
        <v/>
      </c>
      <c r="AT282" s="109" t="str">
        <f t="shared" si="36"/>
        <v/>
      </c>
      <c r="AU282" s="242"/>
      <c r="AV282" s="150"/>
      <c r="AW282" s="151"/>
      <c r="AX282" s="152" t="str">
        <f t="shared" si="31"/>
        <v/>
      </c>
      <c r="AY282" s="152"/>
    </row>
    <row r="283" spans="1:51" s="107" customFormat="1">
      <c r="A283" s="142" t="str">
        <f t="shared" si="32"/>
        <v/>
      </c>
      <c r="B283" s="148" t="str">
        <f t="shared" si="29"/>
        <v/>
      </c>
      <c r="C283" s="149"/>
      <c r="D283" s="111"/>
      <c r="E283" s="144" t="str">
        <f t="shared" si="33"/>
        <v/>
      </c>
      <c r="F283" s="238"/>
      <c r="G283" s="238"/>
      <c r="H283" s="238"/>
      <c r="I283" s="238"/>
      <c r="J283" s="238"/>
      <c r="K283" s="238"/>
      <c r="L283" s="238"/>
      <c r="M283" s="238"/>
      <c r="N283" s="238"/>
      <c r="O283" s="238"/>
      <c r="P283" s="238"/>
      <c r="Q283" s="238"/>
      <c r="R283" s="238"/>
      <c r="S283" s="238"/>
      <c r="T283" s="238"/>
      <c r="U283" s="238"/>
      <c r="V283" s="238"/>
      <c r="W283" s="238"/>
      <c r="X283" s="238"/>
      <c r="Y283" s="238"/>
      <c r="Z283" s="238"/>
      <c r="AA283" s="238"/>
      <c r="AB283" s="238"/>
      <c r="AC283" s="238"/>
      <c r="AD283" s="238"/>
      <c r="AE283" s="238"/>
      <c r="AF283" s="238"/>
      <c r="AG283" s="238"/>
      <c r="AH283" s="239"/>
      <c r="AI283" s="240"/>
      <c r="AJ283" s="239"/>
      <c r="AK283" s="238"/>
      <c r="AL283" s="241"/>
      <c r="AM283" s="238"/>
      <c r="AN283" s="238"/>
      <c r="AO283" s="238"/>
      <c r="AP283" s="174" t="str">
        <f t="shared" si="34"/>
        <v/>
      </c>
      <c r="AQ283" s="109" t="str">
        <f t="shared" si="35"/>
        <v/>
      </c>
      <c r="AR283" s="172" t="str">
        <f>UPPER(IF($AH283="","",IF(COUNTIF($AR$34:$AR282,$AH283)&lt;1,$AH283,"")))</f>
        <v/>
      </c>
      <c r="AS283" s="111" t="str">
        <f t="shared" si="30"/>
        <v/>
      </c>
      <c r="AT283" s="109" t="str">
        <f t="shared" si="36"/>
        <v/>
      </c>
      <c r="AU283" s="242"/>
      <c r="AV283" s="150"/>
      <c r="AW283" s="151"/>
      <c r="AX283" s="152" t="str">
        <f t="shared" si="31"/>
        <v/>
      </c>
      <c r="AY283" s="152"/>
    </row>
    <row r="284" spans="1:51" s="107" customFormat="1">
      <c r="A284" s="142" t="str">
        <f t="shared" si="32"/>
        <v/>
      </c>
      <c r="B284" s="148" t="str">
        <f t="shared" si="29"/>
        <v/>
      </c>
      <c r="C284" s="149"/>
      <c r="D284" s="111"/>
      <c r="E284" s="144" t="str">
        <f t="shared" si="33"/>
        <v/>
      </c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  <c r="Q284" s="238"/>
      <c r="R284" s="238"/>
      <c r="S284" s="238"/>
      <c r="T284" s="238"/>
      <c r="U284" s="238"/>
      <c r="V284" s="238"/>
      <c r="W284" s="238"/>
      <c r="X284" s="238"/>
      <c r="Y284" s="238"/>
      <c r="Z284" s="238"/>
      <c r="AA284" s="238"/>
      <c r="AB284" s="238"/>
      <c r="AC284" s="238"/>
      <c r="AD284" s="238"/>
      <c r="AE284" s="238"/>
      <c r="AF284" s="238"/>
      <c r="AG284" s="238"/>
      <c r="AH284" s="239"/>
      <c r="AI284" s="240"/>
      <c r="AJ284" s="239"/>
      <c r="AK284" s="238"/>
      <c r="AL284" s="241"/>
      <c r="AM284" s="238"/>
      <c r="AN284" s="238"/>
      <c r="AO284" s="238"/>
      <c r="AP284" s="174" t="str">
        <f t="shared" si="34"/>
        <v/>
      </c>
      <c r="AQ284" s="109" t="str">
        <f t="shared" si="35"/>
        <v/>
      </c>
      <c r="AR284" s="172" t="str">
        <f>UPPER(IF($AH284="","",IF(COUNTIF($AR$34:$AR283,$AH284)&lt;1,$AH284,"")))</f>
        <v/>
      </c>
      <c r="AS284" s="111" t="str">
        <f t="shared" si="30"/>
        <v/>
      </c>
      <c r="AT284" s="109" t="str">
        <f t="shared" si="36"/>
        <v/>
      </c>
      <c r="AU284" s="242"/>
      <c r="AV284" s="150"/>
      <c r="AW284" s="151"/>
      <c r="AX284" s="152" t="str">
        <f t="shared" si="31"/>
        <v/>
      </c>
      <c r="AY284" s="152"/>
    </row>
    <row r="285" spans="1:51" s="107" customFormat="1">
      <c r="A285" s="142" t="str">
        <f t="shared" si="32"/>
        <v/>
      </c>
      <c r="B285" s="148" t="str">
        <f t="shared" si="29"/>
        <v/>
      </c>
      <c r="C285" s="149"/>
      <c r="D285" s="111"/>
      <c r="E285" s="144" t="str">
        <f t="shared" si="33"/>
        <v/>
      </c>
      <c r="F285" s="238"/>
      <c r="G285" s="238"/>
      <c r="H285" s="238"/>
      <c r="I285" s="238"/>
      <c r="J285" s="238"/>
      <c r="K285" s="238"/>
      <c r="L285" s="238"/>
      <c r="M285" s="238"/>
      <c r="N285" s="238"/>
      <c r="O285" s="238"/>
      <c r="P285" s="238"/>
      <c r="Q285" s="238"/>
      <c r="R285" s="238"/>
      <c r="S285" s="238"/>
      <c r="T285" s="238"/>
      <c r="U285" s="238"/>
      <c r="V285" s="238"/>
      <c r="W285" s="238"/>
      <c r="X285" s="238"/>
      <c r="Y285" s="238"/>
      <c r="Z285" s="238"/>
      <c r="AA285" s="238"/>
      <c r="AB285" s="238"/>
      <c r="AC285" s="238"/>
      <c r="AD285" s="238"/>
      <c r="AE285" s="238"/>
      <c r="AF285" s="238"/>
      <c r="AG285" s="238"/>
      <c r="AH285" s="239"/>
      <c r="AI285" s="240"/>
      <c r="AJ285" s="239"/>
      <c r="AK285" s="238"/>
      <c r="AL285" s="241"/>
      <c r="AM285" s="238"/>
      <c r="AN285" s="238"/>
      <c r="AO285" s="238"/>
      <c r="AP285" s="174" t="str">
        <f t="shared" si="34"/>
        <v/>
      </c>
      <c r="AQ285" s="109" t="str">
        <f t="shared" si="35"/>
        <v/>
      </c>
      <c r="AR285" s="172" t="str">
        <f>UPPER(IF($AH285="","",IF(COUNTIF($AR$34:$AR284,$AH285)&lt;1,$AH285,"")))</f>
        <v/>
      </c>
      <c r="AS285" s="111" t="str">
        <f t="shared" si="30"/>
        <v/>
      </c>
      <c r="AT285" s="109" t="str">
        <f t="shared" si="36"/>
        <v/>
      </c>
      <c r="AU285" s="242"/>
      <c r="AV285" s="150"/>
      <c r="AW285" s="151"/>
      <c r="AX285" s="152" t="str">
        <f t="shared" si="31"/>
        <v/>
      </c>
      <c r="AY285" s="152"/>
    </row>
    <row r="286" spans="1:51" s="107" customFormat="1">
      <c r="A286" s="142" t="str">
        <f t="shared" si="32"/>
        <v/>
      </c>
      <c r="B286" s="148" t="str">
        <f t="shared" si="29"/>
        <v/>
      </c>
      <c r="C286" s="149"/>
      <c r="D286" s="111"/>
      <c r="E286" s="144" t="str">
        <f t="shared" si="33"/>
        <v/>
      </c>
      <c r="F286" s="238"/>
      <c r="G286" s="238"/>
      <c r="H286" s="238"/>
      <c r="I286" s="238"/>
      <c r="J286" s="238"/>
      <c r="K286" s="238"/>
      <c r="L286" s="238"/>
      <c r="M286" s="238"/>
      <c r="N286" s="238"/>
      <c r="O286" s="238"/>
      <c r="P286" s="238"/>
      <c r="Q286" s="238"/>
      <c r="R286" s="238"/>
      <c r="S286" s="238"/>
      <c r="T286" s="238"/>
      <c r="U286" s="238"/>
      <c r="V286" s="238"/>
      <c r="W286" s="238"/>
      <c r="X286" s="238"/>
      <c r="Y286" s="238"/>
      <c r="Z286" s="238"/>
      <c r="AA286" s="238"/>
      <c r="AB286" s="238"/>
      <c r="AC286" s="238"/>
      <c r="AD286" s="238"/>
      <c r="AE286" s="238"/>
      <c r="AF286" s="238"/>
      <c r="AG286" s="238"/>
      <c r="AH286" s="239"/>
      <c r="AI286" s="240"/>
      <c r="AJ286" s="239"/>
      <c r="AK286" s="238"/>
      <c r="AL286" s="241"/>
      <c r="AM286" s="238"/>
      <c r="AN286" s="238"/>
      <c r="AO286" s="238"/>
      <c r="AP286" s="174" t="str">
        <f t="shared" si="34"/>
        <v/>
      </c>
      <c r="AQ286" s="109" t="str">
        <f t="shared" si="35"/>
        <v/>
      </c>
      <c r="AR286" s="172" t="str">
        <f>UPPER(IF($AH286="","",IF(COUNTIF($AR$34:$AR285,$AH286)&lt;1,$AH286,"")))</f>
        <v/>
      </c>
      <c r="AS286" s="111" t="str">
        <f t="shared" si="30"/>
        <v/>
      </c>
      <c r="AT286" s="109" t="str">
        <f t="shared" si="36"/>
        <v/>
      </c>
      <c r="AU286" s="242"/>
      <c r="AV286" s="150"/>
      <c r="AW286" s="151"/>
      <c r="AX286" s="152" t="str">
        <f t="shared" si="31"/>
        <v/>
      </c>
      <c r="AY286" s="152"/>
    </row>
    <row r="287" spans="1:51" s="107" customFormat="1">
      <c r="A287" s="142" t="str">
        <f t="shared" si="32"/>
        <v/>
      </c>
      <c r="B287" s="148" t="str">
        <f t="shared" si="29"/>
        <v/>
      </c>
      <c r="C287" s="149"/>
      <c r="D287" s="111"/>
      <c r="E287" s="144" t="str">
        <f t="shared" si="33"/>
        <v/>
      </c>
      <c r="F287" s="238"/>
      <c r="G287" s="238"/>
      <c r="H287" s="238"/>
      <c r="I287" s="238"/>
      <c r="J287" s="238"/>
      <c r="K287" s="238"/>
      <c r="L287" s="238"/>
      <c r="M287" s="238"/>
      <c r="N287" s="238"/>
      <c r="O287" s="238"/>
      <c r="P287" s="238"/>
      <c r="Q287" s="238"/>
      <c r="R287" s="238"/>
      <c r="S287" s="238"/>
      <c r="T287" s="238"/>
      <c r="U287" s="238"/>
      <c r="V287" s="238"/>
      <c r="W287" s="238"/>
      <c r="X287" s="238"/>
      <c r="Y287" s="238"/>
      <c r="Z287" s="238"/>
      <c r="AA287" s="238"/>
      <c r="AB287" s="238"/>
      <c r="AC287" s="238"/>
      <c r="AD287" s="238"/>
      <c r="AE287" s="238"/>
      <c r="AF287" s="238"/>
      <c r="AG287" s="238"/>
      <c r="AH287" s="239"/>
      <c r="AI287" s="240"/>
      <c r="AJ287" s="239"/>
      <c r="AK287" s="238"/>
      <c r="AL287" s="241"/>
      <c r="AM287" s="238"/>
      <c r="AN287" s="238"/>
      <c r="AO287" s="238"/>
      <c r="AP287" s="174" t="str">
        <f t="shared" si="34"/>
        <v/>
      </c>
      <c r="AQ287" s="109" t="str">
        <f t="shared" si="35"/>
        <v/>
      </c>
      <c r="AR287" s="172" t="str">
        <f>UPPER(IF($AH287="","",IF(COUNTIF($AR$34:$AR286,$AH287)&lt;1,$AH287,"")))</f>
        <v/>
      </c>
      <c r="AS287" s="111" t="str">
        <f t="shared" si="30"/>
        <v/>
      </c>
      <c r="AT287" s="109" t="str">
        <f t="shared" si="36"/>
        <v/>
      </c>
      <c r="AU287" s="242"/>
      <c r="AV287" s="150"/>
      <c r="AW287" s="151"/>
      <c r="AX287" s="152" t="str">
        <f t="shared" si="31"/>
        <v/>
      </c>
      <c r="AY287" s="152"/>
    </row>
    <row r="288" spans="1:51" s="107" customFormat="1">
      <c r="A288" s="142" t="str">
        <f t="shared" si="32"/>
        <v/>
      </c>
      <c r="B288" s="148" t="str">
        <f t="shared" si="29"/>
        <v/>
      </c>
      <c r="C288" s="149"/>
      <c r="D288" s="111"/>
      <c r="E288" s="144" t="str">
        <f t="shared" si="33"/>
        <v/>
      </c>
      <c r="F288" s="238"/>
      <c r="G288" s="238"/>
      <c r="H288" s="238"/>
      <c r="I288" s="238"/>
      <c r="J288" s="238"/>
      <c r="K288" s="238"/>
      <c r="L288" s="238"/>
      <c r="M288" s="238"/>
      <c r="N288" s="238"/>
      <c r="O288" s="238"/>
      <c r="P288" s="238"/>
      <c r="Q288" s="238"/>
      <c r="R288" s="238"/>
      <c r="S288" s="238"/>
      <c r="T288" s="238"/>
      <c r="U288" s="238"/>
      <c r="V288" s="238"/>
      <c r="W288" s="238"/>
      <c r="X288" s="238"/>
      <c r="Y288" s="238"/>
      <c r="Z288" s="238"/>
      <c r="AA288" s="238"/>
      <c r="AB288" s="238"/>
      <c r="AC288" s="238"/>
      <c r="AD288" s="238"/>
      <c r="AE288" s="238"/>
      <c r="AF288" s="238"/>
      <c r="AG288" s="238"/>
      <c r="AH288" s="239"/>
      <c r="AI288" s="240"/>
      <c r="AJ288" s="239"/>
      <c r="AK288" s="238"/>
      <c r="AL288" s="241"/>
      <c r="AM288" s="238"/>
      <c r="AN288" s="238"/>
      <c r="AO288" s="238"/>
      <c r="AP288" s="174" t="str">
        <f t="shared" si="34"/>
        <v/>
      </c>
      <c r="AQ288" s="109" t="str">
        <f t="shared" si="35"/>
        <v/>
      </c>
      <c r="AR288" s="172" t="str">
        <f>UPPER(IF($AH288="","",IF(COUNTIF($AR$34:$AR287,$AH288)&lt;1,$AH288,"")))</f>
        <v/>
      </c>
      <c r="AS288" s="111" t="str">
        <f t="shared" si="30"/>
        <v/>
      </c>
      <c r="AT288" s="109" t="str">
        <f t="shared" si="36"/>
        <v/>
      </c>
      <c r="AU288" s="242"/>
      <c r="AV288" s="150"/>
      <c r="AW288" s="151"/>
      <c r="AX288" s="152" t="str">
        <f t="shared" si="31"/>
        <v/>
      </c>
      <c r="AY288" s="152"/>
    </row>
    <row r="289" spans="1:51" s="107" customFormat="1">
      <c r="A289" s="142" t="str">
        <f t="shared" si="32"/>
        <v/>
      </c>
      <c r="B289" s="148" t="str">
        <f t="shared" si="29"/>
        <v/>
      </c>
      <c r="C289" s="149"/>
      <c r="D289" s="111"/>
      <c r="E289" s="144" t="str">
        <f t="shared" si="33"/>
        <v/>
      </c>
      <c r="F289" s="238"/>
      <c r="G289" s="238"/>
      <c r="H289" s="238"/>
      <c r="I289" s="238"/>
      <c r="J289" s="238"/>
      <c r="K289" s="238"/>
      <c r="L289" s="238"/>
      <c r="M289" s="238"/>
      <c r="N289" s="238"/>
      <c r="O289" s="238"/>
      <c r="P289" s="238"/>
      <c r="Q289" s="238"/>
      <c r="R289" s="238"/>
      <c r="S289" s="238"/>
      <c r="T289" s="238"/>
      <c r="U289" s="238"/>
      <c r="V289" s="238"/>
      <c r="W289" s="238"/>
      <c r="X289" s="238"/>
      <c r="Y289" s="238"/>
      <c r="Z289" s="238"/>
      <c r="AA289" s="238"/>
      <c r="AB289" s="238"/>
      <c r="AC289" s="238"/>
      <c r="AD289" s="238"/>
      <c r="AE289" s="238"/>
      <c r="AF289" s="238"/>
      <c r="AG289" s="238"/>
      <c r="AH289" s="239"/>
      <c r="AI289" s="240"/>
      <c r="AJ289" s="239"/>
      <c r="AK289" s="238"/>
      <c r="AL289" s="241"/>
      <c r="AM289" s="238"/>
      <c r="AN289" s="238"/>
      <c r="AO289" s="238"/>
      <c r="AP289" s="174" t="str">
        <f t="shared" si="34"/>
        <v/>
      </c>
      <c r="AQ289" s="109" t="str">
        <f t="shared" si="35"/>
        <v/>
      </c>
      <c r="AR289" s="172" t="str">
        <f>UPPER(IF($AH289="","",IF(COUNTIF($AR$34:$AR288,$AH289)&lt;1,$AH289,"")))</f>
        <v/>
      </c>
      <c r="AS289" s="111" t="str">
        <f t="shared" si="30"/>
        <v/>
      </c>
      <c r="AT289" s="109" t="str">
        <f t="shared" si="36"/>
        <v/>
      </c>
      <c r="AU289" s="242"/>
      <c r="AV289" s="150"/>
      <c r="AW289" s="151"/>
      <c r="AX289" s="152" t="str">
        <f t="shared" si="31"/>
        <v/>
      </c>
      <c r="AY289" s="152"/>
    </row>
    <row r="290" spans="1:51" s="107" customFormat="1">
      <c r="A290" s="142" t="str">
        <f t="shared" si="32"/>
        <v/>
      </c>
      <c r="B290" s="148" t="str">
        <f t="shared" si="29"/>
        <v/>
      </c>
      <c r="C290" s="149"/>
      <c r="D290" s="111"/>
      <c r="E290" s="144" t="str">
        <f t="shared" si="33"/>
        <v/>
      </c>
      <c r="F290" s="238"/>
      <c r="G290" s="238"/>
      <c r="H290" s="238"/>
      <c r="I290" s="238"/>
      <c r="J290" s="238"/>
      <c r="K290" s="238"/>
      <c r="L290" s="238"/>
      <c r="M290" s="238"/>
      <c r="N290" s="238"/>
      <c r="O290" s="238"/>
      <c r="P290" s="238"/>
      <c r="Q290" s="238"/>
      <c r="R290" s="238"/>
      <c r="S290" s="238"/>
      <c r="T290" s="238"/>
      <c r="U290" s="238"/>
      <c r="V290" s="238"/>
      <c r="W290" s="238"/>
      <c r="X290" s="238"/>
      <c r="Y290" s="238"/>
      <c r="Z290" s="238"/>
      <c r="AA290" s="238"/>
      <c r="AB290" s="238"/>
      <c r="AC290" s="238"/>
      <c r="AD290" s="238"/>
      <c r="AE290" s="238"/>
      <c r="AF290" s="238"/>
      <c r="AG290" s="238"/>
      <c r="AH290" s="239"/>
      <c r="AI290" s="240"/>
      <c r="AJ290" s="239"/>
      <c r="AK290" s="238"/>
      <c r="AL290" s="241"/>
      <c r="AM290" s="238"/>
      <c r="AN290" s="238"/>
      <c r="AO290" s="238"/>
      <c r="AP290" s="174" t="str">
        <f t="shared" si="34"/>
        <v/>
      </c>
      <c r="AQ290" s="109" t="str">
        <f t="shared" si="35"/>
        <v/>
      </c>
      <c r="AR290" s="172" t="str">
        <f>UPPER(IF($AH290="","",IF(COUNTIF($AR$34:$AR289,$AH290)&lt;1,$AH290,"")))</f>
        <v/>
      </c>
      <c r="AS290" s="111" t="str">
        <f t="shared" si="30"/>
        <v/>
      </c>
      <c r="AT290" s="109" t="str">
        <f t="shared" si="36"/>
        <v/>
      </c>
      <c r="AU290" s="242"/>
      <c r="AV290" s="150"/>
      <c r="AW290" s="151"/>
      <c r="AX290" s="152" t="str">
        <f t="shared" si="31"/>
        <v/>
      </c>
      <c r="AY290" s="152"/>
    </row>
    <row r="291" spans="1:51" s="107" customFormat="1">
      <c r="A291" s="142" t="str">
        <f t="shared" si="32"/>
        <v/>
      </c>
      <c r="B291" s="148" t="str">
        <f t="shared" ref="B291:B354" si="37">IF(G291="","",IF(C291="","X",E291&amp;TEXT(C291,"000")))</f>
        <v/>
      </c>
      <c r="C291" s="149"/>
      <c r="D291" s="111"/>
      <c r="E291" s="144" t="str">
        <f t="shared" si="33"/>
        <v/>
      </c>
      <c r="F291" s="238"/>
      <c r="G291" s="238"/>
      <c r="H291" s="238"/>
      <c r="I291" s="238"/>
      <c r="J291" s="238"/>
      <c r="K291" s="238"/>
      <c r="L291" s="238"/>
      <c r="M291" s="238"/>
      <c r="N291" s="238"/>
      <c r="O291" s="238"/>
      <c r="P291" s="238"/>
      <c r="Q291" s="238"/>
      <c r="R291" s="238"/>
      <c r="S291" s="238"/>
      <c r="T291" s="238"/>
      <c r="U291" s="238"/>
      <c r="V291" s="238"/>
      <c r="W291" s="238"/>
      <c r="X291" s="238"/>
      <c r="Y291" s="238"/>
      <c r="Z291" s="238"/>
      <c r="AA291" s="238"/>
      <c r="AB291" s="238"/>
      <c r="AC291" s="238"/>
      <c r="AD291" s="238"/>
      <c r="AE291" s="238"/>
      <c r="AF291" s="238"/>
      <c r="AG291" s="238"/>
      <c r="AH291" s="239"/>
      <c r="AI291" s="240"/>
      <c r="AJ291" s="239"/>
      <c r="AK291" s="238"/>
      <c r="AL291" s="241"/>
      <c r="AM291" s="238"/>
      <c r="AN291" s="238"/>
      <c r="AO291" s="238"/>
      <c r="AP291" s="174" t="str">
        <f t="shared" si="34"/>
        <v/>
      </c>
      <c r="AQ291" s="109" t="str">
        <f t="shared" si="35"/>
        <v/>
      </c>
      <c r="AR291" s="172" t="str">
        <f>UPPER(IF($AH291="","",IF(COUNTIF($AR$34:$AR290,$AH291)&lt;1,$AH291,"")))</f>
        <v/>
      </c>
      <c r="AS291" s="111" t="str">
        <f t="shared" ref="AS291:AS354" si="38">IF($AH291="","",IF(COUNTIF($AH$35:$AH$1035,$AH291)&lt;4,"每隊最少4人",IF(COUNTIF($AH$35:$AH$1035,$AH291)&gt;6,"每隊最多6人",COUNTIF($AH$35:$AH$1035,$AH291))))</f>
        <v/>
      </c>
      <c r="AT291" s="109" t="str">
        <f t="shared" si="36"/>
        <v/>
      </c>
      <c r="AU291" s="242"/>
      <c r="AV291" s="150"/>
      <c r="AW291" s="151"/>
      <c r="AX291" s="152" t="str">
        <f t="shared" ref="AX291:AX354" si="39">IF(AT291="","",IF(AW291-AT291=0,"",AW291-AT291))</f>
        <v/>
      </c>
      <c r="AY291" s="152"/>
    </row>
    <row r="292" spans="1:51" s="107" customFormat="1">
      <c r="A292" s="142" t="str">
        <f t="shared" ref="A292:A355" si="40">UPPER(IF($I292="","",IF(H292="F","W",IF(H292="M","M","ERROR"))))</f>
        <v/>
      </c>
      <c r="B292" s="148" t="str">
        <f t="shared" si="37"/>
        <v/>
      </c>
      <c r="C292" s="149"/>
      <c r="D292" s="111"/>
      <c r="E292" s="144" t="str">
        <f t="shared" ref="E292:E355" si="41">UPPER(IF($I292="","",IF($K292="OPEN",$A292&amp;"O",IF(COUNTA($S292:$W292)&gt;0,$A292&amp;"O",IF(COUNTA($Z292:$AB292)&gt;0,$A292&amp;"O",IF(AND($I292&lt;=$E$4,$I292&gt;=$D$4),$A292&amp;$F$4,IF(AND($I292&lt;=$E$5,$I292&gt;=$D$5),$A292&amp;$F$5,IF(AND($I292&lt;=$E$6,$I292&gt;=$D$6),$A292&amp;$F$6,IF(AND($I292&lt;=$E$7,$I292&gt;=$D$7),$A292&amp;$F$7,IF(AND($I292&lt;=$E$8,$I292&gt;=$D$8),$A292&amp;$F$8,IF(AND($I292&lt;=$E$9,$I292&gt;=$D$9),$A292&amp;$F$9,IF(AND($I292&lt;=$E$10,$I292&gt;=$D$10),$A292&amp;$F$10,IF(AND($I292&lt;=$E$11,$I292&gt;=$D$11),$A292&amp;$F$11,IF(AND($I292&lt;=$E$12,$I292&gt;=$D$12),$A292&amp;$F$12,"ERR"))))))))))))))</f>
        <v/>
      </c>
      <c r="F292" s="238"/>
      <c r="G292" s="238"/>
      <c r="H292" s="238"/>
      <c r="I292" s="238"/>
      <c r="J292" s="238"/>
      <c r="K292" s="238"/>
      <c r="L292" s="238"/>
      <c r="M292" s="238"/>
      <c r="N292" s="238"/>
      <c r="O292" s="238"/>
      <c r="P292" s="238"/>
      <c r="Q292" s="238"/>
      <c r="R292" s="238"/>
      <c r="S292" s="238"/>
      <c r="T292" s="238"/>
      <c r="U292" s="238"/>
      <c r="V292" s="238"/>
      <c r="W292" s="238"/>
      <c r="X292" s="238"/>
      <c r="Y292" s="238"/>
      <c r="Z292" s="238"/>
      <c r="AA292" s="238"/>
      <c r="AB292" s="238"/>
      <c r="AC292" s="238"/>
      <c r="AD292" s="238"/>
      <c r="AE292" s="238"/>
      <c r="AF292" s="238"/>
      <c r="AG292" s="238"/>
      <c r="AH292" s="239"/>
      <c r="AI292" s="240"/>
      <c r="AJ292" s="239"/>
      <c r="AK292" s="238"/>
      <c r="AL292" s="241"/>
      <c r="AM292" s="238"/>
      <c r="AN292" s="238"/>
      <c r="AO292" s="238"/>
      <c r="AP292" s="174" t="str">
        <f t="shared" ref="AP292:AP355" si="42">IF($I292="","",IF(COUNTA(L292:AE292)&gt;4,"超過項目上限",IF(COUNTA(L292:AE292)=0,200,IF(AK292="Y",0,IF(COUNTA(AJ292)=1,COUNTA(L292:AE292)*($AP$31+$AP$32)+$AP$30,IF(COUNTA(AJ292)=0,COUNTA(L292:AE292)*($AP$31+$AP$30),"輸入錯誤"))))))</f>
        <v/>
      </c>
      <c r="AQ292" s="109" t="str">
        <f t="shared" ref="AQ292:AQ355" si="43">IF(COUNTA(AF292:AG292)&gt;1,"只可選1項接力",IF(AR292="","",$AQ$31))</f>
        <v/>
      </c>
      <c r="AR292" s="172" t="str">
        <f>UPPER(IF($AH292="","",IF(COUNTIF($AR$34:$AR291,$AH292)&lt;1,$AH292,"")))</f>
        <v/>
      </c>
      <c r="AS292" s="111" t="str">
        <f t="shared" si="38"/>
        <v/>
      </c>
      <c r="AT292" s="109" t="str">
        <f t="shared" ref="AT292:AT355" si="44">IF($E292="","",IF(ISTEXT(AP292),"輸入有錯誤",IF($AI292="",SUM($AP292:$AQ292)+$AV292,SUM($AP292:$AQ292)+$AV292+$AI$34)))</f>
        <v/>
      </c>
      <c r="AU292" s="242"/>
      <c r="AV292" s="150"/>
      <c r="AW292" s="151"/>
      <c r="AX292" s="152" t="str">
        <f t="shared" si="39"/>
        <v/>
      </c>
      <c r="AY292" s="152"/>
    </row>
    <row r="293" spans="1:51" s="107" customFormat="1">
      <c r="A293" s="142" t="str">
        <f t="shared" si="40"/>
        <v/>
      </c>
      <c r="B293" s="148" t="str">
        <f t="shared" si="37"/>
        <v/>
      </c>
      <c r="C293" s="149"/>
      <c r="D293" s="111"/>
      <c r="E293" s="144" t="str">
        <f t="shared" si="41"/>
        <v/>
      </c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38"/>
      <c r="T293" s="238"/>
      <c r="U293" s="238"/>
      <c r="V293" s="238"/>
      <c r="W293" s="238"/>
      <c r="X293" s="238"/>
      <c r="Y293" s="238"/>
      <c r="Z293" s="238"/>
      <c r="AA293" s="238"/>
      <c r="AB293" s="238"/>
      <c r="AC293" s="238"/>
      <c r="AD293" s="238"/>
      <c r="AE293" s="238"/>
      <c r="AF293" s="238"/>
      <c r="AG293" s="238"/>
      <c r="AH293" s="239"/>
      <c r="AI293" s="240"/>
      <c r="AJ293" s="239"/>
      <c r="AK293" s="238"/>
      <c r="AL293" s="241"/>
      <c r="AM293" s="238"/>
      <c r="AN293" s="238"/>
      <c r="AO293" s="238"/>
      <c r="AP293" s="174" t="str">
        <f t="shared" si="42"/>
        <v/>
      </c>
      <c r="AQ293" s="109" t="str">
        <f t="shared" si="43"/>
        <v/>
      </c>
      <c r="AR293" s="172" t="str">
        <f>UPPER(IF($AH293="","",IF(COUNTIF($AR$34:$AR292,$AH293)&lt;1,$AH293,"")))</f>
        <v/>
      </c>
      <c r="AS293" s="111" t="str">
        <f t="shared" si="38"/>
        <v/>
      </c>
      <c r="AT293" s="109" t="str">
        <f t="shared" si="44"/>
        <v/>
      </c>
      <c r="AU293" s="242"/>
      <c r="AV293" s="150"/>
      <c r="AW293" s="151"/>
      <c r="AX293" s="152" t="str">
        <f t="shared" si="39"/>
        <v/>
      </c>
      <c r="AY293" s="152"/>
    </row>
    <row r="294" spans="1:51" s="107" customFormat="1">
      <c r="A294" s="142" t="str">
        <f t="shared" si="40"/>
        <v/>
      </c>
      <c r="B294" s="148" t="str">
        <f t="shared" si="37"/>
        <v/>
      </c>
      <c r="C294" s="149"/>
      <c r="D294" s="111"/>
      <c r="E294" s="144" t="str">
        <f t="shared" si="41"/>
        <v/>
      </c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38"/>
      <c r="T294" s="238"/>
      <c r="U294" s="238"/>
      <c r="V294" s="238"/>
      <c r="W294" s="238"/>
      <c r="X294" s="238"/>
      <c r="Y294" s="238"/>
      <c r="Z294" s="238"/>
      <c r="AA294" s="238"/>
      <c r="AB294" s="238"/>
      <c r="AC294" s="238"/>
      <c r="AD294" s="238"/>
      <c r="AE294" s="238"/>
      <c r="AF294" s="238"/>
      <c r="AG294" s="238"/>
      <c r="AH294" s="239"/>
      <c r="AI294" s="240"/>
      <c r="AJ294" s="239"/>
      <c r="AK294" s="238"/>
      <c r="AL294" s="241"/>
      <c r="AM294" s="238"/>
      <c r="AN294" s="238"/>
      <c r="AO294" s="238"/>
      <c r="AP294" s="174" t="str">
        <f t="shared" si="42"/>
        <v/>
      </c>
      <c r="AQ294" s="109" t="str">
        <f t="shared" si="43"/>
        <v/>
      </c>
      <c r="AR294" s="172" t="str">
        <f>UPPER(IF($AH294="","",IF(COUNTIF($AR$34:$AR293,$AH294)&lt;1,$AH294,"")))</f>
        <v/>
      </c>
      <c r="AS294" s="111" t="str">
        <f t="shared" si="38"/>
        <v/>
      </c>
      <c r="AT294" s="109" t="str">
        <f t="shared" si="44"/>
        <v/>
      </c>
      <c r="AU294" s="242"/>
      <c r="AV294" s="150"/>
      <c r="AW294" s="151"/>
      <c r="AX294" s="152" t="str">
        <f t="shared" si="39"/>
        <v/>
      </c>
      <c r="AY294" s="152"/>
    </row>
    <row r="295" spans="1:51" s="107" customFormat="1">
      <c r="A295" s="142" t="str">
        <f t="shared" si="40"/>
        <v/>
      </c>
      <c r="B295" s="148" t="str">
        <f t="shared" si="37"/>
        <v/>
      </c>
      <c r="C295" s="149"/>
      <c r="D295" s="111"/>
      <c r="E295" s="144" t="str">
        <f t="shared" si="41"/>
        <v/>
      </c>
      <c r="F295" s="238"/>
      <c r="G295" s="238"/>
      <c r="H295" s="238"/>
      <c r="I295" s="238"/>
      <c r="J295" s="238"/>
      <c r="K295" s="238"/>
      <c r="L295" s="238"/>
      <c r="M295" s="238"/>
      <c r="N295" s="238"/>
      <c r="O295" s="238"/>
      <c r="P295" s="238"/>
      <c r="Q295" s="238"/>
      <c r="R295" s="238"/>
      <c r="S295" s="238"/>
      <c r="T295" s="238"/>
      <c r="U295" s="238"/>
      <c r="V295" s="238"/>
      <c r="W295" s="238"/>
      <c r="X295" s="238"/>
      <c r="Y295" s="238"/>
      <c r="Z295" s="238"/>
      <c r="AA295" s="238"/>
      <c r="AB295" s="238"/>
      <c r="AC295" s="238"/>
      <c r="AD295" s="238"/>
      <c r="AE295" s="238"/>
      <c r="AF295" s="238"/>
      <c r="AG295" s="238"/>
      <c r="AH295" s="239"/>
      <c r="AI295" s="240"/>
      <c r="AJ295" s="239"/>
      <c r="AK295" s="238"/>
      <c r="AL295" s="241"/>
      <c r="AM295" s="238"/>
      <c r="AN295" s="238"/>
      <c r="AO295" s="238"/>
      <c r="AP295" s="174" t="str">
        <f t="shared" si="42"/>
        <v/>
      </c>
      <c r="AQ295" s="109" t="str">
        <f t="shared" si="43"/>
        <v/>
      </c>
      <c r="AR295" s="172" t="str">
        <f>UPPER(IF($AH295="","",IF(COUNTIF($AR$34:$AR294,$AH295)&lt;1,$AH295,"")))</f>
        <v/>
      </c>
      <c r="AS295" s="111" t="str">
        <f t="shared" si="38"/>
        <v/>
      </c>
      <c r="AT295" s="109" t="str">
        <f t="shared" si="44"/>
        <v/>
      </c>
      <c r="AU295" s="242"/>
      <c r="AV295" s="150"/>
      <c r="AW295" s="151"/>
      <c r="AX295" s="152" t="str">
        <f t="shared" si="39"/>
        <v/>
      </c>
      <c r="AY295" s="152"/>
    </row>
    <row r="296" spans="1:51" s="107" customFormat="1">
      <c r="A296" s="142" t="str">
        <f t="shared" si="40"/>
        <v/>
      </c>
      <c r="B296" s="148" t="str">
        <f t="shared" si="37"/>
        <v/>
      </c>
      <c r="C296" s="149"/>
      <c r="D296" s="111"/>
      <c r="E296" s="144" t="str">
        <f t="shared" si="41"/>
        <v/>
      </c>
      <c r="F296" s="238"/>
      <c r="G296" s="238"/>
      <c r="H296" s="238"/>
      <c r="I296" s="238"/>
      <c r="J296" s="238"/>
      <c r="K296" s="238"/>
      <c r="L296" s="238"/>
      <c r="M296" s="238"/>
      <c r="N296" s="238"/>
      <c r="O296" s="238"/>
      <c r="P296" s="238"/>
      <c r="Q296" s="238"/>
      <c r="R296" s="238"/>
      <c r="S296" s="238"/>
      <c r="T296" s="238"/>
      <c r="U296" s="238"/>
      <c r="V296" s="238"/>
      <c r="W296" s="238"/>
      <c r="X296" s="238"/>
      <c r="Y296" s="238"/>
      <c r="Z296" s="238"/>
      <c r="AA296" s="238"/>
      <c r="AB296" s="238"/>
      <c r="AC296" s="238"/>
      <c r="AD296" s="238"/>
      <c r="AE296" s="238"/>
      <c r="AF296" s="238"/>
      <c r="AG296" s="238"/>
      <c r="AH296" s="239"/>
      <c r="AI296" s="240"/>
      <c r="AJ296" s="239"/>
      <c r="AK296" s="238"/>
      <c r="AL296" s="241"/>
      <c r="AM296" s="238"/>
      <c r="AN296" s="238"/>
      <c r="AO296" s="238"/>
      <c r="AP296" s="174" t="str">
        <f t="shared" si="42"/>
        <v/>
      </c>
      <c r="AQ296" s="109" t="str">
        <f t="shared" si="43"/>
        <v/>
      </c>
      <c r="AR296" s="172" t="str">
        <f>UPPER(IF($AH296="","",IF(COUNTIF($AR$34:$AR295,$AH296)&lt;1,$AH296,"")))</f>
        <v/>
      </c>
      <c r="AS296" s="111" t="str">
        <f t="shared" si="38"/>
        <v/>
      </c>
      <c r="AT296" s="109" t="str">
        <f t="shared" si="44"/>
        <v/>
      </c>
      <c r="AU296" s="242"/>
      <c r="AV296" s="150"/>
      <c r="AW296" s="151"/>
      <c r="AX296" s="152" t="str">
        <f t="shared" si="39"/>
        <v/>
      </c>
      <c r="AY296" s="152"/>
    </row>
    <row r="297" spans="1:51" s="107" customFormat="1">
      <c r="A297" s="142" t="str">
        <f t="shared" si="40"/>
        <v/>
      </c>
      <c r="B297" s="148" t="str">
        <f t="shared" si="37"/>
        <v/>
      </c>
      <c r="C297" s="149"/>
      <c r="D297" s="111"/>
      <c r="E297" s="144" t="str">
        <f t="shared" si="41"/>
        <v/>
      </c>
      <c r="F297" s="238"/>
      <c r="G297" s="238"/>
      <c r="H297" s="238"/>
      <c r="I297" s="238"/>
      <c r="J297" s="238"/>
      <c r="K297" s="238"/>
      <c r="L297" s="238"/>
      <c r="M297" s="238"/>
      <c r="N297" s="238"/>
      <c r="O297" s="238"/>
      <c r="P297" s="238"/>
      <c r="Q297" s="238"/>
      <c r="R297" s="238"/>
      <c r="S297" s="238"/>
      <c r="T297" s="238"/>
      <c r="U297" s="238"/>
      <c r="V297" s="238"/>
      <c r="W297" s="238"/>
      <c r="X297" s="238"/>
      <c r="Y297" s="238"/>
      <c r="Z297" s="238"/>
      <c r="AA297" s="238"/>
      <c r="AB297" s="238"/>
      <c r="AC297" s="238"/>
      <c r="AD297" s="238"/>
      <c r="AE297" s="238"/>
      <c r="AF297" s="238"/>
      <c r="AG297" s="238"/>
      <c r="AH297" s="239"/>
      <c r="AI297" s="240"/>
      <c r="AJ297" s="239"/>
      <c r="AK297" s="238"/>
      <c r="AL297" s="241"/>
      <c r="AM297" s="238"/>
      <c r="AN297" s="238"/>
      <c r="AO297" s="238"/>
      <c r="AP297" s="174" t="str">
        <f t="shared" si="42"/>
        <v/>
      </c>
      <c r="AQ297" s="109" t="str">
        <f t="shared" si="43"/>
        <v/>
      </c>
      <c r="AR297" s="172" t="str">
        <f>UPPER(IF($AH297="","",IF(COUNTIF($AR$34:$AR296,$AH297)&lt;1,$AH297,"")))</f>
        <v/>
      </c>
      <c r="AS297" s="111" t="str">
        <f t="shared" si="38"/>
        <v/>
      </c>
      <c r="AT297" s="109" t="str">
        <f t="shared" si="44"/>
        <v/>
      </c>
      <c r="AU297" s="242"/>
      <c r="AV297" s="150"/>
      <c r="AW297" s="151"/>
      <c r="AX297" s="152" t="str">
        <f t="shared" si="39"/>
        <v/>
      </c>
      <c r="AY297" s="152"/>
    </row>
    <row r="298" spans="1:51" s="107" customFormat="1">
      <c r="A298" s="142" t="str">
        <f t="shared" si="40"/>
        <v/>
      </c>
      <c r="B298" s="148" t="str">
        <f t="shared" si="37"/>
        <v/>
      </c>
      <c r="C298" s="149"/>
      <c r="D298" s="111"/>
      <c r="E298" s="144" t="str">
        <f t="shared" si="41"/>
        <v/>
      </c>
      <c r="F298" s="238"/>
      <c r="G298" s="238"/>
      <c r="H298" s="238"/>
      <c r="I298" s="238"/>
      <c r="J298" s="238"/>
      <c r="K298" s="238"/>
      <c r="L298" s="238"/>
      <c r="M298" s="238"/>
      <c r="N298" s="238"/>
      <c r="O298" s="238"/>
      <c r="P298" s="238"/>
      <c r="Q298" s="238"/>
      <c r="R298" s="238"/>
      <c r="S298" s="238"/>
      <c r="T298" s="238"/>
      <c r="U298" s="238"/>
      <c r="V298" s="238"/>
      <c r="W298" s="238"/>
      <c r="X298" s="238"/>
      <c r="Y298" s="238"/>
      <c r="Z298" s="238"/>
      <c r="AA298" s="238"/>
      <c r="AB298" s="238"/>
      <c r="AC298" s="238"/>
      <c r="AD298" s="238"/>
      <c r="AE298" s="238"/>
      <c r="AF298" s="238"/>
      <c r="AG298" s="238"/>
      <c r="AH298" s="239"/>
      <c r="AI298" s="240"/>
      <c r="AJ298" s="239"/>
      <c r="AK298" s="238"/>
      <c r="AL298" s="241"/>
      <c r="AM298" s="238"/>
      <c r="AN298" s="238"/>
      <c r="AO298" s="238"/>
      <c r="AP298" s="174" t="str">
        <f t="shared" si="42"/>
        <v/>
      </c>
      <c r="AQ298" s="109" t="str">
        <f t="shared" si="43"/>
        <v/>
      </c>
      <c r="AR298" s="172" t="str">
        <f>UPPER(IF($AH298="","",IF(COUNTIF($AR$34:$AR297,$AH298)&lt;1,$AH298,"")))</f>
        <v/>
      </c>
      <c r="AS298" s="111" t="str">
        <f t="shared" si="38"/>
        <v/>
      </c>
      <c r="AT298" s="109" t="str">
        <f t="shared" si="44"/>
        <v/>
      </c>
      <c r="AU298" s="242"/>
      <c r="AV298" s="150"/>
      <c r="AW298" s="151"/>
      <c r="AX298" s="152" t="str">
        <f t="shared" si="39"/>
        <v/>
      </c>
      <c r="AY298" s="152"/>
    </row>
    <row r="299" spans="1:51" s="107" customFormat="1">
      <c r="A299" s="142" t="str">
        <f t="shared" si="40"/>
        <v/>
      </c>
      <c r="B299" s="148" t="str">
        <f t="shared" si="37"/>
        <v/>
      </c>
      <c r="C299" s="149"/>
      <c r="D299" s="111"/>
      <c r="E299" s="144" t="str">
        <f t="shared" si="41"/>
        <v/>
      </c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  <c r="Q299" s="238"/>
      <c r="R299" s="238"/>
      <c r="S299" s="238"/>
      <c r="T299" s="238"/>
      <c r="U299" s="238"/>
      <c r="V299" s="238"/>
      <c r="W299" s="238"/>
      <c r="X299" s="238"/>
      <c r="Y299" s="238"/>
      <c r="Z299" s="238"/>
      <c r="AA299" s="238"/>
      <c r="AB299" s="238"/>
      <c r="AC299" s="238"/>
      <c r="AD299" s="238"/>
      <c r="AE299" s="238"/>
      <c r="AF299" s="238"/>
      <c r="AG299" s="238"/>
      <c r="AH299" s="239"/>
      <c r="AI299" s="240"/>
      <c r="AJ299" s="239"/>
      <c r="AK299" s="238"/>
      <c r="AL299" s="241"/>
      <c r="AM299" s="238"/>
      <c r="AN299" s="238"/>
      <c r="AO299" s="238"/>
      <c r="AP299" s="174" t="str">
        <f t="shared" si="42"/>
        <v/>
      </c>
      <c r="AQ299" s="109" t="str">
        <f t="shared" si="43"/>
        <v/>
      </c>
      <c r="AR299" s="172" t="str">
        <f>UPPER(IF($AH299="","",IF(COUNTIF($AR$34:$AR298,$AH299)&lt;1,$AH299,"")))</f>
        <v/>
      </c>
      <c r="AS299" s="111" t="str">
        <f t="shared" si="38"/>
        <v/>
      </c>
      <c r="AT299" s="109" t="str">
        <f t="shared" si="44"/>
        <v/>
      </c>
      <c r="AU299" s="242"/>
      <c r="AV299" s="150"/>
      <c r="AW299" s="151"/>
      <c r="AX299" s="152" t="str">
        <f t="shared" si="39"/>
        <v/>
      </c>
      <c r="AY299" s="152"/>
    </row>
    <row r="300" spans="1:51" s="107" customFormat="1">
      <c r="A300" s="142" t="str">
        <f t="shared" si="40"/>
        <v/>
      </c>
      <c r="B300" s="148" t="str">
        <f t="shared" si="37"/>
        <v/>
      </c>
      <c r="C300" s="149"/>
      <c r="D300" s="111"/>
      <c r="E300" s="144" t="str">
        <f t="shared" si="41"/>
        <v/>
      </c>
      <c r="F300" s="238"/>
      <c r="G300" s="238"/>
      <c r="H300" s="238"/>
      <c r="I300" s="238"/>
      <c r="J300" s="238"/>
      <c r="K300" s="238"/>
      <c r="L300" s="238"/>
      <c r="M300" s="238"/>
      <c r="N300" s="238"/>
      <c r="O300" s="238"/>
      <c r="P300" s="238"/>
      <c r="Q300" s="238"/>
      <c r="R300" s="238"/>
      <c r="S300" s="238"/>
      <c r="T300" s="238"/>
      <c r="U300" s="238"/>
      <c r="V300" s="238"/>
      <c r="W300" s="238"/>
      <c r="X300" s="238"/>
      <c r="Y300" s="238"/>
      <c r="Z300" s="238"/>
      <c r="AA300" s="238"/>
      <c r="AB300" s="238"/>
      <c r="AC300" s="238"/>
      <c r="AD300" s="238"/>
      <c r="AE300" s="238"/>
      <c r="AF300" s="238"/>
      <c r="AG300" s="238"/>
      <c r="AH300" s="239"/>
      <c r="AI300" s="240"/>
      <c r="AJ300" s="239"/>
      <c r="AK300" s="238"/>
      <c r="AL300" s="241"/>
      <c r="AM300" s="238"/>
      <c r="AN300" s="238"/>
      <c r="AO300" s="238"/>
      <c r="AP300" s="174" t="str">
        <f t="shared" si="42"/>
        <v/>
      </c>
      <c r="AQ300" s="109" t="str">
        <f t="shared" si="43"/>
        <v/>
      </c>
      <c r="AR300" s="172" t="str">
        <f>UPPER(IF($AH300="","",IF(COUNTIF($AR$34:$AR299,$AH300)&lt;1,$AH300,"")))</f>
        <v/>
      </c>
      <c r="AS300" s="111" t="str">
        <f t="shared" si="38"/>
        <v/>
      </c>
      <c r="AT300" s="109" t="str">
        <f t="shared" si="44"/>
        <v/>
      </c>
      <c r="AU300" s="242"/>
      <c r="AV300" s="150"/>
      <c r="AW300" s="151"/>
      <c r="AX300" s="152" t="str">
        <f t="shared" si="39"/>
        <v/>
      </c>
      <c r="AY300" s="152"/>
    </row>
    <row r="301" spans="1:51" s="107" customFormat="1">
      <c r="A301" s="142" t="str">
        <f t="shared" si="40"/>
        <v/>
      </c>
      <c r="B301" s="148" t="str">
        <f t="shared" si="37"/>
        <v/>
      </c>
      <c r="C301" s="149"/>
      <c r="D301" s="111"/>
      <c r="E301" s="144" t="str">
        <f t="shared" si="41"/>
        <v/>
      </c>
      <c r="F301" s="238"/>
      <c r="G301" s="238"/>
      <c r="H301" s="238"/>
      <c r="I301" s="238"/>
      <c r="J301" s="238"/>
      <c r="K301" s="238"/>
      <c r="L301" s="238"/>
      <c r="M301" s="238"/>
      <c r="N301" s="238"/>
      <c r="O301" s="238"/>
      <c r="P301" s="238"/>
      <c r="Q301" s="238"/>
      <c r="R301" s="238"/>
      <c r="S301" s="238"/>
      <c r="T301" s="238"/>
      <c r="U301" s="238"/>
      <c r="V301" s="238"/>
      <c r="W301" s="238"/>
      <c r="X301" s="238"/>
      <c r="Y301" s="238"/>
      <c r="Z301" s="238"/>
      <c r="AA301" s="238"/>
      <c r="AB301" s="238"/>
      <c r="AC301" s="238"/>
      <c r="AD301" s="238"/>
      <c r="AE301" s="238"/>
      <c r="AF301" s="238"/>
      <c r="AG301" s="238"/>
      <c r="AH301" s="239"/>
      <c r="AI301" s="240"/>
      <c r="AJ301" s="239"/>
      <c r="AK301" s="238"/>
      <c r="AL301" s="241"/>
      <c r="AM301" s="238"/>
      <c r="AN301" s="238"/>
      <c r="AO301" s="238"/>
      <c r="AP301" s="174" t="str">
        <f t="shared" si="42"/>
        <v/>
      </c>
      <c r="AQ301" s="109" t="str">
        <f t="shared" si="43"/>
        <v/>
      </c>
      <c r="AR301" s="172" t="str">
        <f>UPPER(IF($AH301="","",IF(COUNTIF($AR$34:$AR300,$AH301)&lt;1,$AH301,"")))</f>
        <v/>
      </c>
      <c r="AS301" s="111" t="str">
        <f t="shared" si="38"/>
        <v/>
      </c>
      <c r="AT301" s="109" t="str">
        <f t="shared" si="44"/>
        <v/>
      </c>
      <c r="AU301" s="242"/>
      <c r="AV301" s="150"/>
      <c r="AW301" s="151"/>
      <c r="AX301" s="152" t="str">
        <f t="shared" si="39"/>
        <v/>
      </c>
      <c r="AY301" s="152"/>
    </row>
    <row r="302" spans="1:51" s="107" customFormat="1">
      <c r="A302" s="142" t="str">
        <f t="shared" si="40"/>
        <v/>
      </c>
      <c r="B302" s="148" t="str">
        <f t="shared" si="37"/>
        <v/>
      </c>
      <c r="C302" s="149"/>
      <c r="D302" s="111"/>
      <c r="E302" s="144" t="str">
        <f t="shared" si="41"/>
        <v/>
      </c>
      <c r="F302" s="238"/>
      <c r="G302" s="238"/>
      <c r="H302" s="238"/>
      <c r="I302" s="238"/>
      <c r="J302" s="238"/>
      <c r="K302" s="238"/>
      <c r="L302" s="238"/>
      <c r="M302" s="238"/>
      <c r="N302" s="238"/>
      <c r="O302" s="238"/>
      <c r="P302" s="238"/>
      <c r="Q302" s="238"/>
      <c r="R302" s="238"/>
      <c r="S302" s="238"/>
      <c r="T302" s="238"/>
      <c r="U302" s="238"/>
      <c r="V302" s="238"/>
      <c r="W302" s="238"/>
      <c r="X302" s="238"/>
      <c r="Y302" s="238"/>
      <c r="Z302" s="238"/>
      <c r="AA302" s="238"/>
      <c r="AB302" s="238"/>
      <c r="AC302" s="238"/>
      <c r="AD302" s="238"/>
      <c r="AE302" s="238"/>
      <c r="AF302" s="238"/>
      <c r="AG302" s="238"/>
      <c r="AH302" s="239"/>
      <c r="AI302" s="240"/>
      <c r="AJ302" s="239"/>
      <c r="AK302" s="238"/>
      <c r="AL302" s="241"/>
      <c r="AM302" s="238"/>
      <c r="AN302" s="238"/>
      <c r="AO302" s="238"/>
      <c r="AP302" s="174" t="str">
        <f t="shared" si="42"/>
        <v/>
      </c>
      <c r="AQ302" s="109" t="str">
        <f t="shared" si="43"/>
        <v/>
      </c>
      <c r="AR302" s="172" t="str">
        <f>UPPER(IF($AH302="","",IF(COUNTIF($AR$34:$AR301,$AH302)&lt;1,$AH302,"")))</f>
        <v/>
      </c>
      <c r="AS302" s="111" t="str">
        <f t="shared" si="38"/>
        <v/>
      </c>
      <c r="AT302" s="109" t="str">
        <f t="shared" si="44"/>
        <v/>
      </c>
      <c r="AU302" s="242"/>
      <c r="AV302" s="150"/>
      <c r="AW302" s="151"/>
      <c r="AX302" s="152" t="str">
        <f t="shared" si="39"/>
        <v/>
      </c>
      <c r="AY302" s="152"/>
    </row>
    <row r="303" spans="1:51" s="107" customFormat="1">
      <c r="A303" s="142" t="str">
        <f t="shared" si="40"/>
        <v/>
      </c>
      <c r="B303" s="148" t="str">
        <f t="shared" si="37"/>
        <v/>
      </c>
      <c r="C303" s="149"/>
      <c r="D303" s="111"/>
      <c r="E303" s="144" t="str">
        <f t="shared" si="41"/>
        <v/>
      </c>
      <c r="F303" s="238"/>
      <c r="G303" s="238"/>
      <c r="H303" s="238"/>
      <c r="I303" s="238"/>
      <c r="J303" s="238"/>
      <c r="K303" s="238"/>
      <c r="L303" s="238"/>
      <c r="M303" s="238"/>
      <c r="N303" s="238"/>
      <c r="O303" s="238"/>
      <c r="P303" s="238"/>
      <c r="Q303" s="238"/>
      <c r="R303" s="238"/>
      <c r="S303" s="238"/>
      <c r="T303" s="238"/>
      <c r="U303" s="238"/>
      <c r="V303" s="238"/>
      <c r="W303" s="238"/>
      <c r="X303" s="238"/>
      <c r="Y303" s="238"/>
      <c r="Z303" s="238"/>
      <c r="AA303" s="238"/>
      <c r="AB303" s="238"/>
      <c r="AC303" s="238"/>
      <c r="AD303" s="238"/>
      <c r="AE303" s="238"/>
      <c r="AF303" s="238"/>
      <c r="AG303" s="238"/>
      <c r="AH303" s="239"/>
      <c r="AI303" s="240"/>
      <c r="AJ303" s="239"/>
      <c r="AK303" s="238"/>
      <c r="AL303" s="241"/>
      <c r="AM303" s="238"/>
      <c r="AN303" s="238"/>
      <c r="AO303" s="238"/>
      <c r="AP303" s="174" t="str">
        <f t="shared" si="42"/>
        <v/>
      </c>
      <c r="AQ303" s="109" t="str">
        <f t="shared" si="43"/>
        <v/>
      </c>
      <c r="AR303" s="172" t="str">
        <f>UPPER(IF($AH303="","",IF(COUNTIF($AR$34:$AR302,$AH303)&lt;1,$AH303,"")))</f>
        <v/>
      </c>
      <c r="AS303" s="111" t="str">
        <f t="shared" si="38"/>
        <v/>
      </c>
      <c r="AT303" s="109" t="str">
        <f t="shared" si="44"/>
        <v/>
      </c>
      <c r="AU303" s="242"/>
      <c r="AV303" s="150"/>
      <c r="AW303" s="151"/>
      <c r="AX303" s="152" t="str">
        <f t="shared" si="39"/>
        <v/>
      </c>
      <c r="AY303" s="152"/>
    </row>
    <row r="304" spans="1:51" s="107" customFormat="1">
      <c r="A304" s="142" t="str">
        <f t="shared" si="40"/>
        <v/>
      </c>
      <c r="B304" s="148" t="str">
        <f t="shared" si="37"/>
        <v/>
      </c>
      <c r="C304" s="149"/>
      <c r="D304" s="111"/>
      <c r="E304" s="144" t="str">
        <f t="shared" si="41"/>
        <v/>
      </c>
      <c r="F304" s="238"/>
      <c r="G304" s="238"/>
      <c r="H304" s="238"/>
      <c r="I304" s="238"/>
      <c r="J304" s="238"/>
      <c r="K304" s="238"/>
      <c r="L304" s="238"/>
      <c r="M304" s="238"/>
      <c r="N304" s="238"/>
      <c r="O304" s="238"/>
      <c r="P304" s="238"/>
      <c r="Q304" s="238"/>
      <c r="R304" s="238"/>
      <c r="S304" s="238"/>
      <c r="T304" s="238"/>
      <c r="U304" s="238"/>
      <c r="V304" s="238"/>
      <c r="W304" s="238"/>
      <c r="X304" s="238"/>
      <c r="Y304" s="238"/>
      <c r="Z304" s="238"/>
      <c r="AA304" s="238"/>
      <c r="AB304" s="238"/>
      <c r="AC304" s="238"/>
      <c r="AD304" s="238"/>
      <c r="AE304" s="238"/>
      <c r="AF304" s="238"/>
      <c r="AG304" s="238"/>
      <c r="AH304" s="239"/>
      <c r="AI304" s="240"/>
      <c r="AJ304" s="239"/>
      <c r="AK304" s="238"/>
      <c r="AL304" s="241"/>
      <c r="AM304" s="238"/>
      <c r="AN304" s="238"/>
      <c r="AO304" s="238"/>
      <c r="AP304" s="174" t="str">
        <f t="shared" si="42"/>
        <v/>
      </c>
      <c r="AQ304" s="109" t="str">
        <f t="shared" si="43"/>
        <v/>
      </c>
      <c r="AR304" s="172" t="str">
        <f>UPPER(IF($AH304="","",IF(COUNTIF($AR$34:$AR303,$AH304)&lt;1,$AH304,"")))</f>
        <v/>
      </c>
      <c r="AS304" s="111" t="str">
        <f t="shared" si="38"/>
        <v/>
      </c>
      <c r="AT304" s="109" t="str">
        <f t="shared" si="44"/>
        <v/>
      </c>
      <c r="AU304" s="242"/>
      <c r="AV304" s="150"/>
      <c r="AW304" s="151"/>
      <c r="AX304" s="152" t="str">
        <f t="shared" si="39"/>
        <v/>
      </c>
      <c r="AY304" s="152"/>
    </row>
    <row r="305" spans="1:51" s="107" customFormat="1">
      <c r="A305" s="142" t="str">
        <f t="shared" si="40"/>
        <v/>
      </c>
      <c r="B305" s="148" t="str">
        <f t="shared" si="37"/>
        <v/>
      </c>
      <c r="C305" s="149"/>
      <c r="D305" s="111"/>
      <c r="E305" s="144" t="str">
        <f t="shared" si="41"/>
        <v/>
      </c>
      <c r="F305" s="238"/>
      <c r="G305" s="238"/>
      <c r="H305" s="238"/>
      <c r="I305" s="238"/>
      <c r="J305" s="238"/>
      <c r="K305" s="238"/>
      <c r="L305" s="238"/>
      <c r="M305" s="238"/>
      <c r="N305" s="238"/>
      <c r="O305" s="238"/>
      <c r="P305" s="238"/>
      <c r="Q305" s="238"/>
      <c r="R305" s="238"/>
      <c r="S305" s="238"/>
      <c r="T305" s="238"/>
      <c r="U305" s="238"/>
      <c r="V305" s="238"/>
      <c r="W305" s="238"/>
      <c r="X305" s="238"/>
      <c r="Y305" s="238"/>
      <c r="Z305" s="238"/>
      <c r="AA305" s="238"/>
      <c r="AB305" s="238"/>
      <c r="AC305" s="238"/>
      <c r="AD305" s="238"/>
      <c r="AE305" s="238"/>
      <c r="AF305" s="238"/>
      <c r="AG305" s="238"/>
      <c r="AH305" s="239"/>
      <c r="AI305" s="240"/>
      <c r="AJ305" s="239"/>
      <c r="AK305" s="238"/>
      <c r="AL305" s="241"/>
      <c r="AM305" s="238"/>
      <c r="AN305" s="238"/>
      <c r="AO305" s="238"/>
      <c r="AP305" s="174" t="str">
        <f t="shared" si="42"/>
        <v/>
      </c>
      <c r="AQ305" s="109" t="str">
        <f t="shared" si="43"/>
        <v/>
      </c>
      <c r="AR305" s="172" t="str">
        <f>UPPER(IF($AH305="","",IF(COUNTIF($AR$34:$AR304,$AH305)&lt;1,$AH305,"")))</f>
        <v/>
      </c>
      <c r="AS305" s="111" t="str">
        <f t="shared" si="38"/>
        <v/>
      </c>
      <c r="AT305" s="109" t="str">
        <f t="shared" si="44"/>
        <v/>
      </c>
      <c r="AU305" s="242"/>
      <c r="AV305" s="150"/>
      <c r="AW305" s="151"/>
      <c r="AX305" s="152" t="str">
        <f t="shared" si="39"/>
        <v/>
      </c>
      <c r="AY305" s="152"/>
    </row>
    <row r="306" spans="1:51" s="107" customFormat="1">
      <c r="A306" s="142" t="str">
        <f t="shared" si="40"/>
        <v/>
      </c>
      <c r="B306" s="148" t="str">
        <f t="shared" si="37"/>
        <v/>
      </c>
      <c r="C306" s="149"/>
      <c r="D306" s="111"/>
      <c r="E306" s="144" t="str">
        <f t="shared" si="41"/>
        <v/>
      </c>
      <c r="F306" s="238"/>
      <c r="G306" s="238"/>
      <c r="H306" s="238"/>
      <c r="I306" s="238"/>
      <c r="J306" s="238"/>
      <c r="K306" s="238"/>
      <c r="L306" s="238"/>
      <c r="M306" s="238"/>
      <c r="N306" s="238"/>
      <c r="O306" s="238"/>
      <c r="P306" s="238"/>
      <c r="Q306" s="238"/>
      <c r="R306" s="238"/>
      <c r="S306" s="238"/>
      <c r="T306" s="238"/>
      <c r="U306" s="238"/>
      <c r="V306" s="238"/>
      <c r="W306" s="238"/>
      <c r="X306" s="238"/>
      <c r="Y306" s="238"/>
      <c r="Z306" s="238"/>
      <c r="AA306" s="238"/>
      <c r="AB306" s="238"/>
      <c r="AC306" s="238"/>
      <c r="AD306" s="238"/>
      <c r="AE306" s="238"/>
      <c r="AF306" s="238"/>
      <c r="AG306" s="238"/>
      <c r="AH306" s="239"/>
      <c r="AI306" s="240"/>
      <c r="AJ306" s="239"/>
      <c r="AK306" s="238"/>
      <c r="AL306" s="241"/>
      <c r="AM306" s="238"/>
      <c r="AN306" s="238"/>
      <c r="AO306" s="238"/>
      <c r="AP306" s="174" t="str">
        <f t="shared" si="42"/>
        <v/>
      </c>
      <c r="AQ306" s="109" t="str">
        <f t="shared" si="43"/>
        <v/>
      </c>
      <c r="AR306" s="172" t="str">
        <f>UPPER(IF($AH306="","",IF(COUNTIF($AR$34:$AR305,$AH306)&lt;1,$AH306,"")))</f>
        <v/>
      </c>
      <c r="AS306" s="111" t="str">
        <f t="shared" si="38"/>
        <v/>
      </c>
      <c r="AT306" s="109" t="str">
        <f t="shared" si="44"/>
        <v/>
      </c>
      <c r="AU306" s="242"/>
      <c r="AV306" s="150"/>
      <c r="AW306" s="151"/>
      <c r="AX306" s="152" t="str">
        <f t="shared" si="39"/>
        <v/>
      </c>
      <c r="AY306" s="152"/>
    </row>
    <row r="307" spans="1:51" s="107" customFormat="1">
      <c r="A307" s="142" t="str">
        <f t="shared" si="40"/>
        <v/>
      </c>
      <c r="B307" s="148" t="str">
        <f t="shared" si="37"/>
        <v/>
      </c>
      <c r="C307" s="149"/>
      <c r="D307" s="111"/>
      <c r="E307" s="144" t="str">
        <f t="shared" si="41"/>
        <v/>
      </c>
      <c r="F307" s="238"/>
      <c r="G307" s="238"/>
      <c r="H307" s="238"/>
      <c r="I307" s="238"/>
      <c r="J307" s="238"/>
      <c r="K307" s="238"/>
      <c r="L307" s="238"/>
      <c r="M307" s="238"/>
      <c r="N307" s="238"/>
      <c r="O307" s="238"/>
      <c r="P307" s="238"/>
      <c r="Q307" s="238"/>
      <c r="R307" s="238"/>
      <c r="S307" s="238"/>
      <c r="T307" s="238"/>
      <c r="U307" s="238"/>
      <c r="V307" s="238"/>
      <c r="W307" s="238"/>
      <c r="X307" s="238"/>
      <c r="Y307" s="238"/>
      <c r="Z307" s="238"/>
      <c r="AA307" s="238"/>
      <c r="AB307" s="238"/>
      <c r="AC307" s="238"/>
      <c r="AD307" s="238"/>
      <c r="AE307" s="238"/>
      <c r="AF307" s="238"/>
      <c r="AG307" s="238"/>
      <c r="AH307" s="239"/>
      <c r="AI307" s="240"/>
      <c r="AJ307" s="239"/>
      <c r="AK307" s="238"/>
      <c r="AL307" s="241"/>
      <c r="AM307" s="238"/>
      <c r="AN307" s="238"/>
      <c r="AO307" s="238"/>
      <c r="AP307" s="174" t="str">
        <f t="shared" si="42"/>
        <v/>
      </c>
      <c r="AQ307" s="109" t="str">
        <f t="shared" si="43"/>
        <v/>
      </c>
      <c r="AR307" s="172" t="str">
        <f>UPPER(IF($AH307="","",IF(COUNTIF($AR$34:$AR306,$AH307)&lt;1,$AH307,"")))</f>
        <v/>
      </c>
      <c r="AS307" s="111" t="str">
        <f t="shared" si="38"/>
        <v/>
      </c>
      <c r="AT307" s="109" t="str">
        <f t="shared" si="44"/>
        <v/>
      </c>
      <c r="AU307" s="242"/>
      <c r="AV307" s="150"/>
      <c r="AW307" s="151"/>
      <c r="AX307" s="152" t="str">
        <f t="shared" si="39"/>
        <v/>
      </c>
      <c r="AY307" s="152"/>
    </row>
    <row r="308" spans="1:51" s="107" customFormat="1">
      <c r="A308" s="142" t="str">
        <f t="shared" si="40"/>
        <v/>
      </c>
      <c r="B308" s="148" t="str">
        <f t="shared" si="37"/>
        <v/>
      </c>
      <c r="C308" s="149"/>
      <c r="D308" s="111"/>
      <c r="E308" s="144" t="str">
        <f t="shared" si="41"/>
        <v/>
      </c>
      <c r="F308" s="238"/>
      <c r="G308" s="238"/>
      <c r="H308" s="238"/>
      <c r="I308" s="238"/>
      <c r="J308" s="238"/>
      <c r="K308" s="238"/>
      <c r="L308" s="238"/>
      <c r="M308" s="238"/>
      <c r="N308" s="238"/>
      <c r="O308" s="238"/>
      <c r="P308" s="238"/>
      <c r="Q308" s="238"/>
      <c r="R308" s="238"/>
      <c r="S308" s="238"/>
      <c r="T308" s="238"/>
      <c r="U308" s="238"/>
      <c r="V308" s="238"/>
      <c r="W308" s="238"/>
      <c r="X308" s="238"/>
      <c r="Y308" s="238"/>
      <c r="Z308" s="238"/>
      <c r="AA308" s="238"/>
      <c r="AB308" s="238"/>
      <c r="AC308" s="238"/>
      <c r="AD308" s="238"/>
      <c r="AE308" s="238"/>
      <c r="AF308" s="238"/>
      <c r="AG308" s="238"/>
      <c r="AH308" s="239"/>
      <c r="AI308" s="240"/>
      <c r="AJ308" s="239"/>
      <c r="AK308" s="238"/>
      <c r="AL308" s="241"/>
      <c r="AM308" s="238"/>
      <c r="AN308" s="238"/>
      <c r="AO308" s="238"/>
      <c r="AP308" s="174" t="str">
        <f t="shared" si="42"/>
        <v/>
      </c>
      <c r="AQ308" s="109" t="str">
        <f t="shared" si="43"/>
        <v/>
      </c>
      <c r="AR308" s="172" t="str">
        <f>UPPER(IF($AH308="","",IF(COUNTIF($AR$34:$AR307,$AH308)&lt;1,$AH308,"")))</f>
        <v/>
      </c>
      <c r="AS308" s="111" t="str">
        <f t="shared" si="38"/>
        <v/>
      </c>
      <c r="AT308" s="109" t="str">
        <f t="shared" si="44"/>
        <v/>
      </c>
      <c r="AU308" s="242"/>
      <c r="AV308" s="150"/>
      <c r="AW308" s="151"/>
      <c r="AX308" s="152" t="str">
        <f t="shared" si="39"/>
        <v/>
      </c>
      <c r="AY308" s="152"/>
    </row>
    <row r="309" spans="1:51" s="107" customFormat="1">
      <c r="A309" s="142" t="str">
        <f t="shared" si="40"/>
        <v/>
      </c>
      <c r="B309" s="148" t="str">
        <f t="shared" si="37"/>
        <v/>
      </c>
      <c r="C309" s="149"/>
      <c r="D309" s="111"/>
      <c r="E309" s="144" t="str">
        <f t="shared" si="41"/>
        <v/>
      </c>
      <c r="F309" s="238"/>
      <c r="G309" s="238"/>
      <c r="H309" s="238"/>
      <c r="I309" s="238"/>
      <c r="J309" s="238"/>
      <c r="K309" s="238"/>
      <c r="L309" s="238"/>
      <c r="M309" s="238"/>
      <c r="N309" s="238"/>
      <c r="O309" s="238"/>
      <c r="P309" s="238"/>
      <c r="Q309" s="238"/>
      <c r="R309" s="238"/>
      <c r="S309" s="238"/>
      <c r="T309" s="238"/>
      <c r="U309" s="238"/>
      <c r="V309" s="238"/>
      <c r="W309" s="238"/>
      <c r="X309" s="238"/>
      <c r="Y309" s="238"/>
      <c r="Z309" s="238"/>
      <c r="AA309" s="238"/>
      <c r="AB309" s="238"/>
      <c r="AC309" s="238"/>
      <c r="AD309" s="238"/>
      <c r="AE309" s="238"/>
      <c r="AF309" s="238"/>
      <c r="AG309" s="238"/>
      <c r="AH309" s="239"/>
      <c r="AI309" s="240"/>
      <c r="AJ309" s="239"/>
      <c r="AK309" s="238"/>
      <c r="AL309" s="241"/>
      <c r="AM309" s="238"/>
      <c r="AN309" s="238"/>
      <c r="AO309" s="238"/>
      <c r="AP309" s="174" t="str">
        <f t="shared" si="42"/>
        <v/>
      </c>
      <c r="AQ309" s="109" t="str">
        <f t="shared" si="43"/>
        <v/>
      </c>
      <c r="AR309" s="172" t="str">
        <f>UPPER(IF($AH309="","",IF(COUNTIF($AR$34:$AR308,$AH309)&lt;1,$AH309,"")))</f>
        <v/>
      </c>
      <c r="AS309" s="111" t="str">
        <f t="shared" si="38"/>
        <v/>
      </c>
      <c r="AT309" s="109" t="str">
        <f t="shared" si="44"/>
        <v/>
      </c>
      <c r="AU309" s="242"/>
      <c r="AV309" s="150"/>
      <c r="AW309" s="151"/>
      <c r="AX309" s="152" t="str">
        <f t="shared" si="39"/>
        <v/>
      </c>
      <c r="AY309" s="152"/>
    </row>
    <row r="310" spans="1:51" s="107" customFormat="1">
      <c r="A310" s="142" t="str">
        <f t="shared" si="40"/>
        <v/>
      </c>
      <c r="B310" s="148" t="str">
        <f t="shared" si="37"/>
        <v/>
      </c>
      <c r="C310" s="149"/>
      <c r="D310" s="111"/>
      <c r="E310" s="144" t="str">
        <f t="shared" si="41"/>
        <v/>
      </c>
      <c r="F310" s="238"/>
      <c r="G310" s="238"/>
      <c r="H310" s="238"/>
      <c r="I310" s="238"/>
      <c r="J310" s="238"/>
      <c r="K310" s="238"/>
      <c r="L310" s="238"/>
      <c r="M310" s="238"/>
      <c r="N310" s="238"/>
      <c r="O310" s="238"/>
      <c r="P310" s="238"/>
      <c r="Q310" s="238"/>
      <c r="R310" s="238"/>
      <c r="S310" s="238"/>
      <c r="T310" s="238"/>
      <c r="U310" s="238"/>
      <c r="V310" s="238"/>
      <c r="W310" s="238"/>
      <c r="X310" s="238"/>
      <c r="Y310" s="238"/>
      <c r="Z310" s="238"/>
      <c r="AA310" s="238"/>
      <c r="AB310" s="238"/>
      <c r="AC310" s="238"/>
      <c r="AD310" s="238"/>
      <c r="AE310" s="238"/>
      <c r="AF310" s="238"/>
      <c r="AG310" s="238"/>
      <c r="AH310" s="239"/>
      <c r="AI310" s="240"/>
      <c r="AJ310" s="239"/>
      <c r="AK310" s="238"/>
      <c r="AL310" s="241"/>
      <c r="AM310" s="238"/>
      <c r="AN310" s="238"/>
      <c r="AO310" s="238"/>
      <c r="AP310" s="174" t="str">
        <f t="shared" si="42"/>
        <v/>
      </c>
      <c r="AQ310" s="109" t="str">
        <f t="shared" si="43"/>
        <v/>
      </c>
      <c r="AR310" s="172" t="str">
        <f>UPPER(IF($AH310="","",IF(COUNTIF($AR$34:$AR309,$AH310)&lt;1,$AH310,"")))</f>
        <v/>
      </c>
      <c r="AS310" s="111" t="str">
        <f t="shared" si="38"/>
        <v/>
      </c>
      <c r="AT310" s="109" t="str">
        <f t="shared" si="44"/>
        <v/>
      </c>
      <c r="AU310" s="242"/>
      <c r="AV310" s="150"/>
      <c r="AW310" s="151"/>
      <c r="AX310" s="152" t="str">
        <f t="shared" si="39"/>
        <v/>
      </c>
      <c r="AY310" s="152"/>
    </row>
    <row r="311" spans="1:51" s="107" customFormat="1">
      <c r="A311" s="142" t="str">
        <f t="shared" si="40"/>
        <v/>
      </c>
      <c r="B311" s="148" t="str">
        <f t="shared" si="37"/>
        <v/>
      </c>
      <c r="C311" s="149"/>
      <c r="D311" s="111"/>
      <c r="E311" s="144" t="str">
        <f t="shared" si="41"/>
        <v/>
      </c>
      <c r="F311" s="238"/>
      <c r="G311" s="238"/>
      <c r="H311" s="238"/>
      <c r="I311" s="238"/>
      <c r="J311" s="238"/>
      <c r="K311" s="238"/>
      <c r="L311" s="238"/>
      <c r="M311" s="238"/>
      <c r="N311" s="238"/>
      <c r="O311" s="238"/>
      <c r="P311" s="238"/>
      <c r="Q311" s="238"/>
      <c r="R311" s="238"/>
      <c r="S311" s="238"/>
      <c r="T311" s="238"/>
      <c r="U311" s="238"/>
      <c r="V311" s="238"/>
      <c r="W311" s="238"/>
      <c r="X311" s="238"/>
      <c r="Y311" s="238"/>
      <c r="Z311" s="238"/>
      <c r="AA311" s="238"/>
      <c r="AB311" s="238"/>
      <c r="AC311" s="238"/>
      <c r="AD311" s="238"/>
      <c r="AE311" s="238"/>
      <c r="AF311" s="238"/>
      <c r="AG311" s="238"/>
      <c r="AH311" s="239"/>
      <c r="AI311" s="240"/>
      <c r="AJ311" s="239"/>
      <c r="AK311" s="238"/>
      <c r="AL311" s="241"/>
      <c r="AM311" s="238"/>
      <c r="AN311" s="238"/>
      <c r="AO311" s="238"/>
      <c r="AP311" s="174" t="str">
        <f t="shared" si="42"/>
        <v/>
      </c>
      <c r="AQ311" s="109" t="str">
        <f t="shared" si="43"/>
        <v/>
      </c>
      <c r="AR311" s="172" t="str">
        <f>UPPER(IF($AH311="","",IF(COUNTIF($AR$34:$AR310,$AH311)&lt;1,$AH311,"")))</f>
        <v/>
      </c>
      <c r="AS311" s="111" t="str">
        <f t="shared" si="38"/>
        <v/>
      </c>
      <c r="AT311" s="109" t="str">
        <f t="shared" si="44"/>
        <v/>
      </c>
      <c r="AU311" s="242"/>
      <c r="AV311" s="150"/>
      <c r="AW311" s="151"/>
      <c r="AX311" s="152" t="str">
        <f t="shared" si="39"/>
        <v/>
      </c>
      <c r="AY311" s="152"/>
    </row>
    <row r="312" spans="1:51" s="107" customFormat="1">
      <c r="A312" s="142" t="str">
        <f t="shared" si="40"/>
        <v/>
      </c>
      <c r="B312" s="148" t="str">
        <f t="shared" si="37"/>
        <v/>
      </c>
      <c r="C312" s="149"/>
      <c r="D312" s="111"/>
      <c r="E312" s="144" t="str">
        <f t="shared" si="41"/>
        <v/>
      </c>
      <c r="F312" s="238"/>
      <c r="G312" s="238"/>
      <c r="H312" s="238"/>
      <c r="I312" s="238"/>
      <c r="J312" s="238"/>
      <c r="K312" s="238"/>
      <c r="L312" s="238"/>
      <c r="M312" s="238"/>
      <c r="N312" s="238"/>
      <c r="O312" s="238"/>
      <c r="P312" s="238"/>
      <c r="Q312" s="238"/>
      <c r="R312" s="238"/>
      <c r="S312" s="238"/>
      <c r="T312" s="238"/>
      <c r="U312" s="238"/>
      <c r="V312" s="238"/>
      <c r="W312" s="238"/>
      <c r="X312" s="238"/>
      <c r="Y312" s="238"/>
      <c r="Z312" s="238"/>
      <c r="AA312" s="238"/>
      <c r="AB312" s="238"/>
      <c r="AC312" s="238"/>
      <c r="AD312" s="238"/>
      <c r="AE312" s="238"/>
      <c r="AF312" s="238"/>
      <c r="AG312" s="238"/>
      <c r="AH312" s="239"/>
      <c r="AI312" s="240"/>
      <c r="AJ312" s="239"/>
      <c r="AK312" s="238"/>
      <c r="AL312" s="241"/>
      <c r="AM312" s="238"/>
      <c r="AN312" s="238"/>
      <c r="AO312" s="238"/>
      <c r="AP312" s="174" t="str">
        <f t="shared" si="42"/>
        <v/>
      </c>
      <c r="AQ312" s="109" t="str">
        <f t="shared" si="43"/>
        <v/>
      </c>
      <c r="AR312" s="172" t="str">
        <f>UPPER(IF($AH312="","",IF(COUNTIF($AR$34:$AR311,$AH312)&lt;1,$AH312,"")))</f>
        <v/>
      </c>
      <c r="AS312" s="111" t="str">
        <f t="shared" si="38"/>
        <v/>
      </c>
      <c r="AT312" s="109" t="str">
        <f t="shared" si="44"/>
        <v/>
      </c>
      <c r="AU312" s="242"/>
      <c r="AV312" s="150"/>
      <c r="AW312" s="151"/>
      <c r="AX312" s="152" t="str">
        <f t="shared" si="39"/>
        <v/>
      </c>
      <c r="AY312" s="152"/>
    </row>
    <row r="313" spans="1:51" s="107" customFormat="1">
      <c r="A313" s="142" t="str">
        <f t="shared" si="40"/>
        <v/>
      </c>
      <c r="B313" s="148" t="str">
        <f t="shared" si="37"/>
        <v/>
      </c>
      <c r="C313" s="149"/>
      <c r="D313" s="111"/>
      <c r="E313" s="144" t="str">
        <f t="shared" si="41"/>
        <v/>
      </c>
      <c r="F313" s="238"/>
      <c r="G313" s="238"/>
      <c r="H313" s="238"/>
      <c r="I313" s="238"/>
      <c r="J313" s="238"/>
      <c r="K313" s="238"/>
      <c r="L313" s="238"/>
      <c r="M313" s="238"/>
      <c r="N313" s="238"/>
      <c r="O313" s="238"/>
      <c r="P313" s="238"/>
      <c r="Q313" s="238"/>
      <c r="R313" s="238"/>
      <c r="S313" s="238"/>
      <c r="T313" s="238"/>
      <c r="U313" s="238"/>
      <c r="V313" s="238"/>
      <c r="W313" s="238"/>
      <c r="X313" s="238"/>
      <c r="Y313" s="238"/>
      <c r="Z313" s="238"/>
      <c r="AA313" s="238"/>
      <c r="AB313" s="238"/>
      <c r="AC313" s="238"/>
      <c r="AD313" s="238"/>
      <c r="AE313" s="238"/>
      <c r="AF313" s="238"/>
      <c r="AG313" s="238"/>
      <c r="AH313" s="239"/>
      <c r="AI313" s="240"/>
      <c r="AJ313" s="239"/>
      <c r="AK313" s="238"/>
      <c r="AL313" s="241"/>
      <c r="AM313" s="238"/>
      <c r="AN313" s="238"/>
      <c r="AO313" s="238"/>
      <c r="AP313" s="174" t="str">
        <f t="shared" si="42"/>
        <v/>
      </c>
      <c r="AQ313" s="109" t="str">
        <f t="shared" si="43"/>
        <v/>
      </c>
      <c r="AR313" s="172" t="str">
        <f>UPPER(IF($AH313="","",IF(COUNTIF($AR$34:$AR312,$AH313)&lt;1,$AH313,"")))</f>
        <v/>
      </c>
      <c r="AS313" s="111" t="str">
        <f t="shared" si="38"/>
        <v/>
      </c>
      <c r="AT313" s="109" t="str">
        <f t="shared" si="44"/>
        <v/>
      </c>
      <c r="AU313" s="242"/>
      <c r="AV313" s="150"/>
      <c r="AW313" s="151"/>
      <c r="AX313" s="152" t="str">
        <f t="shared" si="39"/>
        <v/>
      </c>
      <c r="AY313" s="152"/>
    </row>
    <row r="314" spans="1:51" s="107" customFormat="1">
      <c r="A314" s="142" t="str">
        <f t="shared" si="40"/>
        <v/>
      </c>
      <c r="B314" s="148" t="str">
        <f t="shared" si="37"/>
        <v/>
      </c>
      <c r="C314" s="149"/>
      <c r="D314" s="111"/>
      <c r="E314" s="144" t="str">
        <f t="shared" si="41"/>
        <v/>
      </c>
      <c r="F314" s="238"/>
      <c r="G314" s="238"/>
      <c r="H314" s="238"/>
      <c r="I314" s="238"/>
      <c r="J314" s="238"/>
      <c r="K314" s="238"/>
      <c r="L314" s="238"/>
      <c r="M314" s="238"/>
      <c r="N314" s="238"/>
      <c r="O314" s="238"/>
      <c r="P314" s="238"/>
      <c r="Q314" s="238"/>
      <c r="R314" s="238"/>
      <c r="S314" s="238"/>
      <c r="T314" s="238"/>
      <c r="U314" s="238"/>
      <c r="V314" s="238"/>
      <c r="W314" s="238"/>
      <c r="X314" s="238"/>
      <c r="Y314" s="238"/>
      <c r="Z314" s="238"/>
      <c r="AA314" s="238"/>
      <c r="AB314" s="238"/>
      <c r="AC314" s="238"/>
      <c r="AD314" s="238"/>
      <c r="AE314" s="238"/>
      <c r="AF314" s="238"/>
      <c r="AG314" s="238"/>
      <c r="AH314" s="239"/>
      <c r="AI314" s="240"/>
      <c r="AJ314" s="239"/>
      <c r="AK314" s="238"/>
      <c r="AL314" s="241"/>
      <c r="AM314" s="238"/>
      <c r="AN314" s="238"/>
      <c r="AO314" s="238"/>
      <c r="AP314" s="174" t="str">
        <f t="shared" si="42"/>
        <v/>
      </c>
      <c r="AQ314" s="109" t="str">
        <f t="shared" si="43"/>
        <v/>
      </c>
      <c r="AR314" s="172" t="str">
        <f>UPPER(IF($AH314="","",IF(COUNTIF($AR$34:$AR313,$AH314)&lt;1,$AH314,"")))</f>
        <v/>
      </c>
      <c r="AS314" s="111" t="str">
        <f t="shared" si="38"/>
        <v/>
      </c>
      <c r="AT314" s="109" t="str">
        <f t="shared" si="44"/>
        <v/>
      </c>
      <c r="AU314" s="242"/>
      <c r="AV314" s="150"/>
      <c r="AW314" s="151"/>
      <c r="AX314" s="152" t="str">
        <f t="shared" si="39"/>
        <v/>
      </c>
      <c r="AY314" s="152"/>
    </row>
    <row r="315" spans="1:51" s="107" customFormat="1">
      <c r="A315" s="142" t="str">
        <f t="shared" si="40"/>
        <v/>
      </c>
      <c r="B315" s="148" t="str">
        <f t="shared" si="37"/>
        <v/>
      </c>
      <c r="C315" s="149"/>
      <c r="D315" s="111"/>
      <c r="E315" s="144" t="str">
        <f t="shared" si="41"/>
        <v/>
      </c>
      <c r="F315" s="238"/>
      <c r="G315" s="238"/>
      <c r="H315" s="238"/>
      <c r="I315" s="238"/>
      <c r="J315" s="238"/>
      <c r="K315" s="238"/>
      <c r="L315" s="238"/>
      <c r="M315" s="238"/>
      <c r="N315" s="238"/>
      <c r="O315" s="238"/>
      <c r="P315" s="238"/>
      <c r="Q315" s="238"/>
      <c r="R315" s="238"/>
      <c r="S315" s="238"/>
      <c r="T315" s="238"/>
      <c r="U315" s="238"/>
      <c r="V315" s="238"/>
      <c r="W315" s="238"/>
      <c r="X315" s="238"/>
      <c r="Y315" s="238"/>
      <c r="Z315" s="238"/>
      <c r="AA315" s="238"/>
      <c r="AB315" s="238"/>
      <c r="AC315" s="238"/>
      <c r="AD315" s="238"/>
      <c r="AE315" s="238"/>
      <c r="AF315" s="238"/>
      <c r="AG315" s="238"/>
      <c r="AH315" s="239"/>
      <c r="AI315" s="240"/>
      <c r="AJ315" s="239"/>
      <c r="AK315" s="238"/>
      <c r="AL315" s="241"/>
      <c r="AM315" s="238"/>
      <c r="AN315" s="238"/>
      <c r="AO315" s="238"/>
      <c r="AP315" s="174" t="str">
        <f t="shared" si="42"/>
        <v/>
      </c>
      <c r="AQ315" s="109" t="str">
        <f t="shared" si="43"/>
        <v/>
      </c>
      <c r="AR315" s="172" t="str">
        <f>UPPER(IF($AH315="","",IF(COUNTIF($AR$34:$AR314,$AH315)&lt;1,$AH315,"")))</f>
        <v/>
      </c>
      <c r="AS315" s="111" t="str">
        <f t="shared" si="38"/>
        <v/>
      </c>
      <c r="AT315" s="109" t="str">
        <f t="shared" si="44"/>
        <v/>
      </c>
      <c r="AU315" s="242"/>
      <c r="AV315" s="150"/>
      <c r="AW315" s="151"/>
      <c r="AX315" s="152" t="str">
        <f t="shared" si="39"/>
        <v/>
      </c>
      <c r="AY315" s="152"/>
    </row>
    <row r="316" spans="1:51" s="107" customFormat="1">
      <c r="A316" s="142" t="str">
        <f t="shared" si="40"/>
        <v/>
      </c>
      <c r="B316" s="148" t="str">
        <f t="shared" si="37"/>
        <v/>
      </c>
      <c r="C316" s="149"/>
      <c r="D316" s="111"/>
      <c r="E316" s="144" t="str">
        <f t="shared" si="41"/>
        <v/>
      </c>
      <c r="F316" s="238"/>
      <c r="G316" s="238"/>
      <c r="H316" s="238"/>
      <c r="I316" s="238"/>
      <c r="J316" s="238"/>
      <c r="K316" s="238"/>
      <c r="L316" s="238"/>
      <c r="M316" s="238"/>
      <c r="N316" s="238"/>
      <c r="O316" s="238"/>
      <c r="P316" s="238"/>
      <c r="Q316" s="238"/>
      <c r="R316" s="238"/>
      <c r="S316" s="238"/>
      <c r="T316" s="238"/>
      <c r="U316" s="238"/>
      <c r="V316" s="238"/>
      <c r="W316" s="238"/>
      <c r="X316" s="238"/>
      <c r="Y316" s="238"/>
      <c r="Z316" s="238"/>
      <c r="AA316" s="238"/>
      <c r="AB316" s="238"/>
      <c r="AC316" s="238"/>
      <c r="AD316" s="238"/>
      <c r="AE316" s="238"/>
      <c r="AF316" s="238"/>
      <c r="AG316" s="238"/>
      <c r="AH316" s="239"/>
      <c r="AI316" s="240"/>
      <c r="AJ316" s="239"/>
      <c r="AK316" s="238"/>
      <c r="AL316" s="241"/>
      <c r="AM316" s="238"/>
      <c r="AN316" s="238"/>
      <c r="AO316" s="238"/>
      <c r="AP316" s="174" t="str">
        <f t="shared" si="42"/>
        <v/>
      </c>
      <c r="AQ316" s="109" t="str">
        <f t="shared" si="43"/>
        <v/>
      </c>
      <c r="AR316" s="172" t="str">
        <f>UPPER(IF($AH316="","",IF(COUNTIF($AR$34:$AR315,$AH316)&lt;1,$AH316,"")))</f>
        <v/>
      </c>
      <c r="AS316" s="111" t="str">
        <f t="shared" si="38"/>
        <v/>
      </c>
      <c r="AT316" s="109" t="str">
        <f t="shared" si="44"/>
        <v/>
      </c>
      <c r="AU316" s="242"/>
      <c r="AV316" s="150"/>
      <c r="AW316" s="151"/>
      <c r="AX316" s="152" t="str">
        <f t="shared" si="39"/>
        <v/>
      </c>
      <c r="AY316" s="152"/>
    </row>
    <row r="317" spans="1:51" s="107" customFormat="1">
      <c r="A317" s="142" t="str">
        <f t="shared" si="40"/>
        <v/>
      </c>
      <c r="B317" s="148" t="str">
        <f t="shared" si="37"/>
        <v/>
      </c>
      <c r="C317" s="149"/>
      <c r="D317" s="111"/>
      <c r="E317" s="144" t="str">
        <f t="shared" si="41"/>
        <v/>
      </c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238"/>
      <c r="AB317" s="238"/>
      <c r="AC317" s="238"/>
      <c r="AD317" s="238"/>
      <c r="AE317" s="238"/>
      <c r="AF317" s="238"/>
      <c r="AG317" s="238"/>
      <c r="AH317" s="239"/>
      <c r="AI317" s="240"/>
      <c r="AJ317" s="239"/>
      <c r="AK317" s="238"/>
      <c r="AL317" s="241"/>
      <c r="AM317" s="238"/>
      <c r="AN317" s="238"/>
      <c r="AO317" s="238"/>
      <c r="AP317" s="174" t="str">
        <f t="shared" si="42"/>
        <v/>
      </c>
      <c r="AQ317" s="109" t="str">
        <f t="shared" si="43"/>
        <v/>
      </c>
      <c r="AR317" s="172" t="str">
        <f>UPPER(IF($AH317="","",IF(COUNTIF($AR$34:$AR316,$AH317)&lt;1,$AH317,"")))</f>
        <v/>
      </c>
      <c r="AS317" s="111" t="str">
        <f t="shared" si="38"/>
        <v/>
      </c>
      <c r="AT317" s="109" t="str">
        <f t="shared" si="44"/>
        <v/>
      </c>
      <c r="AU317" s="242"/>
      <c r="AV317" s="150"/>
      <c r="AW317" s="151"/>
      <c r="AX317" s="152" t="str">
        <f t="shared" si="39"/>
        <v/>
      </c>
      <c r="AY317" s="152"/>
    </row>
    <row r="318" spans="1:51" s="107" customFormat="1">
      <c r="A318" s="142" t="str">
        <f t="shared" si="40"/>
        <v/>
      </c>
      <c r="B318" s="148" t="str">
        <f t="shared" si="37"/>
        <v/>
      </c>
      <c r="C318" s="149"/>
      <c r="D318" s="111"/>
      <c r="E318" s="144" t="str">
        <f t="shared" si="41"/>
        <v/>
      </c>
      <c r="F318" s="238"/>
      <c r="G318" s="238"/>
      <c r="H318" s="238"/>
      <c r="I318" s="238"/>
      <c r="J318" s="238"/>
      <c r="K318" s="238"/>
      <c r="L318" s="238"/>
      <c r="M318" s="238"/>
      <c r="N318" s="238"/>
      <c r="O318" s="238"/>
      <c r="P318" s="238"/>
      <c r="Q318" s="238"/>
      <c r="R318" s="238"/>
      <c r="S318" s="238"/>
      <c r="T318" s="238"/>
      <c r="U318" s="238"/>
      <c r="V318" s="238"/>
      <c r="W318" s="238"/>
      <c r="X318" s="238"/>
      <c r="Y318" s="238"/>
      <c r="Z318" s="238"/>
      <c r="AA318" s="238"/>
      <c r="AB318" s="238"/>
      <c r="AC318" s="238"/>
      <c r="AD318" s="238"/>
      <c r="AE318" s="238"/>
      <c r="AF318" s="238"/>
      <c r="AG318" s="238"/>
      <c r="AH318" s="239"/>
      <c r="AI318" s="240"/>
      <c r="AJ318" s="239"/>
      <c r="AK318" s="238"/>
      <c r="AL318" s="241"/>
      <c r="AM318" s="238"/>
      <c r="AN318" s="238"/>
      <c r="AO318" s="238"/>
      <c r="AP318" s="174" t="str">
        <f t="shared" si="42"/>
        <v/>
      </c>
      <c r="AQ318" s="109" t="str">
        <f t="shared" si="43"/>
        <v/>
      </c>
      <c r="AR318" s="172" t="str">
        <f>UPPER(IF($AH318="","",IF(COUNTIF($AR$34:$AR317,$AH318)&lt;1,$AH318,"")))</f>
        <v/>
      </c>
      <c r="AS318" s="111" t="str">
        <f t="shared" si="38"/>
        <v/>
      </c>
      <c r="AT318" s="109" t="str">
        <f t="shared" si="44"/>
        <v/>
      </c>
      <c r="AU318" s="242"/>
      <c r="AV318" s="150"/>
      <c r="AW318" s="151"/>
      <c r="AX318" s="152" t="str">
        <f t="shared" si="39"/>
        <v/>
      </c>
      <c r="AY318" s="152"/>
    </row>
    <row r="319" spans="1:51" s="107" customFormat="1">
      <c r="A319" s="142" t="str">
        <f t="shared" si="40"/>
        <v/>
      </c>
      <c r="B319" s="148" t="str">
        <f t="shared" si="37"/>
        <v/>
      </c>
      <c r="C319" s="149"/>
      <c r="D319" s="111"/>
      <c r="E319" s="144" t="str">
        <f t="shared" si="41"/>
        <v/>
      </c>
      <c r="F319" s="238"/>
      <c r="G319" s="238"/>
      <c r="H319" s="238"/>
      <c r="I319" s="238"/>
      <c r="J319" s="238"/>
      <c r="K319" s="238"/>
      <c r="L319" s="238"/>
      <c r="M319" s="238"/>
      <c r="N319" s="238"/>
      <c r="O319" s="238"/>
      <c r="P319" s="238"/>
      <c r="Q319" s="238"/>
      <c r="R319" s="238"/>
      <c r="S319" s="238"/>
      <c r="T319" s="238"/>
      <c r="U319" s="238"/>
      <c r="V319" s="238"/>
      <c r="W319" s="238"/>
      <c r="X319" s="238"/>
      <c r="Y319" s="238"/>
      <c r="Z319" s="238"/>
      <c r="AA319" s="238"/>
      <c r="AB319" s="238"/>
      <c r="AC319" s="238"/>
      <c r="AD319" s="238"/>
      <c r="AE319" s="238"/>
      <c r="AF319" s="238"/>
      <c r="AG319" s="238"/>
      <c r="AH319" s="239"/>
      <c r="AI319" s="240"/>
      <c r="AJ319" s="239"/>
      <c r="AK319" s="238"/>
      <c r="AL319" s="241"/>
      <c r="AM319" s="238"/>
      <c r="AN319" s="238"/>
      <c r="AO319" s="238"/>
      <c r="AP319" s="174" t="str">
        <f t="shared" si="42"/>
        <v/>
      </c>
      <c r="AQ319" s="109" t="str">
        <f t="shared" si="43"/>
        <v/>
      </c>
      <c r="AR319" s="172" t="str">
        <f>UPPER(IF($AH319="","",IF(COUNTIF($AR$34:$AR318,$AH319)&lt;1,$AH319,"")))</f>
        <v/>
      </c>
      <c r="AS319" s="111" t="str">
        <f t="shared" si="38"/>
        <v/>
      </c>
      <c r="AT319" s="109" t="str">
        <f t="shared" si="44"/>
        <v/>
      </c>
      <c r="AU319" s="242"/>
      <c r="AV319" s="150"/>
      <c r="AW319" s="151"/>
      <c r="AX319" s="152" t="str">
        <f t="shared" si="39"/>
        <v/>
      </c>
      <c r="AY319" s="152"/>
    </row>
    <row r="320" spans="1:51" s="107" customFormat="1">
      <c r="A320" s="142" t="str">
        <f t="shared" si="40"/>
        <v/>
      </c>
      <c r="B320" s="148" t="str">
        <f t="shared" si="37"/>
        <v/>
      </c>
      <c r="C320" s="149"/>
      <c r="D320" s="111"/>
      <c r="E320" s="144" t="str">
        <f t="shared" si="41"/>
        <v/>
      </c>
      <c r="F320" s="238"/>
      <c r="G320" s="238"/>
      <c r="H320" s="238"/>
      <c r="I320" s="238"/>
      <c r="J320" s="238"/>
      <c r="K320" s="238"/>
      <c r="L320" s="238"/>
      <c r="M320" s="238"/>
      <c r="N320" s="238"/>
      <c r="O320" s="238"/>
      <c r="P320" s="238"/>
      <c r="Q320" s="238"/>
      <c r="R320" s="238"/>
      <c r="S320" s="238"/>
      <c r="T320" s="238"/>
      <c r="U320" s="238"/>
      <c r="V320" s="238"/>
      <c r="W320" s="238"/>
      <c r="X320" s="238"/>
      <c r="Y320" s="238"/>
      <c r="Z320" s="238"/>
      <c r="AA320" s="238"/>
      <c r="AB320" s="238"/>
      <c r="AC320" s="238"/>
      <c r="AD320" s="238"/>
      <c r="AE320" s="238"/>
      <c r="AF320" s="238"/>
      <c r="AG320" s="238"/>
      <c r="AH320" s="239"/>
      <c r="AI320" s="240"/>
      <c r="AJ320" s="239"/>
      <c r="AK320" s="238"/>
      <c r="AL320" s="241"/>
      <c r="AM320" s="238"/>
      <c r="AN320" s="238"/>
      <c r="AO320" s="238"/>
      <c r="AP320" s="174" t="str">
        <f t="shared" si="42"/>
        <v/>
      </c>
      <c r="AQ320" s="109" t="str">
        <f t="shared" si="43"/>
        <v/>
      </c>
      <c r="AR320" s="172" t="str">
        <f>UPPER(IF($AH320="","",IF(COUNTIF($AR$34:$AR319,$AH320)&lt;1,$AH320,"")))</f>
        <v/>
      </c>
      <c r="AS320" s="111" t="str">
        <f t="shared" si="38"/>
        <v/>
      </c>
      <c r="AT320" s="109" t="str">
        <f t="shared" si="44"/>
        <v/>
      </c>
      <c r="AU320" s="242"/>
      <c r="AV320" s="150"/>
      <c r="AW320" s="151"/>
      <c r="AX320" s="152" t="str">
        <f t="shared" si="39"/>
        <v/>
      </c>
      <c r="AY320" s="152"/>
    </row>
    <row r="321" spans="1:51" s="107" customFormat="1">
      <c r="A321" s="142" t="str">
        <f t="shared" si="40"/>
        <v/>
      </c>
      <c r="B321" s="148" t="str">
        <f t="shared" si="37"/>
        <v/>
      </c>
      <c r="C321" s="149"/>
      <c r="D321" s="111"/>
      <c r="E321" s="144" t="str">
        <f t="shared" si="41"/>
        <v/>
      </c>
      <c r="F321" s="238"/>
      <c r="G321" s="238"/>
      <c r="H321" s="238"/>
      <c r="I321" s="238"/>
      <c r="J321" s="238"/>
      <c r="K321" s="238"/>
      <c r="L321" s="238"/>
      <c r="M321" s="238"/>
      <c r="N321" s="238"/>
      <c r="O321" s="238"/>
      <c r="P321" s="238"/>
      <c r="Q321" s="238"/>
      <c r="R321" s="238"/>
      <c r="S321" s="238"/>
      <c r="T321" s="238"/>
      <c r="U321" s="238"/>
      <c r="V321" s="238"/>
      <c r="W321" s="238"/>
      <c r="X321" s="238"/>
      <c r="Y321" s="238"/>
      <c r="Z321" s="238"/>
      <c r="AA321" s="238"/>
      <c r="AB321" s="238"/>
      <c r="AC321" s="238"/>
      <c r="AD321" s="238"/>
      <c r="AE321" s="238"/>
      <c r="AF321" s="238"/>
      <c r="AG321" s="238"/>
      <c r="AH321" s="239"/>
      <c r="AI321" s="240"/>
      <c r="AJ321" s="239"/>
      <c r="AK321" s="238"/>
      <c r="AL321" s="241"/>
      <c r="AM321" s="238"/>
      <c r="AN321" s="238"/>
      <c r="AO321" s="238"/>
      <c r="AP321" s="174" t="str">
        <f t="shared" si="42"/>
        <v/>
      </c>
      <c r="AQ321" s="109" t="str">
        <f t="shared" si="43"/>
        <v/>
      </c>
      <c r="AR321" s="172" t="str">
        <f>UPPER(IF($AH321="","",IF(COUNTIF($AR$34:$AR320,$AH321)&lt;1,$AH321,"")))</f>
        <v/>
      </c>
      <c r="AS321" s="111" t="str">
        <f t="shared" si="38"/>
        <v/>
      </c>
      <c r="AT321" s="109" t="str">
        <f t="shared" si="44"/>
        <v/>
      </c>
      <c r="AU321" s="242"/>
      <c r="AV321" s="150"/>
      <c r="AW321" s="151"/>
      <c r="AX321" s="152" t="str">
        <f t="shared" si="39"/>
        <v/>
      </c>
      <c r="AY321" s="152"/>
    </row>
    <row r="322" spans="1:51" s="107" customFormat="1">
      <c r="A322" s="142" t="str">
        <f t="shared" si="40"/>
        <v/>
      </c>
      <c r="B322" s="148" t="str">
        <f t="shared" si="37"/>
        <v/>
      </c>
      <c r="C322" s="149"/>
      <c r="D322" s="111"/>
      <c r="E322" s="144" t="str">
        <f t="shared" si="41"/>
        <v/>
      </c>
      <c r="F322" s="238"/>
      <c r="G322" s="238"/>
      <c r="H322" s="238"/>
      <c r="I322" s="238"/>
      <c r="J322" s="238"/>
      <c r="K322" s="238"/>
      <c r="L322" s="238"/>
      <c r="M322" s="238"/>
      <c r="N322" s="238"/>
      <c r="O322" s="238"/>
      <c r="P322" s="238"/>
      <c r="Q322" s="238"/>
      <c r="R322" s="238"/>
      <c r="S322" s="238"/>
      <c r="T322" s="238"/>
      <c r="U322" s="238"/>
      <c r="V322" s="238"/>
      <c r="W322" s="238"/>
      <c r="X322" s="238"/>
      <c r="Y322" s="238"/>
      <c r="Z322" s="238"/>
      <c r="AA322" s="238"/>
      <c r="AB322" s="238"/>
      <c r="AC322" s="238"/>
      <c r="AD322" s="238"/>
      <c r="AE322" s="238"/>
      <c r="AF322" s="238"/>
      <c r="AG322" s="238"/>
      <c r="AH322" s="239"/>
      <c r="AI322" s="240"/>
      <c r="AJ322" s="239"/>
      <c r="AK322" s="238"/>
      <c r="AL322" s="241"/>
      <c r="AM322" s="238"/>
      <c r="AN322" s="238"/>
      <c r="AO322" s="238"/>
      <c r="AP322" s="174" t="str">
        <f t="shared" si="42"/>
        <v/>
      </c>
      <c r="AQ322" s="109" t="str">
        <f t="shared" si="43"/>
        <v/>
      </c>
      <c r="AR322" s="172" t="str">
        <f>UPPER(IF($AH322="","",IF(COUNTIF($AR$34:$AR321,$AH322)&lt;1,$AH322,"")))</f>
        <v/>
      </c>
      <c r="AS322" s="111" t="str">
        <f t="shared" si="38"/>
        <v/>
      </c>
      <c r="AT322" s="109" t="str">
        <f t="shared" si="44"/>
        <v/>
      </c>
      <c r="AU322" s="242"/>
      <c r="AV322" s="150"/>
      <c r="AW322" s="151"/>
      <c r="AX322" s="152" t="str">
        <f t="shared" si="39"/>
        <v/>
      </c>
      <c r="AY322" s="152"/>
    </row>
    <row r="323" spans="1:51" s="107" customFormat="1">
      <c r="A323" s="142" t="str">
        <f t="shared" si="40"/>
        <v/>
      </c>
      <c r="B323" s="148" t="str">
        <f t="shared" si="37"/>
        <v/>
      </c>
      <c r="C323" s="149"/>
      <c r="D323" s="111"/>
      <c r="E323" s="144" t="str">
        <f t="shared" si="41"/>
        <v/>
      </c>
      <c r="F323" s="238"/>
      <c r="G323" s="238"/>
      <c r="H323" s="238"/>
      <c r="I323" s="238"/>
      <c r="J323" s="238"/>
      <c r="K323" s="238"/>
      <c r="L323" s="238"/>
      <c r="M323" s="238"/>
      <c r="N323" s="238"/>
      <c r="O323" s="238"/>
      <c r="P323" s="238"/>
      <c r="Q323" s="238"/>
      <c r="R323" s="238"/>
      <c r="S323" s="238"/>
      <c r="T323" s="238"/>
      <c r="U323" s="238"/>
      <c r="V323" s="238"/>
      <c r="W323" s="238"/>
      <c r="X323" s="238"/>
      <c r="Y323" s="238"/>
      <c r="Z323" s="238"/>
      <c r="AA323" s="238"/>
      <c r="AB323" s="238"/>
      <c r="AC323" s="238"/>
      <c r="AD323" s="238"/>
      <c r="AE323" s="238"/>
      <c r="AF323" s="238"/>
      <c r="AG323" s="238"/>
      <c r="AH323" s="239"/>
      <c r="AI323" s="240"/>
      <c r="AJ323" s="239"/>
      <c r="AK323" s="238"/>
      <c r="AL323" s="241"/>
      <c r="AM323" s="238"/>
      <c r="AN323" s="238"/>
      <c r="AO323" s="238"/>
      <c r="AP323" s="174" t="str">
        <f t="shared" si="42"/>
        <v/>
      </c>
      <c r="AQ323" s="109" t="str">
        <f t="shared" si="43"/>
        <v/>
      </c>
      <c r="AR323" s="172" t="str">
        <f>UPPER(IF($AH323="","",IF(COUNTIF($AR$34:$AR322,$AH323)&lt;1,$AH323,"")))</f>
        <v/>
      </c>
      <c r="AS323" s="111" t="str">
        <f t="shared" si="38"/>
        <v/>
      </c>
      <c r="AT323" s="109" t="str">
        <f t="shared" si="44"/>
        <v/>
      </c>
      <c r="AU323" s="242"/>
      <c r="AV323" s="150"/>
      <c r="AW323" s="151"/>
      <c r="AX323" s="152" t="str">
        <f t="shared" si="39"/>
        <v/>
      </c>
      <c r="AY323" s="152"/>
    </row>
    <row r="324" spans="1:51" s="107" customFormat="1">
      <c r="A324" s="142" t="str">
        <f t="shared" si="40"/>
        <v/>
      </c>
      <c r="B324" s="148" t="str">
        <f t="shared" si="37"/>
        <v/>
      </c>
      <c r="C324" s="149"/>
      <c r="D324" s="111"/>
      <c r="E324" s="144" t="str">
        <f t="shared" si="41"/>
        <v/>
      </c>
      <c r="F324" s="238"/>
      <c r="G324" s="238"/>
      <c r="H324" s="238"/>
      <c r="I324" s="238"/>
      <c r="J324" s="238"/>
      <c r="K324" s="238"/>
      <c r="L324" s="238"/>
      <c r="M324" s="238"/>
      <c r="N324" s="238"/>
      <c r="O324" s="238"/>
      <c r="P324" s="238"/>
      <c r="Q324" s="238"/>
      <c r="R324" s="238"/>
      <c r="S324" s="238"/>
      <c r="T324" s="238"/>
      <c r="U324" s="238"/>
      <c r="V324" s="238"/>
      <c r="W324" s="238"/>
      <c r="X324" s="238"/>
      <c r="Y324" s="238"/>
      <c r="Z324" s="238"/>
      <c r="AA324" s="238"/>
      <c r="AB324" s="238"/>
      <c r="AC324" s="238"/>
      <c r="AD324" s="238"/>
      <c r="AE324" s="238"/>
      <c r="AF324" s="238"/>
      <c r="AG324" s="238"/>
      <c r="AH324" s="239"/>
      <c r="AI324" s="240"/>
      <c r="AJ324" s="239"/>
      <c r="AK324" s="238"/>
      <c r="AL324" s="241"/>
      <c r="AM324" s="238"/>
      <c r="AN324" s="238"/>
      <c r="AO324" s="238"/>
      <c r="AP324" s="174" t="str">
        <f t="shared" si="42"/>
        <v/>
      </c>
      <c r="AQ324" s="109" t="str">
        <f t="shared" si="43"/>
        <v/>
      </c>
      <c r="AR324" s="172" t="str">
        <f>UPPER(IF($AH324="","",IF(COUNTIF($AR$34:$AR323,$AH324)&lt;1,$AH324,"")))</f>
        <v/>
      </c>
      <c r="AS324" s="111" t="str">
        <f t="shared" si="38"/>
        <v/>
      </c>
      <c r="AT324" s="109" t="str">
        <f t="shared" si="44"/>
        <v/>
      </c>
      <c r="AU324" s="242"/>
      <c r="AV324" s="150"/>
      <c r="AW324" s="151"/>
      <c r="AX324" s="152" t="str">
        <f t="shared" si="39"/>
        <v/>
      </c>
      <c r="AY324" s="152"/>
    </row>
    <row r="325" spans="1:51" s="107" customFormat="1">
      <c r="A325" s="142" t="str">
        <f t="shared" si="40"/>
        <v/>
      </c>
      <c r="B325" s="148" t="str">
        <f t="shared" si="37"/>
        <v/>
      </c>
      <c r="C325" s="149"/>
      <c r="D325" s="111"/>
      <c r="E325" s="144" t="str">
        <f t="shared" si="41"/>
        <v/>
      </c>
      <c r="F325" s="238"/>
      <c r="G325" s="238"/>
      <c r="H325" s="238"/>
      <c r="I325" s="238"/>
      <c r="J325" s="238"/>
      <c r="K325" s="238"/>
      <c r="L325" s="238"/>
      <c r="M325" s="238"/>
      <c r="N325" s="238"/>
      <c r="O325" s="238"/>
      <c r="P325" s="238"/>
      <c r="Q325" s="238"/>
      <c r="R325" s="238"/>
      <c r="S325" s="238"/>
      <c r="T325" s="238"/>
      <c r="U325" s="238"/>
      <c r="V325" s="238"/>
      <c r="W325" s="238"/>
      <c r="X325" s="238"/>
      <c r="Y325" s="238"/>
      <c r="Z325" s="238"/>
      <c r="AA325" s="238"/>
      <c r="AB325" s="238"/>
      <c r="AC325" s="238"/>
      <c r="AD325" s="238"/>
      <c r="AE325" s="238"/>
      <c r="AF325" s="238"/>
      <c r="AG325" s="238"/>
      <c r="AH325" s="239"/>
      <c r="AI325" s="240"/>
      <c r="AJ325" s="239"/>
      <c r="AK325" s="238"/>
      <c r="AL325" s="241"/>
      <c r="AM325" s="238"/>
      <c r="AN325" s="238"/>
      <c r="AO325" s="238"/>
      <c r="AP325" s="174" t="str">
        <f t="shared" si="42"/>
        <v/>
      </c>
      <c r="AQ325" s="109" t="str">
        <f t="shared" si="43"/>
        <v/>
      </c>
      <c r="AR325" s="172" t="str">
        <f>UPPER(IF($AH325="","",IF(COUNTIF($AR$34:$AR324,$AH325)&lt;1,$AH325,"")))</f>
        <v/>
      </c>
      <c r="AS325" s="111" t="str">
        <f t="shared" si="38"/>
        <v/>
      </c>
      <c r="AT325" s="109" t="str">
        <f t="shared" si="44"/>
        <v/>
      </c>
      <c r="AU325" s="242"/>
      <c r="AV325" s="150"/>
      <c r="AW325" s="151"/>
      <c r="AX325" s="152" t="str">
        <f t="shared" si="39"/>
        <v/>
      </c>
      <c r="AY325" s="152"/>
    </row>
    <row r="326" spans="1:51" s="107" customFormat="1">
      <c r="A326" s="142" t="str">
        <f t="shared" si="40"/>
        <v/>
      </c>
      <c r="B326" s="148" t="str">
        <f t="shared" si="37"/>
        <v/>
      </c>
      <c r="C326" s="149"/>
      <c r="D326" s="111"/>
      <c r="E326" s="144" t="str">
        <f t="shared" si="41"/>
        <v/>
      </c>
      <c r="F326" s="238"/>
      <c r="G326" s="238"/>
      <c r="H326" s="238"/>
      <c r="I326" s="238"/>
      <c r="J326" s="238"/>
      <c r="K326" s="238"/>
      <c r="L326" s="238"/>
      <c r="M326" s="238"/>
      <c r="N326" s="238"/>
      <c r="O326" s="238"/>
      <c r="P326" s="238"/>
      <c r="Q326" s="238"/>
      <c r="R326" s="238"/>
      <c r="S326" s="238"/>
      <c r="T326" s="238"/>
      <c r="U326" s="238"/>
      <c r="V326" s="238"/>
      <c r="W326" s="238"/>
      <c r="X326" s="238"/>
      <c r="Y326" s="238"/>
      <c r="Z326" s="238"/>
      <c r="AA326" s="238"/>
      <c r="AB326" s="238"/>
      <c r="AC326" s="238"/>
      <c r="AD326" s="238"/>
      <c r="AE326" s="238"/>
      <c r="AF326" s="238"/>
      <c r="AG326" s="238"/>
      <c r="AH326" s="239"/>
      <c r="AI326" s="240"/>
      <c r="AJ326" s="239"/>
      <c r="AK326" s="238"/>
      <c r="AL326" s="241"/>
      <c r="AM326" s="238"/>
      <c r="AN326" s="238"/>
      <c r="AO326" s="238"/>
      <c r="AP326" s="174" t="str">
        <f t="shared" si="42"/>
        <v/>
      </c>
      <c r="AQ326" s="109" t="str">
        <f t="shared" si="43"/>
        <v/>
      </c>
      <c r="AR326" s="172" t="str">
        <f>UPPER(IF($AH326="","",IF(COUNTIF($AR$34:$AR325,$AH326)&lt;1,$AH326,"")))</f>
        <v/>
      </c>
      <c r="AS326" s="111" t="str">
        <f t="shared" si="38"/>
        <v/>
      </c>
      <c r="AT326" s="109" t="str">
        <f t="shared" si="44"/>
        <v/>
      </c>
      <c r="AU326" s="242"/>
      <c r="AV326" s="150"/>
      <c r="AW326" s="151"/>
      <c r="AX326" s="152" t="str">
        <f t="shared" si="39"/>
        <v/>
      </c>
      <c r="AY326" s="152"/>
    </row>
    <row r="327" spans="1:51" s="107" customFormat="1">
      <c r="A327" s="142" t="str">
        <f t="shared" si="40"/>
        <v/>
      </c>
      <c r="B327" s="148" t="str">
        <f t="shared" si="37"/>
        <v/>
      </c>
      <c r="C327" s="149"/>
      <c r="D327" s="111"/>
      <c r="E327" s="144" t="str">
        <f t="shared" si="41"/>
        <v/>
      </c>
      <c r="F327" s="238"/>
      <c r="G327" s="238"/>
      <c r="H327" s="238"/>
      <c r="I327" s="238"/>
      <c r="J327" s="238"/>
      <c r="K327" s="238"/>
      <c r="L327" s="238"/>
      <c r="M327" s="238"/>
      <c r="N327" s="238"/>
      <c r="O327" s="238"/>
      <c r="P327" s="238"/>
      <c r="Q327" s="238"/>
      <c r="R327" s="238"/>
      <c r="S327" s="238"/>
      <c r="T327" s="238"/>
      <c r="U327" s="238"/>
      <c r="V327" s="238"/>
      <c r="W327" s="238"/>
      <c r="X327" s="238"/>
      <c r="Y327" s="238"/>
      <c r="Z327" s="238"/>
      <c r="AA327" s="238"/>
      <c r="AB327" s="238"/>
      <c r="AC327" s="238"/>
      <c r="AD327" s="238"/>
      <c r="AE327" s="238"/>
      <c r="AF327" s="238"/>
      <c r="AG327" s="238"/>
      <c r="AH327" s="239"/>
      <c r="AI327" s="240"/>
      <c r="AJ327" s="239"/>
      <c r="AK327" s="238"/>
      <c r="AL327" s="241"/>
      <c r="AM327" s="238"/>
      <c r="AN327" s="238"/>
      <c r="AO327" s="238"/>
      <c r="AP327" s="174" t="str">
        <f t="shared" si="42"/>
        <v/>
      </c>
      <c r="AQ327" s="109" t="str">
        <f t="shared" si="43"/>
        <v/>
      </c>
      <c r="AR327" s="172" t="str">
        <f>UPPER(IF($AH327="","",IF(COUNTIF($AR$34:$AR326,$AH327)&lt;1,$AH327,"")))</f>
        <v/>
      </c>
      <c r="AS327" s="111" t="str">
        <f t="shared" si="38"/>
        <v/>
      </c>
      <c r="AT327" s="109" t="str">
        <f t="shared" si="44"/>
        <v/>
      </c>
      <c r="AU327" s="242"/>
      <c r="AV327" s="150"/>
      <c r="AW327" s="151"/>
      <c r="AX327" s="152" t="str">
        <f t="shared" si="39"/>
        <v/>
      </c>
      <c r="AY327" s="152"/>
    </row>
    <row r="328" spans="1:51" s="107" customFormat="1">
      <c r="A328" s="142" t="str">
        <f t="shared" si="40"/>
        <v/>
      </c>
      <c r="B328" s="148" t="str">
        <f t="shared" si="37"/>
        <v/>
      </c>
      <c r="C328" s="149"/>
      <c r="D328" s="111"/>
      <c r="E328" s="144" t="str">
        <f t="shared" si="41"/>
        <v/>
      </c>
      <c r="F328" s="238"/>
      <c r="G328" s="238"/>
      <c r="H328" s="238"/>
      <c r="I328" s="238"/>
      <c r="J328" s="238"/>
      <c r="K328" s="238"/>
      <c r="L328" s="238"/>
      <c r="M328" s="238"/>
      <c r="N328" s="238"/>
      <c r="O328" s="238"/>
      <c r="P328" s="238"/>
      <c r="Q328" s="238"/>
      <c r="R328" s="238"/>
      <c r="S328" s="238"/>
      <c r="T328" s="238"/>
      <c r="U328" s="238"/>
      <c r="V328" s="238"/>
      <c r="W328" s="238"/>
      <c r="X328" s="238"/>
      <c r="Y328" s="238"/>
      <c r="Z328" s="238"/>
      <c r="AA328" s="238"/>
      <c r="AB328" s="238"/>
      <c r="AC328" s="238"/>
      <c r="AD328" s="238"/>
      <c r="AE328" s="238"/>
      <c r="AF328" s="238"/>
      <c r="AG328" s="238"/>
      <c r="AH328" s="239"/>
      <c r="AI328" s="240"/>
      <c r="AJ328" s="239"/>
      <c r="AK328" s="238"/>
      <c r="AL328" s="241"/>
      <c r="AM328" s="238"/>
      <c r="AN328" s="238"/>
      <c r="AO328" s="238"/>
      <c r="AP328" s="174" t="str">
        <f t="shared" si="42"/>
        <v/>
      </c>
      <c r="AQ328" s="109" t="str">
        <f t="shared" si="43"/>
        <v/>
      </c>
      <c r="AR328" s="172" t="str">
        <f>UPPER(IF($AH328="","",IF(COUNTIF($AR$34:$AR327,$AH328)&lt;1,$AH328,"")))</f>
        <v/>
      </c>
      <c r="AS328" s="111" t="str">
        <f t="shared" si="38"/>
        <v/>
      </c>
      <c r="AT328" s="109" t="str">
        <f t="shared" si="44"/>
        <v/>
      </c>
      <c r="AU328" s="242"/>
      <c r="AV328" s="150"/>
      <c r="AW328" s="151"/>
      <c r="AX328" s="152" t="str">
        <f t="shared" si="39"/>
        <v/>
      </c>
      <c r="AY328" s="152"/>
    </row>
    <row r="329" spans="1:51" s="107" customFormat="1">
      <c r="A329" s="142" t="str">
        <f t="shared" si="40"/>
        <v/>
      </c>
      <c r="B329" s="148" t="str">
        <f t="shared" si="37"/>
        <v/>
      </c>
      <c r="C329" s="149"/>
      <c r="D329" s="111"/>
      <c r="E329" s="144" t="str">
        <f t="shared" si="41"/>
        <v/>
      </c>
      <c r="F329" s="238"/>
      <c r="G329" s="238"/>
      <c r="H329" s="238"/>
      <c r="I329" s="238"/>
      <c r="J329" s="238"/>
      <c r="K329" s="238"/>
      <c r="L329" s="238"/>
      <c r="M329" s="238"/>
      <c r="N329" s="238"/>
      <c r="O329" s="238"/>
      <c r="P329" s="238"/>
      <c r="Q329" s="238"/>
      <c r="R329" s="238"/>
      <c r="S329" s="238"/>
      <c r="T329" s="238"/>
      <c r="U329" s="238"/>
      <c r="V329" s="238"/>
      <c r="W329" s="238"/>
      <c r="X329" s="238"/>
      <c r="Y329" s="238"/>
      <c r="Z329" s="238"/>
      <c r="AA329" s="238"/>
      <c r="AB329" s="238"/>
      <c r="AC329" s="238"/>
      <c r="AD329" s="238"/>
      <c r="AE329" s="238"/>
      <c r="AF329" s="238"/>
      <c r="AG329" s="238"/>
      <c r="AH329" s="239"/>
      <c r="AI329" s="240"/>
      <c r="AJ329" s="239"/>
      <c r="AK329" s="238"/>
      <c r="AL329" s="241"/>
      <c r="AM329" s="238"/>
      <c r="AN329" s="238"/>
      <c r="AO329" s="238"/>
      <c r="AP329" s="174" t="str">
        <f t="shared" si="42"/>
        <v/>
      </c>
      <c r="AQ329" s="109" t="str">
        <f t="shared" si="43"/>
        <v/>
      </c>
      <c r="AR329" s="172" t="str">
        <f>UPPER(IF($AH329="","",IF(COUNTIF($AR$34:$AR328,$AH329)&lt;1,$AH329,"")))</f>
        <v/>
      </c>
      <c r="AS329" s="111" t="str">
        <f t="shared" si="38"/>
        <v/>
      </c>
      <c r="AT329" s="109" t="str">
        <f t="shared" si="44"/>
        <v/>
      </c>
      <c r="AU329" s="242"/>
      <c r="AV329" s="150"/>
      <c r="AW329" s="151"/>
      <c r="AX329" s="152" t="str">
        <f t="shared" si="39"/>
        <v/>
      </c>
      <c r="AY329" s="152"/>
    </row>
    <row r="330" spans="1:51" s="107" customFormat="1">
      <c r="A330" s="142" t="str">
        <f t="shared" si="40"/>
        <v/>
      </c>
      <c r="B330" s="148" t="str">
        <f t="shared" si="37"/>
        <v/>
      </c>
      <c r="C330" s="149"/>
      <c r="D330" s="111"/>
      <c r="E330" s="144" t="str">
        <f t="shared" si="41"/>
        <v/>
      </c>
      <c r="F330" s="238"/>
      <c r="G330" s="238"/>
      <c r="H330" s="238"/>
      <c r="I330" s="238"/>
      <c r="J330" s="238"/>
      <c r="K330" s="238"/>
      <c r="L330" s="238"/>
      <c r="M330" s="238"/>
      <c r="N330" s="238"/>
      <c r="O330" s="238"/>
      <c r="P330" s="238"/>
      <c r="Q330" s="238"/>
      <c r="R330" s="238"/>
      <c r="S330" s="238"/>
      <c r="T330" s="238"/>
      <c r="U330" s="238"/>
      <c r="V330" s="238"/>
      <c r="W330" s="238"/>
      <c r="X330" s="238"/>
      <c r="Y330" s="238"/>
      <c r="Z330" s="238"/>
      <c r="AA330" s="238"/>
      <c r="AB330" s="238"/>
      <c r="AC330" s="238"/>
      <c r="AD330" s="238"/>
      <c r="AE330" s="238"/>
      <c r="AF330" s="238"/>
      <c r="AG330" s="238"/>
      <c r="AH330" s="239"/>
      <c r="AI330" s="240"/>
      <c r="AJ330" s="239"/>
      <c r="AK330" s="238"/>
      <c r="AL330" s="241"/>
      <c r="AM330" s="238"/>
      <c r="AN330" s="238"/>
      <c r="AO330" s="238"/>
      <c r="AP330" s="174" t="str">
        <f t="shared" si="42"/>
        <v/>
      </c>
      <c r="AQ330" s="109" t="str">
        <f t="shared" si="43"/>
        <v/>
      </c>
      <c r="AR330" s="172" t="str">
        <f>UPPER(IF($AH330="","",IF(COUNTIF($AR$34:$AR329,$AH330)&lt;1,$AH330,"")))</f>
        <v/>
      </c>
      <c r="AS330" s="111" t="str">
        <f t="shared" si="38"/>
        <v/>
      </c>
      <c r="AT330" s="109" t="str">
        <f t="shared" si="44"/>
        <v/>
      </c>
      <c r="AU330" s="242"/>
      <c r="AV330" s="150"/>
      <c r="AW330" s="151"/>
      <c r="AX330" s="152" t="str">
        <f t="shared" si="39"/>
        <v/>
      </c>
      <c r="AY330" s="152"/>
    </row>
    <row r="331" spans="1:51" s="107" customFormat="1">
      <c r="A331" s="142" t="str">
        <f t="shared" si="40"/>
        <v/>
      </c>
      <c r="B331" s="148" t="str">
        <f t="shared" si="37"/>
        <v/>
      </c>
      <c r="C331" s="149"/>
      <c r="D331" s="111"/>
      <c r="E331" s="144" t="str">
        <f t="shared" si="41"/>
        <v/>
      </c>
      <c r="F331" s="238"/>
      <c r="G331" s="238"/>
      <c r="H331" s="238"/>
      <c r="I331" s="238"/>
      <c r="J331" s="238"/>
      <c r="K331" s="238"/>
      <c r="L331" s="238"/>
      <c r="M331" s="238"/>
      <c r="N331" s="238"/>
      <c r="O331" s="238"/>
      <c r="P331" s="238"/>
      <c r="Q331" s="238"/>
      <c r="R331" s="238"/>
      <c r="S331" s="238"/>
      <c r="T331" s="238"/>
      <c r="U331" s="238"/>
      <c r="V331" s="238"/>
      <c r="W331" s="238"/>
      <c r="X331" s="238"/>
      <c r="Y331" s="238"/>
      <c r="Z331" s="238"/>
      <c r="AA331" s="238"/>
      <c r="AB331" s="238"/>
      <c r="AC331" s="238"/>
      <c r="AD331" s="238"/>
      <c r="AE331" s="238"/>
      <c r="AF331" s="238"/>
      <c r="AG331" s="238"/>
      <c r="AH331" s="239"/>
      <c r="AI331" s="240"/>
      <c r="AJ331" s="239"/>
      <c r="AK331" s="238"/>
      <c r="AL331" s="241"/>
      <c r="AM331" s="238"/>
      <c r="AN331" s="238"/>
      <c r="AO331" s="238"/>
      <c r="AP331" s="174" t="str">
        <f t="shared" si="42"/>
        <v/>
      </c>
      <c r="AQ331" s="109" t="str">
        <f t="shared" si="43"/>
        <v/>
      </c>
      <c r="AR331" s="172" t="str">
        <f>UPPER(IF($AH331="","",IF(COUNTIF($AR$34:$AR330,$AH331)&lt;1,$AH331,"")))</f>
        <v/>
      </c>
      <c r="AS331" s="111" t="str">
        <f t="shared" si="38"/>
        <v/>
      </c>
      <c r="AT331" s="109" t="str">
        <f t="shared" si="44"/>
        <v/>
      </c>
      <c r="AU331" s="242"/>
      <c r="AV331" s="150"/>
      <c r="AW331" s="151"/>
      <c r="AX331" s="152" t="str">
        <f t="shared" si="39"/>
        <v/>
      </c>
      <c r="AY331" s="152"/>
    </row>
    <row r="332" spans="1:51" s="107" customFormat="1">
      <c r="A332" s="142" t="str">
        <f t="shared" si="40"/>
        <v/>
      </c>
      <c r="B332" s="148" t="str">
        <f t="shared" si="37"/>
        <v/>
      </c>
      <c r="C332" s="149"/>
      <c r="D332" s="111"/>
      <c r="E332" s="144" t="str">
        <f t="shared" si="41"/>
        <v/>
      </c>
      <c r="F332" s="238"/>
      <c r="G332" s="238"/>
      <c r="H332" s="238"/>
      <c r="I332" s="238"/>
      <c r="J332" s="238"/>
      <c r="K332" s="238"/>
      <c r="L332" s="238"/>
      <c r="M332" s="238"/>
      <c r="N332" s="238"/>
      <c r="O332" s="238"/>
      <c r="P332" s="238"/>
      <c r="Q332" s="238"/>
      <c r="R332" s="238"/>
      <c r="S332" s="238"/>
      <c r="T332" s="238"/>
      <c r="U332" s="238"/>
      <c r="V332" s="238"/>
      <c r="W332" s="238"/>
      <c r="X332" s="238"/>
      <c r="Y332" s="238"/>
      <c r="Z332" s="238"/>
      <c r="AA332" s="238"/>
      <c r="AB332" s="238"/>
      <c r="AC332" s="238"/>
      <c r="AD332" s="238"/>
      <c r="AE332" s="238"/>
      <c r="AF332" s="238"/>
      <c r="AG332" s="238"/>
      <c r="AH332" s="239"/>
      <c r="AI332" s="240"/>
      <c r="AJ332" s="239"/>
      <c r="AK332" s="238"/>
      <c r="AL332" s="241"/>
      <c r="AM332" s="238"/>
      <c r="AN332" s="238"/>
      <c r="AO332" s="238"/>
      <c r="AP332" s="174" t="str">
        <f t="shared" si="42"/>
        <v/>
      </c>
      <c r="AQ332" s="109" t="str">
        <f t="shared" si="43"/>
        <v/>
      </c>
      <c r="AR332" s="172" t="str">
        <f>UPPER(IF($AH332="","",IF(COUNTIF($AR$34:$AR331,$AH332)&lt;1,$AH332,"")))</f>
        <v/>
      </c>
      <c r="AS332" s="111" t="str">
        <f t="shared" si="38"/>
        <v/>
      </c>
      <c r="AT332" s="109" t="str">
        <f t="shared" si="44"/>
        <v/>
      </c>
      <c r="AU332" s="242"/>
      <c r="AV332" s="150"/>
      <c r="AW332" s="151"/>
      <c r="AX332" s="152" t="str">
        <f t="shared" si="39"/>
        <v/>
      </c>
      <c r="AY332" s="152"/>
    </row>
    <row r="333" spans="1:51" s="107" customFormat="1">
      <c r="A333" s="142" t="str">
        <f t="shared" si="40"/>
        <v/>
      </c>
      <c r="B333" s="148" t="str">
        <f t="shared" si="37"/>
        <v/>
      </c>
      <c r="C333" s="149"/>
      <c r="D333" s="111"/>
      <c r="E333" s="144" t="str">
        <f t="shared" si="41"/>
        <v/>
      </c>
      <c r="F333" s="238"/>
      <c r="G333" s="238"/>
      <c r="H333" s="238"/>
      <c r="I333" s="238"/>
      <c r="J333" s="238"/>
      <c r="K333" s="238"/>
      <c r="L333" s="238"/>
      <c r="M333" s="238"/>
      <c r="N333" s="238"/>
      <c r="O333" s="238"/>
      <c r="P333" s="238"/>
      <c r="Q333" s="238"/>
      <c r="R333" s="238"/>
      <c r="S333" s="238"/>
      <c r="T333" s="238"/>
      <c r="U333" s="238"/>
      <c r="V333" s="238"/>
      <c r="W333" s="238"/>
      <c r="X333" s="238"/>
      <c r="Y333" s="238"/>
      <c r="Z333" s="238"/>
      <c r="AA333" s="238"/>
      <c r="AB333" s="238"/>
      <c r="AC333" s="238"/>
      <c r="AD333" s="238"/>
      <c r="AE333" s="238"/>
      <c r="AF333" s="238"/>
      <c r="AG333" s="238"/>
      <c r="AH333" s="239"/>
      <c r="AI333" s="240"/>
      <c r="AJ333" s="239"/>
      <c r="AK333" s="238"/>
      <c r="AL333" s="241"/>
      <c r="AM333" s="238"/>
      <c r="AN333" s="238"/>
      <c r="AO333" s="238"/>
      <c r="AP333" s="174" t="str">
        <f t="shared" si="42"/>
        <v/>
      </c>
      <c r="AQ333" s="109" t="str">
        <f t="shared" si="43"/>
        <v/>
      </c>
      <c r="AR333" s="172" t="str">
        <f>UPPER(IF($AH333="","",IF(COUNTIF($AR$34:$AR332,$AH333)&lt;1,$AH333,"")))</f>
        <v/>
      </c>
      <c r="AS333" s="111" t="str">
        <f t="shared" si="38"/>
        <v/>
      </c>
      <c r="AT333" s="109" t="str">
        <f t="shared" si="44"/>
        <v/>
      </c>
      <c r="AU333" s="242"/>
      <c r="AV333" s="150"/>
      <c r="AW333" s="151"/>
      <c r="AX333" s="152" t="str">
        <f t="shared" si="39"/>
        <v/>
      </c>
      <c r="AY333" s="152"/>
    </row>
    <row r="334" spans="1:51" s="107" customFormat="1">
      <c r="A334" s="142" t="str">
        <f t="shared" si="40"/>
        <v/>
      </c>
      <c r="B334" s="148" t="str">
        <f t="shared" si="37"/>
        <v/>
      </c>
      <c r="C334" s="149"/>
      <c r="D334" s="111"/>
      <c r="E334" s="144" t="str">
        <f t="shared" si="41"/>
        <v/>
      </c>
      <c r="F334" s="238"/>
      <c r="G334" s="238"/>
      <c r="H334" s="238"/>
      <c r="I334" s="238"/>
      <c r="J334" s="238"/>
      <c r="K334" s="238"/>
      <c r="L334" s="238"/>
      <c r="M334" s="238"/>
      <c r="N334" s="238"/>
      <c r="O334" s="238"/>
      <c r="P334" s="238"/>
      <c r="Q334" s="238"/>
      <c r="R334" s="238"/>
      <c r="S334" s="238"/>
      <c r="T334" s="238"/>
      <c r="U334" s="238"/>
      <c r="V334" s="238"/>
      <c r="W334" s="238"/>
      <c r="X334" s="238"/>
      <c r="Y334" s="238"/>
      <c r="Z334" s="238"/>
      <c r="AA334" s="238"/>
      <c r="AB334" s="238"/>
      <c r="AC334" s="238"/>
      <c r="AD334" s="238"/>
      <c r="AE334" s="238"/>
      <c r="AF334" s="238"/>
      <c r="AG334" s="238"/>
      <c r="AH334" s="239"/>
      <c r="AI334" s="240"/>
      <c r="AJ334" s="239"/>
      <c r="AK334" s="238"/>
      <c r="AL334" s="241"/>
      <c r="AM334" s="238"/>
      <c r="AN334" s="238"/>
      <c r="AO334" s="238"/>
      <c r="AP334" s="174" t="str">
        <f t="shared" si="42"/>
        <v/>
      </c>
      <c r="AQ334" s="109" t="str">
        <f t="shared" si="43"/>
        <v/>
      </c>
      <c r="AR334" s="172" t="str">
        <f>UPPER(IF($AH334="","",IF(COUNTIF($AR$34:$AR333,$AH334)&lt;1,$AH334,"")))</f>
        <v/>
      </c>
      <c r="AS334" s="111" t="str">
        <f t="shared" si="38"/>
        <v/>
      </c>
      <c r="AT334" s="109" t="str">
        <f t="shared" si="44"/>
        <v/>
      </c>
      <c r="AU334" s="242"/>
      <c r="AV334" s="150"/>
      <c r="AW334" s="151"/>
      <c r="AX334" s="152" t="str">
        <f t="shared" si="39"/>
        <v/>
      </c>
      <c r="AY334" s="152"/>
    </row>
    <row r="335" spans="1:51" s="107" customFormat="1">
      <c r="A335" s="142" t="str">
        <f t="shared" si="40"/>
        <v/>
      </c>
      <c r="B335" s="148" t="str">
        <f t="shared" si="37"/>
        <v/>
      </c>
      <c r="C335" s="149"/>
      <c r="D335" s="111"/>
      <c r="E335" s="144" t="str">
        <f t="shared" si="41"/>
        <v/>
      </c>
      <c r="F335" s="238"/>
      <c r="G335" s="238"/>
      <c r="H335" s="238"/>
      <c r="I335" s="238"/>
      <c r="J335" s="238"/>
      <c r="K335" s="238"/>
      <c r="L335" s="238"/>
      <c r="M335" s="238"/>
      <c r="N335" s="238"/>
      <c r="O335" s="238"/>
      <c r="P335" s="238"/>
      <c r="Q335" s="238"/>
      <c r="R335" s="238"/>
      <c r="S335" s="238"/>
      <c r="T335" s="238"/>
      <c r="U335" s="238"/>
      <c r="V335" s="238"/>
      <c r="W335" s="238"/>
      <c r="X335" s="238"/>
      <c r="Y335" s="238"/>
      <c r="Z335" s="238"/>
      <c r="AA335" s="238"/>
      <c r="AB335" s="238"/>
      <c r="AC335" s="238"/>
      <c r="AD335" s="238"/>
      <c r="AE335" s="238"/>
      <c r="AF335" s="238"/>
      <c r="AG335" s="238"/>
      <c r="AH335" s="239"/>
      <c r="AI335" s="240"/>
      <c r="AJ335" s="239"/>
      <c r="AK335" s="238"/>
      <c r="AL335" s="241"/>
      <c r="AM335" s="238"/>
      <c r="AN335" s="238"/>
      <c r="AO335" s="238"/>
      <c r="AP335" s="174" t="str">
        <f t="shared" si="42"/>
        <v/>
      </c>
      <c r="AQ335" s="109" t="str">
        <f t="shared" si="43"/>
        <v/>
      </c>
      <c r="AR335" s="172" t="str">
        <f>UPPER(IF($AH335="","",IF(COUNTIF($AR$34:$AR334,$AH335)&lt;1,$AH335,"")))</f>
        <v/>
      </c>
      <c r="AS335" s="111" t="str">
        <f t="shared" si="38"/>
        <v/>
      </c>
      <c r="AT335" s="109" t="str">
        <f t="shared" si="44"/>
        <v/>
      </c>
      <c r="AU335" s="242"/>
      <c r="AV335" s="150"/>
      <c r="AW335" s="151"/>
      <c r="AX335" s="152" t="str">
        <f t="shared" si="39"/>
        <v/>
      </c>
      <c r="AY335" s="152"/>
    </row>
    <row r="336" spans="1:51" s="107" customFormat="1">
      <c r="A336" s="142" t="str">
        <f t="shared" si="40"/>
        <v/>
      </c>
      <c r="B336" s="148" t="str">
        <f t="shared" si="37"/>
        <v/>
      </c>
      <c r="C336" s="149"/>
      <c r="D336" s="111"/>
      <c r="E336" s="144" t="str">
        <f t="shared" si="41"/>
        <v/>
      </c>
      <c r="F336" s="238"/>
      <c r="G336" s="238"/>
      <c r="H336" s="238"/>
      <c r="I336" s="238"/>
      <c r="J336" s="238"/>
      <c r="K336" s="238"/>
      <c r="L336" s="238"/>
      <c r="M336" s="238"/>
      <c r="N336" s="238"/>
      <c r="O336" s="238"/>
      <c r="P336" s="238"/>
      <c r="Q336" s="238"/>
      <c r="R336" s="238"/>
      <c r="S336" s="238"/>
      <c r="T336" s="238"/>
      <c r="U336" s="238"/>
      <c r="V336" s="238"/>
      <c r="W336" s="238"/>
      <c r="X336" s="238"/>
      <c r="Y336" s="238"/>
      <c r="Z336" s="238"/>
      <c r="AA336" s="238"/>
      <c r="AB336" s="238"/>
      <c r="AC336" s="238"/>
      <c r="AD336" s="238"/>
      <c r="AE336" s="238"/>
      <c r="AF336" s="238"/>
      <c r="AG336" s="238"/>
      <c r="AH336" s="239"/>
      <c r="AI336" s="240"/>
      <c r="AJ336" s="239"/>
      <c r="AK336" s="238"/>
      <c r="AL336" s="241"/>
      <c r="AM336" s="238"/>
      <c r="AN336" s="238"/>
      <c r="AO336" s="238"/>
      <c r="AP336" s="174" t="str">
        <f t="shared" si="42"/>
        <v/>
      </c>
      <c r="AQ336" s="109" t="str">
        <f t="shared" si="43"/>
        <v/>
      </c>
      <c r="AR336" s="172" t="str">
        <f>UPPER(IF($AH336="","",IF(COUNTIF($AR$34:$AR335,$AH336)&lt;1,$AH336,"")))</f>
        <v/>
      </c>
      <c r="AS336" s="111" t="str">
        <f t="shared" si="38"/>
        <v/>
      </c>
      <c r="AT336" s="109" t="str">
        <f t="shared" si="44"/>
        <v/>
      </c>
      <c r="AU336" s="242"/>
      <c r="AV336" s="150"/>
      <c r="AW336" s="151"/>
      <c r="AX336" s="152" t="str">
        <f t="shared" si="39"/>
        <v/>
      </c>
      <c r="AY336" s="152"/>
    </row>
    <row r="337" spans="1:51" s="107" customFormat="1">
      <c r="A337" s="142" t="str">
        <f t="shared" si="40"/>
        <v/>
      </c>
      <c r="B337" s="148" t="str">
        <f t="shared" si="37"/>
        <v/>
      </c>
      <c r="C337" s="149"/>
      <c r="D337" s="111"/>
      <c r="E337" s="144" t="str">
        <f t="shared" si="41"/>
        <v/>
      </c>
      <c r="F337" s="238"/>
      <c r="G337" s="238"/>
      <c r="H337" s="238"/>
      <c r="I337" s="238"/>
      <c r="J337" s="238"/>
      <c r="K337" s="238"/>
      <c r="L337" s="238"/>
      <c r="M337" s="238"/>
      <c r="N337" s="238"/>
      <c r="O337" s="238"/>
      <c r="P337" s="238"/>
      <c r="Q337" s="238"/>
      <c r="R337" s="238"/>
      <c r="S337" s="238"/>
      <c r="T337" s="238"/>
      <c r="U337" s="238"/>
      <c r="V337" s="238"/>
      <c r="W337" s="238"/>
      <c r="X337" s="238"/>
      <c r="Y337" s="238"/>
      <c r="Z337" s="238"/>
      <c r="AA337" s="238"/>
      <c r="AB337" s="238"/>
      <c r="AC337" s="238"/>
      <c r="AD337" s="238"/>
      <c r="AE337" s="238"/>
      <c r="AF337" s="238"/>
      <c r="AG337" s="238"/>
      <c r="AH337" s="239"/>
      <c r="AI337" s="240"/>
      <c r="AJ337" s="239"/>
      <c r="AK337" s="238"/>
      <c r="AL337" s="241"/>
      <c r="AM337" s="238"/>
      <c r="AN337" s="238"/>
      <c r="AO337" s="238"/>
      <c r="AP337" s="174" t="str">
        <f t="shared" si="42"/>
        <v/>
      </c>
      <c r="AQ337" s="109" t="str">
        <f t="shared" si="43"/>
        <v/>
      </c>
      <c r="AR337" s="172" t="str">
        <f>UPPER(IF($AH337="","",IF(COUNTIF($AR$34:$AR336,$AH337)&lt;1,$AH337,"")))</f>
        <v/>
      </c>
      <c r="AS337" s="111" t="str">
        <f t="shared" si="38"/>
        <v/>
      </c>
      <c r="AT337" s="109" t="str">
        <f t="shared" si="44"/>
        <v/>
      </c>
      <c r="AU337" s="242"/>
      <c r="AV337" s="150"/>
      <c r="AW337" s="151"/>
      <c r="AX337" s="152" t="str">
        <f t="shared" si="39"/>
        <v/>
      </c>
      <c r="AY337" s="152"/>
    </row>
    <row r="338" spans="1:51" s="107" customFormat="1">
      <c r="A338" s="142" t="str">
        <f t="shared" si="40"/>
        <v/>
      </c>
      <c r="B338" s="148" t="str">
        <f t="shared" si="37"/>
        <v/>
      </c>
      <c r="C338" s="149"/>
      <c r="D338" s="111"/>
      <c r="E338" s="144" t="str">
        <f t="shared" si="41"/>
        <v/>
      </c>
      <c r="F338" s="238"/>
      <c r="G338" s="238"/>
      <c r="H338" s="238"/>
      <c r="I338" s="238"/>
      <c r="J338" s="238"/>
      <c r="K338" s="238"/>
      <c r="L338" s="238"/>
      <c r="M338" s="238"/>
      <c r="N338" s="238"/>
      <c r="O338" s="238"/>
      <c r="P338" s="238"/>
      <c r="Q338" s="238"/>
      <c r="R338" s="238"/>
      <c r="S338" s="238"/>
      <c r="T338" s="238"/>
      <c r="U338" s="238"/>
      <c r="V338" s="238"/>
      <c r="W338" s="238"/>
      <c r="X338" s="238"/>
      <c r="Y338" s="238"/>
      <c r="Z338" s="238"/>
      <c r="AA338" s="238"/>
      <c r="AB338" s="238"/>
      <c r="AC338" s="238"/>
      <c r="AD338" s="238"/>
      <c r="AE338" s="238"/>
      <c r="AF338" s="238"/>
      <c r="AG338" s="238"/>
      <c r="AH338" s="239"/>
      <c r="AI338" s="240"/>
      <c r="AJ338" s="239"/>
      <c r="AK338" s="238"/>
      <c r="AL338" s="241"/>
      <c r="AM338" s="238"/>
      <c r="AN338" s="238"/>
      <c r="AO338" s="238"/>
      <c r="AP338" s="174" t="str">
        <f t="shared" si="42"/>
        <v/>
      </c>
      <c r="AQ338" s="109" t="str">
        <f t="shared" si="43"/>
        <v/>
      </c>
      <c r="AR338" s="172" t="str">
        <f>UPPER(IF($AH338="","",IF(COUNTIF($AR$34:$AR337,$AH338)&lt;1,$AH338,"")))</f>
        <v/>
      </c>
      <c r="AS338" s="111" t="str">
        <f t="shared" si="38"/>
        <v/>
      </c>
      <c r="AT338" s="109" t="str">
        <f t="shared" si="44"/>
        <v/>
      </c>
      <c r="AU338" s="242"/>
      <c r="AV338" s="150"/>
      <c r="AW338" s="151"/>
      <c r="AX338" s="152" t="str">
        <f t="shared" si="39"/>
        <v/>
      </c>
      <c r="AY338" s="152"/>
    </row>
    <row r="339" spans="1:51" s="107" customFormat="1">
      <c r="A339" s="142" t="str">
        <f t="shared" si="40"/>
        <v/>
      </c>
      <c r="B339" s="148" t="str">
        <f t="shared" si="37"/>
        <v/>
      </c>
      <c r="C339" s="149"/>
      <c r="D339" s="111"/>
      <c r="E339" s="144" t="str">
        <f t="shared" si="41"/>
        <v/>
      </c>
      <c r="F339" s="238"/>
      <c r="G339" s="238"/>
      <c r="H339" s="238"/>
      <c r="I339" s="238"/>
      <c r="J339" s="238"/>
      <c r="K339" s="238"/>
      <c r="L339" s="238"/>
      <c r="M339" s="238"/>
      <c r="N339" s="238"/>
      <c r="O339" s="238"/>
      <c r="P339" s="238"/>
      <c r="Q339" s="238"/>
      <c r="R339" s="238"/>
      <c r="S339" s="238"/>
      <c r="T339" s="238"/>
      <c r="U339" s="238"/>
      <c r="V339" s="238"/>
      <c r="W339" s="238"/>
      <c r="X339" s="238"/>
      <c r="Y339" s="238"/>
      <c r="Z339" s="238"/>
      <c r="AA339" s="238"/>
      <c r="AB339" s="238"/>
      <c r="AC339" s="238"/>
      <c r="AD339" s="238"/>
      <c r="AE339" s="238"/>
      <c r="AF339" s="238"/>
      <c r="AG339" s="238"/>
      <c r="AH339" s="239"/>
      <c r="AI339" s="240"/>
      <c r="AJ339" s="239"/>
      <c r="AK339" s="238"/>
      <c r="AL339" s="241"/>
      <c r="AM339" s="238"/>
      <c r="AN339" s="238"/>
      <c r="AO339" s="238"/>
      <c r="AP339" s="174" t="str">
        <f t="shared" si="42"/>
        <v/>
      </c>
      <c r="AQ339" s="109" t="str">
        <f t="shared" si="43"/>
        <v/>
      </c>
      <c r="AR339" s="172" t="str">
        <f>UPPER(IF($AH339="","",IF(COUNTIF($AR$34:$AR338,$AH339)&lt;1,$AH339,"")))</f>
        <v/>
      </c>
      <c r="AS339" s="111" t="str">
        <f t="shared" si="38"/>
        <v/>
      </c>
      <c r="AT339" s="109" t="str">
        <f t="shared" si="44"/>
        <v/>
      </c>
      <c r="AU339" s="242"/>
      <c r="AV339" s="150"/>
      <c r="AW339" s="151"/>
      <c r="AX339" s="152" t="str">
        <f t="shared" si="39"/>
        <v/>
      </c>
      <c r="AY339" s="152"/>
    </row>
    <row r="340" spans="1:51" s="107" customFormat="1">
      <c r="A340" s="142" t="str">
        <f t="shared" si="40"/>
        <v/>
      </c>
      <c r="B340" s="148" t="str">
        <f t="shared" si="37"/>
        <v/>
      </c>
      <c r="C340" s="149"/>
      <c r="D340" s="111"/>
      <c r="E340" s="144" t="str">
        <f t="shared" si="41"/>
        <v/>
      </c>
      <c r="F340" s="238"/>
      <c r="G340" s="238"/>
      <c r="H340" s="238"/>
      <c r="I340" s="238"/>
      <c r="J340" s="238"/>
      <c r="K340" s="238"/>
      <c r="L340" s="238"/>
      <c r="M340" s="238"/>
      <c r="N340" s="238"/>
      <c r="O340" s="238"/>
      <c r="P340" s="238"/>
      <c r="Q340" s="238"/>
      <c r="R340" s="238"/>
      <c r="S340" s="238"/>
      <c r="T340" s="238"/>
      <c r="U340" s="238"/>
      <c r="V340" s="238"/>
      <c r="W340" s="238"/>
      <c r="X340" s="238"/>
      <c r="Y340" s="238"/>
      <c r="Z340" s="238"/>
      <c r="AA340" s="238"/>
      <c r="AB340" s="238"/>
      <c r="AC340" s="238"/>
      <c r="AD340" s="238"/>
      <c r="AE340" s="238"/>
      <c r="AF340" s="238"/>
      <c r="AG340" s="238"/>
      <c r="AH340" s="239"/>
      <c r="AI340" s="240"/>
      <c r="AJ340" s="239"/>
      <c r="AK340" s="238"/>
      <c r="AL340" s="241"/>
      <c r="AM340" s="238"/>
      <c r="AN340" s="238"/>
      <c r="AO340" s="238"/>
      <c r="AP340" s="174" t="str">
        <f t="shared" si="42"/>
        <v/>
      </c>
      <c r="AQ340" s="109" t="str">
        <f t="shared" si="43"/>
        <v/>
      </c>
      <c r="AR340" s="172" t="str">
        <f>UPPER(IF($AH340="","",IF(COUNTIF($AR$34:$AR339,$AH340)&lt;1,$AH340,"")))</f>
        <v/>
      </c>
      <c r="AS340" s="111" t="str">
        <f t="shared" si="38"/>
        <v/>
      </c>
      <c r="AT340" s="109" t="str">
        <f t="shared" si="44"/>
        <v/>
      </c>
      <c r="AU340" s="242"/>
      <c r="AV340" s="150"/>
      <c r="AW340" s="151"/>
      <c r="AX340" s="152" t="str">
        <f t="shared" si="39"/>
        <v/>
      </c>
      <c r="AY340" s="152"/>
    </row>
    <row r="341" spans="1:51" s="107" customFormat="1">
      <c r="A341" s="142" t="str">
        <f t="shared" si="40"/>
        <v/>
      </c>
      <c r="B341" s="148" t="str">
        <f t="shared" si="37"/>
        <v/>
      </c>
      <c r="C341" s="149"/>
      <c r="D341" s="111"/>
      <c r="E341" s="144" t="str">
        <f t="shared" si="41"/>
        <v/>
      </c>
      <c r="F341" s="238"/>
      <c r="G341" s="238"/>
      <c r="H341" s="238"/>
      <c r="I341" s="238"/>
      <c r="J341" s="238"/>
      <c r="K341" s="238"/>
      <c r="L341" s="238"/>
      <c r="M341" s="238"/>
      <c r="N341" s="238"/>
      <c r="O341" s="238"/>
      <c r="P341" s="238"/>
      <c r="Q341" s="238"/>
      <c r="R341" s="238"/>
      <c r="S341" s="238"/>
      <c r="T341" s="238"/>
      <c r="U341" s="238"/>
      <c r="V341" s="238"/>
      <c r="W341" s="238"/>
      <c r="X341" s="238"/>
      <c r="Y341" s="238"/>
      <c r="Z341" s="238"/>
      <c r="AA341" s="238"/>
      <c r="AB341" s="238"/>
      <c r="AC341" s="238"/>
      <c r="AD341" s="238"/>
      <c r="AE341" s="238"/>
      <c r="AF341" s="238"/>
      <c r="AG341" s="238"/>
      <c r="AH341" s="239"/>
      <c r="AI341" s="240"/>
      <c r="AJ341" s="239"/>
      <c r="AK341" s="238"/>
      <c r="AL341" s="241"/>
      <c r="AM341" s="238"/>
      <c r="AN341" s="238"/>
      <c r="AO341" s="238"/>
      <c r="AP341" s="174" t="str">
        <f t="shared" si="42"/>
        <v/>
      </c>
      <c r="AQ341" s="109" t="str">
        <f t="shared" si="43"/>
        <v/>
      </c>
      <c r="AR341" s="172" t="str">
        <f>UPPER(IF($AH341="","",IF(COUNTIF($AR$34:$AR340,$AH341)&lt;1,$AH341,"")))</f>
        <v/>
      </c>
      <c r="AS341" s="111" t="str">
        <f t="shared" si="38"/>
        <v/>
      </c>
      <c r="AT341" s="109" t="str">
        <f t="shared" si="44"/>
        <v/>
      </c>
      <c r="AU341" s="242"/>
      <c r="AV341" s="150"/>
      <c r="AW341" s="151"/>
      <c r="AX341" s="152" t="str">
        <f t="shared" si="39"/>
        <v/>
      </c>
      <c r="AY341" s="152"/>
    </row>
    <row r="342" spans="1:51" s="107" customFormat="1">
      <c r="A342" s="142" t="str">
        <f t="shared" si="40"/>
        <v/>
      </c>
      <c r="B342" s="148" t="str">
        <f t="shared" si="37"/>
        <v/>
      </c>
      <c r="C342" s="149"/>
      <c r="D342" s="111"/>
      <c r="E342" s="144" t="str">
        <f t="shared" si="41"/>
        <v/>
      </c>
      <c r="F342" s="238"/>
      <c r="G342" s="238"/>
      <c r="H342" s="238"/>
      <c r="I342" s="238"/>
      <c r="J342" s="238"/>
      <c r="K342" s="238"/>
      <c r="L342" s="238"/>
      <c r="M342" s="238"/>
      <c r="N342" s="238"/>
      <c r="O342" s="238"/>
      <c r="P342" s="238"/>
      <c r="Q342" s="238"/>
      <c r="R342" s="238"/>
      <c r="S342" s="238"/>
      <c r="T342" s="238"/>
      <c r="U342" s="238"/>
      <c r="V342" s="238"/>
      <c r="W342" s="238"/>
      <c r="X342" s="238"/>
      <c r="Y342" s="238"/>
      <c r="Z342" s="238"/>
      <c r="AA342" s="238"/>
      <c r="AB342" s="238"/>
      <c r="AC342" s="238"/>
      <c r="AD342" s="238"/>
      <c r="AE342" s="238"/>
      <c r="AF342" s="238"/>
      <c r="AG342" s="238"/>
      <c r="AH342" s="239"/>
      <c r="AI342" s="240"/>
      <c r="AJ342" s="239"/>
      <c r="AK342" s="238"/>
      <c r="AL342" s="241"/>
      <c r="AM342" s="238"/>
      <c r="AN342" s="238"/>
      <c r="AO342" s="238"/>
      <c r="AP342" s="174" t="str">
        <f t="shared" si="42"/>
        <v/>
      </c>
      <c r="AQ342" s="109" t="str">
        <f t="shared" si="43"/>
        <v/>
      </c>
      <c r="AR342" s="172" t="str">
        <f>UPPER(IF($AH342="","",IF(COUNTIF($AR$34:$AR341,$AH342)&lt;1,$AH342,"")))</f>
        <v/>
      </c>
      <c r="AS342" s="111" t="str">
        <f t="shared" si="38"/>
        <v/>
      </c>
      <c r="AT342" s="109" t="str">
        <f t="shared" si="44"/>
        <v/>
      </c>
      <c r="AU342" s="242"/>
      <c r="AV342" s="150"/>
      <c r="AW342" s="151"/>
      <c r="AX342" s="152" t="str">
        <f t="shared" si="39"/>
        <v/>
      </c>
      <c r="AY342" s="152"/>
    </row>
    <row r="343" spans="1:51" s="107" customFormat="1">
      <c r="A343" s="142" t="str">
        <f t="shared" si="40"/>
        <v/>
      </c>
      <c r="B343" s="148" t="str">
        <f t="shared" si="37"/>
        <v/>
      </c>
      <c r="C343" s="149"/>
      <c r="D343" s="111"/>
      <c r="E343" s="144" t="str">
        <f t="shared" si="41"/>
        <v/>
      </c>
      <c r="F343" s="238"/>
      <c r="G343" s="238"/>
      <c r="H343" s="238"/>
      <c r="I343" s="238"/>
      <c r="J343" s="238"/>
      <c r="K343" s="238"/>
      <c r="L343" s="238"/>
      <c r="M343" s="238"/>
      <c r="N343" s="238"/>
      <c r="O343" s="238"/>
      <c r="P343" s="238"/>
      <c r="Q343" s="238"/>
      <c r="R343" s="238"/>
      <c r="S343" s="238"/>
      <c r="T343" s="238"/>
      <c r="U343" s="238"/>
      <c r="V343" s="238"/>
      <c r="W343" s="238"/>
      <c r="X343" s="238"/>
      <c r="Y343" s="238"/>
      <c r="Z343" s="238"/>
      <c r="AA343" s="238"/>
      <c r="AB343" s="238"/>
      <c r="AC343" s="238"/>
      <c r="AD343" s="238"/>
      <c r="AE343" s="238"/>
      <c r="AF343" s="238"/>
      <c r="AG343" s="238"/>
      <c r="AH343" s="239"/>
      <c r="AI343" s="240"/>
      <c r="AJ343" s="239"/>
      <c r="AK343" s="238"/>
      <c r="AL343" s="241"/>
      <c r="AM343" s="238"/>
      <c r="AN343" s="238"/>
      <c r="AO343" s="238"/>
      <c r="AP343" s="174" t="str">
        <f t="shared" si="42"/>
        <v/>
      </c>
      <c r="AQ343" s="109" t="str">
        <f t="shared" si="43"/>
        <v/>
      </c>
      <c r="AR343" s="172" t="str">
        <f>UPPER(IF($AH343="","",IF(COUNTIF($AR$34:$AR342,$AH343)&lt;1,$AH343,"")))</f>
        <v/>
      </c>
      <c r="AS343" s="111" t="str">
        <f t="shared" si="38"/>
        <v/>
      </c>
      <c r="AT343" s="109" t="str">
        <f t="shared" si="44"/>
        <v/>
      </c>
      <c r="AU343" s="242"/>
      <c r="AV343" s="150"/>
      <c r="AW343" s="151"/>
      <c r="AX343" s="152" t="str">
        <f t="shared" si="39"/>
        <v/>
      </c>
      <c r="AY343" s="152"/>
    </row>
    <row r="344" spans="1:51" s="107" customFormat="1">
      <c r="A344" s="142" t="str">
        <f t="shared" si="40"/>
        <v/>
      </c>
      <c r="B344" s="148" t="str">
        <f t="shared" si="37"/>
        <v/>
      </c>
      <c r="C344" s="149"/>
      <c r="D344" s="111"/>
      <c r="E344" s="144" t="str">
        <f t="shared" si="41"/>
        <v/>
      </c>
      <c r="F344" s="238"/>
      <c r="G344" s="238"/>
      <c r="H344" s="238"/>
      <c r="I344" s="238"/>
      <c r="J344" s="238"/>
      <c r="K344" s="238"/>
      <c r="L344" s="238"/>
      <c r="M344" s="238"/>
      <c r="N344" s="238"/>
      <c r="O344" s="238"/>
      <c r="P344" s="238"/>
      <c r="Q344" s="238"/>
      <c r="R344" s="238"/>
      <c r="S344" s="238"/>
      <c r="T344" s="238"/>
      <c r="U344" s="238"/>
      <c r="V344" s="238"/>
      <c r="W344" s="238"/>
      <c r="X344" s="238"/>
      <c r="Y344" s="238"/>
      <c r="Z344" s="238"/>
      <c r="AA344" s="238"/>
      <c r="AB344" s="238"/>
      <c r="AC344" s="238"/>
      <c r="AD344" s="238"/>
      <c r="AE344" s="238"/>
      <c r="AF344" s="238"/>
      <c r="AG344" s="238"/>
      <c r="AH344" s="239"/>
      <c r="AI344" s="240"/>
      <c r="AJ344" s="239"/>
      <c r="AK344" s="238"/>
      <c r="AL344" s="241"/>
      <c r="AM344" s="238"/>
      <c r="AN344" s="238"/>
      <c r="AO344" s="238"/>
      <c r="AP344" s="174" t="str">
        <f t="shared" si="42"/>
        <v/>
      </c>
      <c r="AQ344" s="109" t="str">
        <f t="shared" si="43"/>
        <v/>
      </c>
      <c r="AR344" s="172" t="str">
        <f>UPPER(IF($AH344="","",IF(COUNTIF($AR$34:$AR343,$AH344)&lt;1,$AH344,"")))</f>
        <v/>
      </c>
      <c r="AS344" s="111" t="str">
        <f t="shared" si="38"/>
        <v/>
      </c>
      <c r="AT344" s="109" t="str">
        <f t="shared" si="44"/>
        <v/>
      </c>
      <c r="AU344" s="242"/>
      <c r="AV344" s="150"/>
      <c r="AW344" s="151"/>
      <c r="AX344" s="152" t="str">
        <f t="shared" si="39"/>
        <v/>
      </c>
      <c r="AY344" s="152"/>
    </row>
    <row r="345" spans="1:51" s="107" customFormat="1">
      <c r="A345" s="142" t="str">
        <f t="shared" si="40"/>
        <v/>
      </c>
      <c r="B345" s="148" t="str">
        <f t="shared" si="37"/>
        <v/>
      </c>
      <c r="C345" s="149"/>
      <c r="D345" s="111"/>
      <c r="E345" s="144" t="str">
        <f t="shared" si="41"/>
        <v/>
      </c>
      <c r="F345" s="238"/>
      <c r="G345" s="238"/>
      <c r="H345" s="238"/>
      <c r="I345" s="238"/>
      <c r="J345" s="238"/>
      <c r="K345" s="238"/>
      <c r="L345" s="238"/>
      <c r="M345" s="238"/>
      <c r="N345" s="238"/>
      <c r="O345" s="238"/>
      <c r="P345" s="238"/>
      <c r="Q345" s="238"/>
      <c r="R345" s="238"/>
      <c r="S345" s="238"/>
      <c r="T345" s="238"/>
      <c r="U345" s="238"/>
      <c r="V345" s="238"/>
      <c r="W345" s="238"/>
      <c r="X345" s="238"/>
      <c r="Y345" s="238"/>
      <c r="Z345" s="238"/>
      <c r="AA345" s="238"/>
      <c r="AB345" s="238"/>
      <c r="AC345" s="238"/>
      <c r="AD345" s="238"/>
      <c r="AE345" s="238"/>
      <c r="AF345" s="238"/>
      <c r="AG345" s="238"/>
      <c r="AH345" s="239"/>
      <c r="AI345" s="240"/>
      <c r="AJ345" s="239"/>
      <c r="AK345" s="238"/>
      <c r="AL345" s="241"/>
      <c r="AM345" s="238"/>
      <c r="AN345" s="238"/>
      <c r="AO345" s="238"/>
      <c r="AP345" s="174" t="str">
        <f t="shared" si="42"/>
        <v/>
      </c>
      <c r="AQ345" s="109" t="str">
        <f t="shared" si="43"/>
        <v/>
      </c>
      <c r="AR345" s="172" t="str">
        <f>UPPER(IF($AH345="","",IF(COUNTIF($AR$34:$AR344,$AH345)&lt;1,$AH345,"")))</f>
        <v/>
      </c>
      <c r="AS345" s="111" t="str">
        <f t="shared" si="38"/>
        <v/>
      </c>
      <c r="AT345" s="109" t="str">
        <f t="shared" si="44"/>
        <v/>
      </c>
      <c r="AU345" s="242"/>
      <c r="AV345" s="150"/>
      <c r="AW345" s="151"/>
      <c r="AX345" s="152" t="str">
        <f t="shared" si="39"/>
        <v/>
      </c>
      <c r="AY345" s="152"/>
    </row>
    <row r="346" spans="1:51" s="107" customFormat="1">
      <c r="A346" s="142" t="str">
        <f t="shared" si="40"/>
        <v/>
      </c>
      <c r="B346" s="148" t="str">
        <f t="shared" si="37"/>
        <v/>
      </c>
      <c r="C346" s="149"/>
      <c r="D346" s="111"/>
      <c r="E346" s="144" t="str">
        <f t="shared" si="41"/>
        <v/>
      </c>
      <c r="F346" s="238"/>
      <c r="G346" s="238"/>
      <c r="H346" s="238"/>
      <c r="I346" s="238"/>
      <c r="J346" s="238"/>
      <c r="K346" s="238"/>
      <c r="L346" s="238"/>
      <c r="M346" s="238"/>
      <c r="N346" s="238"/>
      <c r="O346" s="238"/>
      <c r="P346" s="238"/>
      <c r="Q346" s="238"/>
      <c r="R346" s="238"/>
      <c r="S346" s="238"/>
      <c r="T346" s="238"/>
      <c r="U346" s="238"/>
      <c r="V346" s="238"/>
      <c r="W346" s="238"/>
      <c r="X346" s="238"/>
      <c r="Y346" s="238"/>
      <c r="Z346" s="238"/>
      <c r="AA346" s="238"/>
      <c r="AB346" s="238"/>
      <c r="AC346" s="238"/>
      <c r="AD346" s="238"/>
      <c r="AE346" s="238"/>
      <c r="AF346" s="238"/>
      <c r="AG346" s="238"/>
      <c r="AH346" s="239"/>
      <c r="AI346" s="240"/>
      <c r="AJ346" s="239"/>
      <c r="AK346" s="238"/>
      <c r="AL346" s="241"/>
      <c r="AM346" s="238"/>
      <c r="AN346" s="238"/>
      <c r="AO346" s="238"/>
      <c r="AP346" s="174" t="str">
        <f t="shared" si="42"/>
        <v/>
      </c>
      <c r="AQ346" s="109" t="str">
        <f t="shared" si="43"/>
        <v/>
      </c>
      <c r="AR346" s="172" t="str">
        <f>UPPER(IF($AH346="","",IF(COUNTIF($AR$34:$AR345,$AH346)&lt;1,$AH346,"")))</f>
        <v/>
      </c>
      <c r="AS346" s="111" t="str">
        <f t="shared" si="38"/>
        <v/>
      </c>
      <c r="AT346" s="109" t="str">
        <f t="shared" si="44"/>
        <v/>
      </c>
      <c r="AU346" s="242"/>
      <c r="AV346" s="150"/>
      <c r="AW346" s="151"/>
      <c r="AX346" s="152" t="str">
        <f t="shared" si="39"/>
        <v/>
      </c>
      <c r="AY346" s="152"/>
    </row>
    <row r="347" spans="1:51" s="107" customFormat="1">
      <c r="A347" s="142" t="str">
        <f t="shared" si="40"/>
        <v/>
      </c>
      <c r="B347" s="148" t="str">
        <f t="shared" si="37"/>
        <v/>
      </c>
      <c r="C347" s="149"/>
      <c r="D347" s="111"/>
      <c r="E347" s="144" t="str">
        <f t="shared" si="41"/>
        <v/>
      </c>
      <c r="F347" s="238"/>
      <c r="G347" s="238"/>
      <c r="H347" s="238"/>
      <c r="I347" s="238"/>
      <c r="J347" s="238"/>
      <c r="K347" s="238"/>
      <c r="L347" s="238"/>
      <c r="M347" s="238"/>
      <c r="N347" s="238"/>
      <c r="O347" s="238"/>
      <c r="P347" s="238"/>
      <c r="Q347" s="238"/>
      <c r="R347" s="238"/>
      <c r="S347" s="238"/>
      <c r="T347" s="238"/>
      <c r="U347" s="238"/>
      <c r="V347" s="238"/>
      <c r="W347" s="238"/>
      <c r="X347" s="238"/>
      <c r="Y347" s="238"/>
      <c r="Z347" s="238"/>
      <c r="AA347" s="238"/>
      <c r="AB347" s="238"/>
      <c r="AC347" s="238"/>
      <c r="AD347" s="238"/>
      <c r="AE347" s="238"/>
      <c r="AF347" s="238"/>
      <c r="AG347" s="238"/>
      <c r="AH347" s="239"/>
      <c r="AI347" s="240"/>
      <c r="AJ347" s="239"/>
      <c r="AK347" s="238"/>
      <c r="AL347" s="241"/>
      <c r="AM347" s="238"/>
      <c r="AN347" s="238"/>
      <c r="AO347" s="238"/>
      <c r="AP347" s="174" t="str">
        <f t="shared" si="42"/>
        <v/>
      </c>
      <c r="AQ347" s="109" t="str">
        <f t="shared" si="43"/>
        <v/>
      </c>
      <c r="AR347" s="172" t="str">
        <f>UPPER(IF($AH347="","",IF(COUNTIF($AR$34:$AR346,$AH347)&lt;1,$AH347,"")))</f>
        <v/>
      </c>
      <c r="AS347" s="111" t="str">
        <f t="shared" si="38"/>
        <v/>
      </c>
      <c r="AT347" s="109" t="str">
        <f t="shared" si="44"/>
        <v/>
      </c>
      <c r="AU347" s="242"/>
      <c r="AV347" s="150"/>
      <c r="AW347" s="151"/>
      <c r="AX347" s="152" t="str">
        <f t="shared" si="39"/>
        <v/>
      </c>
      <c r="AY347" s="152"/>
    </row>
    <row r="348" spans="1:51" s="107" customFormat="1">
      <c r="A348" s="142" t="str">
        <f t="shared" si="40"/>
        <v/>
      </c>
      <c r="B348" s="148" t="str">
        <f t="shared" si="37"/>
        <v/>
      </c>
      <c r="C348" s="149"/>
      <c r="D348" s="111"/>
      <c r="E348" s="144" t="str">
        <f t="shared" si="41"/>
        <v/>
      </c>
      <c r="F348" s="238"/>
      <c r="G348" s="238"/>
      <c r="H348" s="238"/>
      <c r="I348" s="238"/>
      <c r="J348" s="238"/>
      <c r="K348" s="238"/>
      <c r="L348" s="238"/>
      <c r="M348" s="238"/>
      <c r="N348" s="238"/>
      <c r="O348" s="238"/>
      <c r="P348" s="238"/>
      <c r="Q348" s="238"/>
      <c r="R348" s="238"/>
      <c r="S348" s="238"/>
      <c r="T348" s="238"/>
      <c r="U348" s="238"/>
      <c r="V348" s="238"/>
      <c r="W348" s="238"/>
      <c r="X348" s="238"/>
      <c r="Y348" s="238"/>
      <c r="Z348" s="238"/>
      <c r="AA348" s="238"/>
      <c r="AB348" s="238"/>
      <c r="AC348" s="238"/>
      <c r="AD348" s="238"/>
      <c r="AE348" s="238"/>
      <c r="AF348" s="238"/>
      <c r="AG348" s="238"/>
      <c r="AH348" s="239"/>
      <c r="AI348" s="240"/>
      <c r="AJ348" s="239"/>
      <c r="AK348" s="238"/>
      <c r="AL348" s="241"/>
      <c r="AM348" s="238"/>
      <c r="AN348" s="238"/>
      <c r="AO348" s="238"/>
      <c r="AP348" s="174" t="str">
        <f t="shared" si="42"/>
        <v/>
      </c>
      <c r="AQ348" s="109" t="str">
        <f t="shared" si="43"/>
        <v/>
      </c>
      <c r="AR348" s="172" t="str">
        <f>UPPER(IF($AH348="","",IF(COUNTIF($AR$34:$AR347,$AH348)&lt;1,$AH348,"")))</f>
        <v/>
      </c>
      <c r="AS348" s="111" t="str">
        <f t="shared" si="38"/>
        <v/>
      </c>
      <c r="AT348" s="109" t="str">
        <f t="shared" si="44"/>
        <v/>
      </c>
      <c r="AU348" s="242"/>
      <c r="AV348" s="150"/>
      <c r="AW348" s="151"/>
      <c r="AX348" s="152" t="str">
        <f t="shared" si="39"/>
        <v/>
      </c>
      <c r="AY348" s="152"/>
    </row>
    <row r="349" spans="1:51" s="107" customFormat="1">
      <c r="A349" s="142" t="str">
        <f t="shared" si="40"/>
        <v/>
      </c>
      <c r="B349" s="148" t="str">
        <f t="shared" si="37"/>
        <v/>
      </c>
      <c r="C349" s="149"/>
      <c r="D349" s="111"/>
      <c r="E349" s="144" t="str">
        <f t="shared" si="41"/>
        <v/>
      </c>
      <c r="F349" s="238"/>
      <c r="G349" s="238"/>
      <c r="H349" s="238"/>
      <c r="I349" s="238"/>
      <c r="J349" s="238"/>
      <c r="K349" s="238"/>
      <c r="L349" s="238"/>
      <c r="M349" s="238"/>
      <c r="N349" s="238"/>
      <c r="O349" s="238"/>
      <c r="P349" s="238"/>
      <c r="Q349" s="238"/>
      <c r="R349" s="238"/>
      <c r="S349" s="238"/>
      <c r="T349" s="238"/>
      <c r="U349" s="238"/>
      <c r="V349" s="238"/>
      <c r="W349" s="238"/>
      <c r="X349" s="238"/>
      <c r="Y349" s="238"/>
      <c r="Z349" s="238"/>
      <c r="AA349" s="238"/>
      <c r="AB349" s="238"/>
      <c r="AC349" s="238"/>
      <c r="AD349" s="238"/>
      <c r="AE349" s="238"/>
      <c r="AF349" s="238"/>
      <c r="AG349" s="238"/>
      <c r="AH349" s="239"/>
      <c r="AI349" s="240"/>
      <c r="AJ349" s="239"/>
      <c r="AK349" s="238"/>
      <c r="AL349" s="241"/>
      <c r="AM349" s="238"/>
      <c r="AN349" s="238"/>
      <c r="AO349" s="238"/>
      <c r="AP349" s="174" t="str">
        <f t="shared" si="42"/>
        <v/>
      </c>
      <c r="AQ349" s="109" t="str">
        <f t="shared" si="43"/>
        <v/>
      </c>
      <c r="AR349" s="172" t="str">
        <f>UPPER(IF($AH349="","",IF(COUNTIF($AR$34:$AR348,$AH349)&lt;1,$AH349,"")))</f>
        <v/>
      </c>
      <c r="AS349" s="111" t="str">
        <f t="shared" si="38"/>
        <v/>
      </c>
      <c r="AT349" s="109" t="str">
        <f t="shared" si="44"/>
        <v/>
      </c>
      <c r="AU349" s="242"/>
      <c r="AV349" s="150"/>
      <c r="AW349" s="151"/>
      <c r="AX349" s="152" t="str">
        <f t="shared" si="39"/>
        <v/>
      </c>
      <c r="AY349" s="152"/>
    </row>
    <row r="350" spans="1:51" s="107" customFormat="1">
      <c r="A350" s="142" t="str">
        <f t="shared" si="40"/>
        <v/>
      </c>
      <c r="B350" s="148" t="str">
        <f t="shared" si="37"/>
        <v/>
      </c>
      <c r="C350" s="149"/>
      <c r="D350" s="111"/>
      <c r="E350" s="144" t="str">
        <f t="shared" si="41"/>
        <v/>
      </c>
      <c r="F350" s="238"/>
      <c r="G350" s="238"/>
      <c r="H350" s="238"/>
      <c r="I350" s="238"/>
      <c r="J350" s="238"/>
      <c r="K350" s="238"/>
      <c r="L350" s="238"/>
      <c r="M350" s="238"/>
      <c r="N350" s="238"/>
      <c r="O350" s="238"/>
      <c r="P350" s="238"/>
      <c r="Q350" s="238"/>
      <c r="R350" s="238"/>
      <c r="S350" s="238"/>
      <c r="T350" s="238"/>
      <c r="U350" s="238"/>
      <c r="V350" s="238"/>
      <c r="W350" s="238"/>
      <c r="X350" s="238"/>
      <c r="Y350" s="238"/>
      <c r="Z350" s="238"/>
      <c r="AA350" s="238"/>
      <c r="AB350" s="238"/>
      <c r="AC350" s="238"/>
      <c r="AD350" s="238"/>
      <c r="AE350" s="238"/>
      <c r="AF350" s="238"/>
      <c r="AG350" s="238"/>
      <c r="AH350" s="239"/>
      <c r="AI350" s="240"/>
      <c r="AJ350" s="239"/>
      <c r="AK350" s="238"/>
      <c r="AL350" s="241"/>
      <c r="AM350" s="238"/>
      <c r="AN350" s="238"/>
      <c r="AO350" s="238"/>
      <c r="AP350" s="174" t="str">
        <f t="shared" si="42"/>
        <v/>
      </c>
      <c r="AQ350" s="109" t="str">
        <f t="shared" si="43"/>
        <v/>
      </c>
      <c r="AR350" s="172" t="str">
        <f>UPPER(IF($AH350="","",IF(COUNTIF($AR$34:$AR349,$AH350)&lt;1,$AH350,"")))</f>
        <v/>
      </c>
      <c r="AS350" s="111" t="str">
        <f t="shared" si="38"/>
        <v/>
      </c>
      <c r="AT350" s="109" t="str">
        <f t="shared" si="44"/>
        <v/>
      </c>
      <c r="AU350" s="242"/>
      <c r="AV350" s="150"/>
      <c r="AW350" s="151"/>
      <c r="AX350" s="152" t="str">
        <f t="shared" si="39"/>
        <v/>
      </c>
      <c r="AY350" s="152"/>
    </row>
    <row r="351" spans="1:51" s="107" customFormat="1">
      <c r="A351" s="142" t="str">
        <f t="shared" si="40"/>
        <v/>
      </c>
      <c r="B351" s="148" t="str">
        <f t="shared" si="37"/>
        <v/>
      </c>
      <c r="C351" s="149"/>
      <c r="D351" s="111"/>
      <c r="E351" s="144" t="str">
        <f t="shared" si="41"/>
        <v/>
      </c>
      <c r="F351" s="238"/>
      <c r="G351" s="238"/>
      <c r="H351" s="238"/>
      <c r="I351" s="238"/>
      <c r="J351" s="238"/>
      <c r="K351" s="238"/>
      <c r="L351" s="238"/>
      <c r="M351" s="238"/>
      <c r="N351" s="238"/>
      <c r="O351" s="238"/>
      <c r="P351" s="238"/>
      <c r="Q351" s="238"/>
      <c r="R351" s="238"/>
      <c r="S351" s="238"/>
      <c r="T351" s="238"/>
      <c r="U351" s="238"/>
      <c r="V351" s="238"/>
      <c r="W351" s="238"/>
      <c r="X351" s="238"/>
      <c r="Y351" s="238"/>
      <c r="Z351" s="238"/>
      <c r="AA351" s="238"/>
      <c r="AB351" s="238"/>
      <c r="AC351" s="238"/>
      <c r="AD351" s="238"/>
      <c r="AE351" s="238"/>
      <c r="AF351" s="238"/>
      <c r="AG351" s="238"/>
      <c r="AH351" s="239"/>
      <c r="AI351" s="240"/>
      <c r="AJ351" s="239"/>
      <c r="AK351" s="238"/>
      <c r="AL351" s="241"/>
      <c r="AM351" s="238"/>
      <c r="AN351" s="238"/>
      <c r="AO351" s="238"/>
      <c r="AP351" s="174" t="str">
        <f t="shared" si="42"/>
        <v/>
      </c>
      <c r="AQ351" s="109" t="str">
        <f t="shared" si="43"/>
        <v/>
      </c>
      <c r="AR351" s="172" t="str">
        <f>UPPER(IF($AH351="","",IF(COUNTIF($AR$34:$AR350,$AH351)&lt;1,$AH351,"")))</f>
        <v/>
      </c>
      <c r="AS351" s="111" t="str">
        <f t="shared" si="38"/>
        <v/>
      </c>
      <c r="AT351" s="109" t="str">
        <f t="shared" si="44"/>
        <v/>
      </c>
      <c r="AU351" s="242"/>
      <c r="AV351" s="150"/>
      <c r="AW351" s="151"/>
      <c r="AX351" s="152" t="str">
        <f t="shared" si="39"/>
        <v/>
      </c>
      <c r="AY351" s="152"/>
    </row>
    <row r="352" spans="1:51" s="107" customFormat="1">
      <c r="A352" s="142" t="str">
        <f t="shared" si="40"/>
        <v/>
      </c>
      <c r="B352" s="148" t="str">
        <f t="shared" si="37"/>
        <v/>
      </c>
      <c r="C352" s="149"/>
      <c r="D352" s="111"/>
      <c r="E352" s="144" t="str">
        <f t="shared" si="41"/>
        <v/>
      </c>
      <c r="F352" s="238"/>
      <c r="G352" s="238"/>
      <c r="H352" s="238"/>
      <c r="I352" s="238"/>
      <c r="J352" s="238"/>
      <c r="K352" s="238"/>
      <c r="L352" s="238"/>
      <c r="M352" s="238"/>
      <c r="N352" s="238"/>
      <c r="O352" s="238"/>
      <c r="P352" s="238"/>
      <c r="Q352" s="238"/>
      <c r="R352" s="238"/>
      <c r="S352" s="238"/>
      <c r="T352" s="238"/>
      <c r="U352" s="238"/>
      <c r="V352" s="238"/>
      <c r="W352" s="238"/>
      <c r="X352" s="238"/>
      <c r="Y352" s="238"/>
      <c r="Z352" s="238"/>
      <c r="AA352" s="238"/>
      <c r="AB352" s="238"/>
      <c r="AC352" s="238"/>
      <c r="AD352" s="238"/>
      <c r="AE352" s="238"/>
      <c r="AF352" s="238"/>
      <c r="AG352" s="238"/>
      <c r="AH352" s="239"/>
      <c r="AI352" s="240"/>
      <c r="AJ352" s="239"/>
      <c r="AK352" s="238"/>
      <c r="AL352" s="241"/>
      <c r="AM352" s="238"/>
      <c r="AN352" s="238"/>
      <c r="AO352" s="238"/>
      <c r="AP352" s="174" t="str">
        <f t="shared" si="42"/>
        <v/>
      </c>
      <c r="AQ352" s="109" t="str">
        <f t="shared" si="43"/>
        <v/>
      </c>
      <c r="AR352" s="172" t="str">
        <f>UPPER(IF($AH352="","",IF(COUNTIF($AR$34:$AR351,$AH352)&lt;1,$AH352,"")))</f>
        <v/>
      </c>
      <c r="AS352" s="111" t="str">
        <f t="shared" si="38"/>
        <v/>
      </c>
      <c r="AT352" s="109" t="str">
        <f t="shared" si="44"/>
        <v/>
      </c>
      <c r="AU352" s="242"/>
      <c r="AV352" s="150"/>
      <c r="AW352" s="151"/>
      <c r="AX352" s="152" t="str">
        <f t="shared" si="39"/>
        <v/>
      </c>
      <c r="AY352" s="152"/>
    </row>
    <row r="353" spans="1:51" s="107" customFormat="1">
      <c r="A353" s="142" t="str">
        <f t="shared" si="40"/>
        <v/>
      </c>
      <c r="B353" s="148" t="str">
        <f t="shared" si="37"/>
        <v/>
      </c>
      <c r="C353" s="149"/>
      <c r="D353" s="111"/>
      <c r="E353" s="144" t="str">
        <f t="shared" si="41"/>
        <v/>
      </c>
      <c r="F353" s="238"/>
      <c r="G353" s="238"/>
      <c r="H353" s="238"/>
      <c r="I353" s="238"/>
      <c r="J353" s="238"/>
      <c r="K353" s="238"/>
      <c r="L353" s="238"/>
      <c r="M353" s="238"/>
      <c r="N353" s="238"/>
      <c r="O353" s="238"/>
      <c r="P353" s="238"/>
      <c r="Q353" s="238"/>
      <c r="R353" s="238"/>
      <c r="S353" s="238"/>
      <c r="T353" s="238"/>
      <c r="U353" s="238"/>
      <c r="V353" s="238"/>
      <c r="W353" s="238"/>
      <c r="X353" s="238"/>
      <c r="Y353" s="238"/>
      <c r="Z353" s="238"/>
      <c r="AA353" s="238"/>
      <c r="AB353" s="238"/>
      <c r="AC353" s="238"/>
      <c r="AD353" s="238"/>
      <c r="AE353" s="238"/>
      <c r="AF353" s="238"/>
      <c r="AG353" s="238"/>
      <c r="AH353" s="239"/>
      <c r="AI353" s="240"/>
      <c r="AJ353" s="239"/>
      <c r="AK353" s="238"/>
      <c r="AL353" s="241"/>
      <c r="AM353" s="238"/>
      <c r="AN353" s="238"/>
      <c r="AO353" s="238"/>
      <c r="AP353" s="174" t="str">
        <f t="shared" si="42"/>
        <v/>
      </c>
      <c r="AQ353" s="109" t="str">
        <f t="shared" si="43"/>
        <v/>
      </c>
      <c r="AR353" s="172" t="str">
        <f>UPPER(IF($AH353="","",IF(COUNTIF($AR$34:$AR352,$AH353)&lt;1,$AH353,"")))</f>
        <v/>
      </c>
      <c r="AS353" s="111" t="str">
        <f t="shared" si="38"/>
        <v/>
      </c>
      <c r="AT353" s="109" t="str">
        <f t="shared" si="44"/>
        <v/>
      </c>
      <c r="AU353" s="242"/>
      <c r="AV353" s="150"/>
      <c r="AW353" s="151"/>
      <c r="AX353" s="152" t="str">
        <f t="shared" si="39"/>
        <v/>
      </c>
      <c r="AY353" s="152"/>
    </row>
    <row r="354" spans="1:51" s="107" customFormat="1">
      <c r="A354" s="142" t="str">
        <f t="shared" si="40"/>
        <v/>
      </c>
      <c r="B354" s="148" t="str">
        <f t="shared" si="37"/>
        <v/>
      </c>
      <c r="C354" s="149"/>
      <c r="D354" s="111"/>
      <c r="E354" s="144" t="str">
        <f t="shared" si="41"/>
        <v/>
      </c>
      <c r="F354" s="238"/>
      <c r="G354" s="238"/>
      <c r="H354" s="238"/>
      <c r="I354" s="238"/>
      <c r="J354" s="238"/>
      <c r="K354" s="238"/>
      <c r="L354" s="238"/>
      <c r="M354" s="238"/>
      <c r="N354" s="238"/>
      <c r="O354" s="238"/>
      <c r="P354" s="238"/>
      <c r="Q354" s="238"/>
      <c r="R354" s="238"/>
      <c r="S354" s="238"/>
      <c r="T354" s="238"/>
      <c r="U354" s="238"/>
      <c r="V354" s="238"/>
      <c r="W354" s="238"/>
      <c r="X354" s="238"/>
      <c r="Y354" s="238"/>
      <c r="Z354" s="238"/>
      <c r="AA354" s="238"/>
      <c r="AB354" s="238"/>
      <c r="AC354" s="238"/>
      <c r="AD354" s="238"/>
      <c r="AE354" s="238"/>
      <c r="AF354" s="238"/>
      <c r="AG354" s="238"/>
      <c r="AH354" s="239"/>
      <c r="AI354" s="240"/>
      <c r="AJ354" s="239"/>
      <c r="AK354" s="238"/>
      <c r="AL354" s="241"/>
      <c r="AM354" s="238"/>
      <c r="AN354" s="238"/>
      <c r="AO354" s="238"/>
      <c r="AP354" s="174" t="str">
        <f t="shared" si="42"/>
        <v/>
      </c>
      <c r="AQ354" s="109" t="str">
        <f t="shared" si="43"/>
        <v/>
      </c>
      <c r="AR354" s="172" t="str">
        <f>UPPER(IF($AH354="","",IF(COUNTIF($AR$34:$AR353,$AH354)&lt;1,$AH354,"")))</f>
        <v/>
      </c>
      <c r="AS354" s="111" t="str">
        <f t="shared" si="38"/>
        <v/>
      </c>
      <c r="AT354" s="109" t="str">
        <f t="shared" si="44"/>
        <v/>
      </c>
      <c r="AU354" s="242"/>
      <c r="AV354" s="150"/>
      <c r="AW354" s="151"/>
      <c r="AX354" s="152" t="str">
        <f t="shared" si="39"/>
        <v/>
      </c>
      <c r="AY354" s="152"/>
    </row>
    <row r="355" spans="1:51" s="107" customFormat="1">
      <c r="A355" s="142" t="str">
        <f t="shared" si="40"/>
        <v/>
      </c>
      <c r="B355" s="148" t="str">
        <f t="shared" ref="B355:B418" si="45">IF(G355="","",IF(C355="","X",E355&amp;TEXT(C355,"000")))</f>
        <v/>
      </c>
      <c r="C355" s="149"/>
      <c r="D355" s="111"/>
      <c r="E355" s="144" t="str">
        <f t="shared" si="41"/>
        <v/>
      </c>
      <c r="F355" s="238"/>
      <c r="G355" s="238"/>
      <c r="H355" s="238"/>
      <c r="I355" s="238"/>
      <c r="J355" s="238"/>
      <c r="K355" s="238"/>
      <c r="L355" s="238"/>
      <c r="M355" s="238"/>
      <c r="N355" s="238"/>
      <c r="O355" s="238"/>
      <c r="P355" s="238"/>
      <c r="Q355" s="238"/>
      <c r="R355" s="238"/>
      <c r="S355" s="238"/>
      <c r="T355" s="238"/>
      <c r="U355" s="238"/>
      <c r="V355" s="238"/>
      <c r="W355" s="238"/>
      <c r="X355" s="238"/>
      <c r="Y355" s="238"/>
      <c r="Z355" s="238"/>
      <c r="AA355" s="238"/>
      <c r="AB355" s="238"/>
      <c r="AC355" s="238"/>
      <c r="AD355" s="238"/>
      <c r="AE355" s="238"/>
      <c r="AF355" s="238"/>
      <c r="AG355" s="238"/>
      <c r="AH355" s="239"/>
      <c r="AI355" s="240"/>
      <c r="AJ355" s="239"/>
      <c r="AK355" s="238"/>
      <c r="AL355" s="241"/>
      <c r="AM355" s="238"/>
      <c r="AN355" s="238"/>
      <c r="AO355" s="238"/>
      <c r="AP355" s="174" t="str">
        <f t="shared" si="42"/>
        <v/>
      </c>
      <c r="AQ355" s="109" t="str">
        <f t="shared" si="43"/>
        <v/>
      </c>
      <c r="AR355" s="172" t="str">
        <f>UPPER(IF($AH355="","",IF(COUNTIF($AR$34:$AR354,$AH355)&lt;1,$AH355,"")))</f>
        <v/>
      </c>
      <c r="AS355" s="111" t="str">
        <f t="shared" ref="AS355:AS418" si="46">IF($AH355="","",IF(COUNTIF($AH$35:$AH$1035,$AH355)&lt;4,"每隊最少4人",IF(COUNTIF($AH$35:$AH$1035,$AH355)&gt;6,"每隊最多6人",COUNTIF($AH$35:$AH$1035,$AH355))))</f>
        <v/>
      </c>
      <c r="AT355" s="109" t="str">
        <f t="shared" si="44"/>
        <v/>
      </c>
      <c r="AU355" s="242"/>
      <c r="AV355" s="150"/>
      <c r="AW355" s="151"/>
      <c r="AX355" s="152" t="str">
        <f t="shared" ref="AX355:AX418" si="47">IF(AT355="","",IF(AW355-AT355=0,"",AW355-AT355))</f>
        <v/>
      </c>
      <c r="AY355" s="152"/>
    </row>
    <row r="356" spans="1:51" s="107" customFormat="1">
      <c r="A356" s="142" t="str">
        <f t="shared" ref="A356:A419" si="48">UPPER(IF($I356="","",IF(H356="F","W",IF(H356="M","M","ERROR"))))</f>
        <v/>
      </c>
      <c r="B356" s="148" t="str">
        <f t="shared" si="45"/>
        <v/>
      </c>
      <c r="C356" s="149"/>
      <c r="D356" s="111"/>
      <c r="E356" s="144" t="str">
        <f t="shared" ref="E356:E419" si="49">UPPER(IF($I356="","",IF($K356="OPEN",$A356&amp;"O",IF(COUNTA($S356:$W356)&gt;0,$A356&amp;"O",IF(COUNTA($Z356:$AB356)&gt;0,$A356&amp;"O",IF(AND($I356&lt;=$E$4,$I356&gt;=$D$4),$A356&amp;$F$4,IF(AND($I356&lt;=$E$5,$I356&gt;=$D$5),$A356&amp;$F$5,IF(AND($I356&lt;=$E$6,$I356&gt;=$D$6),$A356&amp;$F$6,IF(AND($I356&lt;=$E$7,$I356&gt;=$D$7),$A356&amp;$F$7,IF(AND($I356&lt;=$E$8,$I356&gt;=$D$8),$A356&amp;$F$8,IF(AND($I356&lt;=$E$9,$I356&gt;=$D$9),$A356&amp;$F$9,IF(AND($I356&lt;=$E$10,$I356&gt;=$D$10),$A356&amp;$F$10,IF(AND($I356&lt;=$E$11,$I356&gt;=$D$11),$A356&amp;$F$11,IF(AND($I356&lt;=$E$12,$I356&gt;=$D$12),$A356&amp;$F$12,"ERR"))))))))))))))</f>
        <v/>
      </c>
      <c r="F356" s="238"/>
      <c r="G356" s="238"/>
      <c r="H356" s="238"/>
      <c r="I356" s="238"/>
      <c r="J356" s="238"/>
      <c r="K356" s="238"/>
      <c r="L356" s="238"/>
      <c r="M356" s="238"/>
      <c r="N356" s="238"/>
      <c r="O356" s="238"/>
      <c r="P356" s="238"/>
      <c r="Q356" s="238"/>
      <c r="R356" s="238"/>
      <c r="S356" s="238"/>
      <c r="T356" s="238"/>
      <c r="U356" s="238"/>
      <c r="V356" s="238"/>
      <c r="W356" s="238"/>
      <c r="X356" s="238"/>
      <c r="Y356" s="238"/>
      <c r="Z356" s="238"/>
      <c r="AA356" s="238"/>
      <c r="AB356" s="238"/>
      <c r="AC356" s="238"/>
      <c r="AD356" s="238"/>
      <c r="AE356" s="238"/>
      <c r="AF356" s="238"/>
      <c r="AG356" s="238"/>
      <c r="AH356" s="239"/>
      <c r="AI356" s="240"/>
      <c r="AJ356" s="239"/>
      <c r="AK356" s="238"/>
      <c r="AL356" s="241"/>
      <c r="AM356" s="238"/>
      <c r="AN356" s="238"/>
      <c r="AO356" s="238"/>
      <c r="AP356" s="174" t="str">
        <f t="shared" ref="AP356:AP419" si="50">IF($I356="","",IF(COUNTA(L356:AE356)&gt;4,"超過項目上限",IF(COUNTA(L356:AE356)=0,200,IF(AK356="Y",0,IF(COUNTA(AJ356)=1,COUNTA(L356:AE356)*($AP$31+$AP$32)+$AP$30,IF(COUNTA(AJ356)=0,COUNTA(L356:AE356)*($AP$31+$AP$30),"輸入錯誤"))))))</f>
        <v/>
      </c>
      <c r="AQ356" s="109" t="str">
        <f t="shared" ref="AQ356:AQ419" si="51">IF(COUNTA(AF356:AG356)&gt;1,"只可選1項接力",IF(AR356="","",$AQ$31))</f>
        <v/>
      </c>
      <c r="AR356" s="172" t="str">
        <f>UPPER(IF($AH356="","",IF(COUNTIF($AR$34:$AR355,$AH356)&lt;1,$AH356,"")))</f>
        <v/>
      </c>
      <c r="AS356" s="111" t="str">
        <f t="shared" si="46"/>
        <v/>
      </c>
      <c r="AT356" s="109" t="str">
        <f t="shared" ref="AT356:AT419" si="52">IF($E356="","",IF(ISTEXT(AP356),"輸入有錯誤",IF($AI356="",SUM($AP356:$AQ356)+$AV356,SUM($AP356:$AQ356)+$AV356+$AI$34)))</f>
        <v/>
      </c>
      <c r="AU356" s="242"/>
      <c r="AV356" s="150"/>
      <c r="AW356" s="151"/>
      <c r="AX356" s="152" t="str">
        <f t="shared" si="47"/>
        <v/>
      </c>
      <c r="AY356" s="152"/>
    </row>
    <row r="357" spans="1:51" s="107" customFormat="1">
      <c r="A357" s="142" t="str">
        <f t="shared" si="48"/>
        <v/>
      </c>
      <c r="B357" s="148" t="str">
        <f t="shared" si="45"/>
        <v/>
      </c>
      <c r="C357" s="149"/>
      <c r="D357" s="111"/>
      <c r="E357" s="144" t="str">
        <f t="shared" si="49"/>
        <v/>
      </c>
      <c r="F357" s="238"/>
      <c r="G357" s="238"/>
      <c r="H357" s="238"/>
      <c r="I357" s="238"/>
      <c r="J357" s="238"/>
      <c r="K357" s="238"/>
      <c r="L357" s="238"/>
      <c r="M357" s="238"/>
      <c r="N357" s="238"/>
      <c r="O357" s="238"/>
      <c r="P357" s="238"/>
      <c r="Q357" s="238"/>
      <c r="R357" s="238"/>
      <c r="S357" s="238"/>
      <c r="T357" s="238"/>
      <c r="U357" s="238"/>
      <c r="V357" s="238"/>
      <c r="W357" s="238"/>
      <c r="X357" s="238"/>
      <c r="Y357" s="238"/>
      <c r="Z357" s="238"/>
      <c r="AA357" s="238"/>
      <c r="AB357" s="238"/>
      <c r="AC357" s="238"/>
      <c r="AD357" s="238"/>
      <c r="AE357" s="238"/>
      <c r="AF357" s="238"/>
      <c r="AG357" s="238"/>
      <c r="AH357" s="239"/>
      <c r="AI357" s="240"/>
      <c r="AJ357" s="239"/>
      <c r="AK357" s="238"/>
      <c r="AL357" s="241"/>
      <c r="AM357" s="238"/>
      <c r="AN357" s="238"/>
      <c r="AO357" s="238"/>
      <c r="AP357" s="174" t="str">
        <f t="shared" si="50"/>
        <v/>
      </c>
      <c r="AQ357" s="109" t="str">
        <f t="shared" si="51"/>
        <v/>
      </c>
      <c r="AR357" s="172" t="str">
        <f>UPPER(IF($AH357="","",IF(COUNTIF($AR$34:$AR356,$AH357)&lt;1,$AH357,"")))</f>
        <v/>
      </c>
      <c r="AS357" s="111" t="str">
        <f t="shared" si="46"/>
        <v/>
      </c>
      <c r="AT357" s="109" t="str">
        <f t="shared" si="52"/>
        <v/>
      </c>
      <c r="AU357" s="242"/>
      <c r="AV357" s="150"/>
      <c r="AW357" s="151"/>
      <c r="AX357" s="152" t="str">
        <f t="shared" si="47"/>
        <v/>
      </c>
      <c r="AY357" s="152"/>
    </row>
    <row r="358" spans="1:51" s="107" customFormat="1">
      <c r="A358" s="142" t="str">
        <f t="shared" si="48"/>
        <v/>
      </c>
      <c r="B358" s="148" t="str">
        <f t="shared" si="45"/>
        <v/>
      </c>
      <c r="C358" s="149"/>
      <c r="D358" s="111"/>
      <c r="E358" s="144" t="str">
        <f t="shared" si="49"/>
        <v/>
      </c>
      <c r="F358" s="238"/>
      <c r="G358" s="238"/>
      <c r="H358" s="238"/>
      <c r="I358" s="238"/>
      <c r="J358" s="238"/>
      <c r="K358" s="238"/>
      <c r="L358" s="238"/>
      <c r="M358" s="238"/>
      <c r="N358" s="238"/>
      <c r="O358" s="238"/>
      <c r="P358" s="238"/>
      <c r="Q358" s="238"/>
      <c r="R358" s="238"/>
      <c r="S358" s="238"/>
      <c r="T358" s="238"/>
      <c r="U358" s="238"/>
      <c r="V358" s="238"/>
      <c r="W358" s="238"/>
      <c r="X358" s="238"/>
      <c r="Y358" s="238"/>
      <c r="Z358" s="238"/>
      <c r="AA358" s="238"/>
      <c r="AB358" s="238"/>
      <c r="AC358" s="238"/>
      <c r="AD358" s="238"/>
      <c r="AE358" s="238"/>
      <c r="AF358" s="238"/>
      <c r="AG358" s="238"/>
      <c r="AH358" s="239"/>
      <c r="AI358" s="240"/>
      <c r="AJ358" s="239"/>
      <c r="AK358" s="238"/>
      <c r="AL358" s="241"/>
      <c r="AM358" s="238"/>
      <c r="AN358" s="238"/>
      <c r="AO358" s="238"/>
      <c r="AP358" s="174" t="str">
        <f t="shared" si="50"/>
        <v/>
      </c>
      <c r="AQ358" s="109" t="str">
        <f t="shared" si="51"/>
        <v/>
      </c>
      <c r="AR358" s="172" t="str">
        <f>UPPER(IF($AH358="","",IF(COUNTIF($AR$34:$AR357,$AH358)&lt;1,$AH358,"")))</f>
        <v/>
      </c>
      <c r="AS358" s="111" t="str">
        <f t="shared" si="46"/>
        <v/>
      </c>
      <c r="AT358" s="109" t="str">
        <f t="shared" si="52"/>
        <v/>
      </c>
      <c r="AU358" s="242"/>
      <c r="AV358" s="150"/>
      <c r="AW358" s="151"/>
      <c r="AX358" s="152" t="str">
        <f t="shared" si="47"/>
        <v/>
      </c>
      <c r="AY358" s="152"/>
    </row>
    <row r="359" spans="1:51" s="107" customFormat="1">
      <c r="A359" s="142" t="str">
        <f t="shared" si="48"/>
        <v/>
      </c>
      <c r="B359" s="148" t="str">
        <f t="shared" si="45"/>
        <v/>
      </c>
      <c r="C359" s="149"/>
      <c r="D359" s="111"/>
      <c r="E359" s="144" t="str">
        <f t="shared" si="49"/>
        <v/>
      </c>
      <c r="F359" s="238"/>
      <c r="G359" s="238"/>
      <c r="H359" s="238"/>
      <c r="I359" s="238"/>
      <c r="J359" s="238"/>
      <c r="K359" s="238"/>
      <c r="L359" s="238"/>
      <c r="M359" s="238"/>
      <c r="N359" s="238"/>
      <c r="O359" s="238"/>
      <c r="P359" s="238"/>
      <c r="Q359" s="238"/>
      <c r="R359" s="238"/>
      <c r="S359" s="238"/>
      <c r="T359" s="238"/>
      <c r="U359" s="238"/>
      <c r="V359" s="238"/>
      <c r="W359" s="238"/>
      <c r="X359" s="238"/>
      <c r="Y359" s="238"/>
      <c r="Z359" s="238"/>
      <c r="AA359" s="238"/>
      <c r="AB359" s="238"/>
      <c r="AC359" s="238"/>
      <c r="AD359" s="238"/>
      <c r="AE359" s="238"/>
      <c r="AF359" s="238"/>
      <c r="AG359" s="238"/>
      <c r="AH359" s="239"/>
      <c r="AI359" s="240"/>
      <c r="AJ359" s="239"/>
      <c r="AK359" s="238"/>
      <c r="AL359" s="241"/>
      <c r="AM359" s="238"/>
      <c r="AN359" s="238"/>
      <c r="AO359" s="238"/>
      <c r="AP359" s="174" t="str">
        <f t="shared" si="50"/>
        <v/>
      </c>
      <c r="AQ359" s="109" t="str">
        <f t="shared" si="51"/>
        <v/>
      </c>
      <c r="AR359" s="172" t="str">
        <f>UPPER(IF($AH359="","",IF(COUNTIF($AR$34:$AR358,$AH359)&lt;1,$AH359,"")))</f>
        <v/>
      </c>
      <c r="AS359" s="111" t="str">
        <f t="shared" si="46"/>
        <v/>
      </c>
      <c r="AT359" s="109" t="str">
        <f t="shared" si="52"/>
        <v/>
      </c>
      <c r="AU359" s="242"/>
      <c r="AV359" s="150"/>
      <c r="AW359" s="151"/>
      <c r="AX359" s="152" t="str">
        <f t="shared" si="47"/>
        <v/>
      </c>
      <c r="AY359" s="152"/>
    </row>
    <row r="360" spans="1:51" s="107" customFormat="1">
      <c r="A360" s="142" t="str">
        <f t="shared" si="48"/>
        <v/>
      </c>
      <c r="B360" s="148" t="str">
        <f t="shared" si="45"/>
        <v/>
      </c>
      <c r="C360" s="149"/>
      <c r="D360" s="111"/>
      <c r="E360" s="144" t="str">
        <f t="shared" si="49"/>
        <v/>
      </c>
      <c r="F360" s="238"/>
      <c r="G360" s="238"/>
      <c r="H360" s="238"/>
      <c r="I360" s="238"/>
      <c r="J360" s="238"/>
      <c r="K360" s="238"/>
      <c r="L360" s="238"/>
      <c r="M360" s="238"/>
      <c r="N360" s="238"/>
      <c r="O360" s="238"/>
      <c r="P360" s="238"/>
      <c r="Q360" s="238"/>
      <c r="R360" s="238"/>
      <c r="S360" s="238"/>
      <c r="T360" s="238"/>
      <c r="U360" s="238"/>
      <c r="V360" s="238"/>
      <c r="W360" s="238"/>
      <c r="X360" s="238"/>
      <c r="Y360" s="238"/>
      <c r="Z360" s="238"/>
      <c r="AA360" s="238"/>
      <c r="AB360" s="238"/>
      <c r="AC360" s="238"/>
      <c r="AD360" s="238"/>
      <c r="AE360" s="238"/>
      <c r="AF360" s="238"/>
      <c r="AG360" s="238"/>
      <c r="AH360" s="239"/>
      <c r="AI360" s="240"/>
      <c r="AJ360" s="239"/>
      <c r="AK360" s="238"/>
      <c r="AL360" s="241"/>
      <c r="AM360" s="238"/>
      <c r="AN360" s="238"/>
      <c r="AO360" s="238"/>
      <c r="AP360" s="174" t="str">
        <f t="shared" si="50"/>
        <v/>
      </c>
      <c r="AQ360" s="109" t="str">
        <f t="shared" si="51"/>
        <v/>
      </c>
      <c r="AR360" s="172" t="str">
        <f>UPPER(IF($AH360="","",IF(COUNTIF($AR$34:$AR359,$AH360)&lt;1,$AH360,"")))</f>
        <v/>
      </c>
      <c r="AS360" s="111" t="str">
        <f t="shared" si="46"/>
        <v/>
      </c>
      <c r="AT360" s="109" t="str">
        <f t="shared" si="52"/>
        <v/>
      </c>
      <c r="AU360" s="242"/>
      <c r="AV360" s="150"/>
      <c r="AW360" s="151"/>
      <c r="AX360" s="152" t="str">
        <f t="shared" si="47"/>
        <v/>
      </c>
      <c r="AY360" s="152"/>
    </row>
    <row r="361" spans="1:51" s="107" customFormat="1">
      <c r="A361" s="142" t="str">
        <f t="shared" si="48"/>
        <v/>
      </c>
      <c r="B361" s="148" t="str">
        <f t="shared" si="45"/>
        <v/>
      </c>
      <c r="C361" s="149"/>
      <c r="D361" s="111"/>
      <c r="E361" s="144" t="str">
        <f t="shared" si="49"/>
        <v/>
      </c>
      <c r="F361" s="238"/>
      <c r="G361" s="238"/>
      <c r="H361" s="238"/>
      <c r="I361" s="238"/>
      <c r="J361" s="238"/>
      <c r="K361" s="238"/>
      <c r="L361" s="238"/>
      <c r="M361" s="238"/>
      <c r="N361" s="238"/>
      <c r="O361" s="238"/>
      <c r="P361" s="238"/>
      <c r="Q361" s="238"/>
      <c r="R361" s="238"/>
      <c r="S361" s="238"/>
      <c r="T361" s="238"/>
      <c r="U361" s="238"/>
      <c r="V361" s="238"/>
      <c r="W361" s="238"/>
      <c r="X361" s="238"/>
      <c r="Y361" s="238"/>
      <c r="Z361" s="238"/>
      <c r="AA361" s="238"/>
      <c r="AB361" s="238"/>
      <c r="AC361" s="238"/>
      <c r="AD361" s="238"/>
      <c r="AE361" s="238"/>
      <c r="AF361" s="238"/>
      <c r="AG361" s="238"/>
      <c r="AH361" s="239"/>
      <c r="AI361" s="240"/>
      <c r="AJ361" s="239"/>
      <c r="AK361" s="238"/>
      <c r="AL361" s="241"/>
      <c r="AM361" s="238"/>
      <c r="AN361" s="238"/>
      <c r="AO361" s="238"/>
      <c r="AP361" s="174" t="str">
        <f t="shared" si="50"/>
        <v/>
      </c>
      <c r="AQ361" s="109" t="str">
        <f t="shared" si="51"/>
        <v/>
      </c>
      <c r="AR361" s="172" t="str">
        <f>UPPER(IF($AH361="","",IF(COUNTIF($AR$34:$AR360,$AH361)&lt;1,$AH361,"")))</f>
        <v/>
      </c>
      <c r="AS361" s="111" t="str">
        <f t="shared" si="46"/>
        <v/>
      </c>
      <c r="AT361" s="109" t="str">
        <f t="shared" si="52"/>
        <v/>
      </c>
      <c r="AU361" s="242"/>
      <c r="AV361" s="150"/>
      <c r="AW361" s="151"/>
      <c r="AX361" s="152" t="str">
        <f t="shared" si="47"/>
        <v/>
      </c>
      <c r="AY361" s="152"/>
    </row>
    <row r="362" spans="1:51" s="107" customFormat="1">
      <c r="A362" s="142" t="str">
        <f t="shared" si="48"/>
        <v/>
      </c>
      <c r="B362" s="148" t="str">
        <f t="shared" si="45"/>
        <v/>
      </c>
      <c r="C362" s="149"/>
      <c r="D362" s="111"/>
      <c r="E362" s="144" t="str">
        <f t="shared" si="49"/>
        <v/>
      </c>
      <c r="F362" s="238"/>
      <c r="G362" s="238"/>
      <c r="H362" s="238"/>
      <c r="I362" s="238"/>
      <c r="J362" s="238"/>
      <c r="K362" s="238"/>
      <c r="L362" s="238"/>
      <c r="M362" s="238"/>
      <c r="N362" s="238"/>
      <c r="O362" s="238"/>
      <c r="P362" s="238"/>
      <c r="Q362" s="238"/>
      <c r="R362" s="238"/>
      <c r="S362" s="238"/>
      <c r="T362" s="238"/>
      <c r="U362" s="238"/>
      <c r="V362" s="238"/>
      <c r="W362" s="238"/>
      <c r="X362" s="238"/>
      <c r="Y362" s="238"/>
      <c r="Z362" s="238"/>
      <c r="AA362" s="238"/>
      <c r="AB362" s="238"/>
      <c r="AC362" s="238"/>
      <c r="AD362" s="238"/>
      <c r="AE362" s="238"/>
      <c r="AF362" s="238"/>
      <c r="AG362" s="238"/>
      <c r="AH362" s="239"/>
      <c r="AI362" s="240"/>
      <c r="AJ362" s="239"/>
      <c r="AK362" s="238"/>
      <c r="AL362" s="241"/>
      <c r="AM362" s="238"/>
      <c r="AN362" s="238"/>
      <c r="AO362" s="238"/>
      <c r="AP362" s="174" t="str">
        <f t="shared" si="50"/>
        <v/>
      </c>
      <c r="AQ362" s="109" t="str">
        <f t="shared" si="51"/>
        <v/>
      </c>
      <c r="AR362" s="172" t="str">
        <f>UPPER(IF($AH362="","",IF(COUNTIF($AR$34:$AR361,$AH362)&lt;1,$AH362,"")))</f>
        <v/>
      </c>
      <c r="AS362" s="111" t="str">
        <f t="shared" si="46"/>
        <v/>
      </c>
      <c r="AT362" s="109" t="str">
        <f t="shared" si="52"/>
        <v/>
      </c>
      <c r="AU362" s="242"/>
      <c r="AV362" s="150"/>
      <c r="AW362" s="151"/>
      <c r="AX362" s="152" t="str">
        <f t="shared" si="47"/>
        <v/>
      </c>
      <c r="AY362" s="152"/>
    </row>
    <row r="363" spans="1:51" s="107" customFormat="1">
      <c r="A363" s="142" t="str">
        <f t="shared" si="48"/>
        <v/>
      </c>
      <c r="B363" s="148" t="str">
        <f t="shared" si="45"/>
        <v/>
      </c>
      <c r="C363" s="149"/>
      <c r="D363" s="111"/>
      <c r="E363" s="144" t="str">
        <f t="shared" si="49"/>
        <v/>
      </c>
      <c r="F363" s="238"/>
      <c r="G363" s="238"/>
      <c r="H363" s="238"/>
      <c r="I363" s="238"/>
      <c r="J363" s="238"/>
      <c r="K363" s="238"/>
      <c r="L363" s="238"/>
      <c r="M363" s="238"/>
      <c r="N363" s="238"/>
      <c r="O363" s="238"/>
      <c r="P363" s="238"/>
      <c r="Q363" s="238"/>
      <c r="R363" s="238"/>
      <c r="S363" s="238"/>
      <c r="T363" s="238"/>
      <c r="U363" s="238"/>
      <c r="V363" s="238"/>
      <c r="W363" s="238"/>
      <c r="X363" s="238"/>
      <c r="Y363" s="238"/>
      <c r="Z363" s="238"/>
      <c r="AA363" s="238"/>
      <c r="AB363" s="238"/>
      <c r="AC363" s="238"/>
      <c r="AD363" s="238"/>
      <c r="AE363" s="238"/>
      <c r="AF363" s="238"/>
      <c r="AG363" s="238"/>
      <c r="AH363" s="239"/>
      <c r="AI363" s="240"/>
      <c r="AJ363" s="239"/>
      <c r="AK363" s="238"/>
      <c r="AL363" s="241"/>
      <c r="AM363" s="238"/>
      <c r="AN363" s="238"/>
      <c r="AO363" s="238"/>
      <c r="AP363" s="174" t="str">
        <f t="shared" si="50"/>
        <v/>
      </c>
      <c r="AQ363" s="109" t="str">
        <f t="shared" si="51"/>
        <v/>
      </c>
      <c r="AR363" s="172" t="str">
        <f>UPPER(IF($AH363="","",IF(COUNTIF($AR$34:$AR362,$AH363)&lt;1,$AH363,"")))</f>
        <v/>
      </c>
      <c r="AS363" s="111" t="str">
        <f t="shared" si="46"/>
        <v/>
      </c>
      <c r="AT363" s="109" t="str">
        <f t="shared" si="52"/>
        <v/>
      </c>
      <c r="AU363" s="242"/>
      <c r="AV363" s="150"/>
      <c r="AW363" s="151"/>
      <c r="AX363" s="152" t="str">
        <f t="shared" si="47"/>
        <v/>
      </c>
      <c r="AY363" s="152"/>
    </row>
    <row r="364" spans="1:51" s="107" customFormat="1">
      <c r="A364" s="142" t="str">
        <f t="shared" si="48"/>
        <v/>
      </c>
      <c r="B364" s="148" t="str">
        <f t="shared" si="45"/>
        <v/>
      </c>
      <c r="C364" s="149"/>
      <c r="D364" s="111"/>
      <c r="E364" s="144" t="str">
        <f t="shared" si="49"/>
        <v/>
      </c>
      <c r="F364" s="238"/>
      <c r="G364" s="238"/>
      <c r="H364" s="238"/>
      <c r="I364" s="238"/>
      <c r="J364" s="238"/>
      <c r="K364" s="238"/>
      <c r="L364" s="238"/>
      <c r="M364" s="238"/>
      <c r="N364" s="238"/>
      <c r="O364" s="238"/>
      <c r="P364" s="238"/>
      <c r="Q364" s="238"/>
      <c r="R364" s="238"/>
      <c r="S364" s="238"/>
      <c r="T364" s="238"/>
      <c r="U364" s="238"/>
      <c r="V364" s="238"/>
      <c r="W364" s="238"/>
      <c r="X364" s="238"/>
      <c r="Y364" s="238"/>
      <c r="Z364" s="238"/>
      <c r="AA364" s="238"/>
      <c r="AB364" s="238"/>
      <c r="AC364" s="238"/>
      <c r="AD364" s="238"/>
      <c r="AE364" s="238"/>
      <c r="AF364" s="238"/>
      <c r="AG364" s="238"/>
      <c r="AH364" s="239"/>
      <c r="AI364" s="240"/>
      <c r="AJ364" s="239"/>
      <c r="AK364" s="238"/>
      <c r="AL364" s="241"/>
      <c r="AM364" s="238"/>
      <c r="AN364" s="238"/>
      <c r="AO364" s="238"/>
      <c r="AP364" s="174" t="str">
        <f t="shared" si="50"/>
        <v/>
      </c>
      <c r="AQ364" s="109" t="str">
        <f t="shared" si="51"/>
        <v/>
      </c>
      <c r="AR364" s="172" t="str">
        <f>UPPER(IF($AH364="","",IF(COUNTIF($AR$34:$AR363,$AH364)&lt;1,$AH364,"")))</f>
        <v/>
      </c>
      <c r="AS364" s="111" t="str">
        <f t="shared" si="46"/>
        <v/>
      </c>
      <c r="AT364" s="109" t="str">
        <f t="shared" si="52"/>
        <v/>
      </c>
      <c r="AU364" s="242"/>
      <c r="AV364" s="150"/>
      <c r="AW364" s="151"/>
      <c r="AX364" s="152" t="str">
        <f t="shared" si="47"/>
        <v/>
      </c>
      <c r="AY364" s="152"/>
    </row>
    <row r="365" spans="1:51" s="107" customFormat="1">
      <c r="A365" s="142" t="str">
        <f t="shared" si="48"/>
        <v/>
      </c>
      <c r="B365" s="148" t="str">
        <f t="shared" si="45"/>
        <v/>
      </c>
      <c r="C365" s="149"/>
      <c r="D365" s="111"/>
      <c r="E365" s="144" t="str">
        <f t="shared" si="49"/>
        <v/>
      </c>
      <c r="F365" s="238"/>
      <c r="G365" s="238"/>
      <c r="H365" s="238"/>
      <c r="I365" s="238"/>
      <c r="J365" s="238"/>
      <c r="K365" s="238"/>
      <c r="L365" s="238"/>
      <c r="M365" s="238"/>
      <c r="N365" s="238"/>
      <c r="O365" s="238"/>
      <c r="P365" s="238"/>
      <c r="Q365" s="238"/>
      <c r="R365" s="238"/>
      <c r="S365" s="238"/>
      <c r="T365" s="238"/>
      <c r="U365" s="238"/>
      <c r="V365" s="238"/>
      <c r="W365" s="238"/>
      <c r="X365" s="238"/>
      <c r="Y365" s="238"/>
      <c r="Z365" s="238"/>
      <c r="AA365" s="238"/>
      <c r="AB365" s="238"/>
      <c r="AC365" s="238"/>
      <c r="AD365" s="238"/>
      <c r="AE365" s="238"/>
      <c r="AF365" s="238"/>
      <c r="AG365" s="238"/>
      <c r="AH365" s="239"/>
      <c r="AI365" s="240"/>
      <c r="AJ365" s="239"/>
      <c r="AK365" s="238"/>
      <c r="AL365" s="241"/>
      <c r="AM365" s="238"/>
      <c r="AN365" s="238"/>
      <c r="AO365" s="238"/>
      <c r="AP365" s="174" t="str">
        <f t="shared" si="50"/>
        <v/>
      </c>
      <c r="AQ365" s="109" t="str">
        <f t="shared" si="51"/>
        <v/>
      </c>
      <c r="AR365" s="172" t="str">
        <f>UPPER(IF($AH365="","",IF(COUNTIF($AR$34:$AR364,$AH365)&lt;1,$AH365,"")))</f>
        <v/>
      </c>
      <c r="AS365" s="111" t="str">
        <f t="shared" si="46"/>
        <v/>
      </c>
      <c r="AT365" s="109" t="str">
        <f t="shared" si="52"/>
        <v/>
      </c>
      <c r="AU365" s="242"/>
      <c r="AV365" s="150"/>
      <c r="AW365" s="151"/>
      <c r="AX365" s="152" t="str">
        <f t="shared" si="47"/>
        <v/>
      </c>
      <c r="AY365" s="152"/>
    </row>
    <row r="366" spans="1:51" s="107" customFormat="1">
      <c r="A366" s="142" t="str">
        <f t="shared" si="48"/>
        <v/>
      </c>
      <c r="B366" s="148" t="str">
        <f t="shared" si="45"/>
        <v/>
      </c>
      <c r="C366" s="149"/>
      <c r="D366" s="111"/>
      <c r="E366" s="144" t="str">
        <f t="shared" si="49"/>
        <v/>
      </c>
      <c r="F366" s="238"/>
      <c r="G366" s="238"/>
      <c r="H366" s="238"/>
      <c r="I366" s="238"/>
      <c r="J366" s="238"/>
      <c r="K366" s="238"/>
      <c r="L366" s="238"/>
      <c r="M366" s="238"/>
      <c r="N366" s="238"/>
      <c r="O366" s="238"/>
      <c r="P366" s="238"/>
      <c r="Q366" s="238"/>
      <c r="R366" s="238"/>
      <c r="S366" s="238"/>
      <c r="T366" s="238"/>
      <c r="U366" s="238"/>
      <c r="V366" s="238"/>
      <c r="W366" s="238"/>
      <c r="X366" s="238"/>
      <c r="Y366" s="238"/>
      <c r="Z366" s="238"/>
      <c r="AA366" s="238"/>
      <c r="AB366" s="238"/>
      <c r="AC366" s="238"/>
      <c r="AD366" s="238"/>
      <c r="AE366" s="238"/>
      <c r="AF366" s="238"/>
      <c r="AG366" s="238"/>
      <c r="AH366" s="239"/>
      <c r="AI366" s="240"/>
      <c r="AJ366" s="239"/>
      <c r="AK366" s="238"/>
      <c r="AL366" s="241"/>
      <c r="AM366" s="238"/>
      <c r="AN366" s="238"/>
      <c r="AO366" s="238"/>
      <c r="AP366" s="174" t="str">
        <f t="shared" si="50"/>
        <v/>
      </c>
      <c r="AQ366" s="109" t="str">
        <f t="shared" si="51"/>
        <v/>
      </c>
      <c r="AR366" s="172" t="str">
        <f>UPPER(IF($AH366="","",IF(COUNTIF($AR$34:$AR365,$AH366)&lt;1,$AH366,"")))</f>
        <v/>
      </c>
      <c r="AS366" s="111" t="str">
        <f t="shared" si="46"/>
        <v/>
      </c>
      <c r="AT366" s="109" t="str">
        <f t="shared" si="52"/>
        <v/>
      </c>
      <c r="AU366" s="242"/>
      <c r="AV366" s="150"/>
      <c r="AW366" s="151"/>
      <c r="AX366" s="152" t="str">
        <f t="shared" si="47"/>
        <v/>
      </c>
      <c r="AY366" s="152"/>
    </row>
    <row r="367" spans="1:51" s="107" customFormat="1">
      <c r="A367" s="142" t="str">
        <f t="shared" si="48"/>
        <v/>
      </c>
      <c r="B367" s="148" t="str">
        <f t="shared" si="45"/>
        <v/>
      </c>
      <c r="C367" s="149"/>
      <c r="D367" s="111"/>
      <c r="E367" s="144" t="str">
        <f t="shared" si="49"/>
        <v/>
      </c>
      <c r="F367" s="238"/>
      <c r="G367" s="238"/>
      <c r="H367" s="238"/>
      <c r="I367" s="238"/>
      <c r="J367" s="238"/>
      <c r="K367" s="238"/>
      <c r="L367" s="238"/>
      <c r="M367" s="238"/>
      <c r="N367" s="238"/>
      <c r="O367" s="238"/>
      <c r="P367" s="238"/>
      <c r="Q367" s="238"/>
      <c r="R367" s="238"/>
      <c r="S367" s="238"/>
      <c r="T367" s="238"/>
      <c r="U367" s="238"/>
      <c r="V367" s="238"/>
      <c r="W367" s="238"/>
      <c r="X367" s="238"/>
      <c r="Y367" s="238"/>
      <c r="Z367" s="238"/>
      <c r="AA367" s="238"/>
      <c r="AB367" s="238"/>
      <c r="AC367" s="238"/>
      <c r="AD367" s="238"/>
      <c r="AE367" s="238"/>
      <c r="AF367" s="238"/>
      <c r="AG367" s="238"/>
      <c r="AH367" s="239"/>
      <c r="AI367" s="240"/>
      <c r="AJ367" s="239"/>
      <c r="AK367" s="238"/>
      <c r="AL367" s="241"/>
      <c r="AM367" s="238"/>
      <c r="AN367" s="238"/>
      <c r="AO367" s="238"/>
      <c r="AP367" s="174" t="str">
        <f t="shared" si="50"/>
        <v/>
      </c>
      <c r="AQ367" s="109" t="str">
        <f t="shared" si="51"/>
        <v/>
      </c>
      <c r="AR367" s="172" t="str">
        <f>UPPER(IF($AH367="","",IF(COUNTIF($AR$34:$AR366,$AH367)&lt;1,$AH367,"")))</f>
        <v/>
      </c>
      <c r="AS367" s="111" t="str">
        <f t="shared" si="46"/>
        <v/>
      </c>
      <c r="AT367" s="109" t="str">
        <f t="shared" si="52"/>
        <v/>
      </c>
      <c r="AU367" s="242"/>
      <c r="AV367" s="150"/>
      <c r="AW367" s="151"/>
      <c r="AX367" s="152" t="str">
        <f t="shared" si="47"/>
        <v/>
      </c>
      <c r="AY367" s="152"/>
    </row>
    <row r="368" spans="1:51" s="107" customFormat="1">
      <c r="A368" s="142" t="str">
        <f t="shared" si="48"/>
        <v/>
      </c>
      <c r="B368" s="148" t="str">
        <f t="shared" si="45"/>
        <v/>
      </c>
      <c r="C368" s="149"/>
      <c r="D368" s="111"/>
      <c r="E368" s="144" t="str">
        <f t="shared" si="49"/>
        <v/>
      </c>
      <c r="F368" s="238"/>
      <c r="G368" s="238"/>
      <c r="H368" s="238"/>
      <c r="I368" s="238"/>
      <c r="J368" s="238"/>
      <c r="K368" s="238"/>
      <c r="L368" s="238"/>
      <c r="M368" s="238"/>
      <c r="N368" s="238"/>
      <c r="O368" s="238"/>
      <c r="P368" s="238"/>
      <c r="Q368" s="238"/>
      <c r="R368" s="238"/>
      <c r="S368" s="238"/>
      <c r="T368" s="238"/>
      <c r="U368" s="238"/>
      <c r="V368" s="238"/>
      <c r="W368" s="238"/>
      <c r="X368" s="238"/>
      <c r="Y368" s="238"/>
      <c r="Z368" s="238"/>
      <c r="AA368" s="238"/>
      <c r="AB368" s="238"/>
      <c r="AC368" s="238"/>
      <c r="AD368" s="238"/>
      <c r="AE368" s="238"/>
      <c r="AF368" s="238"/>
      <c r="AG368" s="238"/>
      <c r="AH368" s="239"/>
      <c r="AI368" s="240"/>
      <c r="AJ368" s="239"/>
      <c r="AK368" s="238"/>
      <c r="AL368" s="241"/>
      <c r="AM368" s="238"/>
      <c r="AN368" s="238"/>
      <c r="AO368" s="238"/>
      <c r="AP368" s="174" t="str">
        <f t="shared" si="50"/>
        <v/>
      </c>
      <c r="AQ368" s="109" t="str">
        <f t="shared" si="51"/>
        <v/>
      </c>
      <c r="AR368" s="172" t="str">
        <f>UPPER(IF($AH368="","",IF(COUNTIF($AR$34:$AR367,$AH368)&lt;1,$AH368,"")))</f>
        <v/>
      </c>
      <c r="AS368" s="111" t="str">
        <f t="shared" si="46"/>
        <v/>
      </c>
      <c r="AT368" s="109" t="str">
        <f t="shared" si="52"/>
        <v/>
      </c>
      <c r="AU368" s="242"/>
      <c r="AV368" s="150"/>
      <c r="AW368" s="151"/>
      <c r="AX368" s="152" t="str">
        <f t="shared" si="47"/>
        <v/>
      </c>
      <c r="AY368" s="152"/>
    </row>
    <row r="369" spans="1:51" s="107" customFormat="1">
      <c r="A369" s="142" t="str">
        <f t="shared" si="48"/>
        <v/>
      </c>
      <c r="B369" s="148" t="str">
        <f t="shared" si="45"/>
        <v/>
      </c>
      <c r="C369" s="149"/>
      <c r="D369" s="111"/>
      <c r="E369" s="144" t="str">
        <f t="shared" si="49"/>
        <v/>
      </c>
      <c r="F369" s="238"/>
      <c r="G369" s="238"/>
      <c r="H369" s="238"/>
      <c r="I369" s="238"/>
      <c r="J369" s="238"/>
      <c r="K369" s="238"/>
      <c r="L369" s="238"/>
      <c r="M369" s="238"/>
      <c r="N369" s="238"/>
      <c r="O369" s="238"/>
      <c r="P369" s="238"/>
      <c r="Q369" s="238"/>
      <c r="R369" s="238"/>
      <c r="S369" s="238"/>
      <c r="T369" s="238"/>
      <c r="U369" s="238"/>
      <c r="V369" s="238"/>
      <c r="W369" s="238"/>
      <c r="X369" s="238"/>
      <c r="Y369" s="238"/>
      <c r="Z369" s="238"/>
      <c r="AA369" s="238"/>
      <c r="AB369" s="238"/>
      <c r="AC369" s="238"/>
      <c r="AD369" s="238"/>
      <c r="AE369" s="238"/>
      <c r="AF369" s="238"/>
      <c r="AG369" s="238"/>
      <c r="AH369" s="239"/>
      <c r="AI369" s="240"/>
      <c r="AJ369" s="239"/>
      <c r="AK369" s="238"/>
      <c r="AL369" s="241"/>
      <c r="AM369" s="238"/>
      <c r="AN369" s="238"/>
      <c r="AO369" s="238"/>
      <c r="AP369" s="174" t="str">
        <f t="shared" si="50"/>
        <v/>
      </c>
      <c r="AQ369" s="109" t="str">
        <f t="shared" si="51"/>
        <v/>
      </c>
      <c r="AR369" s="172" t="str">
        <f>UPPER(IF($AH369="","",IF(COUNTIF($AR$34:$AR368,$AH369)&lt;1,$AH369,"")))</f>
        <v/>
      </c>
      <c r="AS369" s="111" t="str">
        <f t="shared" si="46"/>
        <v/>
      </c>
      <c r="AT369" s="109" t="str">
        <f t="shared" si="52"/>
        <v/>
      </c>
      <c r="AU369" s="242"/>
      <c r="AV369" s="150"/>
      <c r="AW369" s="151"/>
      <c r="AX369" s="152" t="str">
        <f t="shared" si="47"/>
        <v/>
      </c>
      <c r="AY369" s="152"/>
    </row>
    <row r="370" spans="1:51" s="107" customFormat="1">
      <c r="A370" s="142" t="str">
        <f t="shared" si="48"/>
        <v/>
      </c>
      <c r="B370" s="148" t="str">
        <f t="shared" si="45"/>
        <v/>
      </c>
      <c r="C370" s="149"/>
      <c r="D370" s="111"/>
      <c r="E370" s="144" t="str">
        <f t="shared" si="49"/>
        <v/>
      </c>
      <c r="F370" s="238"/>
      <c r="G370" s="238"/>
      <c r="H370" s="238"/>
      <c r="I370" s="238"/>
      <c r="J370" s="238"/>
      <c r="K370" s="238"/>
      <c r="L370" s="238"/>
      <c r="M370" s="238"/>
      <c r="N370" s="238"/>
      <c r="O370" s="238"/>
      <c r="P370" s="238"/>
      <c r="Q370" s="238"/>
      <c r="R370" s="238"/>
      <c r="S370" s="238"/>
      <c r="T370" s="238"/>
      <c r="U370" s="238"/>
      <c r="V370" s="238"/>
      <c r="W370" s="238"/>
      <c r="X370" s="238"/>
      <c r="Y370" s="238"/>
      <c r="Z370" s="238"/>
      <c r="AA370" s="238"/>
      <c r="AB370" s="238"/>
      <c r="AC370" s="238"/>
      <c r="AD370" s="238"/>
      <c r="AE370" s="238"/>
      <c r="AF370" s="238"/>
      <c r="AG370" s="238"/>
      <c r="AH370" s="239"/>
      <c r="AI370" s="240"/>
      <c r="AJ370" s="239"/>
      <c r="AK370" s="238"/>
      <c r="AL370" s="241"/>
      <c r="AM370" s="238"/>
      <c r="AN370" s="238"/>
      <c r="AO370" s="238"/>
      <c r="AP370" s="174" t="str">
        <f t="shared" si="50"/>
        <v/>
      </c>
      <c r="AQ370" s="109" t="str">
        <f t="shared" si="51"/>
        <v/>
      </c>
      <c r="AR370" s="172" t="str">
        <f>UPPER(IF($AH370="","",IF(COUNTIF($AR$34:$AR369,$AH370)&lt;1,$AH370,"")))</f>
        <v/>
      </c>
      <c r="AS370" s="111" t="str">
        <f t="shared" si="46"/>
        <v/>
      </c>
      <c r="AT370" s="109" t="str">
        <f t="shared" si="52"/>
        <v/>
      </c>
      <c r="AU370" s="242"/>
      <c r="AV370" s="150"/>
      <c r="AW370" s="151"/>
      <c r="AX370" s="152" t="str">
        <f t="shared" si="47"/>
        <v/>
      </c>
      <c r="AY370" s="152"/>
    </row>
    <row r="371" spans="1:51" s="107" customFormat="1">
      <c r="A371" s="142" t="str">
        <f t="shared" si="48"/>
        <v/>
      </c>
      <c r="B371" s="148" t="str">
        <f t="shared" si="45"/>
        <v/>
      </c>
      <c r="C371" s="149"/>
      <c r="D371" s="111"/>
      <c r="E371" s="144" t="str">
        <f t="shared" si="49"/>
        <v/>
      </c>
      <c r="F371" s="238"/>
      <c r="G371" s="238"/>
      <c r="H371" s="238"/>
      <c r="I371" s="238"/>
      <c r="J371" s="238"/>
      <c r="K371" s="238"/>
      <c r="L371" s="238"/>
      <c r="M371" s="238"/>
      <c r="N371" s="238"/>
      <c r="O371" s="238"/>
      <c r="P371" s="238"/>
      <c r="Q371" s="238"/>
      <c r="R371" s="238"/>
      <c r="S371" s="238"/>
      <c r="T371" s="238"/>
      <c r="U371" s="238"/>
      <c r="V371" s="238"/>
      <c r="W371" s="238"/>
      <c r="X371" s="238"/>
      <c r="Y371" s="238"/>
      <c r="Z371" s="238"/>
      <c r="AA371" s="238"/>
      <c r="AB371" s="238"/>
      <c r="AC371" s="238"/>
      <c r="AD371" s="238"/>
      <c r="AE371" s="238"/>
      <c r="AF371" s="238"/>
      <c r="AG371" s="238"/>
      <c r="AH371" s="239"/>
      <c r="AI371" s="240"/>
      <c r="AJ371" s="239"/>
      <c r="AK371" s="238"/>
      <c r="AL371" s="241"/>
      <c r="AM371" s="238"/>
      <c r="AN371" s="238"/>
      <c r="AO371" s="238"/>
      <c r="AP371" s="174" t="str">
        <f t="shared" si="50"/>
        <v/>
      </c>
      <c r="AQ371" s="109" t="str">
        <f t="shared" si="51"/>
        <v/>
      </c>
      <c r="AR371" s="172" t="str">
        <f>UPPER(IF($AH371="","",IF(COUNTIF($AR$34:$AR370,$AH371)&lt;1,$AH371,"")))</f>
        <v/>
      </c>
      <c r="AS371" s="111" t="str">
        <f t="shared" si="46"/>
        <v/>
      </c>
      <c r="AT371" s="109" t="str">
        <f t="shared" si="52"/>
        <v/>
      </c>
      <c r="AU371" s="242"/>
      <c r="AV371" s="150"/>
      <c r="AW371" s="151"/>
      <c r="AX371" s="152" t="str">
        <f t="shared" si="47"/>
        <v/>
      </c>
      <c r="AY371" s="152"/>
    </row>
    <row r="372" spans="1:51" s="107" customFormat="1">
      <c r="A372" s="142" t="str">
        <f t="shared" si="48"/>
        <v/>
      </c>
      <c r="B372" s="148" t="str">
        <f t="shared" si="45"/>
        <v/>
      </c>
      <c r="C372" s="149"/>
      <c r="D372" s="111"/>
      <c r="E372" s="144" t="str">
        <f t="shared" si="49"/>
        <v/>
      </c>
      <c r="F372" s="238"/>
      <c r="G372" s="238"/>
      <c r="H372" s="238"/>
      <c r="I372" s="238"/>
      <c r="J372" s="238"/>
      <c r="K372" s="238"/>
      <c r="L372" s="238"/>
      <c r="M372" s="238"/>
      <c r="N372" s="238"/>
      <c r="O372" s="238"/>
      <c r="P372" s="238"/>
      <c r="Q372" s="238"/>
      <c r="R372" s="238"/>
      <c r="S372" s="238"/>
      <c r="T372" s="238"/>
      <c r="U372" s="238"/>
      <c r="V372" s="238"/>
      <c r="W372" s="238"/>
      <c r="X372" s="238"/>
      <c r="Y372" s="238"/>
      <c r="Z372" s="238"/>
      <c r="AA372" s="238"/>
      <c r="AB372" s="238"/>
      <c r="AC372" s="238"/>
      <c r="AD372" s="238"/>
      <c r="AE372" s="238"/>
      <c r="AF372" s="238"/>
      <c r="AG372" s="238"/>
      <c r="AH372" s="239"/>
      <c r="AI372" s="240"/>
      <c r="AJ372" s="239"/>
      <c r="AK372" s="238"/>
      <c r="AL372" s="241"/>
      <c r="AM372" s="238"/>
      <c r="AN372" s="238"/>
      <c r="AO372" s="238"/>
      <c r="AP372" s="174" t="str">
        <f t="shared" si="50"/>
        <v/>
      </c>
      <c r="AQ372" s="109" t="str">
        <f t="shared" si="51"/>
        <v/>
      </c>
      <c r="AR372" s="172" t="str">
        <f>UPPER(IF($AH372="","",IF(COUNTIF($AR$34:$AR371,$AH372)&lt;1,$AH372,"")))</f>
        <v/>
      </c>
      <c r="AS372" s="111" t="str">
        <f t="shared" si="46"/>
        <v/>
      </c>
      <c r="AT372" s="109" t="str">
        <f t="shared" si="52"/>
        <v/>
      </c>
      <c r="AU372" s="242"/>
      <c r="AV372" s="150"/>
      <c r="AW372" s="151"/>
      <c r="AX372" s="152" t="str">
        <f t="shared" si="47"/>
        <v/>
      </c>
      <c r="AY372" s="152"/>
    </row>
    <row r="373" spans="1:51" s="107" customFormat="1">
      <c r="A373" s="142" t="str">
        <f t="shared" si="48"/>
        <v/>
      </c>
      <c r="B373" s="148" t="str">
        <f t="shared" si="45"/>
        <v/>
      </c>
      <c r="C373" s="149"/>
      <c r="D373" s="111"/>
      <c r="E373" s="144" t="str">
        <f t="shared" si="49"/>
        <v/>
      </c>
      <c r="F373" s="238"/>
      <c r="G373" s="238"/>
      <c r="H373" s="238"/>
      <c r="I373" s="238"/>
      <c r="J373" s="238"/>
      <c r="K373" s="238"/>
      <c r="L373" s="238"/>
      <c r="M373" s="238"/>
      <c r="N373" s="238"/>
      <c r="O373" s="238"/>
      <c r="P373" s="238"/>
      <c r="Q373" s="238"/>
      <c r="R373" s="238"/>
      <c r="S373" s="238"/>
      <c r="T373" s="238"/>
      <c r="U373" s="238"/>
      <c r="V373" s="238"/>
      <c r="W373" s="238"/>
      <c r="X373" s="238"/>
      <c r="Y373" s="238"/>
      <c r="Z373" s="238"/>
      <c r="AA373" s="238"/>
      <c r="AB373" s="238"/>
      <c r="AC373" s="238"/>
      <c r="AD373" s="238"/>
      <c r="AE373" s="238"/>
      <c r="AF373" s="238"/>
      <c r="AG373" s="238"/>
      <c r="AH373" s="239"/>
      <c r="AI373" s="240"/>
      <c r="AJ373" s="239"/>
      <c r="AK373" s="238"/>
      <c r="AL373" s="241"/>
      <c r="AM373" s="238"/>
      <c r="AN373" s="238"/>
      <c r="AO373" s="238"/>
      <c r="AP373" s="174" t="str">
        <f t="shared" si="50"/>
        <v/>
      </c>
      <c r="AQ373" s="109" t="str">
        <f t="shared" si="51"/>
        <v/>
      </c>
      <c r="AR373" s="172" t="str">
        <f>UPPER(IF($AH373="","",IF(COUNTIF($AR$34:$AR372,$AH373)&lt;1,$AH373,"")))</f>
        <v/>
      </c>
      <c r="AS373" s="111" t="str">
        <f t="shared" si="46"/>
        <v/>
      </c>
      <c r="AT373" s="109" t="str">
        <f t="shared" si="52"/>
        <v/>
      </c>
      <c r="AU373" s="242"/>
      <c r="AV373" s="150"/>
      <c r="AW373" s="151"/>
      <c r="AX373" s="152" t="str">
        <f t="shared" si="47"/>
        <v/>
      </c>
      <c r="AY373" s="152"/>
    </row>
    <row r="374" spans="1:51" s="107" customFormat="1">
      <c r="A374" s="142" t="str">
        <f t="shared" si="48"/>
        <v/>
      </c>
      <c r="B374" s="148" t="str">
        <f t="shared" si="45"/>
        <v/>
      </c>
      <c r="C374" s="149"/>
      <c r="D374" s="111"/>
      <c r="E374" s="144" t="str">
        <f t="shared" si="49"/>
        <v/>
      </c>
      <c r="F374" s="238"/>
      <c r="G374" s="238"/>
      <c r="H374" s="238"/>
      <c r="I374" s="238"/>
      <c r="J374" s="238"/>
      <c r="K374" s="238"/>
      <c r="L374" s="238"/>
      <c r="M374" s="238"/>
      <c r="N374" s="238"/>
      <c r="O374" s="238"/>
      <c r="P374" s="238"/>
      <c r="Q374" s="238"/>
      <c r="R374" s="238"/>
      <c r="S374" s="238"/>
      <c r="T374" s="238"/>
      <c r="U374" s="238"/>
      <c r="V374" s="238"/>
      <c r="W374" s="238"/>
      <c r="X374" s="238"/>
      <c r="Y374" s="238"/>
      <c r="Z374" s="238"/>
      <c r="AA374" s="238"/>
      <c r="AB374" s="238"/>
      <c r="AC374" s="238"/>
      <c r="AD374" s="238"/>
      <c r="AE374" s="238"/>
      <c r="AF374" s="238"/>
      <c r="AG374" s="238"/>
      <c r="AH374" s="239"/>
      <c r="AI374" s="240"/>
      <c r="AJ374" s="239"/>
      <c r="AK374" s="238"/>
      <c r="AL374" s="241"/>
      <c r="AM374" s="238"/>
      <c r="AN374" s="238"/>
      <c r="AO374" s="238"/>
      <c r="AP374" s="174" t="str">
        <f t="shared" si="50"/>
        <v/>
      </c>
      <c r="AQ374" s="109" t="str">
        <f t="shared" si="51"/>
        <v/>
      </c>
      <c r="AR374" s="172" t="str">
        <f>UPPER(IF($AH374="","",IF(COUNTIF($AR$34:$AR373,$AH374)&lt;1,$AH374,"")))</f>
        <v/>
      </c>
      <c r="AS374" s="111" t="str">
        <f t="shared" si="46"/>
        <v/>
      </c>
      <c r="AT374" s="109" t="str">
        <f t="shared" si="52"/>
        <v/>
      </c>
      <c r="AU374" s="242"/>
      <c r="AV374" s="150"/>
      <c r="AW374" s="151"/>
      <c r="AX374" s="152" t="str">
        <f t="shared" si="47"/>
        <v/>
      </c>
      <c r="AY374" s="152"/>
    </row>
    <row r="375" spans="1:51" s="107" customFormat="1">
      <c r="A375" s="142" t="str">
        <f t="shared" si="48"/>
        <v/>
      </c>
      <c r="B375" s="148" t="str">
        <f t="shared" si="45"/>
        <v/>
      </c>
      <c r="C375" s="149"/>
      <c r="D375" s="111"/>
      <c r="E375" s="144" t="str">
        <f t="shared" si="49"/>
        <v/>
      </c>
      <c r="F375" s="238"/>
      <c r="G375" s="238"/>
      <c r="H375" s="238"/>
      <c r="I375" s="238"/>
      <c r="J375" s="238"/>
      <c r="K375" s="238"/>
      <c r="L375" s="238"/>
      <c r="M375" s="238"/>
      <c r="N375" s="238"/>
      <c r="O375" s="238"/>
      <c r="P375" s="238"/>
      <c r="Q375" s="238"/>
      <c r="R375" s="238"/>
      <c r="S375" s="238"/>
      <c r="T375" s="238"/>
      <c r="U375" s="238"/>
      <c r="V375" s="238"/>
      <c r="W375" s="238"/>
      <c r="X375" s="238"/>
      <c r="Y375" s="238"/>
      <c r="Z375" s="238"/>
      <c r="AA375" s="238"/>
      <c r="AB375" s="238"/>
      <c r="AC375" s="238"/>
      <c r="AD375" s="238"/>
      <c r="AE375" s="238"/>
      <c r="AF375" s="238"/>
      <c r="AG375" s="238"/>
      <c r="AH375" s="239"/>
      <c r="AI375" s="240"/>
      <c r="AJ375" s="239"/>
      <c r="AK375" s="238"/>
      <c r="AL375" s="241"/>
      <c r="AM375" s="238"/>
      <c r="AN375" s="238"/>
      <c r="AO375" s="238"/>
      <c r="AP375" s="174" t="str">
        <f t="shared" si="50"/>
        <v/>
      </c>
      <c r="AQ375" s="109" t="str">
        <f t="shared" si="51"/>
        <v/>
      </c>
      <c r="AR375" s="172" t="str">
        <f>UPPER(IF($AH375="","",IF(COUNTIF($AR$34:$AR374,$AH375)&lt;1,$AH375,"")))</f>
        <v/>
      </c>
      <c r="AS375" s="111" t="str">
        <f t="shared" si="46"/>
        <v/>
      </c>
      <c r="AT375" s="109" t="str">
        <f t="shared" si="52"/>
        <v/>
      </c>
      <c r="AU375" s="242"/>
      <c r="AV375" s="150"/>
      <c r="AW375" s="151"/>
      <c r="AX375" s="152" t="str">
        <f t="shared" si="47"/>
        <v/>
      </c>
      <c r="AY375" s="152"/>
    </row>
    <row r="376" spans="1:51" s="107" customFormat="1">
      <c r="A376" s="142" t="str">
        <f t="shared" si="48"/>
        <v/>
      </c>
      <c r="B376" s="148" t="str">
        <f t="shared" si="45"/>
        <v/>
      </c>
      <c r="C376" s="149"/>
      <c r="D376" s="111"/>
      <c r="E376" s="144" t="str">
        <f t="shared" si="49"/>
        <v/>
      </c>
      <c r="F376" s="238"/>
      <c r="G376" s="238"/>
      <c r="H376" s="238"/>
      <c r="I376" s="238"/>
      <c r="J376" s="238"/>
      <c r="K376" s="238"/>
      <c r="L376" s="238"/>
      <c r="M376" s="238"/>
      <c r="N376" s="238"/>
      <c r="O376" s="238"/>
      <c r="P376" s="238"/>
      <c r="Q376" s="238"/>
      <c r="R376" s="238"/>
      <c r="S376" s="238"/>
      <c r="T376" s="238"/>
      <c r="U376" s="238"/>
      <c r="V376" s="238"/>
      <c r="W376" s="238"/>
      <c r="X376" s="238"/>
      <c r="Y376" s="238"/>
      <c r="Z376" s="238"/>
      <c r="AA376" s="238"/>
      <c r="AB376" s="238"/>
      <c r="AC376" s="238"/>
      <c r="AD376" s="238"/>
      <c r="AE376" s="238"/>
      <c r="AF376" s="238"/>
      <c r="AG376" s="238"/>
      <c r="AH376" s="239"/>
      <c r="AI376" s="240"/>
      <c r="AJ376" s="239"/>
      <c r="AK376" s="238"/>
      <c r="AL376" s="241"/>
      <c r="AM376" s="238"/>
      <c r="AN376" s="238"/>
      <c r="AO376" s="238"/>
      <c r="AP376" s="174" t="str">
        <f t="shared" si="50"/>
        <v/>
      </c>
      <c r="AQ376" s="109" t="str">
        <f t="shared" si="51"/>
        <v/>
      </c>
      <c r="AR376" s="172" t="str">
        <f>UPPER(IF($AH376="","",IF(COUNTIF($AR$34:$AR375,$AH376)&lt;1,$AH376,"")))</f>
        <v/>
      </c>
      <c r="AS376" s="111" t="str">
        <f t="shared" si="46"/>
        <v/>
      </c>
      <c r="AT376" s="109" t="str">
        <f t="shared" si="52"/>
        <v/>
      </c>
      <c r="AU376" s="242"/>
      <c r="AV376" s="150"/>
      <c r="AW376" s="151"/>
      <c r="AX376" s="152" t="str">
        <f t="shared" si="47"/>
        <v/>
      </c>
      <c r="AY376" s="152"/>
    </row>
    <row r="377" spans="1:51" s="107" customFormat="1">
      <c r="A377" s="142" t="str">
        <f t="shared" si="48"/>
        <v/>
      </c>
      <c r="B377" s="148" t="str">
        <f t="shared" si="45"/>
        <v/>
      </c>
      <c r="C377" s="149"/>
      <c r="D377" s="111"/>
      <c r="E377" s="144" t="str">
        <f t="shared" si="49"/>
        <v/>
      </c>
      <c r="F377" s="238"/>
      <c r="G377" s="238"/>
      <c r="H377" s="238"/>
      <c r="I377" s="238"/>
      <c r="J377" s="238"/>
      <c r="K377" s="238"/>
      <c r="L377" s="238"/>
      <c r="M377" s="238"/>
      <c r="N377" s="238"/>
      <c r="O377" s="238"/>
      <c r="P377" s="238"/>
      <c r="Q377" s="238"/>
      <c r="R377" s="238"/>
      <c r="S377" s="238"/>
      <c r="T377" s="238"/>
      <c r="U377" s="238"/>
      <c r="V377" s="238"/>
      <c r="W377" s="238"/>
      <c r="X377" s="238"/>
      <c r="Y377" s="238"/>
      <c r="Z377" s="238"/>
      <c r="AA377" s="238"/>
      <c r="AB377" s="238"/>
      <c r="AC377" s="238"/>
      <c r="AD377" s="238"/>
      <c r="AE377" s="238"/>
      <c r="AF377" s="238"/>
      <c r="AG377" s="238"/>
      <c r="AH377" s="239"/>
      <c r="AI377" s="240"/>
      <c r="AJ377" s="239"/>
      <c r="AK377" s="238"/>
      <c r="AL377" s="241"/>
      <c r="AM377" s="238"/>
      <c r="AN377" s="238"/>
      <c r="AO377" s="238"/>
      <c r="AP377" s="174" t="str">
        <f t="shared" si="50"/>
        <v/>
      </c>
      <c r="AQ377" s="109" t="str">
        <f t="shared" si="51"/>
        <v/>
      </c>
      <c r="AR377" s="172" t="str">
        <f>UPPER(IF($AH377="","",IF(COUNTIF($AR$34:$AR376,$AH377)&lt;1,$AH377,"")))</f>
        <v/>
      </c>
      <c r="AS377" s="111" t="str">
        <f t="shared" si="46"/>
        <v/>
      </c>
      <c r="AT377" s="109" t="str">
        <f t="shared" si="52"/>
        <v/>
      </c>
      <c r="AU377" s="242"/>
      <c r="AV377" s="150"/>
      <c r="AW377" s="151"/>
      <c r="AX377" s="152" t="str">
        <f t="shared" si="47"/>
        <v/>
      </c>
      <c r="AY377" s="152"/>
    </row>
    <row r="378" spans="1:51" s="107" customFormat="1">
      <c r="A378" s="142" t="str">
        <f t="shared" si="48"/>
        <v/>
      </c>
      <c r="B378" s="148" t="str">
        <f t="shared" si="45"/>
        <v/>
      </c>
      <c r="C378" s="149"/>
      <c r="D378" s="111"/>
      <c r="E378" s="144" t="str">
        <f t="shared" si="49"/>
        <v/>
      </c>
      <c r="F378" s="238"/>
      <c r="G378" s="238"/>
      <c r="H378" s="238"/>
      <c r="I378" s="238"/>
      <c r="J378" s="238"/>
      <c r="K378" s="238"/>
      <c r="L378" s="238"/>
      <c r="M378" s="238"/>
      <c r="N378" s="238"/>
      <c r="O378" s="238"/>
      <c r="P378" s="238"/>
      <c r="Q378" s="238"/>
      <c r="R378" s="238"/>
      <c r="S378" s="238"/>
      <c r="T378" s="238"/>
      <c r="U378" s="238"/>
      <c r="V378" s="238"/>
      <c r="W378" s="238"/>
      <c r="X378" s="238"/>
      <c r="Y378" s="238"/>
      <c r="Z378" s="238"/>
      <c r="AA378" s="238"/>
      <c r="AB378" s="238"/>
      <c r="AC378" s="238"/>
      <c r="AD378" s="238"/>
      <c r="AE378" s="238"/>
      <c r="AF378" s="238"/>
      <c r="AG378" s="238"/>
      <c r="AH378" s="239"/>
      <c r="AI378" s="240"/>
      <c r="AJ378" s="239"/>
      <c r="AK378" s="238"/>
      <c r="AL378" s="241"/>
      <c r="AM378" s="238"/>
      <c r="AN378" s="238"/>
      <c r="AO378" s="238"/>
      <c r="AP378" s="174" t="str">
        <f t="shared" si="50"/>
        <v/>
      </c>
      <c r="AQ378" s="109" t="str">
        <f t="shared" si="51"/>
        <v/>
      </c>
      <c r="AR378" s="172" t="str">
        <f>UPPER(IF($AH378="","",IF(COUNTIF($AR$34:$AR377,$AH378)&lt;1,$AH378,"")))</f>
        <v/>
      </c>
      <c r="AS378" s="111" t="str">
        <f t="shared" si="46"/>
        <v/>
      </c>
      <c r="AT378" s="109" t="str">
        <f t="shared" si="52"/>
        <v/>
      </c>
      <c r="AU378" s="242"/>
      <c r="AV378" s="150"/>
      <c r="AW378" s="151"/>
      <c r="AX378" s="152" t="str">
        <f t="shared" si="47"/>
        <v/>
      </c>
      <c r="AY378" s="152"/>
    </row>
    <row r="379" spans="1:51" s="107" customFormat="1">
      <c r="A379" s="142" t="str">
        <f t="shared" si="48"/>
        <v/>
      </c>
      <c r="B379" s="148" t="str">
        <f t="shared" si="45"/>
        <v/>
      </c>
      <c r="C379" s="149"/>
      <c r="D379" s="111"/>
      <c r="E379" s="144" t="str">
        <f t="shared" si="49"/>
        <v/>
      </c>
      <c r="F379" s="238"/>
      <c r="G379" s="238"/>
      <c r="H379" s="238"/>
      <c r="I379" s="238"/>
      <c r="J379" s="238"/>
      <c r="K379" s="238"/>
      <c r="L379" s="238"/>
      <c r="M379" s="238"/>
      <c r="N379" s="238"/>
      <c r="O379" s="238"/>
      <c r="P379" s="238"/>
      <c r="Q379" s="238"/>
      <c r="R379" s="238"/>
      <c r="S379" s="238"/>
      <c r="T379" s="238"/>
      <c r="U379" s="238"/>
      <c r="V379" s="238"/>
      <c r="W379" s="238"/>
      <c r="X379" s="238"/>
      <c r="Y379" s="238"/>
      <c r="Z379" s="238"/>
      <c r="AA379" s="238"/>
      <c r="AB379" s="238"/>
      <c r="AC379" s="238"/>
      <c r="AD379" s="238"/>
      <c r="AE379" s="238"/>
      <c r="AF379" s="238"/>
      <c r="AG379" s="238"/>
      <c r="AH379" s="239"/>
      <c r="AI379" s="240"/>
      <c r="AJ379" s="239"/>
      <c r="AK379" s="238"/>
      <c r="AL379" s="241"/>
      <c r="AM379" s="238"/>
      <c r="AN379" s="238"/>
      <c r="AO379" s="238"/>
      <c r="AP379" s="174" t="str">
        <f t="shared" si="50"/>
        <v/>
      </c>
      <c r="AQ379" s="109" t="str">
        <f t="shared" si="51"/>
        <v/>
      </c>
      <c r="AR379" s="172" t="str">
        <f>UPPER(IF($AH379="","",IF(COUNTIF($AR$34:$AR378,$AH379)&lt;1,$AH379,"")))</f>
        <v/>
      </c>
      <c r="AS379" s="111" t="str">
        <f t="shared" si="46"/>
        <v/>
      </c>
      <c r="AT379" s="109" t="str">
        <f t="shared" si="52"/>
        <v/>
      </c>
      <c r="AU379" s="242"/>
      <c r="AV379" s="150"/>
      <c r="AW379" s="151"/>
      <c r="AX379" s="152" t="str">
        <f t="shared" si="47"/>
        <v/>
      </c>
      <c r="AY379" s="152"/>
    </row>
    <row r="380" spans="1:51" s="107" customFormat="1">
      <c r="A380" s="142" t="str">
        <f t="shared" si="48"/>
        <v/>
      </c>
      <c r="B380" s="148" t="str">
        <f t="shared" si="45"/>
        <v/>
      </c>
      <c r="C380" s="149"/>
      <c r="D380" s="111"/>
      <c r="E380" s="144" t="str">
        <f t="shared" si="49"/>
        <v/>
      </c>
      <c r="F380" s="238"/>
      <c r="G380" s="238"/>
      <c r="H380" s="238"/>
      <c r="I380" s="238"/>
      <c r="J380" s="238"/>
      <c r="K380" s="238"/>
      <c r="L380" s="238"/>
      <c r="M380" s="238"/>
      <c r="N380" s="238"/>
      <c r="O380" s="238"/>
      <c r="P380" s="238"/>
      <c r="Q380" s="238"/>
      <c r="R380" s="238"/>
      <c r="S380" s="238"/>
      <c r="T380" s="238"/>
      <c r="U380" s="238"/>
      <c r="V380" s="238"/>
      <c r="W380" s="238"/>
      <c r="X380" s="238"/>
      <c r="Y380" s="238"/>
      <c r="Z380" s="238"/>
      <c r="AA380" s="238"/>
      <c r="AB380" s="238"/>
      <c r="AC380" s="238"/>
      <c r="AD380" s="238"/>
      <c r="AE380" s="238"/>
      <c r="AF380" s="238"/>
      <c r="AG380" s="238"/>
      <c r="AH380" s="239"/>
      <c r="AI380" s="240"/>
      <c r="AJ380" s="239"/>
      <c r="AK380" s="238"/>
      <c r="AL380" s="241"/>
      <c r="AM380" s="238"/>
      <c r="AN380" s="238"/>
      <c r="AO380" s="238"/>
      <c r="AP380" s="174" t="str">
        <f t="shared" si="50"/>
        <v/>
      </c>
      <c r="AQ380" s="109" t="str">
        <f t="shared" si="51"/>
        <v/>
      </c>
      <c r="AR380" s="172" t="str">
        <f>UPPER(IF($AH380="","",IF(COUNTIF($AR$34:$AR379,$AH380)&lt;1,$AH380,"")))</f>
        <v/>
      </c>
      <c r="AS380" s="111" t="str">
        <f t="shared" si="46"/>
        <v/>
      </c>
      <c r="AT380" s="109" t="str">
        <f t="shared" si="52"/>
        <v/>
      </c>
      <c r="AU380" s="242"/>
      <c r="AV380" s="150"/>
      <c r="AW380" s="151"/>
      <c r="AX380" s="152" t="str">
        <f t="shared" si="47"/>
        <v/>
      </c>
      <c r="AY380" s="152"/>
    </row>
    <row r="381" spans="1:51" s="107" customFormat="1">
      <c r="A381" s="142" t="str">
        <f t="shared" si="48"/>
        <v/>
      </c>
      <c r="B381" s="148" t="str">
        <f t="shared" si="45"/>
        <v/>
      </c>
      <c r="C381" s="149"/>
      <c r="D381" s="111"/>
      <c r="E381" s="144" t="str">
        <f t="shared" si="49"/>
        <v/>
      </c>
      <c r="F381" s="238"/>
      <c r="G381" s="238"/>
      <c r="H381" s="238"/>
      <c r="I381" s="238"/>
      <c r="J381" s="238"/>
      <c r="K381" s="238"/>
      <c r="L381" s="238"/>
      <c r="M381" s="238"/>
      <c r="N381" s="238"/>
      <c r="O381" s="238"/>
      <c r="P381" s="238"/>
      <c r="Q381" s="238"/>
      <c r="R381" s="238"/>
      <c r="S381" s="238"/>
      <c r="T381" s="238"/>
      <c r="U381" s="238"/>
      <c r="V381" s="238"/>
      <c r="W381" s="238"/>
      <c r="X381" s="238"/>
      <c r="Y381" s="238"/>
      <c r="Z381" s="238"/>
      <c r="AA381" s="238"/>
      <c r="AB381" s="238"/>
      <c r="AC381" s="238"/>
      <c r="AD381" s="238"/>
      <c r="AE381" s="238"/>
      <c r="AF381" s="238"/>
      <c r="AG381" s="238"/>
      <c r="AH381" s="239"/>
      <c r="AI381" s="240"/>
      <c r="AJ381" s="239"/>
      <c r="AK381" s="238"/>
      <c r="AL381" s="241"/>
      <c r="AM381" s="238"/>
      <c r="AN381" s="238"/>
      <c r="AO381" s="238"/>
      <c r="AP381" s="174" t="str">
        <f t="shared" si="50"/>
        <v/>
      </c>
      <c r="AQ381" s="109" t="str">
        <f t="shared" si="51"/>
        <v/>
      </c>
      <c r="AR381" s="172" t="str">
        <f>UPPER(IF($AH381="","",IF(COUNTIF($AR$34:$AR380,$AH381)&lt;1,$AH381,"")))</f>
        <v/>
      </c>
      <c r="AS381" s="111" t="str">
        <f t="shared" si="46"/>
        <v/>
      </c>
      <c r="AT381" s="109" t="str">
        <f t="shared" si="52"/>
        <v/>
      </c>
      <c r="AU381" s="242"/>
      <c r="AV381" s="150"/>
      <c r="AW381" s="151"/>
      <c r="AX381" s="152" t="str">
        <f t="shared" si="47"/>
        <v/>
      </c>
      <c r="AY381" s="152"/>
    </row>
    <row r="382" spans="1:51" s="107" customFormat="1">
      <c r="A382" s="142" t="str">
        <f t="shared" si="48"/>
        <v/>
      </c>
      <c r="B382" s="148" t="str">
        <f t="shared" si="45"/>
        <v/>
      </c>
      <c r="C382" s="149"/>
      <c r="D382" s="111"/>
      <c r="E382" s="144" t="str">
        <f t="shared" si="49"/>
        <v/>
      </c>
      <c r="F382" s="238"/>
      <c r="G382" s="238"/>
      <c r="H382" s="238"/>
      <c r="I382" s="238"/>
      <c r="J382" s="238"/>
      <c r="K382" s="238"/>
      <c r="L382" s="238"/>
      <c r="M382" s="238"/>
      <c r="N382" s="238"/>
      <c r="O382" s="238"/>
      <c r="P382" s="238"/>
      <c r="Q382" s="238"/>
      <c r="R382" s="238"/>
      <c r="S382" s="238"/>
      <c r="T382" s="238"/>
      <c r="U382" s="238"/>
      <c r="V382" s="238"/>
      <c r="W382" s="238"/>
      <c r="X382" s="238"/>
      <c r="Y382" s="238"/>
      <c r="Z382" s="238"/>
      <c r="AA382" s="238"/>
      <c r="AB382" s="238"/>
      <c r="AC382" s="238"/>
      <c r="AD382" s="238"/>
      <c r="AE382" s="238"/>
      <c r="AF382" s="238"/>
      <c r="AG382" s="238"/>
      <c r="AH382" s="239"/>
      <c r="AI382" s="240"/>
      <c r="AJ382" s="239"/>
      <c r="AK382" s="238"/>
      <c r="AL382" s="241"/>
      <c r="AM382" s="238"/>
      <c r="AN382" s="238"/>
      <c r="AO382" s="238"/>
      <c r="AP382" s="174" t="str">
        <f t="shared" si="50"/>
        <v/>
      </c>
      <c r="AQ382" s="109" t="str">
        <f t="shared" si="51"/>
        <v/>
      </c>
      <c r="AR382" s="172" t="str">
        <f>UPPER(IF($AH382="","",IF(COUNTIF($AR$34:$AR381,$AH382)&lt;1,$AH382,"")))</f>
        <v/>
      </c>
      <c r="AS382" s="111" t="str">
        <f t="shared" si="46"/>
        <v/>
      </c>
      <c r="AT382" s="109" t="str">
        <f t="shared" si="52"/>
        <v/>
      </c>
      <c r="AU382" s="242"/>
      <c r="AV382" s="150"/>
      <c r="AW382" s="151"/>
      <c r="AX382" s="152" t="str">
        <f t="shared" si="47"/>
        <v/>
      </c>
      <c r="AY382" s="152"/>
    </row>
    <row r="383" spans="1:51" s="107" customFormat="1">
      <c r="A383" s="142" t="str">
        <f t="shared" si="48"/>
        <v/>
      </c>
      <c r="B383" s="148" t="str">
        <f t="shared" si="45"/>
        <v/>
      </c>
      <c r="C383" s="149"/>
      <c r="D383" s="111"/>
      <c r="E383" s="144" t="str">
        <f t="shared" si="49"/>
        <v/>
      </c>
      <c r="F383" s="238"/>
      <c r="G383" s="238"/>
      <c r="H383" s="238"/>
      <c r="I383" s="238"/>
      <c r="J383" s="238"/>
      <c r="K383" s="238"/>
      <c r="L383" s="238"/>
      <c r="M383" s="238"/>
      <c r="N383" s="238"/>
      <c r="O383" s="238"/>
      <c r="P383" s="238"/>
      <c r="Q383" s="238"/>
      <c r="R383" s="238"/>
      <c r="S383" s="238"/>
      <c r="T383" s="238"/>
      <c r="U383" s="238"/>
      <c r="V383" s="238"/>
      <c r="W383" s="238"/>
      <c r="X383" s="238"/>
      <c r="Y383" s="238"/>
      <c r="Z383" s="238"/>
      <c r="AA383" s="238"/>
      <c r="AB383" s="238"/>
      <c r="AC383" s="238"/>
      <c r="AD383" s="238"/>
      <c r="AE383" s="238"/>
      <c r="AF383" s="238"/>
      <c r="AG383" s="238"/>
      <c r="AH383" s="239"/>
      <c r="AI383" s="240"/>
      <c r="AJ383" s="239"/>
      <c r="AK383" s="238"/>
      <c r="AL383" s="241"/>
      <c r="AM383" s="238"/>
      <c r="AN383" s="238"/>
      <c r="AO383" s="238"/>
      <c r="AP383" s="174" t="str">
        <f t="shared" si="50"/>
        <v/>
      </c>
      <c r="AQ383" s="109" t="str">
        <f t="shared" si="51"/>
        <v/>
      </c>
      <c r="AR383" s="172" t="str">
        <f>UPPER(IF($AH383="","",IF(COUNTIF($AR$34:$AR382,$AH383)&lt;1,$AH383,"")))</f>
        <v/>
      </c>
      <c r="AS383" s="111" t="str">
        <f t="shared" si="46"/>
        <v/>
      </c>
      <c r="AT383" s="109" t="str">
        <f t="shared" si="52"/>
        <v/>
      </c>
      <c r="AU383" s="242"/>
      <c r="AV383" s="150"/>
      <c r="AW383" s="151"/>
      <c r="AX383" s="152" t="str">
        <f t="shared" si="47"/>
        <v/>
      </c>
      <c r="AY383" s="152"/>
    </row>
    <row r="384" spans="1:51" s="107" customFormat="1">
      <c r="A384" s="142" t="str">
        <f t="shared" si="48"/>
        <v/>
      </c>
      <c r="B384" s="148" t="str">
        <f t="shared" si="45"/>
        <v/>
      </c>
      <c r="C384" s="149"/>
      <c r="D384" s="111"/>
      <c r="E384" s="144" t="str">
        <f t="shared" si="49"/>
        <v/>
      </c>
      <c r="F384" s="238"/>
      <c r="G384" s="238"/>
      <c r="H384" s="238"/>
      <c r="I384" s="238"/>
      <c r="J384" s="238"/>
      <c r="K384" s="238"/>
      <c r="L384" s="238"/>
      <c r="M384" s="238"/>
      <c r="N384" s="238"/>
      <c r="O384" s="238"/>
      <c r="P384" s="238"/>
      <c r="Q384" s="238"/>
      <c r="R384" s="238"/>
      <c r="S384" s="238"/>
      <c r="T384" s="238"/>
      <c r="U384" s="238"/>
      <c r="V384" s="238"/>
      <c r="W384" s="238"/>
      <c r="X384" s="238"/>
      <c r="Y384" s="238"/>
      <c r="Z384" s="238"/>
      <c r="AA384" s="238"/>
      <c r="AB384" s="238"/>
      <c r="AC384" s="238"/>
      <c r="AD384" s="238"/>
      <c r="AE384" s="238"/>
      <c r="AF384" s="238"/>
      <c r="AG384" s="238"/>
      <c r="AH384" s="239"/>
      <c r="AI384" s="240"/>
      <c r="AJ384" s="239"/>
      <c r="AK384" s="238"/>
      <c r="AL384" s="241"/>
      <c r="AM384" s="238"/>
      <c r="AN384" s="238"/>
      <c r="AO384" s="238"/>
      <c r="AP384" s="174" t="str">
        <f t="shared" si="50"/>
        <v/>
      </c>
      <c r="AQ384" s="109" t="str">
        <f t="shared" si="51"/>
        <v/>
      </c>
      <c r="AR384" s="172" t="str">
        <f>UPPER(IF($AH384="","",IF(COUNTIF($AR$34:$AR383,$AH384)&lt;1,$AH384,"")))</f>
        <v/>
      </c>
      <c r="AS384" s="111" t="str">
        <f t="shared" si="46"/>
        <v/>
      </c>
      <c r="AT384" s="109" t="str">
        <f t="shared" si="52"/>
        <v/>
      </c>
      <c r="AU384" s="242"/>
      <c r="AV384" s="150"/>
      <c r="AW384" s="151"/>
      <c r="AX384" s="152" t="str">
        <f t="shared" si="47"/>
        <v/>
      </c>
      <c r="AY384" s="152"/>
    </row>
    <row r="385" spans="1:51" s="107" customFormat="1">
      <c r="A385" s="142" t="str">
        <f t="shared" si="48"/>
        <v/>
      </c>
      <c r="B385" s="148" t="str">
        <f t="shared" si="45"/>
        <v/>
      </c>
      <c r="C385" s="149"/>
      <c r="D385" s="111"/>
      <c r="E385" s="144" t="str">
        <f t="shared" si="49"/>
        <v/>
      </c>
      <c r="F385" s="238"/>
      <c r="G385" s="238"/>
      <c r="H385" s="238"/>
      <c r="I385" s="238"/>
      <c r="J385" s="238"/>
      <c r="K385" s="238"/>
      <c r="L385" s="238"/>
      <c r="M385" s="238"/>
      <c r="N385" s="238"/>
      <c r="O385" s="238"/>
      <c r="P385" s="238"/>
      <c r="Q385" s="238"/>
      <c r="R385" s="238"/>
      <c r="S385" s="238"/>
      <c r="T385" s="238"/>
      <c r="U385" s="238"/>
      <c r="V385" s="238"/>
      <c r="W385" s="238"/>
      <c r="X385" s="238"/>
      <c r="Y385" s="238"/>
      <c r="Z385" s="238"/>
      <c r="AA385" s="238"/>
      <c r="AB385" s="238"/>
      <c r="AC385" s="238"/>
      <c r="AD385" s="238"/>
      <c r="AE385" s="238"/>
      <c r="AF385" s="238"/>
      <c r="AG385" s="238"/>
      <c r="AH385" s="239"/>
      <c r="AI385" s="240"/>
      <c r="AJ385" s="239"/>
      <c r="AK385" s="238"/>
      <c r="AL385" s="241"/>
      <c r="AM385" s="238"/>
      <c r="AN385" s="238"/>
      <c r="AO385" s="238"/>
      <c r="AP385" s="174" t="str">
        <f t="shared" si="50"/>
        <v/>
      </c>
      <c r="AQ385" s="109" t="str">
        <f t="shared" si="51"/>
        <v/>
      </c>
      <c r="AR385" s="172" t="str">
        <f>UPPER(IF($AH385="","",IF(COUNTIF($AR$34:$AR384,$AH385)&lt;1,$AH385,"")))</f>
        <v/>
      </c>
      <c r="AS385" s="111" t="str">
        <f t="shared" si="46"/>
        <v/>
      </c>
      <c r="AT385" s="109" t="str">
        <f t="shared" si="52"/>
        <v/>
      </c>
      <c r="AU385" s="242"/>
      <c r="AV385" s="150"/>
      <c r="AW385" s="151"/>
      <c r="AX385" s="152" t="str">
        <f t="shared" si="47"/>
        <v/>
      </c>
      <c r="AY385" s="152"/>
    </row>
    <row r="386" spans="1:51" s="107" customFormat="1">
      <c r="A386" s="142" t="str">
        <f t="shared" si="48"/>
        <v/>
      </c>
      <c r="B386" s="148" t="str">
        <f t="shared" si="45"/>
        <v/>
      </c>
      <c r="C386" s="149"/>
      <c r="D386" s="111"/>
      <c r="E386" s="144" t="str">
        <f t="shared" si="49"/>
        <v/>
      </c>
      <c r="F386" s="238"/>
      <c r="G386" s="238"/>
      <c r="H386" s="238"/>
      <c r="I386" s="238"/>
      <c r="J386" s="238"/>
      <c r="K386" s="238"/>
      <c r="L386" s="238"/>
      <c r="M386" s="238"/>
      <c r="N386" s="238"/>
      <c r="O386" s="238"/>
      <c r="P386" s="238"/>
      <c r="Q386" s="238"/>
      <c r="R386" s="238"/>
      <c r="S386" s="238"/>
      <c r="T386" s="238"/>
      <c r="U386" s="238"/>
      <c r="V386" s="238"/>
      <c r="W386" s="238"/>
      <c r="X386" s="238"/>
      <c r="Y386" s="238"/>
      <c r="Z386" s="238"/>
      <c r="AA386" s="238"/>
      <c r="AB386" s="238"/>
      <c r="AC386" s="238"/>
      <c r="AD386" s="238"/>
      <c r="AE386" s="238"/>
      <c r="AF386" s="238"/>
      <c r="AG386" s="238"/>
      <c r="AH386" s="239"/>
      <c r="AI386" s="240"/>
      <c r="AJ386" s="239"/>
      <c r="AK386" s="238"/>
      <c r="AL386" s="241"/>
      <c r="AM386" s="238"/>
      <c r="AN386" s="238"/>
      <c r="AO386" s="238"/>
      <c r="AP386" s="174" t="str">
        <f t="shared" si="50"/>
        <v/>
      </c>
      <c r="AQ386" s="109" t="str">
        <f t="shared" si="51"/>
        <v/>
      </c>
      <c r="AR386" s="172" t="str">
        <f>UPPER(IF($AH386="","",IF(COUNTIF($AR$34:$AR385,$AH386)&lt;1,$AH386,"")))</f>
        <v/>
      </c>
      <c r="AS386" s="111" t="str">
        <f t="shared" si="46"/>
        <v/>
      </c>
      <c r="AT386" s="109" t="str">
        <f t="shared" si="52"/>
        <v/>
      </c>
      <c r="AU386" s="242"/>
      <c r="AV386" s="150"/>
      <c r="AW386" s="151"/>
      <c r="AX386" s="152" t="str">
        <f t="shared" si="47"/>
        <v/>
      </c>
      <c r="AY386" s="152"/>
    </row>
    <row r="387" spans="1:51" s="107" customFormat="1">
      <c r="A387" s="142" t="str">
        <f t="shared" si="48"/>
        <v/>
      </c>
      <c r="B387" s="148" t="str">
        <f t="shared" si="45"/>
        <v/>
      </c>
      <c r="C387" s="149"/>
      <c r="D387" s="111"/>
      <c r="E387" s="144" t="str">
        <f t="shared" si="49"/>
        <v/>
      </c>
      <c r="F387" s="238"/>
      <c r="G387" s="238"/>
      <c r="H387" s="238"/>
      <c r="I387" s="238"/>
      <c r="J387" s="238"/>
      <c r="K387" s="238"/>
      <c r="L387" s="238"/>
      <c r="M387" s="238"/>
      <c r="N387" s="238"/>
      <c r="O387" s="238"/>
      <c r="P387" s="238"/>
      <c r="Q387" s="238"/>
      <c r="R387" s="238"/>
      <c r="S387" s="238"/>
      <c r="T387" s="238"/>
      <c r="U387" s="238"/>
      <c r="V387" s="238"/>
      <c r="W387" s="238"/>
      <c r="X387" s="238"/>
      <c r="Y387" s="238"/>
      <c r="Z387" s="238"/>
      <c r="AA387" s="238"/>
      <c r="AB387" s="238"/>
      <c r="AC387" s="238"/>
      <c r="AD387" s="238"/>
      <c r="AE387" s="238"/>
      <c r="AF387" s="238"/>
      <c r="AG387" s="238"/>
      <c r="AH387" s="239"/>
      <c r="AI387" s="240"/>
      <c r="AJ387" s="239"/>
      <c r="AK387" s="238"/>
      <c r="AL387" s="241"/>
      <c r="AM387" s="238"/>
      <c r="AN387" s="238"/>
      <c r="AO387" s="238"/>
      <c r="AP387" s="174" t="str">
        <f t="shared" si="50"/>
        <v/>
      </c>
      <c r="AQ387" s="109" t="str">
        <f t="shared" si="51"/>
        <v/>
      </c>
      <c r="AR387" s="172" t="str">
        <f>UPPER(IF($AH387="","",IF(COUNTIF($AR$34:$AR386,$AH387)&lt;1,$AH387,"")))</f>
        <v/>
      </c>
      <c r="AS387" s="111" t="str">
        <f t="shared" si="46"/>
        <v/>
      </c>
      <c r="AT387" s="109" t="str">
        <f t="shared" si="52"/>
        <v/>
      </c>
      <c r="AU387" s="242"/>
      <c r="AV387" s="150"/>
      <c r="AW387" s="151"/>
      <c r="AX387" s="152" t="str">
        <f t="shared" si="47"/>
        <v/>
      </c>
      <c r="AY387" s="152"/>
    </row>
    <row r="388" spans="1:51" s="107" customFormat="1">
      <c r="A388" s="142" t="str">
        <f t="shared" si="48"/>
        <v/>
      </c>
      <c r="B388" s="148" t="str">
        <f t="shared" si="45"/>
        <v/>
      </c>
      <c r="C388" s="149"/>
      <c r="D388" s="111"/>
      <c r="E388" s="144" t="str">
        <f t="shared" si="49"/>
        <v/>
      </c>
      <c r="F388" s="238"/>
      <c r="G388" s="238"/>
      <c r="H388" s="238"/>
      <c r="I388" s="238"/>
      <c r="J388" s="238"/>
      <c r="K388" s="238"/>
      <c r="L388" s="238"/>
      <c r="M388" s="238"/>
      <c r="N388" s="238"/>
      <c r="O388" s="238"/>
      <c r="P388" s="238"/>
      <c r="Q388" s="238"/>
      <c r="R388" s="238"/>
      <c r="S388" s="238"/>
      <c r="T388" s="238"/>
      <c r="U388" s="238"/>
      <c r="V388" s="238"/>
      <c r="W388" s="238"/>
      <c r="X388" s="238"/>
      <c r="Y388" s="238"/>
      <c r="Z388" s="238"/>
      <c r="AA388" s="238"/>
      <c r="AB388" s="238"/>
      <c r="AC388" s="238"/>
      <c r="AD388" s="238"/>
      <c r="AE388" s="238"/>
      <c r="AF388" s="238"/>
      <c r="AG388" s="238"/>
      <c r="AH388" s="239"/>
      <c r="AI388" s="240"/>
      <c r="AJ388" s="239"/>
      <c r="AK388" s="238"/>
      <c r="AL388" s="241"/>
      <c r="AM388" s="238"/>
      <c r="AN388" s="238"/>
      <c r="AO388" s="238"/>
      <c r="AP388" s="174" t="str">
        <f t="shared" si="50"/>
        <v/>
      </c>
      <c r="AQ388" s="109" t="str">
        <f t="shared" si="51"/>
        <v/>
      </c>
      <c r="AR388" s="172" t="str">
        <f>UPPER(IF($AH388="","",IF(COUNTIF($AR$34:$AR387,$AH388)&lt;1,$AH388,"")))</f>
        <v/>
      </c>
      <c r="AS388" s="111" t="str">
        <f t="shared" si="46"/>
        <v/>
      </c>
      <c r="AT388" s="109" t="str">
        <f t="shared" si="52"/>
        <v/>
      </c>
      <c r="AU388" s="242"/>
      <c r="AV388" s="150"/>
      <c r="AW388" s="151"/>
      <c r="AX388" s="152" t="str">
        <f t="shared" si="47"/>
        <v/>
      </c>
      <c r="AY388" s="152"/>
    </row>
    <row r="389" spans="1:51" s="107" customFormat="1">
      <c r="A389" s="142" t="str">
        <f t="shared" si="48"/>
        <v/>
      </c>
      <c r="B389" s="148" t="str">
        <f t="shared" si="45"/>
        <v/>
      </c>
      <c r="C389" s="149"/>
      <c r="D389" s="111"/>
      <c r="E389" s="144" t="str">
        <f t="shared" si="49"/>
        <v/>
      </c>
      <c r="F389" s="238"/>
      <c r="G389" s="238"/>
      <c r="H389" s="238"/>
      <c r="I389" s="238"/>
      <c r="J389" s="238"/>
      <c r="K389" s="238"/>
      <c r="L389" s="238"/>
      <c r="M389" s="238"/>
      <c r="N389" s="238"/>
      <c r="O389" s="238"/>
      <c r="P389" s="238"/>
      <c r="Q389" s="238"/>
      <c r="R389" s="238"/>
      <c r="S389" s="238"/>
      <c r="T389" s="238"/>
      <c r="U389" s="238"/>
      <c r="V389" s="238"/>
      <c r="W389" s="238"/>
      <c r="X389" s="238"/>
      <c r="Y389" s="238"/>
      <c r="Z389" s="238"/>
      <c r="AA389" s="238"/>
      <c r="AB389" s="238"/>
      <c r="AC389" s="238"/>
      <c r="AD389" s="238"/>
      <c r="AE389" s="238"/>
      <c r="AF389" s="238"/>
      <c r="AG389" s="238"/>
      <c r="AH389" s="239"/>
      <c r="AI389" s="240"/>
      <c r="AJ389" s="239"/>
      <c r="AK389" s="238"/>
      <c r="AL389" s="241"/>
      <c r="AM389" s="238"/>
      <c r="AN389" s="238"/>
      <c r="AO389" s="238"/>
      <c r="AP389" s="174" t="str">
        <f t="shared" si="50"/>
        <v/>
      </c>
      <c r="AQ389" s="109" t="str">
        <f t="shared" si="51"/>
        <v/>
      </c>
      <c r="AR389" s="172" t="str">
        <f>UPPER(IF($AH389="","",IF(COUNTIF($AR$34:$AR388,$AH389)&lt;1,$AH389,"")))</f>
        <v/>
      </c>
      <c r="AS389" s="111" t="str">
        <f t="shared" si="46"/>
        <v/>
      </c>
      <c r="AT389" s="109" t="str">
        <f t="shared" si="52"/>
        <v/>
      </c>
      <c r="AU389" s="242"/>
      <c r="AV389" s="150"/>
      <c r="AW389" s="151"/>
      <c r="AX389" s="152" t="str">
        <f t="shared" si="47"/>
        <v/>
      </c>
      <c r="AY389" s="152"/>
    </row>
    <row r="390" spans="1:51" s="107" customFormat="1">
      <c r="A390" s="142" t="str">
        <f t="shared" si="48"/>
        <v/>
      </c>
      <c r="B390" s="148" t="str">
        <f t="shared" si="45"/>
        <v/>
      </c>
      <c r="C390" s="149"/>
      <c r="D390" s="111"/>
      <c r="E390" s="144" t="str">
        <f t="shared" si="49"/>
        <v/>
      </c>
      <c r="F390" s="238"/>
      <c r="G390" s="238"/>
      <c r="H390" s="238"/>
      <c r="I390" s="238"/>
      <c r="J390" s="238"/>
      <c r="K390" s="238"/>
      <c r="L390" s="238"/>
      <c r="M390" s="238"/>
      <c r="N390" s="238"/>
      <c r="O390" s="238"/>
      <c r="P390" s="238"/>
      <c r="Q390" s="238"/>
      <c r="R390" s="238"/>
      <c r="S390" s="238"/>
      <c r="T390" s="238"/>
      <c r="U390" s="238"/>
      <c r="V390" s="238"/>
      <c r="W390" s="238"/>
      <c r="X390" s="238"/>
      <c r="Y390" s="238"/>
      <c r="Z390" s="238"/>
      <c r="AA390" s="238"/>
      <c r="AB390" s="238"/>
      <c r="AC390" s="238"/>
      <c r="AD390" s="238"/>
      <c r="AE390" s="238"/>
      <c r="AF390" s="238"/>
      <c r="AG390" s="238"/>
      <c r="AH390" s="239"/>
      <c r="AI390" s="240"/>
      <c r="AJ390" s="239"/>
      <c r="AK390" s="238"/>
      <c r="AL390" s="241"/>
      <c r="AM390" s="238"/>
      <c r="AN390" s="238"/>
      <c r="AO390" s="238"/>
      <c r="AP390" s="174" t="str">
        <f t="shared" si="50"/>
        <v/>
      </c>
      <c r="AQ390" s="109" t="str">
        <f t="shared" si="51"/>
        <v/>
      </c>
      <c r="AR390" s="172" t="str">
        <f>UPPER(IF($AH390="","",IF(COUNTIF($AR$34:$AR389,$AH390)&lt;1,$AH390,"")))</f>
        <v/>
      </c>
      <c r="AS390" s="111" t="str">
        <f t="shared" si="46"/>
        <v/>
      </c>
      <c r="AT390" s="109" t="str">
        <f t="shared" si="52"/>
        <v/>
      </c>
      <c r="AU390" s="242"/>
      <c r="AV390" s="150"/>
      <c r="AW390" s="151"/>
      <c r="AX390" s="152" t="str">
        <f t="shared" si="47"/>
        <v/>
      </c>
      <c r="AY390" s="152"/>
    </row>
    <row r="391" spans="1:51" s="107" customFormat="1">
      <c r="A391" s="142" t="str">
        <f t="shared" si="48"/>
        <v/>
      </c>
      <c r="B391" s="148" t="str">
        <f t="shared" si="45"/>
        <v/>
      </c>
      <c r="C391" s="149"/>
      <c r="D391" s="111"/>
      <c r="E391" s="144" t="str">
        <f t="shared" si="49"/>
        <v/>
      </c>
      <c r="F391" s="238"/>
      <c r="G391" s="238"/>
      <c r="H391" s="238"/>
      <c r="I391" s="238"/>
      <c r="J391" s="238"/>
      <c r="K391" s="238"/>
      <c r="L391" s="238"/>
      <c r="M391" s="238"/>
      <c r="N391" s="238"/>
      <c r="O391" s="238"/>
      <c r="P391" s="238"/>
      <c r="Q391" s="238"/>
      <c r="R391" s="238"/>
      <c r="S391" s="238"/>
      <c r="T391" s="238"/>
      <c r="U391" s="238"/>
      <c r="V391" s="238"/>
      <c r="W391" s="238"/>
      <c r="X391" s="238"/>
      <c r="Y391" s="238"/>
      <c r="Z391" s="238"/>
      <c r="AA391" s="238"/>
      <c r="AB391" s="238"/>
      <c r="AC391" s="238"/>
      <c r="AD391" s="238"/>
      <c r="AE391" s="238"/>
      <c r="AF391" s="238"/>
      <c r="AG391" s="238"/>
      <c r="AH391" s="239"/>
      <c r="AI391" s="240"/>
      <c r="AJ391" s="239"/>
      <c r="AK391" s="238"/>
      <c r="AL391" s="241"/>
      <c r="AM391" s="238"/>
      <c r="AN391" s="238"/>
      <c r="AO391" s="238"/>
      <c r="AP391" s="174" t="str">
        <f t="shared" si="50"/>
        <v/>
      </c>
      <c r="AQ391" s="109" t="str">
        <f t="shared" si="51"/>
        <v/>
      </c>
      <c r="AR391" s="172" t="str">
        <f>UPPER(IF($AH391="","",IF(COUNTIF($AR$34:$AR390,$AH391)&lt;1,$AH391,"")))</f>
        <v/>
      </c>
      <c r="AS391" s="111" t="str">
        <f t="shared" si="46"/>
        <v/>
      </c>
      <c r="AT391" s="109" t="str">
        <f t="shared" si="52"/>
        <v/>
      </c>
      <c r="AU391" s="242"/>
      <c r="AV391" s="150"/>
      <c r="AW391" s="151"/>
      <c r="AX391" s="152" t="str">
        <f t="shared" si="47"/>
        <v/>
      </c>
      <c r="AY391" s="152"/>
    </row>
    <row r="392" spans="1:51" s="107" customFormat="1">
      <c r="A392" s="142" t="str">
        <f t="shared" si="48"/>
        <v/>
      </c>
      <c r="B392" s="148" t="str">
        <f t="shared" si="45"/>
        <v/>
      </c>
      <c r="C392" s="149"/>
      <c r="D392" s="111"/>
      <c r="E392" s="144" t="str">
        <f t="shared" si="49"/>
        <v/>
      </c>
      <c r="F392" s="238"/>
      <c r="G392" s="238"/>
      <c r="H392" s="238"/>
      <c r="I392" s="238"/>
      <c r="J392" s="238"/>
      <c r="K392" s="238"/>
      <c r="L392" s="238"/>
      <c r="M392" s="238"/>
      <c r="N392" s="238"/>
      <c r="O392" s="238"/>
      <c r="P392" s="238"/>
      <c r="Q392" s="238"/>
      <c r="R392" s="238"/>
      <c r="S392" s="238"/>
      <c r="T392" s="238"/>
      <c r="U392" s="238"/>
      <c r="V392" s="238"/>
      <c r="W392" s="238"/>
      <c r="X392" s="238"/>
      <c r="Y392" s="238"/>
      <c r="Z392" s="238"/>
      <c r="AA392" s="238"/>
      <c r="AB392" s="238"/>
      <c r="AC392" s="238"/>
      <c r="AD392" s="238"/>
      <c r="AE392" s="238"/>
      <c r="AF392" s="238"/>
      <c r="AG392" s="238"/>
      <c r="AH392" s="239"/>
      <c r="AI392" s="240"/>
      <c r="AJ392" s="239"/>
      <c r="AK392" s="238"/>
      <c r="AL392" s="241"/>
      <c r="AM392" s="238"/>
      <c r="AN392" s="238"/>
      <c r="AO392" s="238"/>
      <c r="AP392" s="174" t="str">
        <f t="shared" si="50"/>
        <v/>
      </c>
      <c r="AQ392" s="109" t="str">
        <f t="shared" si="51"/>
        <v/>
      </c>
      <c r="AR392" s="172" t="str">
        <f>UPPER(IF($AH392="","",IF(COUNTIF($AR$34:$AR391,$AH392)&lt;1,$AH392,"")))</f>
        <v/>
      </c>
      <c r="AS392" s="111" t="str">
        <f t="shared" si="46"/>
        <v/>
      </c>
      <c r="AT392" s="109" t="str">
        <f t="shared" si="52"/>
        <v/>
      </c>
      <c r="AU392" s="242"/>
      <c r="AV392" s="150"/>
      <c r="AW392" s="151"/>
      <c r="AX392" s="152" t="str">
        <f t="shared" si="47"/>
        <v/>
      </c>
      <c r="AY392" s="152"/>
    </row>
    <row r="393" spans="1:51" s="107" customFormat="1">
      <c r="A393" s="142" t="str">
        <f t="shared" si="48"/>
        <v/>
      </c>
      <c r="B393" s="148" t="str">
        <f t="shared" si="45"/>
        <v/>
      </c>
      <c r="C393" s="149"/>
      <c r="D393" s="111"/>
      <c r="E393" s="144" t="str">
        <f t="shared" si="49"/>
        <v/>
      </c>
      <c r="F393" s="238"/>
      <c r="G393" s="238"/>
      <c r="H393" s="238"/>
      <c r="I393" s="238"/>
      <c r="J393" s="238"/>
      <c r="K393" s="238"/>
      <c r="L393" s="238"/>
      <c r="M393" s="238"/>
      <c r="N393" s="238"/>
      <c r="O393" s="238"/>
      <c r="P393" s="238"/>
      <c r="Q393" s="238"/>
      <c r="R393" s="238"/>
      <c r="S393" s="238"/>
      <c r="T393" s="238"/>
      <c r="U393" s="238"/>
      <c r="V393" s="238"/>
      <c r="W393" s="238"/>
      <c r="X393" s="238"/>
      <c r="Y393" s="238"/>
      <c r="Z393" s="238"/>
      <c r="AA393" s="238"/>
      <c r="AB393" s="238"/>
      <c r="AC393" s="238"/>
      <c r="AD393" s="238"/>
      <c r="AE393" s="238"/>
      <c r="AF393" s="238"/>
      <c r="AG393" s="238"/>
      <c r="AH393" s="239"/>
      <c r="AI393" s="240"/>
      <c r="AJ393" s="239"/>
      <c r="AK393" s="238"/>
      <c r="AL393" s="241"/>
      <c r="AM393" s="238"/>
      <c r="AN393" s="238"/>
      <c r="AO393" s="238"/>
      <c r="AP393" s="174" t="str">
        <f t="shared" si="50"/>
        <v/>
      </c>
      <c r="AQ393" s="109" t="str">
        <f t="shared" si="51"/>
        <v/>
      </c>
      <c r="AR393" s="172" t="str">
        <f>UPPER(IF($AH393="","",IF(COUNTIF($AR$34:$AR392,$AH393)&lt;1,$AH393,"")))</f>
        <v/>
      </c>
      <c r="AS393" s="111" t="str">
        <f t="shared" si="46"/>
        <v/>
      </c>
      <c r="AT393" s="109" t="str">
        <f t="shared" si="52"/>
        <v/>
      </c>
      <c r="AU393" s="242"/>
      <c r="AV393" s="150"/>
      <c r="AW393" s="151"/>
      <c r="AX393" s="152" t="str">
        <f t="shared" si="47"/>
        <v/>
      </c>
      <c r="AY393" s="152"/>
    </row>
    <row r="394" spans="1:51" s="107" customFormat="1">
      <c r="A394" s="142" t="str">
        <f t="shared" si="48"/>
        <v/>
      </c>
      <c r="B394" s="148" t="str">
        <f t="shared" si="45"/>
        <v/>
      </c>
      <c r="C394" s="149"/>
      <c r="D394" s="111"/>
      <c r="E394" s="144" t="str">
        <f t="shared" si="49"/>
        <v/>
      </c>
      <c r="F394" s="238"/>
      <c r="G394" s="238"/>
      <c r="H394" s="238"/>
      <c r="I394" s="238"/>
      <c r="J394" s="238"/>
      <c r="K394" s="238"/>
      <c r="L394" s="238"/>
      <c r="M394" s="238"/>
      <c r="N394" s="238"/>
      <c r="O394" s="238"/>
      <c r="P394" s="238"/>
      <c r="Q394" s="238"/>
      <c r="R394" s="238"/>
      <c r="S394" s="238"/>
      <c r="T394" s="238"/>
      <c r="U394" s="238"/>
      <c r="V394" s="238"/>
      <c r="W394" s="238"/>
      <c r="X394" s="238"/>
      <c r="Y394" s="238"/>
      <c r="Z394" s="238"/>
      <c r="AA394" s="238"/>
      <c r="AB394" s="238"/>
      <c r="AC394" s="238"/>
      <c r="AD394" s="238"/>
      <c r="AE394" s="238"/>
      <c r="AF394" s="238"/>
      <c r="AG394" s="238"/>
      <c r="AH394" s="239"/>
      <c r="AI394" s="240"/>
      <c r="AJ394" s="239"/>
      <c r="AK394" s="238"/>
      <c r="AL394" s="241"/>
      <c r="AM394" s="238"/>
      <c r="AN394" s="238"/>
      <c r="AO394" s="238"/>
      <c r="AP394" s="174" t="str">
        <f t="shared" si="50"/>
        <v/>
      </c>
      <c r="AQ394" s="109" t="str">
        <f t="shared" si="51"/>
        <v/>
      </c>
      <c r="AR394" s="172" t="str">
        <f>UPPER(IF($AH394="","",IF(COUNTIF($AR$34:$AR393,$AH394)&lt;1,$AH394,"")))</f>
        <v/>
      </c>
      <c r="AS394" s="111" t="str">
        <f t="shared" si="46"/>
        <v/>
      </c>
      <c r="AT394" s="109" t="str">
        <f t="shared" si="52"/>
        <v/>
      </c>
      <c r="AU394" s="242"/>
      <c r="AV394" s="150"/>
      <c r="AW394" s="151"/>
      <c r="AX394" s="152" t="str">
        <f t="shared" si="47"/>
        <v/>
      </c>
      <c r="AY394" s="152"/>
    </row>
    <row r="395" spans="1:51" s="107" customFormat="1">
      <c r="A395" s="142" t="str">
        <f t="shared" si="48"/>
        <v/>
      </c>
      <c r="B395" s="148" t="str">
        <f t="shared" si="45"/>
        <v/>
      </c>
      <c r="C395" s="149"/>
      <c r="D395" s="111"/>
      <c r="E395" s="144" t="str">
        <f t="shared" si="49"/>
        <v/>
      </c>
      <c r="F395" s="238"/>
      <c r="G395" s="238"/>
      <c r="H395" s="238"/>
      <c r="I395" s="238"/>
      <c r="J395" s="238"/>
      <c r="K395" s="238"/>
      <c r="L395" s="238"/>
      <c r="M395" s="238"/>
      <c r="N395" s="238"/>
      <c r="O395" s="238"/>
      <c r="P395" s="238"/>
      <c r="Q395" s="238"/>
      <c r="R395" s="238"/>
      <c r="S395" s="238"/>
      <c r="T395" s="238"/>
      <c r="U395" s="238"/>
      <c r="V395" s="238"/>
      <c r="W395" s="238"/>
      <c r="X395" s="238"/>
      <c r="Y395" s="238"/>
      <c r="Z395" s="238"/>
      <c r="AA395" s="238"/>
      <c r="AB395" s="238"/>
      <c r="AC395" s="238"/>
      <c r="AD395" s="238"/>
      <c r="AE395" s="238"/>
      <c r="AF395" s="238"/>
      <c r="AG395" s="238"/>
      <c r="AH395" s="239"/>
      <c r="AI395" s="240"/>
      <c r="AJ395" s="239"/>
      <c r="AK395" s="238"/>
      <c r="AL395" s="241"/>
      <c r="AM395" s="238"/>
      <c r="AN395" s="238"/>
      <c r="AO395" s="238"/>
      <c r="AP395" s="174" t="str">
        <f t="shared" si="50"/>
        <v/>
      </c>
      <c r="AQ395" s="109" t="str">
        <f t="shared" si="51"/>
        <v/>
      </c>
      <c r="AR395" s="172" t="str">
        <f>UPPER(IF($AH395="","",IF(COUNTIF($AR$34:$AR394,$AH395)&lt;1,$AH395,"")))</f>
        <v/>
      </c>
      <c r="AS395" s="111" t="str">
        <f t="shared" si="46"/>
        <v/>
      </c>
      <c r="AT395" s="109" t="str">
        <f t="shared" si="52"/>
        <v/>
      </c>
      <c r="AU395" s="242"/>
      <c r="AV395" s="150"/>
      <c r="AW395" s="151"/>
      <c r="AX395" s="152" t="str">
        <f t="shared" si="47"/>
        <v/>
      </c>
      <c r="AY395" s="152"/>
    </row>
    <row r="396" spans="1:51" s="107" customFormat="1">
      <c r="A396" s="142" t="str">
        <f t="shared" si="48"/>
        <v/>
      </c>
      <c r="B396" s="148" t="str">
        <f t="shared" si="45"/>
        <v/>
      </c>
      <c r="C396" s="149"/>
      <c r="D396" s="111"/>
      <c r="E396" s="144" t="str">
        <f t="shared" si="49"/>
        <v/>
      </c>
      <c r="F396" s="238"/>
      <c r="G396" s="238"/>
      <c r="H396" s="238"/>
      <c r="I396" s="238"/>
      <c r="J396" s="238"/>
      <c r="K396" s="238"/>
      <c r="L396" s="238"/>
      <c r="M396" s="238"/>
      <c r="N396" s="238"/>
      <c r="O396" s="238"/>
      <c r="P396" s="238"/>
      <c r="Q396" s="238"/>
      <c r="R396" s="238"/>
      <c r="S396" s="238"/>
      <c r="T396" s="238"/>
      <c r="U396" s="238"/>
      <c r="V396" s="238"/>
      <c r="W396" s="238"/>
      <c r="X396" s="238"/>
      <c r="Y396" s="238"/>
      <c r="Z396" s="238"/>
      <c r="AA396" s="238"/>
      <c r="AB396" s="238"/>
      <c r="AC396" s="238"/>
      <c r="AD396" s="238"/>
      <c r="AE396" s="238"/>
      <c r="AF396" s="238"/>
      <c r="AG396" s="238"/>
      <c r="AH396" s="239"/>
      <c r="AI396" s="240"/>
      <c r="AJ396" s="239"/>
      <c r="AK396" s="238"/>
      <c r="AL396" s="241"/>
      <c r="AM396" s="238"/>
      <c r="AN396" s="238"/>
      <c r="AO396" s="238"/>
      <c r="AP396" s="174" t="str">
        <f t="shared" si="50"/>
        <v/>
      </c>
      <c r="AQ396" s="109" t="str">
        <f t="shared" si="51"/>
        <v/>
      </c>
      <c r="AR396" s="172" t="str">
        <f>UPPER(IF($AH396="","",IF(COUNTIF($AR$34:$AR395,$AH396)&lt;1,$AH396,"")))</f>
        <v/>
      </c>
      <c r="AS396" s="111" t="str">
        <f t="shared" si="46"/>
        <v/>
      </c>
      <c r="AT396" s="109" t="str">
        <f t="shared" si="52"/>
        <v/>
      </c>
      <c r="AU396" s="242"/>
      <c r="AV396" s="150"/>
      <c r="AW396" s="151"/>
      <c r="AX396" s="152" t="str">
        <f t="shared" si="47"/>
        <v/>
      </c>
      <c r="AY396" s="152"/>
    </row>
    <row r="397" spans="1:51" s="107" customFormat="1">
      <c r="A397" s="142" t="str">
        <f t="shared" si="48"/>
        <v/>
      </c>
      <c r="B397" s="148" t="str">
        <f t="shared" si="45"/>
        <v/>
      </c>
      <c r="C397" s="149"/>
      <c r="D397" s="111"/>
      <c r="E397" s="144" t="str">
        <f t="shared" si="49"/>
        <v/>
      </c>
      <c r="F397" s="238"/>
      <c r="G397" s="238"/>
      <c r="H397" s="238"/>
      <c r="I397" s="238"/>
      <c r="J397" s="238"/>
      <c r="K397" s="238"/>
      <c r="L397" s="238"/>
      <c r="M397" s="238"/>
      <c r="N397" s="238"/>
      <c r="O397" s="238"/>
      <c r="P397" s="238"/>
      <c r="Q397" s="238"/>
      <c r="R397" s="238"/>
      <c r="S397" s="238"/>
      <c r="T397" s="238"/>
      <c r="U397" s="238"/>
      <c r="V397" s="238"/>
      <c r="W397" s="238"/>
      <c r="X397" s="238"/>
      <c r="Y397" s="238"/>
      <c r="Z397" s="238"/>
      <c r="AA397" s="238"/>
      <c r="AB397" s="238"/>
      <c r="AC397" s="238"/>
      <c r="AD397" s="238"/>
      <c r="AE397" s="238"/>
      <c r="AF397" s="238"/>
      <c r="AG397" s="238"/>
      <c r="AH397" s="239"/>
      <c r="AI397" s="240"/>
      <c r="AJ397" s="239"/>
      <c r="AK397" s="238"/>
      <c r="AL397" s="241"/>
      <c r="AM397" s="238"/>
      <c r="AN397" s="238"/>
      <c r="AO397" s="238"/>
      <c r="AP397" s="174" t="str">
        <f t="shared" si="50"/>
        <v/>
      </c>
      <c r="AQ397" s="109" t="str">
        <f t="shared" si="51"/>
        <v/>
      </c>
      <c r="AR397" s="172" t="str">
        <f>UPPER(IF($AH397="","",IF(COUNTIF($AR$34:$AR396,$AH397)&lt;1,$AH397,"")))</f>
        <v/>
      </c>
      <c r="AS397" s="111" t="str">
        <f t="shared" si="46"/>
        <v/>
      </c>
      <c r="AT397" s="109" t="str">
        <f t="shared" si="52"/>
        <v/>
      </c>
      <c r="AU397" s="242"/>
      <c r="AV397" s="150"/>
      <c r="AW397" s="151"/>
      <c r="AX397" s="152" t="str">
        <f t="shared" si="47"/>
        <v/>
      </c>
      <c r="AY397" s="152"/>
    </row>
    <row r="398" spans="1:51" s="107" customFormat="1">
      <c r="A398" s="142" t="str">
        <f t="shared" si="48"/>
        <v/>
      </c>
      <c r="B398" s="148" t="str">
        <f t="shared" si="45"/>
        <v/>
      </c>
      <c r="C398" s="149"/>
      <c r="D398" s="111"/>
      <c r="E398" s="144" t="str">
        <f t="shared" si="49"/>
        <v/>
      </c>
      <c r="F398" s="238"/>
      <c r="G398" s="238"/>
      <c r="H398" s="238"/>
      <c r="I398" s="238"/>
      <c r="J398" s="238"/>
      <c r="K398" s="238"/>
      <c r="L398" s="238"/>
      <c r="M398" s="238"/>
      <c r="N398" s="238"/>
      <c r="O398" s="238"/>
      <c r="P398" s="238"/>
      <c r="Q398" s="238"/>
      <c r="R398" s="238"/>
      <c r="S398" s="238"/>
      <c r="T398" s="238"/>
      <c r="U398" s="238"/>
      <c r="V398" s="238"/>
      <c r="W398" s="238"/>
      <c r="X398" s="238"/>
      <c r="Y398" s="238"/>
      <c r="Z398" s="238"/>
      <c r="AA398" s="238"/>
      <c r="AB398" s="238"/>
      <c r="AC398" s="238"/>
      <c r="AD398" s="238"/>
      <c r="AE398" s="238"/>
      <c r="AF398" s="238"/>
      <c r="AG398" s="238"/>
      <c r="AH398" s="239"/>
      <c r="AI398" s="240"/>
      <c r="AJ398" s="239"/>
      <c r="AK398" s="238"/>
      <c r="AL398" s="241"/>
      <c r="AM398" s="238"/>
      <c r="AN398" s="238"/>
      <c r="AO398" s="238"/>
      <c r="AP398" s="174" t="str">
        <f t="shared" si="50"/>
        <v/>
      </c>
      <c r="AQ398" s="109" t="str">
        <f t="shared" si="51"/>
        <v/>
      </c>
      <c r="AR398" s="172" t="str">
        <f>UPPER(IF($AH398="","",IF(COUNTIF($AR$34:$AR397,$AH398)&lt;1,$AH398,"")))</f>
        <v/>
      </c>
      <c r="AS398" s="111" t="str">
        <f t="shared" si="46"/>
        <v/>
      </c>
      <c r="AT398" s="109" t="str">
        <f t="shared" si="52"/>
        <v/>
      </c>
      <c r="AU398" s="242"/>
      <c r="AV398" s="150"/>
      <c r="AW398" s="151"/>
      <c r="AX398" s="152" t="str">
        <f t="shared" si="47"/>
        <v/>
      </c>
      <c r="AY398" s="152"/>
    </row>
    <row r="399" spans="1:51" s="107" customFormat="1">
      <c r="A399" s="142" t="str">
        <f t="shared" si="48"/>
        <v/>
      </c>
      <c r="B399" s="148" t="str">
        <f t="shared" si="45"/>
        <v/>
      </c>
      <c r="C399" s="149"/>
      <c r="D399" s="111"/>
      <c r="E399" s="144" t="str">
        <f t="shared" si="49"/>
        <v/>
      </c>
      <c r="F399" s="238"/>
      <c r="G399" s="238"/>
      <c r="H399" s="238"/>
      <c r="I399" s="238"/>
      <c r="J399" s="238"/>
      <c r="K399" s="238"/>
      <c r="L399" s="238"/>
      <c r="M399" s="238"/>
      <c r="N399" s="238"/>
      <c r="O399" s="238"/>
      <c r="P399" s="238"/>
      <c r="Q399" s="238"/>
      <c r="R399" s="238"/>
      <c r="S399" s="238"/>
      <c r="T399" s="238"/>
      <c r="U399" s="238"/>
      <c r="V399" s="238"/>
      <c r="W399" s="238"/>
      <c r="X399" s="238"/>
      <c r="Y399" s="238"/>
      <c r="Z399" s="238"/>
      <c r="AA399" s="238"/>
      <c r="AB399" s="238"/>
      <c r="AC399" s="238"/>
      <c r="AD399" s="238"/>
      <c r="AE399" s="238"/>
      <c r="AF399" s="238"/>
      <c r="AG399" s="238"/>
      <c r="AH399" s="239"/>
      <c r="AI399" s="240"/>
      <c r="AJ399" s="239"/>
      <c r="AK399" s="238"/>
      <c r="AL399" s="241"/>
      <c r="AM399" s="238"/>
      <c r="AN399" s="238"/>
      <c r="AO399" s="238"/>
      <c r="AP399" s="174" t="str">
        <f t="shared" si="50"/>
        <v/>
      </c>
      <c r="AQ399" s="109" t="str">
        <f t="shared" si="51"/>
        <v/>
      </c>
      <c r="AR399" s="172" t="str">
        <f>UPPER(IF($AH399="","",IF(COUNTIF($AR$34:$AR398,$AH399)&lt;1,$AH399,"")))</f>
        <v/>
      </c>
      <c r="AS399" s="111" t="str">
        <f t="shared" si="46"/>
        <v/>
      </c>
      <c r="AT399" s="109" t="str">
        <f t="shared" si="52"/>
        <v/>
      </c>
      <c r="AU399" s="242"/>
      <c r="AV399" s="150"/>
      <c r="AW399" s="151"/>
      <c r="AX399" s="152" t="str">
        <f t="shared" si="47"/>
        <v/>
      </c>
      <c r="AY399" s="152"/>
    </row>
    <row r="400" spans="1:51" s="107" customFormat="1">
      <c r="A400" s="142" t="str">
        <f t="shared" si="48"/>
        <v/>
      </c>
      <c r="B400" s="148" t="str">
        <f t="shared" si="45"/>
        <v/>
      </c>
      <c r="C400" s="149"/>
      <c r="D400" s="111"/>
      <c r="E400" s="144" t="str">
        <f t="shared" si="49"/>
        <v/>
      </c>
      <c r="F400" s="238"/>
      <c r="G400" s="238"/>
      <c r="H400" s="238"/>
      <c r="I400" s="238"/>
      <c r="J400" s="238"/>
      <c r="K400" s="238"/>
      <c r="L400" s="238"/>
      <c r="M400" s="238"/>
      <c r="N400" s="238"/>
      <c r="O400" s="238"/>
      <c r="P400" s="238"/>
      <c r="Q400" s="238"/>
      <c r="R400" s="238"/>
      <c r="S400" s="238"/>
      <c r="T400" s="238"/>
      <c r="U400" s="238"/>
      <c r="V400" s="238"/>
      <c r="W400" s="238"/>
      <c r="X400" s="238"/>
      <c r="Y400" s="238"/>
      <c r="Z400" s="238"/>
      <c r="AA400" s="238"/>
      <c r="AB400" s="238"/>
      <c r="AC400" s="238"/>
      <c r="AD400" s="238"/>
      <c r="AE400" s="238"/>
      <c r="AF400" s="238"/>
      <c r="AG400" s="238"/>
      <c r="AH400" s="239"/>
      <c r="AI400" s="240"/>
      <c r="AJ400" s="239"/>
      <c r="AK400" s="238"/>
      <c r="AL400" s="241"/>
      <c r="AM400" s="238"/>
      <c r="AN400" s="238"/>
      <c r="AO400" s="238"/>
      <c r="AP400" s="174" t="str">
        <f t="shared" si="50"/>
        <v/>
      </c>
      <c r="AQ400" s="109" t="str">
        <f t="shared" si="51"/>
        <v/>
      </c>
      <c r="AR400" s="172" t="str">
        <f>UPPER(IF($AH400="","",IF(COUNTIF($AR$34:$AR399,$AH400)&lt;1,$AH400,"")))</f>
        <v/>
      </c>
      <c r="AS400" s="111" t="str">
        <f t="shared" si="46"/>
        <v/>
      </c>
      <c r="AT400" s="109" t="str">
        <f t="shared" si="52"/>
        <v/>
      </c>
      <c r="AU400" s="242"/>
      <c r="AV400" s="150"/>
      <c r="AW400" s="151"/>
      <c r="AX400" s="152" t="str">
        <f t="shared" si="47"/>
        <v/>
      </c>
      <c r="AY400" s="152"/>
    </row>
    <row r="401" spans="1:51" s="107" customFormat="1">
      <c r="A401" s="142" t="str">
        <f t="shared" si="48"/>
        <v/>
      </c>
      <c r="B401" s="148" t="str">
        <f t="shared" si="45"/>
        <v/>
      </c>
      <c r="C401" s="149"/>
      <c r="D401" s="111"/>
      <c r="E401" s="144" t="str">
        <f t="shared" si="49"/>
        <v/>
      </c>
      <c r="F401" s="238"/>
      <c r="G401" s="238"/>
      <c r="H401" s="238"/>
      <c r="I401" s="238"/>
      <c r="J401" s="238"/>
      <c r="K401" s="238"/>
      <c r="L401" s="238"/>
      <c r="M401" s="238"/>
      <c r="N401" s="238"/>
      <c r="O401" s="238"/>
      <c r="P401" s="238"/>
      <c r="Q401" s="238"/>
      <c r="R401" s="238"/>
      <c r="S401" s="238"/>
      <c r="T401" s="238"/>
      <c r="U401" s="238"/>
      <c r="V401" s="238"/>
      <c r="W401" s="238"/>
      <c r="X401" s="238"/>
      <c r="Y401" s="238"/>
      <c r="Z401" s="238"/>
      <c r="AA401" s="238"/>
      <c r="AB401" s="238"/>
      <c r="AC401" s="238"/>
      <c r="AD401" s="238"/>
      <c r="AE401" s="238"/>
      <c r="AF401" s="238"/>
      <c r="AG401" s="238"/>
      <c r="AH401" s="239"/>
      <c r="AI401" s="240"/>
      <c r="AJ401" s="239"/>
      <c r="AK401" s="238"/>
      <c r="AL401" s="241"/>
      <c r="AM401" s="238"/>
      <c r="AN401" s="238"/>
      <c r="AO401" s="238"/>
      <c r="AP401" s="174" t="str">
        <f t="shared" si="50"/>
        <v/>
      </c>
      <c r="AQ401" s="109" t="str">
        <f t="shared" si="51"/>
        <v/>
      </c>
      <c r="AR401" s="172" t="str">
        <f>UPPER(IF($AH401="","",IF(COUNTIF($AR$34:$AR400,$AH401)&lt;1,$AH401,"")))</f>
        <v/>
      </c>
      <c r="AS401" s="111" t="str">
        <f t="shared" si="46"/>
        <v/>
      </c>
      <c r="AT401" s="109" t="str">
        <f t="shared" si="52"/>
        <v/>
      </c>
      <c r="AU401" s="242"/>
      <c r="AV401" s="150"/>
      <c r="AW401" s="151"/>
      <c r="AX401" s="152" t="str">
        <f t="shared" si="47"/>
        <v/>
      </c>
      <c r="AY401" s="152"/>
    </row>
    <row r="402" spans="1:51" s="107" customFormat="1">
      <c r="A402" s="142" t="str">
        <f t="shared" si="48"/>
        <v/>
      </c>
      <c r="B402" s="148" t="str">
        <f t="shared" si="45"/>
        <v/>
      </c>
      <c r="C402" s="149"/>
      <c r="D402" s="111"/>
      <c r="E402" s="144" t="str">
        <f t="shared" si="49"/>
        <v/>
      </c>
      <c r="F402" s="238"/>
      <c r="G402" s="238"/>
      <c r="H402" s="238"/>
      <c r="I402" s="238"/>
      <c r="J402" s="238"/>
      <c r="K402" s="238"/>
      <c r="L402" s="238"/>
      <c r="M402" s="238"/>
      <c r="N402" s="238"/>
      <c r="O402" s="238"/>
      <c r="P402" s="238"/>
      <c r="Q402" s="238"/>
      <c r="R402" s="238"/>
      <c r="S402" s="238"/>
      <c r="T402" s="238"/>
      <c r="U402" s="238"/>
      <c r="V402" s="238"/>
      <c r="W402" s="238"/>
      <c r="X402" s="238"/>
      <c r="Y402" s="238"/>
      <c r="Z402" s="238"/>
      <c r="AA402" s="238"/>
      <c r="AB402" s="238"/>
      <c r="AC402" s="238"/>
      <c r="AD402" s="238"/>
      <c r="AE402" s="238"/>
      <c r="AF402" s="238"/>
      <c r="AG402" s="238"/>
      <c r="AH402" s="239"/>
      <c r="AI402" s="240"/>
      <c r="AJ402" s="239"/>
      <c r="AK402" s="238"/>
      <c r="AL402" s="241"/>
      <c r="AM402" s="238"/>
      <c r="AN402" s="238"/>
      <c r="AO402" s="238"/>
      <c r="AP402" s="174" t="str">
        <f t="shared" si="50"/>
        <v/>
      </c>
      <c r="AQ402" s="109" t="str">
        <f t="shared" si="51"/>
        <v/>
      </c>
      <c r="AR402" s="172" t="str">
        <f>UPPER(IF($AH402="","",IF(COUNTIF($AR$34:$AR401,$AH402)&lt;1,$AH402,"")))</f>
        <v/>
      </c>
      <c r="AS402" s="111" t="str">
        <f t="shared" si="46"/>
        <v/>
      </c>
      <c r="AT402" s="109" t="str">
        <f t="shared" si="52"/>
        <v/>
      </c>
      <c r="AU402" s="242"/>
      <c r="AV402" s="150"/>
      <c r="AW402" s="151"/>
      <c r="AX402" s="152" t="str">
        <f t="shared" si="47"/>
        <v/>
      </c>
      <c r="AY402" s="152"/>
    </row>
    <row r="403" spans="1:51" s="107" customFormat="1">
      <c r="A403" s="142" t="str">
        <f t="shared" si="48"/>
        <v/>
      </c>
      <c r="B403" s="148" t="str">
        <f t="shared" si="45"/>
        <v/>
      </c>
      <c r="C403" s="149"/>
      <c r="D403" s="111"/>
      <c r="E403" s="144" t="str">
        <f t="shared" si="49"/>
        <v/>
      </c>
      <c r="F403" s="238"/>
      <c r="G403" s="238"/>
      <c r="H403" s="238"/>
      <c r="I403" s="238"/>
      <c r="J403" s="238"/>
      <c r="K403" s="238"/>
      <c r="L403" s="238"/>
      <c r="M403" s="238"/>
      <c r="N403" s="238"/>
      <c r="O403" s="238"/>
      <c r="P403" s="238"/>
      <c r="Q403" s="238"/>
      <c r="R403" s="238"/>
      <c r="S403" s="238"/>
      <c r="T403" s="238"/>
      <c r="U403" s="238"/>
      <c r="V403" s="238"/>
      <c r="W403" s="238"/>
      <c r="X403" s="238"/>
      <c r="Y403" s="238"/>
      <c r="Z403" s="238"/>
      <c r="AA403" s="238"/>
      <c r="AB403" s="238"/>
      <c r="AC403" s="238"/>
      <c r="AD403" s="238"/>
      <c r="AE403" s="238"/>
      <c r="AF403" s="238"/>
      <c r="AG403" s="238"/>
      <c r="AH403" s="239"/>
      <c r="AI403" s="240"/>
      <c r="AJ403" s="239"/>
      <c r="AK403" s="238"/>
      <c r="AL403" s="241"/>
      <c r="AM403" s="238"/>
      <c r="AN403" s="238"/>
      <c r="AO403" s="238"/>
      <c r="AP403" s="174" t="str">
        <f t="shared" si="50"/>
        <v/>
      </c>
      <c r="AQ403" s="109" t="str">
        <f t="shared" si="51"/>
        <v/>
      </c>
      <c r="AR403" s="172" t="str">
        <f>UPPER(IF($AH403="","",IF(COUNTIF($AR$34:$AR402,$AH403)&lt;1,$AH403,"")))</f>
        <v/>
      </c>
      <c r="AS403" s="111" t="str">
        <f t="shared" si="46"/>
        <v/>
      </c>
      <c r="AT403" s="109" t="str">
        <f t="shared" si="52"/>
        <v/>
      </c>
      <c r="AU403" s="242"/>
      <c r="AV403" s="150"/>
      <c r="AW403" s="151"/>
      <c r="AX403" s="152" t="str">
        <f t="shared" si="47"/>
        <v/>
      </c>
      <c r="AY403" s="152"/>
    </row>
    <row r="404" spans="1:51" s="107" customFormat="1">
      <c r="A404" s="142" t="str">
        <f t="shared" si="48"/>
        <v/>
      </c>
      <c r="B404" s="148" t="str">
        <f t="shared" si="45"/>
        <v/>
      </c>
      <c r="C404" s="149"/>
      <c r="D404" s="111"/>
      <c r="E404" s="144" t="str">
        <f t="shared" si="49"/>
        <v/>
      </c>
      <c r="F404" s="238"/>
      <c r="G404" s="238"/>
      <c r="H404" s="238"/>
      <c r="I404" s="238"/>
      <c r="J404" s="238"/>
      <c r="K404" s="238"/>
      <c r="L404" s="238"/>
      <c r="M404" s="238"/>
      <c r="N404" s="238"/>
      <c r="O404" s="238"/>
      <c r="P404" s="238"/>
      <c r="Q404" s="238"/>
      <c r="R404" s="238"/>
      <c r="S404" s="238"/>
      <c r="T404" s="238"/>
      <c r="U404" s="238"/>
      <c r="V404" s="238"/>
      <c r="W404" s="238"/>
      <c r="X404" s="238"/>
      <c r="Y404" s="238"/>
      <c r="Z404" s="238"/>
      <c r="AA404" s="238"/>
      <c r="AB404" s="238"/>
      <c r="AC404" s="238"/>
      <c r="AD404" s="238"/>
      <c r="AE404" s="238"/>
      <c r="AF404" s="238"/>
      <c r="AG404" s="238"/>
      <c r="AH404" s="239"/>
      <c r="AI404" s="240"/>
      <c r="AJ404" s="239"/>
      <c r="AK404" s="238"/>
      <c r="AL404" s="241"/>
      <c r="AM404" s="238"/>
      <c r="AN404" s="238"/>
      <c r="AO404" s="238"/>
      <c r="AP404" s="174" t="str">
        <f t="shared" si="50"/>
        <v/>
      </c>
      <c r="AQ404" s="109" t="str">
        <f t="shared" si="51"/>
        <v/>
      </c>
      <c r="AR404" s="172" t="str">
        <f>UPPER(IF($AH404="","",IF(COUNTIF($AR$34:$AR403,$AH404)&lt;1,$AH404,"")))</f>
        <v/>
      </c>
      <c r="AS404" s="111" t="str">
        <f t="shared" si="46"/>
        <v/>
      </c>
      <c r="AT404" s="109" t="str">
        <f t="shared" si="52"/>
        <v/>
      </c>
      <c r="AU404" s="242"/>
      <c r="AV404" s="150"/>
      <c r="AW404" s="151"/>
      <c r="AX404" s="152" t="str">
        <f t="shared" si="47"/>
        <v/>
      </c>
      <c r="AY404" s="152"/>
    </row>
    <row r="405" spans="1:51" s="107" customFormat="1">
      <c r="A405" s="142" t="str">
        <f t="shared" si="48"/>
        <v/>
      </c>
      <c r="B405" s="148" t="str">
        <f t="shared" si="45"/>
        <v/>
      </c>
      <c r="C405" s="149"/>
      <c r="D405" s="111"/>
      <c r="E405" s="144" t="str">
        <f t="shared" si="49"/>
        <v/>
      </c>
      <c r="F405" s="238"/>
      <c r="G405" s="238"/>
      <c r="H405" s="238"/>
      <c r="I405" s="238"/>
      <c r="J405" s="238"/>
      <c r="K405" s="238"/>
      <c r="L405" s="238"/>
      <c r="M405" s="238"/>
      <c r="N405" s="238"/>
      <c r="O405" s="238"/>
      <c r="P405" s="238"/>
      <c r="Q405" s="238"/>
      <c r="R405" s="238"/>
      <c r="S405" s="238"/>
      <c r="T405" s="238"/>
      <c r="U405" s="238"/>
      <c r="V405" s="238"/>
      <c r="W405" s="238"/>
      <c r="X405" s="238"/>
      <c r="Y405" s="238"/>
      <c r="Z405" s="238"/>
      <c r="AA405" s="238"/>
      <c r="AB405" s="238"/>
      <c r="AC405" s="238"/>
      <c r="AD405" s="238"/>
      <c r="AE405" s="238"/>
      <c r="AF405" s="238"/>
      <c r="AG405" s="238"/>
      <c r="AH405" s="239"/>
      <c r="AI405" s="240"/>
      <c r="AJ405" s="239"/>
      <c r="AK405" s="238"/>
      <c r="AL405" s="241"/>
      <c r="AM405" s="238"/>
      <c r="AN405" s="238"/>
      <c r="AO405" s="238"/>
      <c r="AP405" s="174" t="str">
        <f t="shared" si="50"/>
        <v/>
      </c>
      <c r="AQ405" s="109" t="str">
        <f t="shared" si="51"/>
        <v/>
      </c>
      <c r="AR405" s="172" t="str">
        <f>UPPER(IF($AH405="","",IF(COUNTIF($AR$34:$AR404,$AH405)&lt;1,$AH405,"")))</f>
        <v/>
      </c>
      <c r="AS405" s="111" t="str">
        <f t="shared" si="46"/>
        <v/>
      </c>
      <c r="AT405" s="109" t="str">
        <f t="shared" si="52"/>
        <v/>
      </c>
      <c r="AU405" s="242"/>
      <c r="AV405" s="150"/>
      <c r="AW405" s="151"/>
      <c r="AX405" s="152" t="str">
        <f t="shared" si="47"/>
        <v/>
      </c>
      <c r="AY405" s="152"/>
    </row>
    <row r="406" spans="1:51" s="107" customFormat="1">
      <c r="A406" s="142" t="str">
        <f t="shared" si="48"/>
        <v/>
      </c>
      <c r="B406" s="148" t="str">
        <f t="shared" si="45"/>
        <v/>
      </c>
      <c r="C406" s="149"/>
      <c r="D406" s="111"/>
      <c r="E406" s="144" t="str">
        <f t="shared" si="49"/>
        <v/>
      </c>
      <c r="F406" s="238"/>
      <c r="G406" s="238"/>
      <c r="H406" s="238"/>
      <c r="I406" s="238"/>
      <c r="J406" s="238"/>
      <c r="K406" s="238"/>
      <c r="L406" s="238"/>
      <c r="M406" s="238"/>
      <c r="N406" s="238"/>
      <c r="O406" s="238"/>
      <c r="P406" s="238"/>
      <c r="Q406" s="238"/>
      <c r="R406" s="238"/>
      <c r="S406" s="238"/>
      <c r="T406" s="238"/>
      <c r="U406" s="238"/>
      <c r="V406" s="238"/>
      <c r="W406" s="238"/>
      <c r="X406" s="238"/>
      <c r="Y406" s="238"/>
      <c r="Z406" s="238"/>
      <c r="AA406" s="238"/>
      <c r="AB406" s="238"/>
      <c r="AC406" s="238"/>
      <c r="AD406" s="238"/>
      <c r="AE406" s="238"/>
      <c r="AF406" s="238"/>
      <c r="AG406" s="238"/>
      <c r="AH406" s="239"/>
      <c r="AI406" s="240"/>
      <c r="AJ406" s="239"/>
      <c r="AK406" s="238"/>
      <c r="AL406" s="241"/>
      <c r="AM406" s="238"/>
      <c r="AN406" s="238"/>
      <c r="AO406" s="238"/>
      <c r="AP406" s="174" t="str">
        <f t="shared" si="50"/>
        <v/>
      </c>
      <c r="AQ406" s="109" t="str">
        <f t="shared" si="51"/>
        <v/>
      </c>
      <c r="AR406" s="172" t="str">
        <f>UPPER(IF($AH406="","",IF(COUNTIF($AR$34:$AR405,$AH406)&lt;1,$AH406,"")))</f>
        <v/>
      </c>
      <c r="AS406" s="111" t="str">
        <f t="shared" si="46"/>
        <v/>
      </c>
      <c r="AT406" s="109" t="str">
        <f t="shared" si="52"/>
        <v/>
      </c>
      <c r="AU406" s="242"/>
      <c r="AV406" s="150"/>
      <c r="AW406" s="151"/>
      <c r="AX406" s="152" t="str">
        <f t="shared" si="47"/>
        <v/>
      </c>
      <c r="AY406" s="152"/>
    </row>
    <row r="407" spans="1:51" s="107" customFormat="1">
      <c r="A407" s="142" t="str">
        <f t="shared" si="48"/>
        <v/>
      </c>
      <c r="B407" s="148" t="str">
        <f t="shared" si="45"/>
        <v/>
      </c>
      <c r="C407" s="149"/>
      <c r="D407" s="111"/>
      <c r="E407" s="144" t="str">
        <f t="shared" si="49"/>
        <v/>
      </c>
      <c r="F407" s="238"/>
      <c r="G407" s="238"/>
      <c r="H407" s="238"/>
      <c r="I407" s="238"/>
      <c r="J407" s="238"/>
      <c r="K407" s="238"/>
      <c r="L407" s="238"/>
      <c r="M407" s="238"/>
      <c r="N407" s="238"/>
      <c r="O407" s="238"/>
      <c r="P407" s="238"/>
      <c r="Q407" s="238"/>
      <c r="R407" s="238"/>
      <c r="S407" s="238"/>
      <c r="T407" s="238"/>
      <c r="U407" s="238"/>
      <c r="V407" s="238"/>
      <c r="W407" s="238"/>
      <c r="X407" s="238"/>
      <c r="Y407" s="238"/>
      <c r="Z407" s="238"/>
      <c r="AA407" s="238"/>
      <c r="AB407" s="238"/>
      <c r="AC407" s="238"/>
      <c r="AD407" s="238"/>
      <c r="AE407" s="238"/>
      <c r="AF407" s="238"/>
      <c r="AG407" s="238"/>
      <c r="AH407" s="239"/>
      <c r="AI407" s="240"/>
      <c r="AJ407" s="239"/>
      <c r="AK407" s="238"/>
      <c r="AL407" s="241"/>
      <c r="AM407" s="238"/>
      <c r="AN407" s="238"/>
      <c r="AO407" s="238"/>
      <c r="AP407" s="174" t="str">
        <f t="shared" si="50"/>
        <v/>
      </c>
      <c r="AQ407" s="109" t="str">
        <f t="shared" si="51"/>
        <v/>
      </c>
      <c r="AR407" s="172" t="str">
        <f>UPPER(IF($AH407="","",IF(COUNTIF($AR$34:$AR406,$AH407)&lt;1,$AH407,"")))</f>
        <v/>
      </c>
      <c r="AS407" s="111" t="str">
        <f t="shared" si="46"/>
        <v/>
      </c>
      <c r="AT407" s="109" t="str">
        <f t="shared" si="52"/>
        <v/>
      </c>
      <c r="AU407" s="242"/>
      <c r="AV407" s="150"/>
      <c r="AW407" s="151"/>
      <c r="AX407" s="152" t="str">
        <f t="shared" si="47"/>
        <v/>
      </c>
      <c r="AY407" s="152"/>
    </row>
    <row r="408" spans="1:51" s="107" customFormat="1">
      <c r="A408" s="142" t="str">
        <f t="shared" si="48"/>
        <v/>
      </c>
      <c r="B408" s="148" t="str">
        <f t="shared" si="45"/>
        <v/>
      </c>
      <c r="C408" s="149"/>
      <c r="D408" s="111"/>
      <c r="E408" s="144" t="str">
        <f t="shared" si="49"/>
        <v/>
      </c>
      <c r="F408" s="238"/>
      <c r="G408" s="238"/>
      <c r="H408" s="238"/>
      <c r="I408" s="238"/>
      <c r="J408" s="238"/>
      <c r="K408" s="238"/>
      <c r="L408" s="238"/>
      <c r="M408" s="238"/>
      <c r="N408" s="238"/>
      <c r="O408" s="238"/>
      <c r="P408" s="238"/>
      <c r="Q408" s="238"/>
      <c r="R408" s="238"/>
      <c r="S408" s="238"/>
      <c r="T408" s="238"/>
      <c r="U408" s="238"/>
      <c r="V408" s="238"/>
      <c r="W408" s="238"/>
      <c r="X408" s="238"/>
      <c r="Y408" s="238"/>
      <c r="Z408" s="238"/>
      <c r="AA408" s="238"/>
      <c r="AB408" s="238"/>
      <c r="AC408" s="238"/>
      <c r="AD408" s="238"/>
      <c r="AE408" s="238"/>
      <c r="AF408" s="238"/>
      <c r="AG408" s="238"/>
      <c r="AH408" s="239"/>
      <c r="AI408" s="240"/>
      <c r="AJ408" s="239"/>
      <c r="AK408" s="238"/>
      <c r="AL408" s="241"/>
      <c r="AM408" s="238"/>
      <c r="AN408" s="238"/>
      <c r="AO408" s="238"/>
      <c r="AP408" s="174" t="str">
        <f t="shared" si="50"/>
        <v/>
      </c>
      <c r="AQ408" s="109" t="str">
        <f t="shared" si="51"/>
        <v/>
      </c>
      <c r="AR408" s="172" t="str">
        <f>UPPER(IF($AH408="","",IF(COUNTIF($AR$34:$AR407,$AH408)&lt;1,$AH408,"")))</f>
        <v/>
      </c>
      <c r="AS408" s="111" t="str">
        <f t="shared" si="46"/>
        <v/>
      </c>
      <c r="AT408" s="109" t="str">
        <f t="shared" si="52"/>
        <v/>
      </c>
      <c r="AU408" s="242"/>
      <c r="AV408" s="150"/>
      <c r="AW408" s="151"/>
      <c r="AX408" s="152" t="str">
        <f t="shared" si="47"/>
        <v/>
      </c>
      <c r="AY408" s="152"/>
    </row>
    <row r="409" spans="1:51" s="107" customFormat="1">
      <c r="A409" s="142" t="str">
        <f t="shared" si="48"/>
        <v/>
      </c>
      <c r="B409" s="148" t="str">
        <f t="shared" si="45"/>
        <v/>
      </c>
      <c r="C409" s="149"/>
      <c r="D409" s="111"/>
      <c r="E409" s="144" t="str">
        <f t="shared" si="49"/>
        <v/>
      </c>
      <c r="F409" s="238"/>
      <c r="G409" s="238"/>
      <c r="H409" s="238"/>
      <c r="I409" s="238"/>
      <c r="J409" s="238"/>
      <c r="K409" s="238"/>
      <c r="L409" s="238"/>
      <c r="M409" s="238"/>
      <c r="N409" s="238"/>
      <c r="O409" s="238"/>
      <c r="P409" s="238"/>
      <c r="Q409" s="238"/>
      <c r="R409" s="238"/>
      <c r="S409" s="238"/>
      <c r="T409" s="238"/>
      <c r="U409" s="238"/>
      <c r="V409" s="238"/>
      <c r="W409" s="238"/>
      <c r="X409" s="238"/>
      <c r="Y409" s="238"/>
      <c r="Z409" s="238"/>
      <c r="AA409" s="238"/>
      <c r="AB409" s="238"/>
      <c r="AC409" s="238"/>
      <c r="AD409" s="238"/>
      <c r="AE409" s="238"/>
      <c r="AF409" s="238"/>
      <c r="AG409" s="238"/>
      <c r="AH409" s="239"/>
      <c r="AI409" s="240"/>
      <c r="AJ409" s="239"/>
      <c r="AK409" s="238"/>
      <c r="AL409" s="241"/>
      <c r="AM409" s="238"/>
      <c r="AN409" s="238"/>
      <c r="AO409" s="238"/>
      <c r="AP409" s="174" t="str">
        <f t="shared" si="50"/>
        <v/>
      </c>
      <c r="AQ409" s="109" t="str">
        <f t="shared" si="51"/>
        <v/>
      </c>
      <c r="AR409" s="172" t="str">
        <f>UPPER(IF($AH409="","",IF(COUNTIF($AR$34:$AR408,$AH409)&lt;1,$AH409,"")))</f>
        <v/>
      </c>
      <c r="AS409" s="111" t="str">
        <f t="shared" si="46"/>
        <v/>
      </c>
      <c r="AT409" s="109" t="str">
        <f t="shared" si="52"/>
        <v/>
      </c>
      <c r="AU409" s="242"/>
      <c r="AV409" s="150"/>
      <c r="AW409" s="151"/>
      <c r="AX409" s="152" t="str">
        <f t="shared" si="47"/>
        <v/>
      </c>
      <c r="AY409" s="152"/>
    </row>
    <row r="410" spans="1:51" s="107" customFormat="1">
      <c r="A410" s="142" t="str">
        <f t="shared" si="48"/>
        <v/>
      </c>
      <c r="B410" s="148" t="str">
        <f t="shared" si="45"/>
        <v/>
      </c>
      <c r="C410" s="149"/>
      <c r="D410" s="111"/>
      <c r="E410" s="144" t="str">
        <f t="shared" si="49"/>
        <v/>
      </c>
      <c r="F410" s="238"/>
      <c r="G410" s="238"/>
      <c r="H410" s="238"/>
      <c r="I410" s="238"/>
      <c r="J410" s="238"/>
      <c r="K410" s="238"/>
      <c r="L410" s="238"/>
      <c r="M410" s="238"/>
      <c r="N410" s="238"/>
      <c r="O410" s="238"/>
      <c r="P410" s="238"/>
      <c r="Q410" s="238"/>
      <c r="R410" s="238"/>
      <c r="S410" s="238"/>
      <c r="T410" s="238"/>
      <c r="U410" s="238"/>
      <c r="V410" s="238"/>
      <c r="W410" s="238"/>
      <c r="X410" s="238"/>
      <c r="Y410" s="238"/>
      <c r="Z410" s="238"/>
      <c r="AA410" s="238"/>
      <c r="AB410" s="238"/>
      <c r="AC410" s="238"/>
      <c r="AD410" s="238"/>
      <c r="AE410" s="238"/>
      <c r="AF410" s="238"/>
      <c r="AG410" s="238"/>
      <c r="AH410" s="239"/>
      <c r="AI410" s="240"/>
      <c r="AJ410" s="239"/>
      <c r="AK410" s="238"/>
      <c r="AL410" s="241"/>
      <c r="AM410" s="238"/>
      <c r="AN410" s="238"/>
      <c r="AO410" s="238"/>
      <c r="AP410" s="174" t="str">
        <f t="shared" si="50"/>
        <v/>
      </c>
      <c r="AQ410" s="109" t="str">
        <f t="shared" si="51"/>
        <v/>
      </c>
      <c r="AR410" s="172" t="str">
        <f>UPPER(IF($AH410="","",IF(COUNTIF($AR$34:$AR409,$AH410)&lt;1,$AH410,"")))</f>
        <v/>
      </c>
      <c r="AS410" s="111" t="str">
        <f t="shared" si="46"/>
        <v/>
      </c>
      <c r="AT410" s="109" t="str">
        <f t="shared" si="52"/>
        <v/>
      </c>
      <c r="AU410" s="242"/>
      <c r="AV410" s="150"/>
      <c r="AW410" s="151"/>
      <c r="AX410" s="152" t="str">
        <f t="shared" si="47"/>
        <v/>
      </c>
      <c r="AY410" s="152"/>
    </row>
    <row r="411" spans="1:51" s="107" customFormat="1">
      <c r="A411" s="142" t="str">
        <f t="shared" si="48"/>
        <v/>
      </c>
      <c r="B411" s="148" t="str">
        <f t="shared" si="45"/>
        <v/>
      </c>
      <c r="C411" s="149"/>
      <c r="D411" s="111"/>
      <c r="E411" s="144" t="str">
        <f t="shared" si="49"/>
        <v/>
      </c>
      <c r="F411" s="238"/>
      <c r="G411" s="238"/>
      <c r="H411" s="238"/>
      <c r="I411" s="238"/>
      <c r="J411" s="238"/>
      <c r="K411" s="238"/>
      <c r="L411" s="238"/>
      <c r="M411" s="238"/>
      <c r="N411" s="238"/>
      <c r="O411" s="238"/>
      <c r="P411" s="238"/>
      <c r="Q411" s="238"/>
      <c r="R411" s="238"/>
      <c r="S411" s="238"/>
      <c r="T411" s="238"/>
      <c r="U411" s="238"/>
      <c r="V411" s="238"/>
      <c r="W411" s="238"/>
      <c r="X411" s="238"/>
      <c r="Y411" s="238"/>
      <c r="Z411" s="238"/>
      <c r="AA411" s="238"/>
      <c r="AB411" s="238"/>
      <c r="AC411" s="238"/>
      <c r="AD411" s="238"/>
      <c r="AE411" s="238"/>
      <c r="AF411" s="238"/>
      <c r="AG411" s="238"/>
      <c r="AH411" s="239"/>
      <c r="AI411" s="240"/>
      <c r="AJ411" s="239"/>
      <c r="AK411" s="238"/>
      <c r="AL411" s="241"/>
      <c r="AM411" s="238"/>
      <c r="AN411" s="238"/>
      <c r="AO411" s="238"/>
      <c r="AP411" s="174" t="str">
        <f t="shared" si="50"/>
        <v/>
      </c>
      <c r="AQ411" s="109" t="str">
        <f t="shared" si="51"/>
        <v/>
      </c>
      <c r="AR411" s="172" t="str">
        <f>UPPER(IF($AH411="","",IF(COUNTIF($AR$34:$AR410,$AH411)&lt;1,$AH411,"")))</f>
        <v/>
      </c>
      <c r="AS411" s="111" t="str">
        <f t="shared" si="46"/>
        <v/>
      </c>
      <c r="AT411" s="109" t="str">
        <f t="shared" si="52"/>
        <v/>
      </c>
      <c r="AU411" s="242"/>
      <c r="AV411" s="150"/>
      <c r="AW411" s="151"/>
      <c r="AX411" s="152" t="str">
        <f t="shared" si="47"/>
        <v/>
      </c>
      <c r="AY411" s="152"/>
    </row>
    <row r="412" spans="1:51" s="107" customFormat="1">
      <c r="A412" s="142" t="str">
        <f t="shared" si="48"/>
        <v/>
      </c>
      <c r="B412" s="148" t="str">
        <f t="shared" si="45"/>
        <v/>
      </c>
      <c r="C412" s="149"/>
      <c r="D412" s="111"/>
      <c r="E412" s="144" t="str">
        <f t="shared" si="49"/>
        <v/>
      </c>
      <c r="F412" s="238"/>
      <c r="G412" s="238"/>
      <c r="H412" s="238"/>
      <c r="I412" s="238"/>
      <c r="J412" s="238"/>
      <c r="K412" s="238"/>
      <c r="L412" s="238"/>
      <c r="M412" s="238"/>
      <c r="N412" s="238"/>
      <c r="O412" s="238"/>
      <c r="P412" s="238"/>
      <c r="Q412" s="238"/>
      <c r="R412" s="238"/>
      <c r="S412" s="238"/>
      <c r="T412" s="238"/>
      <c r="U412" s="238"/>
      <c r="V412" s="238"/>
      <c r="W412" s="238"/>
      <c r="X412" s="238"/>
      <c r="Y412" s="238"/>
      <c r="Z412" s="238"/>
      <c r="AA412" s="238"/>
      <c r="AB412" s="238"/>
      <c r="AC412" s="238"/>
      <c r="AD412" s="238"/>
      <c r="AE412" s="238"/>
      <c r="AF412" s="238"/>
      <c r="AG412" s="238"/>
      <c r="AH412" s="239"/>
      <c r="AI412" s="240"/>
      <c r="AJ412" s="239"/>
      <c r="AK412" s="238"/>
      <c r="AL412" s="241"/>
      <c r="AM412" s="238"/>
      <c r="AN412" s="238"/>
      <c r="AO412" s="238"/>
      <c r="AP412" s="174" t="str">
        <f t="shared" si="50"/>
        <v/>
      </c>
      <c r="AQ412" s="109" t="str">
        <f t="shared" si="51"/>
        <v/>
      </c>
      <c r="AR412" s="172" t="str">
        <f>UPPER(IF($AH412="","",IF(COUNTIF($AR$34:$AR411,$AH412)&lt;1,$AH412,"")))</f>
        <v/>
      </c>
      <c r="AS412" s="111" t="str">
        <f t="shared" si="46"/>
        <v/>
      </c>
      <c r="AT412" s="109" t="str">
        <f t="shared" si="52"/>
        <v/>
      </c>
      <c r="AU412" s="242"/>
      <c r="AV412" s="150"/>
      <c r="AW412" s="151"/>
      <c r="AX412" s="152" t="str">
        <f t="shared" si="47"/>
        <v/>
      </c>
      <c r="AY412" s="152"/>
    </row>
    <row r="413" spans="1:51" s="107" customFormat="1">
      <c r="A413" s="142" t="str">
        <f t="shared" si="48"/>
        <v/>
      </c>
      <c r="B413" s="148" t="str">
        <f t="shared" si="45"/>
        <v/>
      </c>
      <c r="C413" s="149"/>
      <c r="D413" s="111"/>
      <c r="E413" s="144" t="str">
        <f t="shared" si="49"/>
        <v/>
      </c>
      <c r="F413" s="238"/>
      <c r="G413" s="238"/>
      <c r="H413" s="238"/>
      <c r="I413" s="238"/>
      <c r="J413" s="238"/>
      <c r="K413" s="238"/>
      <c r="L413" s="238"/>
      <c r="M413" s="238"/>
      <c r="N413" s="238"/>
      <c r="O413" s="238"/>
      <c r="P413" s="238"/>
      <c r="Q413" s="238"/>
      <c r="R413" s="238"/>
      <c r="S413" s="238"/>
      <c r="T413" s="238"/>
      <c r="U413" s="238"/>
      <c r="V413" s="238"/>
      <c r="W413" s="238"/>
      <c r="X413" s="238"/>
      <c r="Y413" s="238"/>
      <c r="Z413" s="238"/>
      <c r="AA413" s="238"/>
      <c r="AB413" s="238"/>
      <c r="AC413" s="238"/>
      <c r="AD413" s="238"/>
      <c r="AE413" s="238"/>
      <c r="AF413" s="238"/>
      <c r="AG413" s="238"/>
      <c r="AH413" s="239"/>
      <c r="AI413" s="240"/>
      <c r="AJ413" s="239"/>
      <c r="AK413" s="238"/>
      <c r="AL413" s="241"/>
      <c r="AM413" s="238"/>
      <c r="AN413" s="238"/>
      <c r="AO413" s="238"/>
      <c r="AP413" s="174" t="str">
        <f t="shared" si="50"/>
        <v/>
      </c>
      <c r="AQ413" s="109" t="str">
        <f t="shared" si="51"/>
        <v/>
      </c>
      <c r="AR413" s="172" t="str">
        <f>UPPER(IF($AH413="","",IF(COUNTIF($AR$34:$AR412,$AH413)&lt;1,$AH413,"")))</f>
        <v/>
      </c>
      <c r="AS413" s="111" t="str">
        <f t="shared" si="46"/>
        <v/>
      </c>
      <c r="AT413" s="109" t="str">
        <f t="shared" si="52"/>
        <v/>
      </c>
      <c r="AU413" s="242"/>
      <c r="AV413" s="150"/>
      <c r="AW413" s="151"/>
      <c r="AX413" s="152" t="str">
        <f t="shared" si="47"/>
        <v/>
      </c>
      <c r="AY413" s="152"/>
    </row>
    <row r="414" spans="1:51" s="107" customFormat="1">
      <c r="A414" s="142" t="str">
        <f t="shared" si="48"/>
        <v/>
      </c>
      <c r="B414" s="148" t="str">
        <f t="shared" si="45"/>
        <v/>
      </c>
      <c r="C414" s="149"/>
      <c r="D414" s="111"/>
      <c r="E414" s="144" t="str">
        <f t="shared" si="49"/>
        <v/>
      </c>
      <c r="F414" s="238"/>
      <c r="G414" s="238"/>
      <c r="H414" s="238"/>
      <c r="I414" s="238"/>
      <c r="J414" s="238"/>
      <c r="K414" s="238"/>
      <c r="L414" s="238"/>
      <c r="M414" s="238"/>
      <c r="N414" s="238"/>
      <c r="O414" s="238"/>
      <c r="P414" s="238"/>
      <c r="Q414" s="238"/>
      <c r="R414" s="238"/>
      <c r="S414" s="238"/>
      <c r="T414" s="238"/>
      <c r="U414" s="238"/>
      <c r="V414" s="238"/>
      <c r="W414" s="238"/>
      <c r="X414" s="238"/>
      <c r="Y414" s="238"/>
      <c r="Z414" s="238"/>
      <c r="AA414" s="238"/>
      <c r="AB414" s="238"/>
      <c r="AC414" s="238"/>
      <c r="AD414" s="238"/>
      <c r="AE414" s="238"/>
      <c r="AF414" s="238"/>
      <c r="AG414" s="238"/>
      <c r="AH414" s="239"/>
      <c r="AI414" s="240"/>
      <c r="AJ414" s="239"/>
      <c r="AK414" s="238"/>
      <c r="AL414" s="241"/>
      <c r="AM414" s="238"/>
      <c r="AN414" s="238"/>
      <c r="AO414" s="238"/>
      <c r="AP414" s="174" t="str">
        <f t="shared" si="50"/>
        <v/>
      </c>
      <c r="AQ414" s="109" t="str">
        <f t="shared" si="51"/>
        <v/>
      </c>
      <c r="AR414" s="172" t="str">
        <f>UPPER(IF($AH414="","",IF(COUNTIF($AR$34:$AR413,$AH414)&lt;1,$AH414,"")))</f>
        <v/>
      </c>
      <c r="AS414" s="111" t="str">
        <f t="shared" si="46"/>
        <v/>
      </c>
      <c r="AT414" s="109" t="str">
        <f t="shared" si="52"/>
        <v/>
      </c>
      <c r="AU414" s="242"/>
      <c r="AV414" s="150"/>
      <c r="AW414" s="151"/>
      <c r="AX414" s="152" t="str">
        <f t="shared" si="47"/>
        <v/>
      </c>
      <c r="AY414" s="152"/>
    </row>
    <row r="415" spans="1:51" s="107" customFormat="1">
      <c r="A415" s="142" t="str">
        <f t="shared" si="48"/>
        <v/>
      </c>
      <c r="B415" s="148" t="str">
        <f t="shared" si="45"/>
        <v/>
      </c>
      <c r="C415" s="149"/>
      <c r="D415" s="111"/>
      <c r="E415" s="144" t="str">
        <f t="shared" si="49"/>
        <v/>
      </c>
      <c r="F415" s="238"/>
      <c r="G415" s="238"/>
      <c r="H415" s="238"/>
      <c r="I415" s="238"/>
      <c r="J415" s="238"/>
      <c r="K415" s="238"/>
      <c r="L415" s="238"/>
      <c r="M415" s="238"/>
      <c r="N415" s="238"/>
      <c r="O415" s="238"/>
      <c r="P415" s="238"/>
      <c r="Q415" s="238"/>
      <c r="R415" s="238"/>
      <c r="S415" s="238"/>
      <c r="T415" s="238"/>
      <c r="U415" s="238"/>
      <c r="V415" s="238"/>
      <c r="W415" s="238"/>
      <c r="X415" s="238"/>
      <c r="Y415" s="238"/>
      <c r="Z415" s="238"/>
      <c r="AA415" s="238"/>
      <c r="AB415" s="238"/>
      <c r="AC415" s="238"/>
      <c r="AD415" s="238"/>
      <c r="AE415" s="238"/>
      <c r="AF415" s="238"/>
      <c r="AG415" s="238"/>
      <c r="AH415" s="239"/>
      <c r="AI415" s="240"/>
      <c r="AJ415" s="239"/>
      <c r="AK415" s="238"/>
      <c r="AL415" s="241"/>
      <c r="AM415" s="238"/>
      <c r="AN415" s="238"/>
      <c r="AO415" s="238"/>
      <c r="AP415" s="174" t="str">
        <f t="shared" si="50"/>
        <v/>
      </c>
      <c r="AQ415" s="109" t="str">
        <f t="shared" si="51"/>
        <v/>
      </c>
      <c r="AR415" s="172" t="str">
        <f>UPPER(IF($AH415="","",IF(COUNTIF($AR$34:$AR414,$AH415)&lt;1,$AH415,"")))</f>
        <v/>
      </c>
      <c r="AS415" s="111" t="str">
        <f t="shared" si="46"/>
        <v/>
      </c>
      <c r="AT415" s="109" t="str">
        <f t="shared" si="52"/>
        <v/>
      </c>
      <c r="AU415" s="242"/>
      <c r="AV415" s="150"/>
      <c r="AW415" s="151"/>
      <c r="AX415" s="152" t="str">
        <f t="shared" si="47"/>
        <v/>
      </c>
      <c r="AY415" s="152"/>
    </row>
    <row r="416" spans="1:51" s="107" customFormat="1">
      <c r="A416" s="142" t="str">
        <f t="shared" si="48"/>
        <v/>
      </c>
      <c r="B416" s="148" t="str">
        <f t="shared" si="45"/>
        <v/>
      </c>
      <c r="C416" s="149"/>
      <c r="D416" s="111"/>
      <c r="E416" s="144" t="str">
        <f t="shared" si="49"/>
        <v/>
      </c>
      <c r="F416" s="238"/>
      <c r="G416" s="238"/>
      <c r="H416" s="238"/>
      <c r="I416" s="238"/>
      <c r="J416" s="238"/>
      <c r="K416" s="238"/>
      <c r="L416" s="238"/>
      <c r="M416" s="238"/>
      <c r="N416" s="238"/>
      <c r="O416" s="238"/>
      <c r="P416" s="238"/>
      <c r="Q416" s="238"/>
      <c r="R416" s="238"/>
      <c r="S416" s="238"/>
      <c r="T416" s="238"/>
      <c r="U416" s="238"/>
      <c r="V416" s="238"/>
      <c r="W416" s="238"/>
      <c r="X416" s="238"/>
      <c r="Y416" s="238"/>
      <c r="Z416" s="238"/>
      <c r="AA416" s="238"/>
      <c r="AB416" s="238"/>
      <c r="AC416" s="238"/>
      <c r="AD416" s="238"/>
      <c r="AE416" s="238"/>
      <c r="AF416" s="238"/>
      <c r="AG416" s="238"/>
      <c r="AH416" s="239"/>
      <c r="AI416" s="240"/>
      <c r="AJ416" s="239"/>
      <c r="AK416" s="238"/>
      <c r="AL416" s="241"/>
      <c r="AM416" s="238"/>
      <c r="AN416" s="238"/>
      <c r="AO416" s="238"/>
      <c r="AP416" s="174" t="str">
        <f t="shared" si="50"/>
        <v/>
      </c>
      <c r="AQ416" s="109" t="str">
        <f t="shared" si="51"/>
        <v/>
      </c>
      <c r="AR416" s="172" t="str">
        <f>UPPER(IF($AH416="","",IF(COUNTIF($AR$34:$AR415,$AH416)&lt;1,$AH416,"")))</f>
        <v/>
      </c>
      <c r="AS416" s="111" t="str">
        <f t="shared" si="46"/>
        <v/>
      </c>
      <c r="AT416" s="109" t="str">
        <f t="shared" si="52"/>
        <v/>
      </c>
      <c r="AU416" s="242"/>
      <c r="AV416" s="150"/>
      <c r="AW416" s="151"/>
      <c r="AX416" s="152" t="str">
        <f t="shared" si="47"/>
        <v/>
      </c>
      <c r="AY416" s="152"/>
    </row>
    <row r="417" spans="1:51" s="107" customFormat="1">
      <c r="A417" s="142" t="str">
        <f t="shared" si="48"/>
        <v/>
      </c>
      <c r="B417" s="148" t="str">
        <f t="shared" si="45"/>
        <v/>
      </c>
      <c r="C417" s="149"/>
      <c r="D417" s="111"/>
      <c r="E417" s="144" t="str">
        <f t="shared" si="49"/>
        <v/>
      </c>
      <c r="F417" s="238"/>
      <c r="G417" s="238"/>
      <c r="H417" s="238"/>
      <c r="I417" s="238"/>
      <c r="J417" s="238"/>
      <c r="K417" s="238"/>
      <c r="L417" s="238"/>
      <c r="M417" s="238"/>
      <c r="N417" s="238"/>
      <c r="O417" s="238"/>
      <c r="P417" s="238"/>
      <c r="Q417" s="238"/>
      <c r="R417" s="238"/>
      <c r="S417" s="238"/>
      <c r="T417" s="238"/>
      <c r="U417" s="238"/>
      <c r="V417" s="238"/>
      <c r="W417" s="238"/>
      <c r="X417" s="238"/>
      <c r="Y417" s="238"/>
      <c r="Z417" s="238"/>
      <c r="AA417" s="238"/>
      <c r="AB417" s="238"/>
      <c r="AC417" s="238"/>
      <c r="AD417" s="238"/>
      <c r="AE417" s="238"/>
      <c r="AF417" s="238"/>
      <c r="AG417" s="238"/>
      <c r="AH417" s="239"/>
      <c r="AI417" s="240"/>
      <c r="AJ417" s="239"/>
      <c r="AK417" s="238"/>
      <c r="AL417" s="241"/>
      <c r="AM417" s="238"/>
      <c r="AN417" s="238"/>
      <c r="AO417" s="238"/>
      <c r="AP417" s="174" t="str">
        <f t="shared" si="50"/>
        <v/>
      </c>
      <c r="AQ417" s="109" t="str">
        <f t="shared" si="51"/>
        <v/>
      </c>
      <c r="AR417" s="172" t="str">
        <f>UPPER(IF($AH417="","",IF(COUNTIF($AR$34:$AR416,$AH417)&lt;1,$AH417,"")))</f>
        <v/>
      </c>
      <c r="AS417" s="111" t="str">
        <f t="shared" si="46"/>
        <v/>
      </c>
      <c r="AT417" s="109" t="str">
        <f t="shared" si="52"/>
        <v/>
      </c>
      <c r="AU417" s="242"/>
      <c r="AV417" s="150"/>
      <c r="AW417" s="151"/>
      <c r="AX417" s="152" t="str">
        <f t="shared" si="47"/>
        <v/>
      </c>
      <c r="AY417" s="152"/>
    </row>
    <row r="418" spans="1:51" s="107" customFormat="1">
      <c r="A418" s="142" t="str">
        <f t="shared" si="48"/>
        <v/>
      </c>
      <c r="B418" s="148" t="str">
        <f t="shared" si="45"/>
        <v/>
      </c>
      <c r="C418" s="149"/>
      <c r="D418" s="111"/>
      <c r="E418" s="144" t="str">
        <f t="shared" si="49"/>
        <v/>
      </c>
      <c r="F418" s="238"/>
      <c r="G418" s="238"/>
      <c r="H418" s="238"/>
      <c r="I418" s="238"/>
      <c r="J418" s="238"/>
      <c r="K418" s="238"/>
      <c r="L418" s="238"/>
      <c r="M418" s="238"/>
      <c r="N418" s="238"/>
      <c r="O418" s="238"/>
      <c r="P418" s="238"/>
      <c r="Q418" s="238"/>
      <c r="R418" s="238"/>
      <c r="S418" s="238"/>
      <c r="T418" s="238"/>
      <c r="U418" s="238"/>
      <c r="V418" s="238"/>
      <c r="W418" s="238"/>
      <c r="X418" s="238"/>
      <c r="Y418" s="238"/>
      <c r="Z418" s="238"/>
      <c r="AA418" s="238"/>
      <c r="AB418" s="238"/>
      <c r="AC418" s="238"/>
      <c r="AD418" s="238"/>
      <c r="AE418" s="238"/>
      <c r="AF418" s="238"/>
      <c r="AG418" s="238"/>
      <c r="AH418" s="239"/>
      <c r="AI418" s="240"/>
      <c r="AJ418" s="239"/>
      <c r="AK418" s="238"/>
      <c r="AL418" s="241"/>
      <c r="AM418" s="238"/>
      <c r="AN418" s="238"/>
      <c r="AO418" s="238"/>
      <c r="AP418" s="174" t="str">
        <f t="shared" si="50"/>
        <v/>
      </c>
      <c r="AQ418" s="109" t="str">
        <f t="shared" si="51"/>
        <v/>
      </c>
      <c r="AR418" s="172" t="str">
        <f>UPPER(IF($AH418="","",IF(COUNTIF($AR$34:$AR417,$AH418)&lt;1,$AH418,"")))</f>
        <v/>
      </c>
      <c r="AS418" s="111" t="str">
        <f t="shared" si="46"/>
        <v/>
      </c>
      <c r="AT418" s="109" t="str">
        <f t="shared" si="52"/>
        <v/>
      </c>
      <c r="AU418" s="242"/>
      <c r="AV418" s="150"/>
      <c r="AW418" s="151"/>
      <c r="AX418" s="152" t="str">
        <f t="shared" si="47"/>
        <v/>
      </c>
      <c r="AY418" s="152"/>
    </row>
    <row r="419" spans="1:51" s="107" customFormat="1">
      <c r="A419" s="142" t="str">
        <f t="shared" si="48"/>
        <v/>
      </c>
      <c r="B419" s="148" t="str">
        <f t="shared" ref="B419:B482" si="53">IF(G419="","",IF(C419="","X",E419&amp;TEXT(C419,"000")))</f>
        <v/>
      </c>
      <c r="C419" s="149"/>
      <c r="D419" s="111"/>
      <c r="E419" s="144" t="str">
        <f t="shared" si="49"/>
        <v/>
      </c>
      <c r="F419" s="238"/>
      <c r="G419" s="238"/>
      <c r="H419" s="238"/>
      <c r="I419" s="238"/>
      <c r="J419" s="238"/>
      <c r="K419" s="238"/>
      <c r="L419" s="238"/>
      <c r="M419" s="238"/>
      <c r="N419" s="238"/>
      <c r="O419" s="238"/>
      <c r="P419" s="238"/>
      <c r="Q419" s="238"/>
      <c r="R419" s="238"/>
      <c r="S419" s="238"/>
      <c r="T419" s="238"/>
      <c r="U419" s="238"/>
      <c r="V419" s="238"/>
      <c r="W419" s="238"/>
      <c r="X419" s="238"/>
      <c r="Y419" s="238"/>
      <c r="Z419" s="238"/>
      <c r="AA419" s="238"/>
      <c r="AB419" s="238"/>
      <c r="AC419" s="238"/>
      <c r="AD419" s="238"/>
      <c r="AE419" s="238"/>
      <c r="AF419" s="238"/>
      <c r="AG419" s="238"/>
      <c r="AH419" s="239"/>
      <c r="AI419" s="240"/>
      <c r="AJ419" s="239"/>
      <c r="AK419" s="238"/>
      <c r="AL419" s="241"/>
      <c r="AM419" s="238"/>
      <c r="AN419" s="238"/>
      <c r="AO419" s="238"/>
      <c r="AP419" s="174" t="str">
        <f t="shared" si="50"/>
        <v/>
      </c>
      <c r="AQ419" s="109" t="str">
        <f t="shared" si="51"/>
        <v/>
      </c>
      <c r="AR419" s="172" t="str">
        <f>UPPER(IF($AH419="","",IF(COUNTIF($AR$34:$AR418,$AH419)&lt;1,$AH419,"")))</f>
        <v/>
      </c>
      <c r="AS419" s="111" t="str">
        <f t="shared" ref="AS419:AS482" si="54">IF($AH419="","",IF(COUNTIF($AH$35:$AH$1035,$AH419)&lt;4,"每隊最少4人",IF(COUNTIF($AH$35:$AH$1035,$AH419)&gt;6,"每隊最多6人",COUNTIF($AH$35:$AH$1035,$AH419))))</f>
        <v/>
      </c>
      <c r="AT419" s="109" t="str">
        <f t="shared" si="52"/>
        <v/>
      </c>
      <c r="AU419" s="242"/>
      <c r="AV419" s="150"/>
      <c r="AW419" s="151"/>
      <c r="AX419" s="152" t="str">
        <f t="shared" ref="AX419:AX482" si="55">IF(AT419="","",IF(AW419-AT419=0,"",AW419-AT419))</f>
        <v/>
      </c>
      <c r="AY419" s="152"/>
    </row>
    <row r="420" spans="1:51" s="107" customFormat="1">
      <c r="A420" s="142" t="str">
        <f t="shared" ref="A420:A483" si="56">UPPER(IF($I420="","",IF(H420="F","W",IF(H420="M","M","ERROR"))))</f>
        <v/>
      </c>
      <c r="B420" s="148" t="str">
        <f t="shared" si="53"/>
        <v/>
      </c>
      <c r="C420" s="149"/>
      <c r="D420" s="111"/>
      <c r="E420" s="144" t="str">
        <f t="shared" ref="E420:E483" si="57">UPPER(IF($I420="","",IF($K420="OPEN",$A420&amp;"O",IF(COUNTA($S420:$W420)&gt;0,$A420&amp;"O",IF(COUNTA($Z420:$AB420)&gt;0,$A420&amp;"O",IF(AND($I420&lt;=$E$4,$I420&gt;=$D$4),$A420&amp;$F$4,IF(AND($I420&lt;=$E$5,$I420&gt;=$D$5),$A420&amp;$F$5,IF(AND($I420&lt;=$E$6,$I420&gt;=$D$6),$A420&amp;$F$6,IF(AND($I420&lt;=$E$7,$I420&gt;=$D$7),$A420&amp;$F$7,IF(AND($I420&lt;=$E$8,$I420&gt;=$D$8),$A420&amp;$F$8,IF(AND($I420&lt;=$E$9,$I420&gt;=$D$9),$A420&amp;$F$9,IF(AND($I420&lt;=$E$10,$I420&gt;=$D$10),$A420&amp;$F$10,IF(AND($I420&lt;=$E$11,$I420&gt;=$D$11),$A420&amp;$F$11,IF(AND($I420&lt;=$E$12,$I420&gt;=$D$12),$A420&amp;$F$12,"ERR"))))))))))))))</f>
        <v/>
      </c>
      <c r="F420" s="238"/>
      <c r="G420" s="238"/>
      <c r="H420" s="238"/>
      <c r="I420" s="238"/>
      <c r="J420" s="238"/>
      <c r="K420" s="238"/>
      <c r="L420" s="238"/>
      <c r="M420" s="238"/>
      <c r="N420" s="238"/>
      <c r="O420" s="238"/>
      <c r="P420" s="238"/>
      <c r="Q420" s="238"/>
      <c r="R420" s="238"/>
      <c r="S420" s="238"/>
      <c r="T420" s="238"/>
      <c r="U420" s="238"/>
      <c r="V420" s="238"/>
      <c r="W420" s="238"/>
      <c r="X420" s="238"/>
      <c r="Y420" s="238"/>
      <c r="Z420" s="238"/>
      <c r="AA420" s="238"/>
      <c r="AB420" s="238"/>
      <c r="AC420" s="238"/>
      <c r="AD420" s="238"/>
      <c r="AE420" s="238"/>
      <c r="AF420" s="238"/>
      <c r="AG420" s="238"/>
      <c r="AH420" s="239"/>
      <c r="AI420" s="240"/>
      <c r="AJ420" s="239"/>
      <c r="AK420" s="238"/>
      <c r="AL420" s="241"/>
      <c r="AM420" s="238"/>
      <c r="AN420" s="238"/>
      <c r="AO420" s="238"/>
      <c r="AP420" s="174" t="str">
        <f t="shared" ref="AP420:AP483" si="58">IF($I420="","",IF(COUNTA(L420:AE420)&gt;4,"超過項目上限",IF(COUNTA(L420:AE420)=0,200,IF(AK420="Y",0,IF(COUNTA(AJ420)=1,COUNTA(L420:AE420)*($AP$31+$AP$32)+$AP$30,IF(COUNTA(AJ420)=0,COUNTA(L420:AE420)*($AP$31+$AP$30),"輸入錯誤"))))))</f>
        <v/>
      </c>
      <c r="AQ420" s="109" t="str">
        <f t="shared" ref="AQ420:AQ483" si="59">IF(COUNTA(AF420:AG420)&gt;1,"只可選1項接力",IF(AR420="","",$AQ$31))</f>
        <v/>
      </c>
      <c r="AR420" s="172" t="str">
        <f>UPPER(IF($AH420="","",IF(COUNTIF($AR$34:$AR419,$AH420)&lt;1,$AH420,"")))</f>
        <v/>
      </c>
      <c r="AS420" s="111" t="str">
        <f t="shared" si="54"/>
        <v/>
      </c>
      <c r="AT420" s="109" t="str">
        <f t="shared" ref="AT420:AT483" si="60">IF($E420="","",IF(ISTEXT(AP420),"輸入有錯誤",IF($AI420="",SUM($AP420:$AQ420)+$AV420,SUM($AP420:$AQ420)+$AV420+$AI$34)))</f>
        <v/>
      </c>
      <c r="AU420" s="242"/>
      <c r="AV420" s="150"/>
      <c r="AW420" s="151"/>
      <c r="AX420" s="152" t="str">
        <f t="shared" si="55"/>
        <v/>
      </c>
      <c r="AY420" s="152"/>
    </row>
    <row r="421" spans="1:51" s="107" customFormat="1">
      <c r="A421" s="142" t="str">
        <f t="shared" si="56"/>
        <v/>
      </c>
      <c r="B421" s="148" t="str">
        <f t="shared" si="53"/>
        <v/>
      </c>
      <c r="C421" s="149"/>
      <c r="D421" s="111"/>
      <c r="E421" s="144" t="str">
        <f t="shared" si="57"/>
        <v/>
      </c>
      <c r="F421" s="238"/>
      <c r="G421" s="238"/>
      <c r="H421" s="238"/>
      <c r="I421" s="238"/>
      <c r="J421" s="238"/>
      <c r="K421" s="238"/>
      <c r="L421" s="238"/>
      <c r="M421" s="238"/>
      <c r="N421" s="238"/>
      <c r="O421" s="238"/>
      <c r="P421" s="238"/>
      <c r="Q421" s="238"/>
      <c r="R421" s="238"/>
      <c r="S421" s="238"/>
      <c r="T421" s="238"/>
      <c r="U421" s="238"/>
      <c r="V421" s="238"/>
      <c r="W421" s="238"/>
      <c r="X421" s="238"/>
      <c r="Y421" s="238"/>
      <c r="Z421" s="238"/>
      <c r="AA421" s="238"/>
      <c r="AB421" s="238"/>
      <c r="AC421" s="238"/>
      <c r="AD421" s="238"/>
      <c r="AE421" s="238"/>
      <c r="AF421" s="238"/>
      <c r="AG421" s="238"/>
      <c r="AH421" s="239"/>
      <c r="AI421" s="240"/>
      <c r="AJ421" s="239"/>
      <c r="AK421" s="238"/>
      <c r="AL421" s="241"/>
      <c r="AM421" s="238"/>
      <c r="AN421" s="238"/>
      <c r="AO421" s="238"/>
      <c r="AP421" s="174" t="str">
        <f t="shared" si="58"/>
        <v/>
      </c>
      <c r="AQ421" s="109" t="str">
        <f t="shared" si="59"/>
        <v/>
      </c>
      <c r="AR421" s="172" t="str">
        <f>UPPER(IF($AH421="","",IF(COUNTIF($AR$34:$AR420,$AH421)&lt;1,$AH421,"")))</f>
        <v/>
      </c>
      <c r="AS421" s="111" t="str">
        <f t="shared" si="54"/>
        <v/>
      </c>
      <c r="AT421" s="109" t="str">
        <f t="shared" si="60"/>
        <v/>
      </c>
      <c r="AU421" s="242"/>
      <c r="AV421" s="150"/>
      <c r="AW421" s="151"/>
      <c r="AX421" s="152" t="str">
        <f t="shared" si="55"/>
        <v/>
      </c>
      <c r="AY421" s="152"/>
    </row>
    <row r="422" spans="1:51" s="107" customFormat="1">
      <c r="A422" s="142" t="str">
        <f t="shared" si="56"/>
        <v/>
      </c>
      <c r="B422" s="148" t="str">
        <f t="shared" si="53"/>
        <v/>
      </c>
      <c r="C422" s="149"/>
      <c r="D422" s="111"/>
      <c r="E422" s="144" t="str">
        <f t="shared" si="57"/>
        <v/>
      </c>
      <c r="F422" s="238"/>
      <c r="G422" s="238"/>
      <c r="H422" s="238"/>
      <c r="I422" s="238"/>
      <c r="J422" s="238"/>
      <c r="K422" s="238"/>
      <c r="L422" s="238"/>
      <c r="M422" s="238"/>
      <c r="N422" s="238"/>
      <c r="O422" s="238"/>
      <c r="P422" s="238"/>
      <c r="Q422" s="238"/>
      <c r="R422" s="238"/>
      <c r="S422" s="238"/>
      <c r="T422" s="238"/>
      <c r="U422" s="238"/>
      <c r="V422" s="238"/>
      <c r="W422" s="238"/>
      <c r="X422" s="238"/>
      <c r="Y422" s="238"/>
      <c r="Z422" s="238"/>
      <c r="AA422" s="238"/>
      <c r="AB422" s="238"/>
      <c r="AC422" s="238"/>
      <c r="AD422" s="238"/>
      <c r="AE422" s="238"/>
      <c r="AF422" s="238"/>
      <c r="AG422" s="238"/>
      <c r="AH422" s="239"/>
      <c r="AI422" s="240"/>
      <c r="AJ422" s="239"/>
      <c r="AK422" s="238"/>
      <c r="AL422" s="241"/>
      <c r="AM422" s="238"/>
      <c r="AN422" s="238"/>
      <c r="AO422" s="238"/>
      <c r="AP422" s="174" t="str">
        <f t="shared" si="58"/>
        <v/>
      </c>
      <c r="AQ422" s="109" t="str">
        <f t="shared" si="59"/>
        <v/>
      </c>
      <c r="AR422" s="172" t="str">
        <f>UPPER(IF($AH422="","",IF(COUNTIF($AR$34:$AR421,$AH422)&lt;1,$AH422,"")))</f>
        <v/>
      </c>
      <c r="AS422" s="111" t="str">
        <f t="shared" si="54"/>
        <v/>
      </c>
      <c r="AT422" s="109" t="str">
        <f t="shared" si="60"/>
        <v/>
      </c>
      <c r="AU422" s="242"/>
      <c r="AV422" s="150"/>
      <c r="AW422" s="151"/>
      <c r="AX422" s="152" t="str">
        <f t="shared" si="55"/>
        <v/>
      </c>
      <c r="AY422" s="152"/>
    </row>
    <row r="423" spans="1:51" s="107" customFormat="1">
      <c r="A423" s="142" t="str">
        <f t="shared" si="56"/>
        <v/>
      </c>
      <c r="B423" s="148" t="str">
        <f t="shared" si="53"/>
        <v/>
      </c>
      <c r="C423" s="149"/>
      <c r="D423" s="111"/>
      <c r="E423" s="144" t="str">
        <f t="shared" si="57"/>
        <v/>
      </c>
      <c r="F423" s="238"/>
      <c r="G423" s="238"/>
      <c r="H423" s="238"/>
      <c r="I423" s="238"/>
      <c r="J423" s="238"/>
      <c r="K423" s="238"/>
      <c r="L423" s="238"/>
      <c r="M423" s="238"/>
      <c r="N423" s="238"/>
      <c r="O423" s="238"/>
      <c r="P423" s="238"/>
      <c r="Q423" s="238"/>
      <c r="R423" s="238"/>
      <c r="S423" s="238"/>
      <c r="T423" s="238"/>
      <c r="U423" s="238"/>
      <c r="V423" s="238"/>
      <c r="W423" s="238"/>
      <c r="X423" s="238"/>
      <c r="Y423" s="238"/>
      <c r="Z423" s="238"/>
      <c r="AA423" s="238"/>
      <c r="AB423" s="238"/>
      <c r="AC423" s="238"/>
      <c r="AD423" s="238"/>
      <c r="AE423" s="238"/>
      <c r="AF423" s="238"/>
      <c r="AG423" s="238"/>
      <c r="AH423" s="239"/>
      <c r="AI423" s="240"/>
      <c r="AJ423" s="239"/>
      <c r="AK423" s="238"/>
      <c r="AL423" s="241"/>
      <c r="AM423" s="238"/>
      <c r="AN423" s="238"/>
      <c r="AO423" s="238"/>
      <c r="AP423" s="174" t="str">
        <f t="shared" si="58"/>
        <v/>
      </c>
      <c r="AQ423" s="109" t="str">
        <f t="shared" si="59"/>
        <v/>
      </c>
      <c r="AR423" s="172" t="str">
        <f>UPPER(IF($AH423="","",IF(COUNTIF($AR$34:$AR422,$AH423)&lt;1,$AH423,"")))</f>
        <v/>
      </c>
      <c r="AS423" s="111" t="str">
        <f t="shared" si="54"/>
        <v/>
      </c>
      <c r="AT423" s="109" t="str">
        <f t="shared" si="60"/>
        <v/>
      </c>
      <c r="AU423" s="242"/>
      <c r="AV423" s="150"/>
      <c r="AW423" s="151"/>
      <c r="AX423" s="152" t="str">
        <f t="shared" si="55"/>
        <v/>
      </c>
      <c r="AY423" s="152"/>
    </row>
    <row r="424" spans="1:51" s="107" customFormat="1">
      <c r="A424" s="142" t="str">
        <f t="shared" si="56"/>
        <v/>
      </c>
      <c r="B424" s="148" t="str">
        <f t="shared" si="53"/>
        <v/>
      </c>
      <c r="C424" s="149"/>
      <c r="D424" s="111"/>
      <c r="E424" s="144" t="str">
        <f t="shared" si="57"/>
        <v/>
      </c>
      <c r="F424" s="238"/>
      <c r="G424" s="238"/>
      <c r="H424" s="238"/>
      <c r="I424" s="238"/>
      <c r="J424" s="238"/>
      <c r="K424" s="238"/>
      <c r="L424" s="238"/>
      <c r="M424" s="238"/>
      <c r="N424" s="238"/>
      <c r="O424" s="238"/>
      <c r="P424" s="238"/>
      <c r="Q424" s="238"/>
      <c r="R424" s="238"/>
      <c r="S424" s="238"/>
      <c r="T424" s="238"/>
      <c r="U424" s="238"/>
      <c r="V424" s="238"/>
      <c r="W424" s="238"/>
      <c r="X424" s="238"/>
      <c r="Y424" s="238"/>
      <c r="Z424" s="238"/>
      <c r="AA424" s="238"/>
      <c r="AB424" s="238"/>
      <c r="AC424" s="238"/>
      <c r="AD424" s="238"/>
      <c r="AE424" s="238"/>
      <c r="AF424" s="238"/>
      <c r="AG424" s="238"/>
      <c r="AH424" s="239"/>
      <c r="AI424" s="240"/>
      <c r="AJ424" s="239"/>
      <c r="AK424" s="238"/>
      <c r="AL424" s="241"/>
      <c r="AM424" s="238"/>
      <c r="AN424" s="238"/>
      <c r="AO424" s="238"/>
      <c r="AP424" s="174" t="str">
        <f t="shared" si="58"/>
        <v/>
      </c>
      <c r="AQ424" s="109" t="str">
        <f t="shared" si="59"/>
        <v/>
      </c>
      <c r="AR424" s="172" t="str">
        <f>UPPER(IF($AH424="","",IF(COUNTIF($AR$34:$AR423,$AH424)&lt;1,$AH424,"")))</f>
        <v/>
      </c>
      <c r="AS424" s="111" t="str">
        <f t="shared" si="54"/>
        <v/>
      </c>
      <c r="AT424" s="109" t="str">
        <f t="shared" si="60"/>
        <v/>
      </c>
      <c r="AU424" s="242"/>
      <c r="AV424" s="150"/>
      <c r="AW424" s="151"/>
      <c r="AX424" s="152" t="str">
        <f t="shared" si="55"/>
        <v/>
      </c>
      <c r="AY424" s="152"/>
    </row>
    <row r="425" spans="1:51" s="107" customFormat="1">
      <c r="A425" s="142" t="str">
        <f t="shared" si="56"/>
        <v/>
      </c>
      <c r="B425" s="148" t="str">
        <f t="shared" si="53"/>
        <v/>
      </c>
      <c r="C425" s="149"/>
      <c r="D425" s="111"/>
      <c r="E425" s="144" t="str">
        <f t="shared" si="57"/>
        <v/>
      </c>
      <c r="F425" s="238"/>
      <c r="G425" s="238"/>
      <c r="H425" s="238"/>
      <c r="I425" s="238"/>
      <c r="J425" s="238"/>
      <c r="K425" s="238"/>
      <c r="L425" s="238"/>
      <c r="M425" s="238"/>
      <c r="N425" s="238"/>
      <c r="O425" s="238"/>
      <c r="P425" s="238"/>
      <c r="Q425" s="238"/>
      <c r="R425" s="238"/>
      <c r="S425" s="238"/>
      <c r="T425" s="238"/>
      <c r="U425" s="238"/>
      <c r="V425" s="238"/>
      <c r="W425" s="238"/>
      <c r="X425" s="238"/>
      <c r="Y425" s="238"/>
      <c r="Z425" s="238"/>
      <c r="AA425" s="238"/>
      <c r="AB425" s="238"/>
      <c r="AC425" s="238"/>
      <c r="AD425" s="238"/>
      <c r="AE425" s="238"/>
      <c r="AF425" s="238"/>
      <c r="AG425" s="238"/>
      <c r="AH425" s="239"/>
      <c r="AI425" s="240"/>
      <c r="AJ425" s="239"/>
      <c r="AK425" s="238"/>
      <c r="AL425" s="241"/>
      <c r="AM425" s="238"/>
      <c r="AN425" s="238"/>
      <c r="AO425" s="238"/>
      <c r="AP425" s="174" t="str">
        <f t="shared" si="58"/>
        <v/>
      </c>
      <c r="AQ425" s="109" t="str">
        <f t="shared" si="59"/>
        <v/>
      </c>
      <c r="AR425" s="172" t="str">
        <f>UPPER(IF($AH425="","",IF(COUNTIF($AR$34:$AR424,$AH425)&lt;1,$AH425,"")))</f>
        <v/>
      </c>
      <c r="AS425" s="111" t="str">
        <f t="shared" si="54"/>
        <v/>
      </c>
      <c r="AT425" s="109" t="str">
        <f t="shared" si="60"/>
        <v/>
      </c>
      <c r="AU425" s="242"/>
      <c r="AV425" s="150"/>
      <c r="AW425" s="151"/>
      <c r="AX425" s="152" t="str">
        <f t="shared" si="55"/>
        <v/>
      </c>
      <c r="AY425" s="152"/>
    </row>
    <row r="426" spans="1:51" s="107" customFormat="1">
      <c r="A426" s="142" t="str">
        <f t="shared" si="56"/>
        <v/>
      </c>
      <c r="B426" s="148" t="str">
        <f t="shared" si="53"/>
        <v/>
      </c>
      <c r="C426" s="149"/>
      <c r="D426" s="111"/>
      <c r="E426" s="144" t="str">
        <f t="shared" si="57"/>
        <v/>
      </c>
      <c r="F426" s="238"/>
      <c r="G426" s="238"/>
      <c r="H426" s="238"/>
      <c r="I426" s="238"/>
      <c r="J426" s="238"/>
      <c r="K426" s="238"/>
      <c r="L426" s="238"/>
      <c r="M426" s="238"/>
      <c r="N426" s="238"/>
      <c r="O426" s="238"/>
      <c r="P426" s="238"/>
      <c r="Q426" s="238"/>
      <c r="R426" s="238"/>
      <c r="S426" s="238"/>
      <c r="T426" s="238"/>
      <c r="U426" s="238"/>
      <c r="V426" s="238"/>
      <c r="W426" s="238"/>
      <c r="X426" s="238"/>
      <c r="Y426" s="238"/>
      <c r="Z426" s="238"/>
      <c r="AA426" s="238"/>
      <c r="AB426" s="238"/>
      <c r="AC426" s="238"/>
      <c r="AD426" s="238"/>
      <c r="AE426" s="238"/>
      <c r="AF426" s="238"/>
      <c r="AG426" s="238"/>
      <c r="AH426" s="239"/>
      <c r="AI426" s="240"/>
      <c r="AJ426" s="239"/>
      <c r="AK426" s="238"/>
      <c r="AL426" s="241"/>
      <c r="AM426" s="238"/>
      <c r="AN426" s="238"/>
      <c r="AO426" s="238"/>
      <c r="AP426" s="174" t="str">
        <f t="shared" si="58"/>
        <v/>
      </c>
      <c r="AQ426" s="109" t="str">
        <f t="shared" si="59"/>
        <v/>
      </c>
      <c r="AR426" s="172" t="str">
        <f>UPPER(IF($AH426="","",IF(COUNTIF($AR$34:$AR425,$AH426)&lt;1,$AH426,"")))</f>
        <v/>
      </c>
      <c r="AS426" s="111" t="str">
        <f t="shared" si="54"/>
        <v/>
      </c>
      <c r="AT426" s="109" t="str">
        <f t="shared" si="60"/>
        <v/>
      </c>
      <c r="AU426" s="242"/>
      <c r="AV426" s="150"/>
      <c r="AW426" s="151"/>
      <c r="AX426" s="152" t="str">
        <f t="shared" si="55"/>
        <v/>
      </c>
      <c r="AY426" s="152"/>
    </row>
    <row r="427" spans="1:51" s="107" customFormat="1">
      <c r="A427" s="142" t="str">
        <f t="shared" si="56"/>
        <v/>
      </c>
      <c r="B427" s="148" t="str">
        <f t="shared" si="53"/>
        <v/>
      </c>
      <c r="C427" s="149"/>
      <c r="D427" s="111"/>
      <c r="E427" s="144" t="str">
        <f t="shared" si="57"/>
        <v/>
      </c>
      <c r="F427" s="238"/>
      <c r="G427" s="238"/>
      <c r="H427" s="238"/>
      <c r="I427" s="238"/>
      <c r="J427" s="238"/>
      <c r="K427" s="238"/>
      <c r="L427" s="238"/>
      <c r="M427" s="238"/>
      <c r="N427" s="238"/>
      <c r="O427" s="238"/>
      <c r="P427" s="238"/>
      <c r="Q427" s="238"/>
      <c r="R427" s="238"/>
      <c r="S427" s="238"/>
      <c r="T427" s="238"/>
      <c r="U427" s="238"/>
      <c r="V427" s="238"/>
      <c r="W427" s="238"/>
      <c r="X427" s="238"/>
      <c r="Y427" s="238"/>
      <c r="Z427" s="238"/>
      <c r="AA427" s="238"/>
      <c r="AB427" s="238"/>
      <c r="AC427" s="238"/>
      <c r="AD427" s="238"/>
      <c r="AE427" s="238"/>
      <c r="AF427" s="238"/>
      <c r="AG427" s="238"/>
      <c r="AH427" s="239"/>
      <c r="AI427" s="240"/>
      <c r="AJ427" s="239"/>
      <c r="AK427" s="238"/>
      <c r="AL427" s="241"/>
      <c r="AM427" s="238"/>
      <c r="AN427" s="238"/>
      <c r="AO427" s="238"/>
      <c r="AP427" s="174" t="str">
        <f t="shared" si="58"/>
        <v/>
      </c>
      <c r="AQ427" s="109" t="str">
        <f t="shared" si="59"/>
        <v/>
      </c>
      <c r="AR427" s="172" t="str">
        <f>UPPER(IF($AH427="","",IF(COUNTIF($AR$34:$AR426,$AH427)&lt;1,$AH427,"")))</f>
        <v/>
      </c>
      <c r="AS427" s="111" t="str">
        <f t="shared" si="54"/>
        <v/>
      </c>
      <c r="AT427" s="109" t="str">
        <f t="shared" si="60"/>
        <v/>
      </c>
      <c r="AU427" s="242"/>
      <c r="AV427" s="150"/>
      <c r="AW427" s="151"/>
      <c r="AX427" s="152" t="str">
        <f t="shared" si="55"/>
        <v/>
      </c>
      <c r="AY427" s="152"/>
    </row>
    <row r="428" spans="1:51" s="107" customFormat="1">
      <c r="A428" s="142" t="str">
        <f t="shared" si="56"/>
        <v/>
      </c>
      <c r="B428" s="148" t="str">
        <f t="shared" si="53"/>
        <v/>
      </c>
      <c r="C428" s="149"/>
      <c r="D428" s="111"/>
      <c r="E428" s="144" t="str">
        <f t="shared" si="57"/>
        <v/>
      </c>
      <c r="F428" s="238"/>
      <c r="G428" s="238"/>
      <c r="H428" s="238"/>
      <c r="I428" s="238"/>
      <c r="J428" s="238"/>
      <c r="K428" s="238"/>
      <c r="L428" s="238"/>
      <c r="M428" s="238"/>
      <c r="N428" s="238"/>
      <c r="O428" s="238"/>
      <c r="P428" s="238"/>
      <c r="Q428" s="238"/>
      <c r="R428" s="238"/>
      <c r="S428" s="238"/>
      <c r="T428" s="238"/>
      <c r="U428" s="238"/>
      <c r="V428" s="238"/>
      <c r="W428" s="238"/>
      <c r="X428" s="238"/>
      <c r="Y428" s="238"/>
      <c r="Z428" s="238"/>
      <c r="AA428" s="238"/>
      <c r="AB428" s="238"/>
      <c r="AC428" s="238"/>
      <c r="AD428" s="238"/>
      <c r="AE428" s="238"/>
      <c r="AF428" s="238"/>
      <c r="AG428" s="238"/>
      <c r="AH428" s="239"/>
      <c r="AI428" s="240"/>
      <c r="AJ428" s="239"/>
      <c r="AK428" s="238"/>
      <c r="AL428" s="241"/>
      <c r="AM428" s="238"/>
      <c r="AN428" s="238"/>
      <c r="AO428" s="238"/>
      <c r="AP428" s="174" t="str">
        <f t="shared" si="58"/>
        <v/>
      </c>
      <c r="AQ428" s="109" t="str">
        <f t="shared" si="59"/>
        <v/>
      </c>
      <c r="AR428" s="172" t="str">
        <f>UPPER(IF($AH428="","",IF(COUNTIF($AR$34:$AR427,$AH428)&lt;1,$AH428,"")))</f>
        <v/>
      </c>
      <c r="AS428" s="111" t="str">
        <f t="shared" si="54"/>
        <v/>
      </c>
      <c r="AT428" s="109" t="str">
        <f t="shared" si="60"/>
        <v/>
      </c>
      <c r="AU428" s="242"/>
      <c r="AV428" s="150"/>
      <c r="AW428" s="151"/>
      <c r="AX428" s="152" t="str">
        <f t="shared" si="55"/>
        <v/>
      </c>
      <c r="AY428" s="152"/>
    </row>
    <row r="429" spans="1:51" s="107" customFormat="1">
      <c r="A429" s="142" t="str">
        <f t="shared" si="56"/>
        <v/>
      </c>
      <c r="B429" s="148" t="str">
        <f t="shared" si="53"/>
        <v/>
      </c>
      <c r="C429" s="149"/>
      <c r="D429" s="111"/>
      <c r="E429" s="144" t="str">
        <f t="shared" si="57"/>
        <v/>
      </c>
      <c r="F429" s="238"/>
      <c r="G429" s="238"/>
      <c r="H429" s="238"/>
      <c r="I429" s="238"/>
      <c r="J429" s="238"/>
      <c r="K429" s="238"/>
      <c r="L429" s="238"/>
      <c r="M429" s="238"/>
      <c r="N429" s="238"/>
      <c r="O429" s="238"/>
      <c r="P429" s="238"/>
      <c r="Q429" s="238"/>
      <c r="R429" s="238"/>
      <c r="S429" s="238"/>
      <c r="T429" s="238"/>
      <c r="U429" s="238"/>
      <c r="V429" s="238"/>
      <c r="W429" s="238"/>
      <c r="X429" s="238"/>
      <c r="Y429" s="238"/>
      <c r="Z429" s="238"/>
      <c r="AA429" s="238"/>
      <c r="AB429" s="238"/>
      <c r="AC429" s="238"/>
      <c r="AD429" s="238"/>
      <c r="AE429" s="238"/>
      <c r="AF429" s="238"/>
      <c r="AG429" s="238"/>
      <c r="AH429" s="239"/>
      <c r="AI429" s="240"/>
      <c r="AJ429" s="239"/>
      <c r="AK429" s="238"/>
      <c r="AL429" s="241"/>
      <c r="AM429" s="238"/>
      <c r="AN429" s="238"/>
      <c r="AO429" s="238"/>
      <c r="AP429" s="174" t="str">
        <f t="shared" si="58"/>
        <v/>
      </c>
      <c r="AQ429" s="109" t="str">
        <f t="shared" si="59"/>
        <v/>
      </c>
      <c r="AR429" s="172" t="str">
        <f>UPPER(IF($AH429="","",IF(COUNTIF($AR$34:$AR428,$AH429)&lt;1,$AH429,"")))</f>
        <v/>
      </c>
      <c r="AS429" s="111" t="str">
        <f t="shared" si="54"/>
        <v/>
      </c>
      <c r="AT429" s="109" t="str">
        <f t="shared" si="60"/>
        <v/>
      </c>
      <c r="AU429" s="242"/>
      <c r="AV429" s="150"/>
      <c r="AW429" s="151"/>
      <c r="AX429" s="152" t="str">
        <f t="shared" si="55"/>
        <v/>
      </c>
      <c r="AY429" s="152"/>
    </row>
    <row r="430" spans="1:51" s="107" customFormat="1">
      <c r="A430" s="142" t="str">
        <f t="shared" si="56"/>
        <v/>
      </c>
      <c r="B430" s="148" t="str">
        <f t="shared" si="53"/>
        <v/>
      </c>
      <c r="C430" s="149"/>
      <c r="D430" s="111"/>
      <c r="E430" s="144" t="str">
        <f t="shared" si="57"/>
        <v/>
      </c>
      <c r="F430" s="238"/>
      <c r="G430" s="238"/>
      <c r="H430" s="238"/>
      <c r="I430" s="238"/>
      <c r="J430" s="238"/>
      <c r="K430" s="238"/>
      <c r="L430" s="238"/>
      <c r="M430" s="238"/>
      <c r="N430" s="238"/>
      <c r="O430" s="238"/>
      <c r="P430" s="238"/>
      <c r="Q430" s="238"/>
      <c r="R430" s="238"/>
      <c r="S430" s="238"/>
      <c r="T430" s="238"/>
      <c r="U430" s="238"/>
      <c r="V430" s="238"/>
      <c r="W430" s="238"/>
      <c r="X430" s="238"/>
      <c r="Y430" s="238"/>
      <c r="Z430" s="238"/>
      <c r="AA430" s="238"/>
      <c r="AB430" s="238"/>
      <c r="AC430" s="238"/>
      <c r="AD430" s="238"/>
      <c r="AE430" s="238"/>
      <c r="AF430" s="238"/>
      <c r="AG430" s="238"/>
      <c r="AH430" s="239"/>
      <c r="AI430" s="240"/>
      <c r="AJ430" s="239"/>
      <c r="AK430" s="238"/>
      <c r="AL430" s="241"/>
      <c r="AM430" s="238"/>
      <c r="AN430" s="238"/>
      <c r="AO430" s="238"/>
      <c r="AP430" s="174" t="str">
        <f t="shared" si="58"/>
        <v/>
      </c>
      <c r="AQ430" s="109" t="str">
        <f t="shared" si="59"/>
        <v/>
      </c>
      <c r="AR430" s="172" t="str">
        <f>UPPER(IF($AH430="","",IF(COUNTIF($AR$34:$AR429,$AH430)&lt;1,$AH430,"")))</f>
        <v/>
      </c>
      <c r="AS430" s="111" t="str">
        <f t="shared" si="54"/>
        <v/>
      </c>
      <c r="AT430" s="109" t="str">
        <f t="shared" si="60"/>
        <v/>
      </c>
      <c r="AU430" s="242"/>
      <c r="AV430" s="150"/>
      <c r="AW430" s="151"/>
      <c r="AX430" s="152" t="str">
        <f t="shared" si="55"/>
        <v/>
      </c>
      <c r="AY430" s="152"/>
    </row>
    <row r="431" spans="1:51" s="107" customFormat="1">
      <c r="A431" s="142" t="str">
        <f t="shared" si="56"/>
        <v/>
      </c>
      <c r="B431" s="148" t="str">
        <f t="shared" si="53"/>
        <v/>
      </c>
      <c r="C431" s="149"/>
      <c r="D431" s="111"/>
      <c r="E431" s="144" t="str">
        <f t="shared" si="57"/>
        <v/>
      </c>
      <c r="F431" s="238"/>
      <c r="G431" s="238"/>
      <c r="H431" s="238"/>
      <c r="I431" s="238"/>
      <c r="J431" s="238"/>
      <c r="K431" s="238"/>
      <c r="L431" s="238"/>
      <c r="M431" s="238"/>
      <c r="N431" s="238"/>
      <c r="O431" s="238"/>
      <c r="P431" s="238"/>
      <c r="Q431" s="238"/>
      <c r="R431" s="238"/>
      <c r="S431" s="238"/>
      <c r="T431" s="238"/>
      <c r="U431" s="238"/>
      <c r="V431" s="238"/>
      <c r="W431" s="238"/>
      <c r="X431" s="238"/>
      <c r="Y431" s="238"/>
      <c r="Z431" s="238"/>
      <c r="AA431" s="238"/>
      <c r="AB431" s="238"/>
      <c r="AC431" s="238"/>
      <c r="AD431" s="238"/>
      <c r="AE431" s="238"/>
      <c r="AF431" s="238"/>
      <c r="AG431" s="238"/>
      <c r="AH431" s="239"/>
      <c r="AI431" s="240"/>
      <c r="AJ431" s="239"/>
      <c r="AK431" s="238"/>
      <c r="AL431" s="241"/>
      <c r="AM431" s="238"/>
      <c r="AN431" s="238"/>
      <c r="AO431" s="238"/>
      <c r="AP431" s="174" t="str">
        <f t="shared" si="58"/>
        <v/>
      </c>
      <c r="AQ431" s="109" t="str">
        <f t="shared" si="59"/>
        <v/>
      </c>
      <c r="AR431" s="172" t="str">
        <f>UPPER(IF($AH431="","",IF(COUNTIF($AR$34:$AR430,$AH431)&lt;1,$AH431,"")))</f>
        <v/>
      </c>
      <c r="AS431" s="111" t="str">
        <f t="shared" si="54"/>
        <v/>
      </c>
      <c r="AT431" s="109" t="str">
        <f t="shared" si="60"/>
        <v/>
      </c>
      <c r="AU431" s="242"/>
      <c r="AV431" s="150"/>
      <c r="AW431" s="151"/>
      <c r="AX431" s="152" t="str">
        <f t="shared" si="55"/>
        <v/>
      </c>
      <c r="AY431" s="152"/>
    </row>
    <row r="432" spans="1:51" s="107" customFormat="1">
      <c r="A432" s="142" t="str">
        <f t="shared" si="56"/>
        <v/>
      </c>
      <c r="B432" s="148" t="str">
        <f t="shared" si="53"/>
        <v/>
      </c>
      <c r="C432" s="149"/>
      <c r="D432" s="111"/>
      <c r="E432" s="144" t="str">
        <f t="shared" si="57"/>
        <v/>
      </c>
      <c r="F432" s="238"/>
      <c r="G432" s="238"/>
      <c r="H432" s="238"/>
      <c r="I432" s="238"/>
      <c r="J432" s="238"/>
      <c r="K432" s="238"/>
      <c r="L432" s="238"/>
      <c r="M432" s="238"/>
      <c r="N432" s="238"/>
      <c r="O432" s="238"/>
      <c r="P432" s="238"/>
      <c r="Q432" s="238"/>
      <c r="R432" s="238"/>
      <c r="S432" s="238"/>
      <c r="T432" s="238"/>
      <c r="U432" s="238"/>
      <c r="V432" s="238"/>
      <c r="W432" s="238"/>
      <c r="X432" s="238"/>
      <c r="Y432" s="238"/>
      <c r="Z432" s="238"/>
      <c r="AA432" s="238"/>
      <c r="AB432" s="238"/>
      <c r="AC432" s="238"/>
      <c r="AD432" s="238"/>
      <c r="AE432" s="238"/>
      <c r="AF432" s="238"/>
      <c r="AG432" s="238"/>
      <c r="AH432" s="239"/>
      <c r="AI432" s="240"/>
      <c r="AJ432" s="239"/>
      <c r="AK432" s="238"/>
      <c r="AL432" s="241"/>
      <c r="AM432" s="238"/>
      <c r="AN432" s="238"/>
      <c r="AO432" s="238"/>
      <c r="AP432" s="174" t="str">
        <f t="shared" si="58"/>
        <v/>
      </c>
      <c r="AQ432" s="109" t="str">
        <f t="shared" si="59"/>
        <v/>
      </c>
      <c r="AR432" s="172" t="str">
        <f>UPPER(IF($AH432="","",IF(COUNTIF($AR$34:$AR431,$AH432)&lt;1,$AH432,"")))</f>
        <v/>
      </c>
      <c r="AS432" s="111" t="str">
        <f t="shared" si="54"/>
        <v/>
      </c>
      <c r="AT432" s="109" t="str">
        <f t="shared" si="60"/>
        <v/>
      </c>
      <c r="AU432" s="242"/>
      <c r="AV432" s="150"/>
      <c r="AW432" s="151"/>
      <c r="AX432" s="152" t="str">
        <f t="shared" si="55"/>
        <v/>
      </c>
      <c r="AY432" s="152"/>
    </row>
    <row r="433" spans="1:51" s="107" customFormat="1">
      <c r="A433" s="142" t="str">
        <f t="shared" si="56"/>
        <v/>
      </c>
      <c r="B433" s="148" t="str">
        <f t="shared" si="53"/>
        <v/>
      </c>
      <c r="C433" s="149"/>
      <c r="D433" s="111"/>
      <c r="E433" s="144" t="str">
        <f t="shared" si="57"/>
        <v/>
      </c>
      <c r="F433" s="238"/>
      <c r="G433" s="238"/>
      <c r="H433" s="238"/>
      <c r="I433" s="238"/>
      <c r="J433" s="238"/>
      <c r="K433" s="238"/>
      <c r="L433" s="238"/>
      <c r="M433" s="238"/>
      <c r="N433" s="238"/>
      <c r="O433" s="238"/>
      <c r="P433" s="238"/>
      <c r="Q433" s="238"/>
      <c r="R433" s="238"/>
      <c r="S433" s="238"/>
      <c r="T433" s="238"/>
      <c r="U433" s="238"/>
      <c r="V433" s="238"/>
      <c r="W433" s="238"/>
      <c r="X433" s="238"/>
      <c r="Y433" s="238"/>
      <c r="Z433" s="238"/>
      <c r="AA433" s="238"/>
      <c r="AB433" s="238"/>
      <c r="AC433" s="238"/>
      <c r="AD433" s="238"/>
      <c r="AE433" s="238"/>
      <c r="AF433" s="238"/>
      <c r="AG433" s="238"/>
      <c r="AH433" s="239"/>
      <c r="AI433" s="240"/>
      <c r="AJ433" s="239"/>
      <c r="AK433" s="238"/>
      <c r="AL433" s="241"/>
      <c r="AM433" s="238"/>
      <c r="AN433" s="238"/>
      <c r="AO433" s="238"/>
      <c r="AP433" s="174" t="str">
        <f t="shared" si="58"/>
        <v/>
      </c>
      <c r="AQ433" s="109" t="str">
        <f t="shared" si="59"/>
        <v/>
      </c>
      <c r="AR433" s="172" t="str">
        <f>UPPER(IF($AH433="","",IF(COUNTIF($AR$34:$AR432,$AH433)&lt;1,$AH433,"")))</f>
        <v/>
      </c>
      <c r="AS433" s="111" t="str">
        <f t="shared" si="54"/>
        <v/>
      </c>
      <c r="AT433" s="109" t="str">
        <f t="shared" si="60"/>
        <v/>
      </c>
      <c r="AU433" s="242"/>
      <c r="AV433" s="150"/>
      <c r="AW433" s="151"/>
      <c r="AX433" s="152" t="str">
        <f t="shared" si="55"/>
        <v/>
      </c>
      <c r="AY433" s="152"/>
    </row>
    <row r="434" spans="1:51" s="107" customFormat="1">
      <c r="A434" s="142" t="str">
        <f t="shared" si="56"/>
        <v/>
      </c>
      <c r="B434" s="148" t="str">
        <f t="shared" si="53"/>
        <v/>
      </c>
      <c r="C434" s="149"/>
      <c r="D434" s="111"/>
      <c r="E434" s="144" t="str">
        <f t="shared" si="57"/>
        <v/>
      </c>
      <c r="F434" s="238"/>
      <c r="G434" s="238"/>
      <c r="H434" s="238"/>
      <c r="I434" s="238"/>
      <c r="J434" s="238"/>
      <c r="K434" s="238"/>
      <c r="L434" s="238"/>
      <c r="M434" s="238"/>
      <c r="N434" s="238"/>
      <c r="O434" s="238"/>
      <c r="P434" s="238"/>
      <c r="Q434" s="238"/>
      <c r="R434" s="238"/>
      <c r="S434" s="238"/>
      <c r="T434" s="238"/>
      <c r="U434" s="238"/>
      <c r="V434" s="238"/>
      <c r="W434" s="238"/>
      <c r="X434" s="238"/>
      <c r="Y434" s="238"/>
      <c r="Z434" s="238"/>
      <c r="AA434" s="238"/>
      <c r="AB434" s="238"/>
      <c r="AC434" s="238"/>
      <c r="AD434" s="238"/>
      <c r="AE434" s="238"/>
      <c r="AF434" s="238"/>
      <c r="AG434" s="238"/>
      <c r="AH434" s="239"/>
      <c r="AI434" s="240"/>
      <c r="AJ434" s="239"/>
      <c r="AK434" s="238"/>
      <c r="AL434" s="241"/>
      <c r="AM434" s="238"/>
      <c r="AN434" s="238"/>
      <c r="AO434" s="238"/>
      <c r="AP434" s="174" t="str">
        <f t="shared" si="58"/>
        <v/>
      </c>
      <c r="AQ434" s="109" t="str">
        <f t="shared" si="59"/>
        <v/>
      </c>
      <c r="AR434" s="172" t="str">
        <f>UPPER(IF($AH434="","",IF(COUNTIF($AR$34:$AR433,$AH434)&lt;1,$AH434,"")))</f>
        <v/>
      </c>
      <c r="AS434" s="111" t="str">
        <f t="shared" si="54"/>
        <v/>
      </c>
      <c r="AT434" s="109" t="str">
        <f t="shared" si="60"/>
        <v/>
      </c>
      <c r="AU434" s="242"/>
      <c r="AV434" s="150"/>
      <c r="AW434" s="151"/>
      <c r="AX434" s="152" t="str">
        <f t="shared" si="55"/>
        <v/>
      </c>
      <c r="AY434" s="152"/>
    </row>
    <row r="435" spans="1:51" s="107" customFormat="1">
      <c r="A435" s="142" t="str">
        <f t="shared" si="56"/>
        <v/>
      </c>
      <c r="B435" s="148" t="str">
        <f t="shared" si="53"/>
        <v/>
      </c>
      <c r="C435" s="149"/>
      <c r="D435" s="111"/>
      <c r="E435" s="144" t="str">
        <f t="shared" si="57"/>
        <v/>
      </c>
      <c r="F435" s="238"/>
      <c r="G435" s="238"/>
      <c r="H435" s="238"/>
      <c r="I435" s="238"/>
      <c r="J435" s="238"/>
      <c r="K435" s="238"/>
      <c r="L435" s="238"/>
      <c r="M435" s="238"/>
      <c r="N435" s="238"/>
      <c r="O435" s="238"/>
      <c r="P435" s="238"/>
      <c r="Q435" s="238"/>
      <c r="R435" s="238"/>
      <c r="S435" s="238"/>
      <c r="T435" s="238"/>
      <c r="U435" s="238"/>
      <c r="V435" s="238"/>
      <c r="W435" s="238"/>
      <c r="X435" s="238"/>
      <c r="Y435" s="238"/>
      <c r="Z435" s="238"/>
      <c r="AA435" s="238"/>
      <c r="AB435" s="238"/>
      <c r="AC435" s="238"/>
      <c r="AD435" s="238"/>
      <c r="AE435" s="238"/>
      <c r="AF435" s="238"/>
      <c r="AG435" s="238"/>
      <c r="AH435" s="239"/>
      <c r="AI435" s="240"/>
      <c r="AJ435" s="239"/>
      <c r="AK435" s="238"/>
      <c r="AL435" s="241"/>
      <c r="AM435" s="238"/>
      <c r="AN435" s="238"/>
      <c r="AO435" s="238"/>
      <c r="AP435" s="174" t="str">
        <f t="shared" si="58"/>
        <v/>
      </c>
      <c r="AQ435" s="109" t="str">
        <f t="shared" si="59"/>
        <v/>
      </c>
      <c r="AR435" s="172" t="str">
        <f>UPPER(IF($AH435="","",IF(COUNTIF($AR$34:$AR434,$AH435)&lt;1,$AH435,"")))</f>
        <v/>
      </c>
      <c r="AS435" s="111" t="str">
        <f t="shared" si="54"/>
        <v/>
      </c>
      <c r="AT435" s="109" t="str">
        <f t="shared" si="60"/>
        <v/>
      </c>
      <c r="AU435" s="242"/>
      <c r="AV435" s="150"/>
      <c r="AW435" s="151"/>
      <c r="AX435" s="152" t="str">
        <f t="shared" si="55"/>
        <v/>
      </c>
      <c r="AY435" s="152"/>
    </row>
    <row r="436" spans="1:51" s="107" customFormat="1">
      <c r="A436" s="142" t="str">
        <f t="shared" si="56"/>
        <v/>
      </c>
      <c r="B436" s="148" t="str">
        <f t="shared" si="53"/>
        <v/>
      </c>
      <c r="C436" s="149"/>
      <c r="D436" s="111"/>
      <c r="E436" s="144" t="str">
        <f t="shared" si="57"/>
        <v/>
      </c>
      <c r="F436" s="238"/>
      <c r="G436" s="238"/>
      <c r="H436" s="238"/>
      <c r="I436" s="238"/>
      <c r="J436" s="238"/>
      <c r="K436" s="238"/>
      <c r="L436" s="238"/>
      <c r="M436" s="238"/>
      <c r="N436" s="238"/>
      <c r="O436" s="238"/>
      <c r="P436" s="238"/>
      <c r="Q436" s="238"/>
      <c r="R436" s="238"/>
      <c r="S436" s="238"/>
      <c r="T436" s="238"/>
      <c r="U436" s="238"/>
      <c r="V436" s="238"/>
      <c r="W436" s="238"/>
      <c r="X436" s="238"/>
      <c r="Y436" s="238"/>
      <c r="Z436" s="238"/>
      <c r="AA436" s="238"/>
      <c r="AB436" s="238"/>
      <c r="AC436" s="238"/>
      <c r="AD436" s="238"/>
      <c r="AE436" s="238"/>
      <c r="AF436" s="238"/>
      <c r="AG436" s="238"/>
      <c r="AH436" s="239"/>
      <c r="AI436" s="240"/>
      <c r="AJ436" s="239"/>
      <c r="AK436" s="238"/>
      <c r="AL436" s="241"/>
      <c r="AM436" s="238"/>
      <c r="AN436" s="238"/>
      <c r="AO436" s="238"/>
      <c r="AP436" s="174" t="str">
        <f t="shared" si="58"/>
        <v/>
      </c>
      <c r="AQ436" s="109" t="str">
        <f t="shared" si="59"/>
        <v/>
      </c>
      <c r="AR436" s="172" t="str">
        <f>UPPER(IF($AH436="","",IF(COUNTIF($AR$34:$AR435,$AH436)&lt;1,$AH436,"")))</f>
        <v/>
      </c>
      <c r="AS436" s="111" t="str">
        <f t="shared" si="54"/>
        <v/>
      </c>
      <c r="AT436" s="109" t="str">
        <f t="shared" si="60"/>
        <v/>
      </c>
      <c r="AU436" s="242"/>
      <c r="AV436" s="150"/>
      <c r="AW436" s="151"/>
      <c r="AX436" s="152" t="str">
        <f t="shared" si="55"/>
        <v/>
      </c>
      <c r="AY436" s="152"/>
    </row>
    <row r="437" spans="1:51" s="107" customFormat="1">
      <c r="A437" s="142" t="str">
        <f t="shared" si="56"/>
        <v/>
      </c>
      <c r="B437" s="148" t="str">
        <f t="shared" si="53"/>
        <v/>
      </c>
      <c r="C437" s="149"/>
      <c r="D437" s="111"/>
      <c r="E437" s="144" t="str">
        <f t="shared" si="57"/>
        <v/>
      </c>
      <c r="F437" s="238"/>
      <c r="G437" s="238"/>
      <c r="H437" s="238"/>
      <c r="I437" s="238"/>
      <c r="J437" s="238"/>
      <c r="K437" s="238"/>
      <c r="L437" s="238"/>
      <c r="M437" s="238"/>
      <c r="N437" s="238"/>
      <c r="O437" s="238"/>
      <c r="P437" s="238"/>
      <c r="Q437" s="238"/>
      <c r="R437" s="238"/>
      <c r="S437" s="238"/>
      <c r="T437" s="238"/>
      <c r="U437" s="238"/>
      <c r="V437" s="238"/>
      <c r="W437" s="238"/>
      <c r="X437" s="238"/>
      <c r="Y437" s="238"/>
      <c r="Z437" s="238"/>
      <c r="AA437" s="238"/>
      <c r="AB437" s="238"/>
      <c r="AC437" s="238"/>
      <c r="AD437" s="238"/>
      <c r="AE437" s="238"/>
      <c r="AF437" s="238"/>
      <c r="AG437" s="238"/>
      <c r="AH437" s="239"/>
      <c r="AI437" s="240"/>
      <c r="AJ437" s="239"/>
      <c r="AK437" s="238"/>
      <c r="AL437" s="241"/>
      <c r="AM437" s="238"/>
      <c r="AN437" s="238"/>
      <c r="AO437" s="238"/>
      <c r="AP437" s="174" t="str">
        <f t="shared" si="58"/>
        <v/>
      </c>
      <c r="AQ437" s="109" t="str">
        <f t="shared" si="59"/>
        <v/>
      </c>
      <c r="AR437" s="172" t="str">
        <f>UPPER(IF($AH437="","",IF(COUNTIF($AR$34:$AR436,$AH437)&lt;1,$AH437,"")))</f>
        <v/>
      </c>
      <c r="AS437" s="111" t="str">
        <f t="shared" si="54"/>
        <v/>
      </c>
      <c r="AT437" s="109" t="str">
        <f t="shared" si="60"/>
        <v/>
      </c>
      <c r="AU437" s="242"/>
      <c r="AV437" s="150"/>
      <c r="AW437" s="151"/>
      <c r="AX437" s="152" t="str">
        <f t="shared" si="55"/>
        <v/>
      </c>
      <c r="AY437" s="152"/>
    </row>
    <row r="438" spans="1:51" s="107" customFormat="1">
      <c r="A438" s="142" t="str">
        <f t="shared" si="56"/>
        <v/>
      </c>
      <c r="B438" s="148" t="str">
        <f t="shared" si="53"/>
        <v/>
      </c>
      <c r="C438" s="149"/>
      <c r="D438" s="111"/>
      <c r="E438" s="144" t="str">
        <f t="shared" si="57"/>
        <v/>
      </c>
      <c r="F438" s="238"/>
      <c r="G438" s="238"/>
      <c r="H438" s="238"/>
      <c r="I438" s="238"/>
      <c r="J438" s="238"/>
      <c r="K438" s="238"/>
      <c r="L438" s="238"/>
      <c r="M438" s="238"/>
      <c r="N438" s="238"/>
      <c r="O438" s="238"/>
      <c r="P438" s="238"/>
      <c r="Q438" s="238"/>
      <c r="R438" s="238"/>
      <c r="S438" s="238"/>
      <c r="T438" s="238"/>
      <c r="U438" s="238"/>
      <c r="V438" s="238"/>
      <c r="W438" s="238"/>
      <c r="X438" s="238"/>
      <c r="Y438" s="238"/>
      <c r="Z438" s="238"/>
      <c r="AA438" s="238"/>
      <c r="AB438" s="238"/>
      <c r="AC438" s="238"/>
      <c r="AD438" s="238"/>
      <c r="AE438" s="238"/>
      <c r="AF438" s="238"/>
      <c r="AG438" s="238"/>
      <c r="AH438" s="239"/>
      <c r="AI438" s="240"/>
      <c r="AJ438" s="239"/>
      <c r="AK438" s="238"/>
      <c r="AL438" s="241"/>
      <c r="AM438" s="238"/>
      <c r="AN438" s="238"/>
      <c r="AO438" s="238"/>
      <c r="AP438" s="174" t="str">
        <f t="shared" si="58"/>
        <v/>
      </c>
      <c r="AQ438" s="109" t="str">
        <f t="shared" si="59"/>
        <v/>
      </c>
      <c r="AR438" s="172" t="str">
        <f>UPPER(IF($AH438="","",IF(COUNTIF($AR$34:$AR437,$AH438)&lt;1,$AH438,"")))</f>
        <v/>
      </c>
      <c r="AS438" s="111" t="str">
        <f t="shared" si="54"/>
        <v/>
      </c>
      <c r="AT438" s="109" t="str">
        <f t="shared" si="60"/>
        <v/>
      </c>
      <c r="AU438" s="242"/>
      <c r="AV438" s="150"/>
      <c r="AW438" s="151"/>
      <c r="AX438" s="152" t="str">
        <f t="shared" si="55"/>
        <v/>
      </c>
      <c r="AY438" s="152"/>
    </row>
    <row r="439" spans="1:51" s="107" customFormat="1">
      <c r="A439" s="142" t="str">
        <f t="shared" si="56"/>
        <v/>
      </c>
      <c r="B439" s="148" t="str">
        <f t="shared" si="53"/>
        <v/>
      </c>
      <c r="C439" s="149"/>
      <c r="D439" s="111"/>
      <c r="E439" s="144" t="str">
        <f t="shared" si="57"/>
        <v/>
      </c>
      <c r="F439" s="238"/>
      <c r="G439" s="238"/>
      <c r="H439" s="238"/>
      <c r="I439" s="238"/>
      <c r="J439" s="238"/>
      <c r="K439" s="238"/>
      <c r="L439" s="238"/>
      <c r="M439" s="238"/>
      <c r="N439" s="238"/>
      <c r="O439" s="238"/>
      <c r="P439" s="238"/>
      <c r="Q439" s="238"/>
      <c r="R439" s="238"/>
      <c r="S439" s="238"/>
      <c r="T439" s="238"/>
      <c r="U439" s="238"/>
      <c r="V439" s="238"/>
      <c r="W439" s="238"/>
      <c r="X439" s="238"/>
      <c r="Y439" s="238"/>
      <c r="Z439" s="238"/>
      <c r="AA439" s="238"/>
      <c r="AB439" s="238"/>
      <c r="AC439" s="238"/>
      <c r="AD439" s="238"/>
      <c r="AE439" s="238"/>
      <c r="AF439" s="238"/>
      <c r="AG439" s="238"/>
      <c r="AH439" s="239"/>
      <c r="AI439" s="240"/>
      <c r="AJ439" s="239"/>
      <c r="AK439" s="238"/>
      <c r="AL439" s="241"/>
      <c r="AM439" s="238"/>
      <c r="AN439" s="238"/>
      <c r="AO439" s="238"/>
      <c r="AP439" s="174" t="str">
        <f t="shared" si="58"/>
        <v/>
      </c>
      <c r="AQ439" s="109" t="str">
        <f t="shared" si="59"/>
        <v/>
      </c>
      <c r="AR439" s="172" t="str">
        <f>UPPER(IF($AH439="","",IF(COUNTIF($AR$34:$AR438,$AH439)&lt;1,$AH439,"")))</f>
        <v/>
      </c>
      <c r="AS439" s="111" t="str">
        <f t="shared" si="54"/>
        <v/>
      </c>
      <c r="AT439" s="109" t="str">
        <f t="shared" si="60"/>
        <v/>
      </c>
      <c r="AU439" s="242"/>
      <c r="AV439" s="150"/>
      <c r="AW439" s="151"/>
      <c r="AX439" s="152" t="str">
        <f t="shared" si="55"/>
        <v/>
      </c>
      <c r="AY439" s="152"/>
    </row>
    <row r="440" spans="1:51" s="107" customFormat="1">
      <c r="A440" s="142" t="str">
        <f t="shared" si="56"/>
        <v/>
      </c>
      <c r="B440" s="148" t="str">
        <f t="shared" si="53"/>
        <v/>
      </c>
      <c r="C440" s="149"/>
      <c r="D440" s="111"/>
      <c r="E440" s="144" t="str">
        <f t="shared" si="57"/>
        <v/>
      </c>
      <c r="F440" s="238"/>
      <c r="G440" s="238"/>
      <c r="H440" s="238"/>
      <c r="I440" s="238"/>
      <c r="J440" s="238"/>
      <c r="K440" s="238"/>
      <c r="L440" s="238"/>
      <c r="M440" s="238"/>
      <c r="N440" s="238"/>
      <c r="O440" s="238"/>
      <c r="P440" s="238"/>
      <c r="Q440" s="238"/>
      <c r="R440" s="238"/>
      <c r="S440" s="238"/>
      <c r="T440" s="238"/>
      <c r="U440" s="238"/>
      <c r="V440" s="238"/>
      <c r="W440" s="238"/>
      <c r="X440" s="238"/>
      <c r="Y440" s="238"/>
      <c r="Z440" s="238"/>
      <c r="AA440" s="238"/>
      <c r="AB440" s="238"/>
      <c r="AC440" s="238"/>
      <c r="AD440" s="238"/>
      <c r="AE440" s="238"/>
      <c r="AF440" s="238"/>
      <c r="AG440" s="238"/>
      <c r="AH440" s="239"/>
      <c r="AI440" s="240"/>
      <c r="AJ440" s="239"/>
      <c r="AK440" s="238"/>
      <c r="AL440" s="241"/>
      <c r="AM440" s="238"/>
      <c r="AN440" s="238"/>
      <c r="AO440" s="238"/>
      <c r="AP440" s="174" t="str">
        <f t="shared" si="58"/>
        <v/>
      </c>
      <c r="AQ440" s="109" t="str">
        <f t="shared" si="59"/>
        <v/>
      </c>
      <c r="AR440" s="172" t="str">
        <f>UPPER(IF($AH440="","",IF(COUNTIF($AR$34:$AR439,$AH440)&lt;1,$AH440,"")))</f>
        <v/>
      </c>
      <c r="AS440" s="111" t="str">
        <f t="shared" si="54"/>
        <v/>
      </c>
      <c r="AT440" s="109" t="str">
        <f t="shared" si="60"/>
        <v/>
      </c>
      <c r="AU440" s="242"/>
      <c r="AV440" s="150"/>
      <c r="AW440" s="151"/>
      <c r="AX440" s="152" t="str">
        <f t="shared" si="55"/>
        <v/>
      </c>
      <c r="AY440" s="152"/>
    </row>
    <row r="441" spans="1:51" s="107" customFormat="1">
      <c r="A441" s="142" t="str">
        <f t="shared" si="56"/>
        <v/>
      </c>
      <c r="B441" s="148" t="str">
        <f t="shared" si="53"/>
        <v/>
      </c>
      <c r="C441" s="149"/>
      <c r="D441" s="111"/>
      <c r="E441" s="144" t="str">
        <f t="shared" si="57"/>
        <v/>
      </c>
      <c r="F441" s="238"/>
      <c r="G441" s="238"/>
      <c r="H441" s="238"/>
      <c r="I441" s="238"/>
      <c r="J441" s="238"/>
      <c r="K441" s="238"/>
      <c r="L441" s="238"/>
      <c r="M441" s="238"/>
      <c r="N441" s="238"/>
      <c r="O441" s="238"/>
      <c r="P441" s="238"/>
      <c r="Q441" s="238"/>
      <c r="R441" s="238"/>
      <c r="S441" s="238"/>
      <c r="T441" s="238"/>
      <c r="U441" s="238"/>
      <c r="V441" s="238"/>
      <c r="W441" s="238"/>
      <c r="X441" s="238"/>
      <c r="Y441" s="238"/>
      <c r="Z441" s="238"/>
      <c r="AA441" s="238"/>
      <c r="AB441" s="238"/>
      <c r="AC441" s="238"/>
      <c r="AD441" s="238"/>
      <c r="AE441" s="238"/>
      <c r="AF441" s="238"/>
      <c r="AG441" s="238"/>
      <c r="AH441" s="239"/>
      <c r="AI441" s="240"/>
      <c r="AJ441" s="239"/>
      <c r="AK441" s="238"/>
      <c r="AL441" s="241"/>
      <c r="AM441" s="238"/>
      <c r="AN441" s="238"/>
      <c r="AO441" s="238"/>
      <c r="AP441" s="174" t="str">
        <f t="shared" si="58"/>
        <v/>
      </c>
      <c r="AQ441" s="109" t="str">
        <f t="shared" si="59"/>
        <v/>
      </c>
      <c r="AR441" s="172" t="str">
        <f>UPPER(IF($AH441="","",IF(COUNTIF($AR$34:$AR440,$AH441)&lt;1,$AH441,"")))</f>
        <v/>
      </c>
      <c r="AS441" s="111" t="str">
        <f t="shared" si="54"/>
        <v/>
      </c>
      <c r="AT441" s="109" t="str">
        <f t="shared" si="60"/>
        <v/>
      </c>
      <c r="AU441" s="242"/>
      <c r="AV441" s="150"/>
      <c r="AW441" s="151"/>
      <c r="AX441" s="152" t="str">
        <f t="shared" si="55"/>
        <v/>
      </c>
      <c r="AY441" s="152"/>
    </row>
    <row r="442" spans="1:51" s="107" customFormat="1">
      <c r="A442" s="142" t="str">
        <f t="shared" si="56"/>
        <v/>
      </c>
      <c r="B442" s="148" t="str">
        <f t="shared" si="53"/>
        <v/>
      </c>
      <c r="C442" s="149"/>
      <c r="D442" s="111"/>
      <c r="E442" s="144" t="str">
        <f t="shared" si="57"/>
        <v/>
      </c>
      <c r="F442" s="238"/>
      <c r="G442" s="238"/>
      <c r="H442" s="238"/>
      <c r="I442" s="238"/>
      <c r="J442" s="238"/>
      <c r="K442" s="238"/>
      <c r="L442" s="238"/>
      <c r="M442" s="238"/>
      <c r="N442" s="238"/>
      <c r="O442" s="238"/>
      <c r="P442" s="238"/>
      <c r="Q442" s="238"/>
      <c r="R442" s="238"/>
      <c r="S442" s="238"/>
      <c r="T442" s="238"/>
      <c r="U442" s="238"/>
      <c r="V442" s="238"/>
      <c r="W442" s="238"/>
      <c r="X442" s="238"/>
      <c r="Y442" s="238"/>
      <c r="Z442" s="238"/>
      <c r="AA442" s="238"/>
      <c r="AB442" s="238"/>
      <c r="AC442" s="238"/>
      <c r="AD442" s="238"/>
      <c r="AE442" s="238"/>
      <c r="AF442" s="238"/>
      <c r="AG442" s="238"/>
      <c r="AH442" s="239"/>
      <c r="AI442" s="240"/>
      <c r="AJ442" s="239"/>
      <c r="AK442" s="238"/>
      <c r="AL442" s="241"/>
      <c r="AM442" s="238"/>
      <c r="AN442" s="238"/>
      <c r="AO442" s="238"/>
      <c r="AP442" s="174" t="str">
        <f t="shared" si="58"/>
        <v/>
      </c>
      <c r="AQ442" s="109" t="str">
        <f t="shared" si="59"/>
        <v/>
      </c>
      <c r="AR442" s="172" t="str">
        <f>UPPER(IF($AH442="","",IF(COUNTIF($AR$34:$AR441,$AH442)&lt;1,$AH442,"")))</f>
        <v/>
      </c>
      <c r="AS442" s="111" t="str">
        <f t="shared" si="54"/>
        <v/>
      </c>
      <c r="AT442" s="109" t="str">
        <f t="shared" si="60"/>
        <v/>
      </c>
      <c r="AU442" s="242"/>
      <c r="AV442" s="150"/>
      <c r="AW442" s="151"/>
      <c r="AX442" s="152" t="str">
        <f t="shared" si="55"/>
        <v/>
      </c>
      <c r="AY442" s="152"/>
    </row>
    <row r="443" spans="1:51" s="107" customFormat="1">
      <c r="A443" s="142" t="str">
        <f t="shared" si="56"/>
        <v/>
      </c>
      <c r="B443" s="148" t="str">
        <f t="shared" si="53"/>
        <v/>
      </c>
      <c r="C443" s="149"/>
      <c r="D443" s="111"/>
      <c r="E443" s="144" t="str">
        <f t="shared" si="57"/>
        <v/>
      </c>
      <c r="F443" s="238"/>
      <c r="G443" s="238"/>
      <c r="H443" s="238"/>
      <c r="I443" s="238"/>
      <c r="J443" s="238"/>
      <c r="K443" s="238"/>
      <c r="L443" s="238"/>
      <c r="M443" s="238"/>
      <c r="N443" s="238"/>
      <c r="O443" s="238"/>
      <c r="P443" s="238"/>
      <c r="Q443" s="238"/>
      <c r="R443" s="238"/>
      <c r="S443" s="238"/>
      <c r="T443" s="238"/>
      <c r="U443" s="238"/>
      <c r="V443" s="238"/>
      <c r="W443" s="238"/>
      <c r="X443" s="238"/>
      <c r="Y443" s="238"/>
      <c r="Z443" s="238"/>
      <c r="AA443" s="238"/>
      <c r="AB443" s="238"/>
      <c r="AC443" s="238"/>
      <c r="AD443" s="238"/>
      <c r="AE443" s="238"/>
      <c r="AF443" s="238"/>
      <c r="AG443" s="238"/>
      <c r="AH443" s="239"/>
      <c r="AI443" s="240"/>
      <c r="AJ443" s="239"/>
      <c r="AK443" s="238"/>
      <c r="AL443" s="241"/>
      <c r="AM443" s="238"/>
      <c r="AN443" s="238"/>
      <c r="AO443" s="238"/>
      <c r="AP443" s="174" t="str">
        <f t="shared" si="58"/>
        <v/>
      </c>
      <c r="AQ443" s="109" t="str">
        <f t="shared" si="59"/>
        <v/>
      </c>
      <c r="AR443" s="172" t="str">
        <f>UPPER(IF($AH443="","",IF(COUNTIF($AR$34:$AR442,$AH443)&lt;1,$AH443,"")))</f>
        <v/>
      </c>
      <c r="AS443" s="111" t="str">
        <f t="shared" si="54"/>
        <v/>
      </c>
      <c r="AT443" s="109" t="str">
        <f t="shared" si="60"/>
        <v/>
      </c>
      <c r="AU443" s="242"/>
      <c r="AV443" s="150"/>
      <c r="AW443" s="151"/>
      <c r="AX443" s="152" t="str">
        <f t="shared" si="55"/>
        <v/>
      </c>
      <c r="AY443" s="152"/>
    </row>
    <row r="444" spans="1:51" s="107" customFormat="1">
      <c r="A444" s="142" t="str">
        <f t="shared" si="56"/>
        <v/>
      </c>
      <c r="B444" s="148" t="str">
        <f t="shared" si="53"/>
        <v/>
      </c>
      <c r="C444" s="149"/>
      <c r="D444" s="111"/>
      <c r="E444" s="144" t="str">
        <f t="shared" si="57"/>
        <v/>
      </c>
      <c r="F444" s="238"/>
      <c r="G444" s="238"/>
      <c r="H444" s="238"/>
      <c r="I444" s="238"/>
      <c r="J444" s="238"/>
      <c r="K444" s="238"/>
      <c r="L444" s="238"/>
      <c r="M444" s="238"/>
      <c r="N444" s="238"/>
      <c r="O444" s="238"/>
      <c r="P444" s="238"/>
      <c r="Q444" s="238"/>
      <c r="R444" s="238"/>
      <c r="S444" s="238"/>
      <c r="T444" s="238"/>
      <c r="U444" s="238"/>
      <c r="V444" s="238"/>
      <c r="W444" s="238"/>
      <c r="X444" s="238"/>
      <c r="Y444" s="238"/>
      <c r="Z444" s="238"/>
      <c r="AA444" s="238"/>
      <c r="AB444" s="238"/>
      <c r="AC444" s="238"/>
      <c r="AD444" s="238"/>
      <c r="AE444" s="238"/>
      <c r="AF444" s="238"/>
      <c r="AG444" s="238"/>
      <c r="AH444" s="239"/>
      <c r="AI444" s="240"/>
      <c r="AJ444" s="239"/>
      <c r="AK444" s="238"/>
      <c r="AL444" s="241"/>
      <c r="AM444" s="238"/>
      <c r="AN444" s="238"/>
      <c r="AO444" s="238"/>
      <c r="AP444" s="174" t="str">
        <f t="shared" si="58"/>
        <v/>
      </c>
      <c r="AQ444" s="109" t="str">
        <f t="shared" si="59"/>
        <v/>
      </c>
      <c r="AR444" s="172" t="str">
        <f>UPPER(IF($AH444="","",IF(COUNTIF($AR$34:$AR443,$AH444)&lt;1,$AH444,"")))</f>
        <v/>
      </c>
      <c r="AS444" s="111" t="str">
        <f t="shared" si="54"/>
        <v/>
      </c>
      <c r="AT444" s="109" t="str">
        <f t="shared" si="60"/>
        <v/>
      </c>
      <c r="AU444" s="242"/>
      <c r="AV444" s="150"/>
      <c r="AW444" s="151"/>
      <c r="AX444" s="152" t="str">
        <f t="shared" si="55"/>
        <v/>
      </c>
      <c r="AY444" s="152"/>
    </row>
    <row r="445" spans="1:51" s="107" customFormat="1">
      <c r="A445" s="142" t="str">
        <f t="shared" si="56"/>
        <v/>
      </c>
      <c r="B445" s="148" t="str">
        <f t="shared" si="53"/>
        <v/>
      </c>
      <c r="C445" s="149"/>
      <c r="D445" s="111"/>
      <c r="E445" s="144" t="str">
        <f t="shared" si="57"/>
        <v/>
      </c>
      <c r="F445" s="238"/>
      <c r="G445" s="238"/>
      <c r="H445" s="238"/>
      <c r="I445" s="238"/>
      <c r="J445" s="238"/>
      <c r="K445" s="238"/>
      <c r="L445" s="238"/>
      <c r="M445" s="238"/>
      <c r="N445" s="238"/>
      <c r="O445" s="238"/>
      <c r="P445" s="238"/>
      <c r="Q445" s="238"/>
      <c r="R445" s="238"/>
      <c r="S445" s="238"/>
      <c r="T445" s="238"/>
      <c r="U445" s="238"/>
      <c r="V445" s="238"/>
      <c r="W445" s="238"/>
      <c r="X445" s="238"/>
      <c r="Y445" s="238"/>
      <c r="Z445" s="238"/>
      <c r="AA445" s="238"/>
      <c r="AB445" s="238"/>
      <c r="AC445" s="238"/>
      <c r="AD445" s="238"/>
      <c r="AE445" s="238"/>
      <c r="AF445" s="238"/>
      <c r="AG445" s="238"/>
      <c r="AH445" s="239"/>
      <c r="AI445" s="240"/>
      <c r="AJ445" s="239"/>
      <c r="AK445" s="238"/>
      <c r="AL445" s="241"/>
      <c r="AM445" s="238"/>
      <c r="AN445" s="238"/>
      <c r="AO445" s="238"/>
      <c r="AP445" s="174" t="str">
        <f t="shared" si="58"/>
        <v/>
      </c>
      <c r="AQ445" s="109" t="str">
        <f t="shared" si="59"/>
        <v/>
      </c>
      <c r="AR445" s="172" t="str">
        <f>UPPER(IF($AH445="","",IF(COUNTIF($AR$34:$AR444,$AH445)&lt;1,$AH445,"")))</f>
        <v/>
      </c>
      <c r="AS445" s="111" t="str">
        <f t="shared" si="54"/>
        <v/>
      </c>
      <c r="AT445" s="109" t="str">
        <f t="shared" si="60"/>
        <v/>
      </c>
      <c r="AU445" s="242"/>
      <c r="AV445" s="150"/>
      <c r="AW445" s="151"/>
      <c r="AX445" s="152" t="str">
        <f t="shared" si="55"/>
        <v/>
      </c>
      <c r="AY445" s="152"/>
    </row>
    <row r="446" spans="1:51" s="107" customFormat="1">
      <c r="A446" s="142" t="str">
        <f t="shared" si="56"/>
        <v/>
      </c>
      <c r="B446" s="148" t="str">
        <f t="shared" si="53"/>
        <v/>
      </c>
      <c r="C446" s="149"/>
      <c r="D446" s="111"/>
      <c r="E446" s="144" t="str">
        <f t="shared" si="57"/>
        <v/>
      </c>
      <c r="F446" s="238"/>
      <c r="G446" s="238"/>
      <c r="H446" s="238"/>
      <c r="I446" s="238"/>
      <c r="J446" s="238"/>
      <c r="K446" s="238"/>
      <c r="L446" s="238"/>
      <c r="M446" s="238"/>
      <c r="N446" s="238"/>
      <c r="O446" s="238"/>
      <c r="P446" s="238"/>
      <c r="Q446" s="238"/>
      <c r="R446" s="238"/>
      <c r="S446" s="238"/>
      <c r="T446" s="238"/>
      <c r="U446" s="238"/>
      <c r="V446" s="238"/>
      <c r="W446" s="238"/>
      <c r="X446" s="238"/>
      <c r="Y446" s="238"/>
      <c r="Z446" s="238"/>
      <c r="AA446" s="238"/>
      <c r="AB446" s="238"/>
      <c r="AC446" s="238"/>
      <c r="AD446" s="238"/>
      <c r="AE446" s="238"/>
      <c r="AF446" s="238"/>
      <c r="AG446" s="238"/>
      <c r="AH446" s="239"/>
      <c r="AI446" s="240"/>
      <c r="AJ446" s="239"/>
      <c r="AK446" s="238"/>
      <c r="AL446" s="241"/>
      <c r="AM446" s="238"/>
      <c r="AN446" s="238"/>
      <c r="AO446" s="238"/>
      <c r="AP446" s="174" t="str">
        <f t="shared" si="58"/>
        <v/>
      </c>
      <c r="AQ446" s="109" t="str">
        <f t="shared" si="59"/>
        <v/>
      </c>
      <c r="AR446" s="172" t="str">
        <f>UPPER(IF($AH446="","",IF(COUNTIF($AR$34:$AR445,$AH446)&lt;1,$AH446,"")))</f>
        <v/>
      </c>
      <c r="AS446" s="111" t="str">
        <f t="shared" si="54"/>
        <v/>
      </c>
      <c r="AT446" s="109" t="str">
        <f t="shared" si="60"/>
        <v/>
      </c>
      <c r="AU446" s="242"/>
      <c r="AV446" s="150"/>
      <c r="AW446" s="151"/>
      <c r="AX446" s="152" t="str">
        <f t="shared" si="55"/>
        <v/>
      </c>
      <c r="AY446" s="152"/>
    </row>
    <row r="447" spans="1:51" s="107" customFormat="1">
      <c r="A447" s="142" t="str">
        <f t="shared" si="56"/>
        <v/>
      </c>
      <c r="B447" s="148" t="str">
        <f t="shared" si="53"/>
        <v/>
      </c>
      <c r="C447" s="149"/>
      <c r="D447" s="111"/>
      <c r="E447" s="144" t="str">
        <f t="shared" si="57"/>
        <v/>
      </c>
      <c r="F447" s="238"/>
      <c r="G447" s="238"/>
      <c r="H447" s="238"/>
      <c r="I447" s="238"/>
      <c r="J447" s="238"/>
      <c r="K447" s="238"/>
      <c r="L447" s="238"/>
      <c r="M447" s="238"/>
      <c r="N447" s="238"/>
      <c r="O447" s="238"/>
      <c r="P447" s="238"/>
      <c r="Q447" s="238"/>
      <c r="R447" s="238"/>
      <c r="S447" s="238"/>
      <c r="T447" s="238"/>
      <c r="U447" s="238"/>
      <c r="V447" s="238"/>
      <c r="W447" s="238"/>
      <c r="X447" s="238"/>
      <c r="Y447" s="238"/>
      <c r="Z447" s="238"/>
      <c r="AA447" s="238"/>
      <c r="AB447" s="238"/>
      <c r="AC447" s="238"/>
      <c r="AD447" s="238"/>
      <c r="AE447" s="238"/>
      <c r="AF447" s="238"/>
      <c r="AG447" s="238"/>
      <c r="AH447" s="239"/>
      <c r="AI447" s="240"/>
      <c r="AJ447" s="239"/>
      <c r="AK447" s="238"/>
      <c r="AL447" s="241"/>
      <c r="AM447" s="238"/>
      <c r="AN447" s="238"/>
      <c r="AO447" s="238"/>
      <c r="AP447" s="174" t="str">
        <f t="shared" si="58"/>
        <v/>
      </c>
      <c r="AQ447" s="109" t="str">
        <f t="shared" si="59"/>
        <v/>
      </c>
      <c r="AR447" s="172" t="str">
        <f>UPPER(IF($AH447="","",IF(COUNTIF($AR$34:$AR446,$AH447)&lt;1,$AH447,"")))</f>
        <v/>
      </c>
      <c r="AS447" s="111" t="str">
        <f t="shared" si="54"/>
        <v/>
      </c>
      <c r="AT447" s="109" t="str">
        <f t="shared" si="60"/>
        <v/>
      </c>
      <c r="AU447" s="242"/>
      <c r="AV447" s="150"/>
      <c r="AW447" s="151"/>
      <c r="AX447" s="152" t="str">
        <f t="shared" si="55"/>
        <v/>
      </c>
      <c r="AY447" s="152"/>
    </row>
    <row r="448" spans="1:51" s="107" customFormat="1">
      <c r="A448" s="142" t="str">
        <f t="shared" si="56"/>
        <v/>
      </c>
      <c r="B448" s="148" t="str">
        <f t="shared" si="53"/>
        <v/>
      </c>
      <c r="C448" s="149"/>
      <c r="D448" s="111"/>
      <c r="E448" s="144" t="str">
        <f t="shared" si="57"/>
        <v/>
      </c>
      <c r="F448" s="238"/>
      <c r="G448" s="238"/>
      <c r="H448" s="238"/>
      <c r="I448" s="238"/>
      <c r="J448" s="238"/>
      <c r="K448" s="238"/>
      <c r="L448" s="238"/>
      <c r="M448" s="238"/>
      <c r="N448" s="238"/>
      <c r="O448" s="238"/>
      <c r="P448" s="238"/>
      <c r="Q448" s="238"/>
      <c r="R448" s="238"/>
      <c r="S448" s="238"/>
      <c r="T448" s="238"/>
      <c r="U448" s="238"/>
      <c r="V448" s="238"/>
      <c r="W448" s="238"/>
      <c r="X448" s="238"/>
      <c r="Y448" s="238"/>
      <c r="Z448" s="238"/>
      <c r="AA448" s="238"/>
      <c r="AB448" s="238"/>
      <c r="AC448" s="238"/>
      <c r="AD448" s="238"/>
      <c r="AE448" s="238"/>
      <c r="AF448" s="238"/>
      <c r="AG448" s="238"/>
      <c r="AH448" s="239"/>
      <c r="AI448" s="240"/>
      <c r="AJ448" s="239"/>
      <c r="AK448" s="238"/>
      <c r="AL448" s="241"/>
      <c r="AM448" s="238"/>
      <c r="AN448" s="238"/>
      <c r="AO448" s="238"/>
      <c r="AP448" s="174" t="str">
        <f t="shared" si="58"/>
        <v/>
      </c>
      <c r="AQ448" s="109" t="str">
        <f t="shared" si="59"/>
        <v/>
      </c>
      <c r="AR448" s="172" t="str">
        <f>UPPER(IF($AH448="","",IF(COUNTIF($AR$34:$AR447,$AH448)&lt;1,$AH448,"")))</f>
        <v/>
      </c>
      <c r="AS448" s="111" t="str">
        <f t="shared" si="54"/>
        <v/>
      </c>
      <c r="AT448" s="109" t="str">
        <f t="shared" si="60"/>
        <v/>
      </c>
      <c r="AU448" s="242"/>
      <c r="AV448" s="150"/>
      <c r="AW448" s="151"/>
      <c r="AX448" s="152" t="str">
        <f t="shared" si="55"/>
        <v/>
      </c>
      <c r="AY448" s="152"/>
    </row>
    <row r="449" spans="1:51" s="107" customFormat="1">
      <c r="A449" s="142" t="str">
        <f t="shared" si="56"/>
        <v/>
      </c>
      <c r="B449" s="148" t="str">
        <f t="shared" si="53"/>
        <v/>
      </c>
      <c r="C449" s="149"/>
      <c r="D449" s="111"/>
      <c r="E449" s="144" t="str">
        <f t="shared" si="57"/>
        <v/>
      </c>
      <c r="F449" s="238"/>
      <c r="G449" s="238"/>
      <c r="H449" s="238"/>
      <c r="I449" s="238"/>
      <c r="J449" s="238"/>
      <c r="K449" s="238"/>
      <c r="L449" s="238"/>
      <c r="M449" s="238"/>
      <c r="N449" s="238"/>
      <c r="O449" s="238"/>
      <c r="P449" s="238"/>
      <c r="Q449" s="238"/>
      <c r="R449" s="238"/>
      <c r="S449" s="238"/>
      <c r="T449" s="238"/>
      <c r="U449" s="238"/>
      <c r="V449" s="238"/>
      <c r="W449" s="238"/>
      <c r="X449" s="238"/>
      <c r="Y449" s="238"/>
      <c r="Z449" s="238"/>
      <c r="AA449" s="238"/>
      <c r="AB449" s="238"/>
      <c r="AC449" s="238"/>
      <c r="AD449" s="238"/>
      <c r="AE449" s="238"/>
      <c r="AF449" s="238"/>
      <c r="AG449" s="238"/>
      <c r="AH449" s="239"/>
      <c r="AI449" s="240"/>
      <c r="AJ449" s="239"/>
      <c r="AK449" s="238"/>
      <c r="AL449" s="241"/>
      <c r="AM449" s="238"/>
      <c r="AN449" s="238"/>
      <c r="AO449" s="238"/>
      <c r="AP449" s="174" t="str">
        <f t="shared" si="58"/>
        <v/>
      </c>
      <c r="AQ449" s="109" t="str">
        <f t="shared" si="59"/>
        <v/>
      </c>
      <c r="AR449" s="172" t="str">
        <f>UPPER(IF($AH449="","",IF(COUNTIF($AR$34:$AR448,$AH449)&lt;1,$AH449,"")))</f>
        <v/>
      </c>
      <c r="AS449" s="111" t="str">
        <f t="shared" si="54"/>
        <v/>
      </c>
      <c r="AT449" s="109" t="str">
        <f t="shared" si="60"/>
        <v/>
      </c>
      <c r="AU449" s="242"/>
      <c r="AV449" s="150"/>
      <c r="AW449" s="151"/>
      <c r="AX449" s="152" t="str">
        <f t="shared" si="55"/>
        <v/>
      </c>
      <c r="AY449" s="152"/>
    </row>
    <row r="450" spans="1:51" s="107" customFormat="1">
      <c r="A450" s="142" t="str">
        <f t="shared" si="56"/>
        <v/>
      </c>
      <c r="B450" s="148" t="str">
        <f t="shared" si="53"/>
        <v/>
      </c>
      <c r="C450" s="149"/>
      <c r="D450" s="111"/>
      <c r="E450" s="144" t="str">
        <f t="shared" si="57"/>
        <v/>
      </c>
      <c r="F450" s="238"/>
      <c r="G450" s="238"/>
      <c r="H450" s="238"/>
      <c r="I450" s="238"/>
      <c r="J450" s="238"/>
      <c r="K450" s="238"/>
      <c r="L450" s="238"/>
      <c r="M450" s="238"/>
      <c r="N450" s="238"/>
      <c r="O450" s="238"/>
      <c r="P450" s="238"/>
      <c r="Q450" s="238"/>
      <c r="R450" s="238"/>
      <c r="S450" s="238"/>
      <c r="T450" s="238"/>
      <c r="U450" s="238"/>
      <c r="V450" s="238"/>
      <c r="W450" s="238"/>
      <c r="X450" s="238"/>
      <c r="Y450" s="238"/>
      <c r="Z450" s="238"/>
      <c r="AA450" s="238"/>
      <c r="AB450" s="238"/>
      <c r="AC450" s="238"/>
      <c r="AD450" s="238"/>
      <c r="AE450" s="238"/>
      <c r="AF450" s="238"/>
      <c r="AG450" s="238"/>
      <c r="AH450" s="239"/>
      <c r="AI450" s="240"/>
      <c r="AJ450" s="239"/>
      <c r="AK450" s="238"/>
      <c r="AL450" s="241"/>
      <c r="AM450" s="238"/>
      <c r="AN450" s="238"/>
      <c r="AO450" s="238"/>
      <c r="AP450" s="174" t="str">
        <f t="shared" si="58"/>
        <v/>
      </c>
      <c r="AQ450" s="109" t="str">
        <f t="shared" si="59"/>
        <v/>
      </c>
      <c r="AR450" s="172" t="str">
        <f>UPPER(IF($AH450="","",IF(COUNTIF($AR$34:$AR449,$AH450)&lt;1,$AH450,"")))</f>
        <v/>
      </c>
      <c r="AS450" s="111" t="str">
        <f t="shared" si="54"/>
        <v/>
      </c>
      <c r="AT450" s="109" t="str">
        <f t="shared" si="60"/>
        <v/>
      </c>
      <c r="AU450" s="242"/>
      <c r="AV450" s="150"/>
      <c r="AW450" s="151"/>
      <c r="AX450" s="152" t="str">
        <f t="shared" si="55"/>
        <v/>
      </c>
      <c r="AY450" s="152"/>
    </row>
    <row r="451" spans="1:51" s="107" customFormat="1">
      <c r="A451" s="142" t="str">
        <f t="shared" si="56"/>
        <v/>
      </c>
      <c r="B451" s="148" t="str">
        <f t="shared" si="53"/>
        <v/>
      </c>
      <c r="C451" s="149"/>
      <c r="D451" s="111"/>
      <c r="E451" s="144" t="str">
        <f t="shared" si="57"/>
        <v/>
      </c>
      <c r="F451" s="238"/>
      <c r="G451" s="238"/>
      <c r="H451" s="238"/>
      <c r="I451" s="238"/>
      <c r="J451" s="238"/>
      <c r="K451" s="238"/>
      <c r="L451" s="238"/>
      <c r="M451" s="238"/>
      <c r="N451" s="238"/>
      <c r="O451" s="238"/>
      <c r="P451" s="238"/>
      <c r="Q451" s="238"/>
      <c r="R451" s="238"/>
      <c r="S451" s="238"/>
      <c r="T451" s="238"/>
      <c r="U451" s="238"/>
      <c r="V451" s="238"/>
      <c r="W451" s="238"/>
      <c r="X451" s="238"/>
      <c r="Y451" s="238"/>
      <c r="Z451" s="238"/>
      <c r="AA451" s="238"/>
      <c r="AB451" s="238"/>
      <c r="AC451" s="238"/>
      <c r="AD451" s="238"/>
      <c r="AE451" s="238"/>
      <c r="AF451" s="238"/>
      <c r="AG451" s="238"/>
      <c r="AH451" s="239"/>
      <c r="AI451" s="240"/>
      <c r="AJ451" s="239"/>
      <c r="AK451" s="238"/>
      <c r="AL451" s="241"/>
      <c r="AM451" s="238"/>
      <c r="AN451" s="238"/>
      <c r="AO451" s="238"/>
      <c r="AP451" s="174" t="str">
        <f t="shared" si="58"/>
        <v/>
      </c>
      <c r="AQ451" s="109" t="str">
        <f t="shared" si="59"/>
        <v/>
      </c>
      <c r="AR451" s="172" t="str">
        <f>UPPER(IF($AH451="","",IF(COUNTIF($AR$34:$AR450,$AH451)&lt;1,$AH451,"")))</f>
        <v/>
      </c>
      <c r="AS451" s="111" t="str">
        <f t="shared" si="54"/>
        <v/>
      </c>
      <c r="AT451" s="109" t="str">
        <f t="shared" si="60"/>
        <v/>
      </c>
      <c r="AU451" s="242"/>
      <c r="AV451" s="150"/>
      <c r="AW451" s="151"/>
      <c r="AX451" s="152" t="str">
        <f t="shared" si="55"/>
        <v/>
      </c>
      <c r="AY451" s="152"/>
    </row>
    <row r="452" spans="1:51" s="107" customFormat="1">
      <c r="A452" s="142" t="str">
        <f t="shared" si="56"/>
        <v/>
      </c>
      <c r="B452" s="148" t="str">
        <f t="shared" si="53"/>
        <v/>
      </c>
      <c r="C452" s="149"/>
      <c r="D452" s="111"/>
      <c r="E452" s="144" t="str">
        <f t="shared" si="57"/>
        <v/>
      </c>
      <c r="F452" s="238"/>
      <c r="G452" s="238"/>
      <c r="H452" s="238"/>
      <c r="I452" s="238"/>
      <c r="J452" s="238"/>
      <c r="K452" s="238"/>
      <c r="L452" s="238"/>
      <c r="M452" s="238"/>
      <c r="N452" s="238"/>
      <c r="O452" s="238"/>
      <c r="P452" s="238"/>
      <c r="Q452" s="238"/>
      <c r="R452" s="238"/>
      <c r="S452" s="238"/>
      <c r="T452" s="238"/>
      <c r="U452" s="238"/>
      <c r="V452" s="238"/>
      <c r="W452" s="238"/>
      <c r="X452" s="238"/>
      <c r="Y452" s="238"/>
      <c r="Z452" s="238"/>
      <c r="AA452" s="238"/>
      <c r="AB452" s="238"/>
      <c r="AC452" s="238"/>
      <c r="AD452" s="238"/>
      <c r="AE452" s="238"/>
      <c r="AF452" s="238"/>
      <c r="AG452" s="238"/>
      <c r="AH452" s="239"/>
      <c r="AI452" s="240"/>
      <c r="AJ452" s="239"/>
      <c r="AK452" s="238"/>
      <c r="AL452" s="241"/>
      <c r="AM452" s="238"/>
      <c r="AN452" s="238"/>
      <c r="AO452" s="238"/>
      <c r="AP452" s="174" t="str">
        <f t="shared" si="58"/>
        <v/>
      </c>
      <c r="AQ452" s="109" t="str">
        <f t="shared" si="59"/>
        <v/>
      </c>
      <c r="AR452" s="172" t="str">
        <f>UPPER(IF($AH452="","",IF(COUNTIF($AR$34:$AR451,$AH452)&lt;1,$AH452,"")))</f>
        <v/>
      </c>
      <c r="AS452" s="111" t="str">
        <f t="shared" si="54"/>
        <v/>
      </c>
      <c r="AT452" s="109" t="str">
        <f t="shared" si="60"/>
        <v/>
      </c>
      <c r="AU452" s="242"/>
      <c r="AV452" s="150"/>
      <c r="AW452" s="151"/>
      <c r="AX452" s="152" t="str">
        <f t="shared" si="55"/>
        <v/>
      </c>
      <c r="AY452" s="152"/>
    </row>
    <row r="453" spans="1:51" s="107" customFormat="1">
      <c r="A453" s="142" t="str">
        <f t="shared" si="56"/>
        <v/>
      </c>
      <c r="B453" s="148" t="str">
        <f t="shared" si="53"/>
        <v/>
      </c>
      <c r="C453" s="149"/>
      <c r="D453" s="111"/>
      <c r="E453" s="144" t="str">
        <f t="shared" si="57"/>
        <v/>
      </c>
      <c r="F453" s="238"/>
      <c r="G453" s="238"/>
      <c r="H453" s="238"/>
      <c r="I453" s="238"/>
      <c r="J453" s="238"/>
      <c r="K453" s="238"/>
      <c r="L453" s="238"/>
      <c r="M453" s="238"/>
      <c r="N453" s="238"/>
      <c r="O453" s="238"/>
      <c r="P453" s="238"/>
      <c r="Q453" s="238"/>
      <c r="R453" s="238"/>
      <c r="S453" s="238"/>
      <c r="T453" s="238"/>
      <c r="U453" s="238"/>
      <c r="V453" s="238"/>
      <c r="W453" s="238"/>
      <c r="X453" s="238"/>
      <c r="Y453" s="238"/>
      <c r="Z453" s="238"/>
      <c r="AA453" s="238"/>
      <c r="AB453" s="238"/>
      <c r="AC453" s="238"/>
      <c r="AD453" s="238"/>
      <c r="AE453" s="238"/>
      <c r="AF453" s="238"/>
      <c r="AG453" s="238"/>
      <c r="AH453" s="239"/>
      <c r="AI453" s="240"/>
      <c r="AJ453" s="239"/>
      <c r="AK453" s="238"/>
      <c r="AL453" s="241"/>
      <c r="AM453" s="238"/>
      <c r="AN453" s="238"/>
      <c r="AO453" s="238"/>
      <c r="AP453" s="174" t="str">
        <f t="shared" si="58"/>
        <v/>
      </c>
      <c r="AQ453" s="109" t="str">
        <f t="shared" si="59"/>
        <v/>
      </c>
      <c r="AR453" s="172" t="str">
        <f>UPPER(IF($AH453="","",IF(COUNTIF($AR$34:$AR452,$AH453)&lt;1,$AH453,"")))</f>
        <v/>
      </c>
      <c r="AS453" s="111" t="str">
        <f t="shared" si="54"/>
        <v/>
      </c>
      <c r="AT453" s="109" t="str">
        <f t="shared" si="60"/>
        <v/>
      </c>
      <c r="AU453" s="242"/>
      <c r="AV453" s="150"/>
      <c r="AW453" s="151"/>
      <c r="AX453" s="152" t="str">
        <f t="shared" si="55"/>
        <v/>
      </c>
      <c r="AY453" s="152"/>
    </row>
    <row r="454" spans="1:51" s="107" customFormat="1">
      <c r="A454" s="142" t="str">
        <f t="shared" si="56"/>
        <v/>
      </c>
      <c r="B454" s="148" t="str">
        <f t="shared" si="53"/>
        <v/>
      </c>
      <c r="C454" s="149"/>
      <c r="D454" s="111"/>
      <c r="E454" s="144" t="str">
        <f t="shared" si="57"/>
        <v/>
      </c>
      <c r="F454" s="238"/>
      <c r="G454" s="238"/>
      <c r="H454" s="238"/>
      <c r="I454" s="238"/>
      <c r="J454" s="238"/>
      <c r="K454" s="238"/>
      <c r="L454" s="238"/>
      <c r="M454" s="238"/>
      <c r="N454" s="238"/>
      <c r="O454" s="238"/>
      <c r="P454" s="238"/>
      <c r="Q454" s="238"/>
      <c r="R454" s="238"/>
      <c r="S454" s="238"/>
      <c r="T454" s="238"/>
      <c r="U454" s="238"/>
      <c r="V454" s="238"/>
      <c r="W454" s="238"/>
      <c r="X454" s="238"/>
      <c r="Y454" s="238"/>
      <c r="Z454" s="238"/>
      <c r="AA454" s="238"/>
      <c r="AB454" s="238"/>
      <c r="AC454" s="238"/>
      <c r="AD454" s="238"/>
      <c r="AE454" s="238"/>
      <c r="AF454" s="238"/>
      <c r="AG454" s="238"/>
      <c r="AH454" s="239"/>
      <c r="AI454" s="240"/>
      <c r="AJ454" s="239"/>
      <c r="AK454" s="238"/>
      <c r="AL454" s="241"/>
      <c r="AM454" s="238"/>
      <c r="AN454" s="238"/>
      <c r="AO454" s="238"/>
      <c r="AP454" s="174" t="str">
        <f t="shared" si="58"/>
        <v/>
      </c>
      <c r="AQ454" s="109" t="str">
        <f t="shared" si="59"/>
        <v/>
      </c>
      <c r="AR454" s="172" t="str">
        <f>UPPER(IF($AH454="","",IF(COUNTIF($AR$34:$AR453,$AH454)&lt;1,$AH454,"")))</f>
        <v/>
      </c>
      <c r="AS454" s="111" t="str">
        <f t="shared" si="54"/>
        <v/>
      </c>
      <c r="AT454" s="109" t="str">
        <f t="shared" si="60"/>
        <v/>
      </c>
      <c r="AU454" s="242"/>
      <c r="AV454" s="150"/>
      <c r="AW454" s="151"/>
      <c r="AX454" s="152" t="str">
        <f t="shared" si="55"/>
        <v/>
      </c>
      <c r="AY454" s="152"/>
    </row>
    <row r="455" spans="1:51" s="107" customFormat="1">
      <c r="A455" s="142" t="str">
        <f t="shared" si="56"/>
        <v/>
      </c>
      <c r="B455" s="148" t="str">
        <f t="shared" si="53"/>
        <v/>
      </c>
      <c r="C455" s="149"/>
      <c r="D455" s="111"/>
      <c r="E455" s="144" t="str">
        <f t="shared" si="57"/>
        <v/>
      </c>
      <c r="F455" s="238"/>
      <c r="G455" s="238"/>
      <c r="H455" s="238"/>
      <c r="I455" s="238"/>
      <c r="J455" s="238"/>
      <c r="K455" s="238"/>
      <c r="L455" s="238"/>
      <c r="M455" s="238"/>
      <c r="N455" s="238"/>
      <c r="O455" s="238"/>
      <c r="P455" s="238"/>
      <c r="Q455" s="238"/>
      <c r="R455" s="238"/>
      <c r="S455" s="238"/>
      <c r="T455" s="238"/>
      <c r="U455" s="238"/>
      <c r="V455" s="238"/>
      <c r="W455" s="238"/>
      <c r="X455" s="238"/>
      <c r="Y455" s="238"/>
      <c r="Z455" s="238"/>
      <c r="AA455" s="238"/>
      <c r="AB455" s="238"/>
      <c r="AC455" s="238"/>
      <c r="AD455" s="238"/>
      <c r="AE455" s="238"/>
      <c r="AF455" s="238"/>
      <c r="AG455" s="238"/>
      <c r="AH455" s="239"/>
      <c r="AI455" s="240"/>
      <c r="AJ455" s="239"/>
      <c r="AK455" s="238"/>
      <c r="AL455" s="241"/>
      <c r="AM455" s="238"/>
      <c r="AN455" s="238"/>
      <c r="AO455" s="238"/>
      <c r="AP455" s="174" t="str">
        <f t="shared" si="58"/>
        <v/>
      </c>
      <c r="AQ455" s="109" t="str">
        <f t="shared" si="59"/>
        <v/>
      </c>
      <c r="AR455" s="172" t="str">
        <f>UPPER(IF($AH455="","",IF(COUNTIF($AR$34:$AR454,$AH455)&lt;1,$AH455,"")))</f>
        <v/>
      </c>
      <c r="AS455" s="111" t="str">
        <f t="shared" si="54"/>
        <v/>
      </c>
      <c r="AT455" s="109" t="str">
        <f t="shared" si="60"/>
        <v/>
      </c>
      <c r="AU455" s="242"/>
      <c r="AV455" s="150"/>
      <c r="AW455" s="151"/>
      <c r="AX455" s="152" t="str">
        <f t="shared" si="55"/>
        <v/>
      </c>
      <c r="AY455" s="152"/>
    </row>
    <row r="456" spans="1:51" s="107" customFormat="1">
      <c r="A456" s="142" t="str">
        <f t="shared" si="56"/>
        <v/>
      </c>
      <c r="B456" s="148" t="str">
        <f t="shared" si="53"/>
        <v/>
      </c>
      <c r="C456" s="149"/>
      <c r="D456" s="111"/>
      <c r="E456" s="144" t="str">
        <f t="shared" si="57"/>
        <v/>
      </c>
      <c r="F456" s="238"/>
      <c r="G456" s="238"/>
      <c r="H456" s="238"/>
      <c r="I456" s="238"/>
      <c r="J456" s="238"/>
      <c r="K456" s="238"/>
      <c r="L456" s="238"/>
      <c r="M456" s="238"/>
      <c r="N456" s="238"/>
      <c r="O456" s="238"/>
      <c r="P456" s="238"/>
      <c r="Q456" s="238"/>
      <c r="R456" s="238"/>
      <c r="S456" s="238"/>
      <c r="T456" s="238"/>
      <c r="U456" s="238"/>
      <c r="V456" s="238"/>
      <c r="W456" s="238"/>
      <c r="X456" s="238"/>
      <c r="Y456" s="238"/>
      <c r="Z456" s="238"/>
      <c r="AA456" s="238"/>
      <c r="AB456" s="238"/>
      <c r="AC456" s="238"/>
      <c r="AD456" s="238"/>
      <c r="AE456" s="238"/>
      <c r="AF456" s="238"/>
      <c r="AG456" s="238"/>
      <c r="AH456" s="239"/>
      <c r="AI456" s="240"/>
      <c r="AJ456" s="239"/>
      <c r="AK456" s="238"/>
      <c r="AL456" s="241"/>
      <c r="AM456" s="238"/>
      <c r="AN456" s="238"/>
      <c r="AO456" s="238"/>
      <c r="AP456" s="174" t="str">
        <f t="shared" si="58"/>
        <v/>
      </c>
      <c r="AQ456" s="109" t="str">
        <f t="shared" si="59"/>
        <v/>
      </c>
      <c r="AR456" s="172" t="str">
        <f>UPPER(IF($AH456="","",IF(COUNTIF($AR$34:$AR455,$AH456)&lt;1,$AH456,"")))</f>
        <v/>
      </c>
      <c r="AS456" s="111" t="str">
        <f t="shared" si="54"/>
        <v/>
      </c>
      <c r="AT456" s="109" t="str">
        <f t="shared" si="60"/>
        <v/>
      </c>
      <c r="AU456" s="242"/>
      <c r="AV456" s="150"/>
      <c r="AW456" s="151"/>
      <c r="AX456" s="152" t="str">
        <f t="shared" si="55"/>
        <v/>
      </c>
      <c r="AY456" s="152"/>
    </row>
    <row r="457" spans="1:51" s="107" customFormat="1">
      <c r="A457" s="142" t="str">
        <f t="shared" si="56"/>
        <v/>
      </c>
      <c r="B457" s="148" t="str">
        <f t="shared" si="53"/>
        <v/>
      </c>
      <c r="C457" s="149"/>
      <c r="D457" s="111"/>
      <c r="E457" s="144" t="str">
        <f t="shared" si="57"/>
        <v/>
      </c>
      <c r="F457" s="238"/>
      <c r="G457" s="238"/>
      <c r="H457" s="238"/>
      <c r="I457" s="238"/>
      <c r="J457" s="238"/>
      <c r="K457" s="238"/>
      <c r="L457" s="238"/>
      <c r="M457" s="238"/>
      <c r="N457" s="238"/>
      <c r="O457" s="238"/>
      <c r="P457" s="238"/>
      <c r="Q457" s="238"/>
      <c r="R457" s="238"/>
      <c r="S457" s="238"/>
      <c r="T457" s="238"/>
      <c r="U457" s="238"/>
      <c r="V457" s="238"/>
      <c r="W457" s="238"/>
      <c r="X457" s="238"/>
      <c r="Y457" s="238"/>
      <c r="Z457" s="238"/>
      <c r="AA457" s="238"/>
      <c r="AB457" s="238"/>
      <c r="AC457" s="238"/>
      <c r="AD457" s="238"/>
      <c r="AE457" s="238"/>
      <c r="AF457" s="238"/>
      <c r="AG457" s="238"/>
      <c r="AH457" s="239"/>
      <c r="AI457" s="240"/>
      <c r="AJ457" s="239"/>
      <c r="AK457" s="238"/>
      <c r="AL457" s="241"/>
      <c r="AM457" s="238"/>
      <c r="AN457" s="238"/>
      <c r="AO457" s="238"/>
      <c r="AP457" s="174" t="str">
        <f t="shared" si="58"/>
        <v/>
      </c>
      <c r="AQ457" s="109" t="str">
        <f t="shared" si="59"/>
        <v/>
      </c>
      <c r="AR457" s="172" t="str">
        <f>UPPER(IF($AH457="","",IF(COUNTIF($AR$34:$AR456,$AH457)&lt;1,$AH457,"")))</f>
        <v/>
      </c>
      <c r="AS457" s="111" t="str">
        <f t="shared" si="54"/>
        <v/>
      </c>
      <c r="AT457" s="109" t="str">
        <f t="shared" si="60"/>
        <v/>
      </c>
      <c r="AU457" s="242"/>
      <c r="AV457" s="150"/>
      <c r="AW457" s="151"/>
      <c r="AX457" s="152" t="str">
        <f t="shared" si="55"/>
        <v/>
      </c>
      <c r="AY457" s="152"/>
    </row>
    <row r="458" spans="1:51" s="107" customFormat="1">
      <c r="A458" s="142" t="str">
        <f t="shared" si="56"/>
        <v/>
      </c>
      <c r="B458" s="148" t="str">
        <f t="shared" si="53"/>
        <v/>
      </c>
      <c r="C458" s="149"/>
      <c r="D458" s="111"/>
      <c r="E458" s="144" t="str">
        <f t="shared" si="57"/>
        <v/>
      </c>
      <c r="F458" s="238"/>
      <c r="G458" s="238"/>
      <c r="H458" s="238"/>
      <c r="I458" s="238"/>
      <c r="J458" s="238"/>
      <c r="K458" s="238"/>
      <c r="L458" s="238"/>
      <c r="M458" s="238"/>
      <c r="N458" s="238"/>
      <c r="O458" s="238"/>
      <c r="P458" s="238"/>
      <c r="Q458" s="238"/>
      <c r="R458" s="238"/>
      <c r="S458" s="238"/>
      <c r="T458" s="238"/>
      <c r="U458" s="238"/>
      <c r="V458" s="238"/>
      <c r="W458" s="238"/>
      <c r="X458" s="238"/>
      <c r="Y458" s="238"/>
      <c r="Z458" s="238"/>
      <c r="AA458" s="238"/>
      <c r="AB458" s="238"/>
      <c r="AC458" s="238"/>
      <c r="AD458" s="238"/>
      <c r="AE458" s="238"/>
      <c r="AF458" s="238"/>
      <c r="AG458" s="238"/>
      <c r="AH458" s="239"/>
      <c r="AI458" s="240"/>
      <c r="AJ458" s="239"/>
      <c r="AK458" s="238"/>
      <c r="AL458" s="241"/>
      <c r="AM458" s="238"/>
      <c r="AN458" s="238"/>
      <c r="AO458" s="238"/>
      <c r="AP458" s="174" t="str">
        <f t="shared" si="58"/>
        <v/>
      </c>
      <c r="AQ458" s="109" t="str">
        <f t="shared" si="59"/>
        <v/>
      </c>
      <c r="AR458" s="172" t="str">
        <f>UPPER(IF($AH458="","",IF(COUNTIF($AR$34:$AR457,$AH458)&lt;1,$AH458,"")))</f>
        <v/>
      </c>
      <c r="AS458" s="111" t="str">
        <f t="shared" si="54"/>
        <v/>
      </c>
      <c r="AT458" s="109" t="str">
        <f t="shared" si="60"/>
        <v/>
      </c>
      <c r="AU458" s="242"/>
      <c r="AV458" s="150"/>
      <c r="AW458" s="151"/>
      <c r="AX458" s="152" t="str">
        <f t="shared" si="55"/>
        <v/>
      </c>
      <c r="AY458" s="152"/>
    </row>
    <row r="459" spans="1:51" s="107" customFormat="1">
      <c r="A459" s="142" t="str">
        <f t="shared" si="56"/>
        <v/>
      </c>
      <c r="B459" s="148" t="str">
        <f t="shared" si="53"/>
        <v/>
      </c>
      <c r="C459" s="149"/>
      <c r="D459" s="111"/>
      <c r="E459" s="144" t="str">
        <f t="shared" si="57"/>
        <v/>
      </c>
      <c r="F459" s="238"/>
      <c r="G459" s="238"/>
      <c r="H459" s="238"/>
      <c r="I459" s="238"/>
      <c r="J459" s="238"/>
      <c r="K459" s="238"/>
      <c r="L459" s="238"/>
      <c r="M459" s="238"/>
      <c r="N459" s="238"/>
      <c r="O459" s="238"/>
      <c r="P459" s="238"/>
      <c r="Q459" s="238"/>
      <c r="R459" s="238"/>
      <c r="S459" s="238"/>
      <c r="T459" s="238"/>
      <c r="U459" s="238"/>
      <c r="V459" s="238"/>
      <c r="W459" s="238"/>
      <c r="X459" s="238"/>
      <c r="Y459" s="238"/>
      <c r="Z459" s="238"/>
      <c r="AA459" s="238"/>
      <c r="AB459" s="238"/>
      <c r="AC459" s="238"/>
      <c r="AD459" s="238"/>
      <c r="AE459" s="238"/>
      <c r="AF459" s="238"/>
      <c r="AG459" s="238"/>
      <c r="AH459" s="239"/>
      <c r="AI459" s="240"/>
      <c r="AJ459" s="239"/>
      <c r="AK459" s="238"/>
      <c r="AL459" s="241"/>
      <c r="AM459" s="238"/>
      <c r="AN459" s="238"/>
      <c r="AO459" s="238"/>
      <c r="AP459" s="174" t="str">
        <f t="shared" si="58"/>
        <v/>
      </c>
      <c r="AQ459" s="109" t="str">
        <f t="shared" si="59"/>
        <v/>
      </c>
      <c r="AR459" s="172" t="str">
        <f>UPPER(IF($AH459="","",IF(COUNTIF($AR$34:$AR458,$AH459)&lt;1,$AH459,"")))</f>
        <v/>
      </c>
      <c r="AS459" s="111" t="str">
        <f t="shared" si="54"/>
        <v/>
      </c>
      <c r="AT459" s="109" t="str">
        <f t="shared" si="60"/>
        <v/>
      </c>
      <c r="AU459" s="242"/>
      <c r="AV459" s="150"/>
      <c r="AW459" s="151"/>
      <c r="AX459" s="152" t="str">
        <f t="shared" si="55"/>
        <v/>
      </c>
      <c r="AY459" s="152"/>
    </row>
    <row r="460" spans="1:51" s="107" customFormat="1">
      <c r="A460" s="142" t="str">
        <f t="shared" si="56"/>
        <v/>
      </c>
      <c r="B460" s="148" t="str">
        <f t="shared" si="53"/>
        <v/>
      </c>
      <c r="C460" s="149"/>
      <c r="D460" s="111"/>
      <c r="E460" s="144" t="str">
        <f t="shared" si="57"/>
        <v/>
      </c>
      <c r="F460" s="238"/>
      <c r="G460" s="238"/>
      <c r="H460" s="238"/>
      <c r="I460" s="238"/>
      <c r="J460" s="238"/>
      <c r="K460" s="238"/>
      <c r="L460" s="238"/>
      <c r="M460" s="238"/>
      <c r="N460" s="238"/>
      <c r="O460" s="238"/>
      <c r="P460" s="238"/>
      <c r="Q460" s="238"/>
      <c r="R460" s="238"/>
      <c r="S460" s="238"/>
      <c r="T460" s="238"/>
      <c r="U460" s="238"/>
      <c r="V460" s="238"/>
      <c r="W460" s="238"/>
      <c r="X460" s="238"/>
      <c r="Y460" s="238"/>
      <c r="Z460" s="238"/>
      <c r="AA460" s="238"/>
      <c r="AB460" s="238"/>
      <c r="AC460" s="238"/>
      <c r="AD460" s="238"/>
      <c r="AE460" s="238"/>
      <c r="AF460" s="238"/>
      <c r="AG460" s="238"/>
      <c r="AH460" s="239"/>
      <c r="AI460" s="240"/>
      <c r="AJ460" s="239"/>
      <c r="AK460" s="238"/>
      <c r="AL460" s="241"/>
      <c r="AM460" s="238"/>
      <c r="AN460" s="238"/>
      <c r="AO460" s="238"/>
      <c r="AP460" s="174" t="str">
        <f t="shared" si="58"/>
        <v/>
      </c>
      <c r="AQ460" s="109" t="str">
        <f t="shared" si="59"/>
        <v/>
      </c>
      <c r="AR460" s="172" t="str">
        <f>UPPER(IF($AH460="","",IF(COUNTIF($AR$34:$AR459,$AH460)&lt;1,$AH460,"")))</f>
        <v/>
      </c>
      <c r="AS460" s="111" t="str">
        <f t="shared" si="54"/>
        <v/>
      </c>
      <c r="AT460" s="109" t="str">
        <f t="shared" si="60"/>
        <v/>
      </c>
      <c r="AU460" s="242"/>
      <c r="AV460" s="150"/>
      <c r="AW460" s="151"/>
      <c r="AX460" s="152" t="str">
        <f t="shared" si="55"/>
        <v/>
      </c>
      <c r="AY460" s="152"/>
    </row>
    <row r="461" spans="1:51" s="107" customFormat="1">
      <c r="A461" s="142" t="str">
        <f t="shared" si="56"/>
        <v/>
      </c>
      <c r="B461" s="148" t="str">
        <f t="shared" si="53"/>
        <v/>
      </c>
      <c r="C461" s="149"/>
      <c r="D461" s="111"/>
      <c r="E461" s="144" t="str">
        <f t="shared" si="57"/>
        <v/>
      </c>
      <c r="F461" s="238"/>
      <c r="G461" s="238"/>
      <c r="H461" s="238"/>
      <c r="I461" s="238"/>
      <c r="J461" s="238"/>
      <c r="K461" s="238"/>
      <c r="L461" s="238"/>
      <c r="M461" s="238"/>
      <c r="N461" s="238"/>
      <c r="O461" s="238"/>
      <c r="P461" s="238"/>
      <c r="Q461" s="238"/>
      <c r="R461" s="238"/>
      <c r="S461" s="238"/>
      <c r="T461" s="238"/>
      <c r="U461" s="238"/>
      <c r="V461" s="238"/>
      <c r="W461" s="238"/>
      <c r="X461" s="238"/>
      <c r="Y461" s="238"/>
      <c r="Z461" s="238"/>
      <c r="AA461" s="238"/>
      <c r="AB461" s="238"/>
      <c r="AC461" s="238"/>
      <c r="AD461" s="238"/>
      <c r="AE461" s="238"/>
      <c r="AF461" s="238"/>
      <c r="AG461" s="238"/>
      <c r="AH461" s="239"/>
      <c r="AI461" s="240"/>
      <c r="AJ461" s="239"/>
      <c r="AK461" s="238"/>
      <c r="AL461" s="241"/>
      <c r="AM461" s="238"/>
      <c r="AN461" s="238"/>
      <c r="AO461" s="238"/>
      <c r="AP461" s="174" t="str">
        <f t="shared" si="58"/>
        <v/>
      </c>
      <c r="AQ461" s="109" t="str">
        <f t="shared" si="59"/>
        <v/>
      </c>
      <c r="AR461" s="172" t="str">
        <f>UPPER(IF($AH461="","",IF(COUNTIF($AR$34:$AR460,$AH461)&lt;1,$AH461,"")))</f>
        <v/>
      </c>
      <c r="AS461" s="111" t="str">
        <f t="shared" si="54"/>
        <v/>
      </c>
      <c r="AT461" s="109" t="str">
        <f t="shared" si="60"/>
        <v/>
      </c>
      <c r="AU461" s="242"/>
      <c r="AV461" s="150"/>
      <c r="AW461" s="151"/>
      <c r="AX461" s="152" t="str">
        <f t="shared" si="55"/>
        <v/>
      </c>
      <c r="AY461" s="152"/>
    </row>
    <row r="462" spans="1:51" s="107" customFormat="1">
      <c r="A462" s="142" t="str">
        <f t="shared" si="56"/>
        <v/>
      </c>
      <c r="B462" s="148" t="str">
        <f t="shared" si="53"/>
        <v/>
      </c>
      <c r="C462" s="149"/>
      <c r="D462" s="111"/>
      <c r="E462" s="144" t="str">
        <f t="shared" si="57"/>
        <v/>
      </c>
      <c r="F462" s="238"/>
      <c r="G462" s="238"/>
      <c r="H462" s="238"/>
      <c r="I462" s="238"/>
      <c r="J462" s="238"/>
      <c r="K462" s="238"/>
      <c r="L462" s="238"/>
      <c r="M462" s="238"/>
      <c r="N462" s="238"/>
      <c r="O462" s="238"/>
      <c r="P462" s="238"/>
      <c r="Q462" s="238"/>
      <c r="R462" s="238"/>
      <c r="S462" s="238"/>
      <c r="T462" s="238"/>
      <c r="U462" s="238"/>
      <c r="V462" s="238"/>
      <c r="W462" s="238"/>
      <c r="X462" s="238"/>
      <c r="Y462" s="238"/>
      <c r="Z462" s="238"/>
      <c r="AA462" s="238"/>
      <c r="AB462" s="238"/>
      <c r="AC462" s="238"/>
      <c r="AD462" s="238"/>
      <c r="AE462" s="238"/>
      <c r="AF462" s="238"/>
      <c r="AG462" s="238"/>
      <c r="AH462" s="239"/>
      <c r="AI462" s="240"/>
      <c r="AJ462" s="239"/>
      <c r="AK462" s="238"/>
      <c r="AL462" s="241"/>
      <c r="AM462" s="238"/>
      <c r="AN462" s="238"/>
      <c r="AO462" s="238"/>
      <c r="AP462" s="174" t="str">
        <f t="shared" si="58"/>
        <v/>
      </c>
      <c r="AQ462" s="109" t="str">
        <f t="shared" si="59"/>
        <v/>
      </c>
      <c r="AR462" s="172" t="str">
        <f>UPPER(IF($AH462="","",IF(COUNTIF($AR$34:$AR461,$AH462)&lt;1,$AH462,"")))</f>
        <v/>
      </c>
      <c r="AS462" s="111" t="str">
        <f t="shared" si="54"/>
        <v/>
      </c>
      <c r="AT462" s="109" t="str">
        <f t="shared" si="60"/>
        <v/>
      </c>
      <c r="AU462" s="242"/>
      <c r="AV462" s="150"/>
      <c r="AW462" s="151"/>
      <c r="AX462" s="152" t="str">
        <f t="shared" si="55"/>
        <v/>
      </c>
      <c r="AY462" s="152"/>
    </row>
    <row r="463" spans="1:51" s="107" customFormat="1">
      <c r="A463" s="142" t="str">
        <f t="shared" si="56"/>
        <v/>
      </c>
      <c r="B463" s="148" t="str">
        <f t="shared" si="53"/>
        <v/>
      </c>
      <c r="C463" s="149"/>
      <c r="D463" s="111"/>
      <c r="E463" s="144" t="str">
        <f t="shared" si="57"/>
        <v/>
      </c>
      <c r="F463" s="238"/>
      <c r="G463" s="238"/>
      <c r="H463" s="238"/>
      <c r="I463" s="238"/>
      <c r="J463" s="238"/>
      <c r="K463" s="238"/>
      <c r="L463" s="238"/>
      <c r="M463" s="238"/>
      <c r="N463" s="238"/>
      <c r="O463" s="238"/>
      <c r="P463" s="238"/>
      <c r="Q463" s="238"/>
      <c r="R463" s="238"/>
      <c r="S463" s="238"/>
      <c r="T463" s="238"/>
      <c r="U463" s="238"/>
      <c r="V463" s="238"/>
      <c r="W463" s="238"/>
      <c r="X463" s="238"/>
      <c r="Y463" s="238"/>
      <c r="Z463" s="238"/>
      <c r="AA463" s="238"/>
      <c r="AB463" s="238"/>
      <c r="AC463" s="238"/>
      <c r="AD463" s="238"/>
      <c r="AE463" s="238"/>
      <c r="AF463" s="238"/>
      <c r="AG463" s="238"/>
      <c r="AH463" s="239"/>
      <c r="AI463" s="240"/>
      <c r="AJ463" s="239"/>
      <c r="AK463" s="238"/>
      <c r="AL463" s="241"/>
      <c r="AM463" s="238"/>
      <c r="AN463" s="238"/>
      <c r="AO463" s="238"/>
      <c r="AP463" s="174" t="str">
        <f t="shared" si="58"/>
        <v/>
      </c>
      <c r="AQ463" s="109" t="str">
        <f t="shared" si="59"/>
        <v/>
      </c>
      <c r="AR463" s="172" t="str">
        <f>UPPER(IF($AH463="","",IF(COUNTIF($AR$34:$AR462,$AH463)&lt;1,$AH463,"")))</f>
        <v/>
      </c>
      <c r="AS463" s="111" t="str">
        <f t="shared" si="54"/>
        <v/>
      </c>
      <c r="AT463" s="109" t="str">
        <f t="shared" si="60"/>
        <v/>
      </c>
      <c r="AU463" s="242"/>
      <c r="AV463" s="150"/>
      <c r="AW463" s="151"/>
      <c r="AX463" s="152" t="str">
        <f t="shared" si="55"/>
        <v/>
      </c>
      <c r="AY463" s="152"/>
    </row>
    <row r="464" spans="1:51" s="107" customFormat="1">
      <c r="A464" s="142" t="str">
        <f t="shared" si="56"/>
        <v/>
      </c>
      <c r="B464" s="148" t="str">
        <f t="shared" si="53"/>
        <v/>
      </c>
      <c r="C464" s="149"/>
      <c r="D464" s="111"/>
      <c r="E464" s="144" t="str">
        <f t="shared" si="57"/>
        <v/>
      </c>
      <c r="F464" s="238"/>
      <c r="G464" s="238"/>
      <c r="H464" s="238"/>
      <c r="I464" s="238"/>
      <c r="J464" s="238"/>
      <c r="K464" s="238"/>
      <c r="L464" s="238"/>
      <c r="M464" s="238"/>
      <c r="N464" s="238"/>
      <c r="O464" s="238"/>
      <c r="P464" s="238"/>
      <c r="Q464" s="238"/>
      <c r="R464" s="238"/>
      <c r="S464" s="238"/>
      <c r="T464" s="238"/>
      <c r="U464" s="238"/>
      <c r="V464" s="238"/>
      <c r="W464" s="238"/>
      <c r="X464" s="238"/>
      <c r="Y464" s="238"/>
      <c r="Z464" s="238"/>
      <c r="AA464" s="238"/>
      <c r="AB464" s="238"/>
      <c r="AC464" s="238"/>
      <c r="AD464" s="238"/>
      <c r="AE464" s="238"/>
      <c r="AF464" s="238"/>
      <c r="AG464" s="238"/>
      <c r="AH464" s="239"/>
      <c r="AI464" s="240"/>
      <c r="AJ464" s="239"/>
      <c r="AK464" s="238"/>
      <c r="AL464" s="241"/>
      <c r="AM464" s="238"/>
      <c r="AN464" s="238"/>
      <c r="AO464" s="238"/>
      <c r="AP464" s="174" t="str">
        <f t="shared" si="58"/>
        <v/>
      </c>
      <c r="AQ464" s="109" t="str">
        <f t="shared" si="59"/>
        <v/>
      </c>
      <c r="AR464" s="172" t="str">
        <f>UPPER(IF($AH464="","",IF(COUNTIF($AR$34:$AR463,$AH464)&lt;1,$AH464,"")))</f>
        <v/>
      </c>
      <c r="AS464" s="111" t="str">
        <f t="shared" si="54"/>
        <v/>
      </c>
      <c r="AT464" s="109" t="str">
        <f t="shared" si="60"/>
        <v/>
      </c>
      <c r="AU464" s="242"/>
      <c r="AV464" s="150"/>
      <c r="AW464" s="151"/>
      <c r="AX464" s="152" t="str">
        <f t="shared" si="55"/>
        <v/>
      </c>
      <c r="AY464" s="152"/>
    </row>
    <row r="465" spans="1:51" s="107" customFormat="1">
      <c r="A465" s="142" t="str">
        <f t="shared" si="56"/>
        <v/>
      </c>
      <c r="B465" s="148" t="str">
        <f t="shared" si="53"/>
        <v/>
      </c>
      <c r="C465" s="149"/>
      <c r="D465" s="111"/>
      <c r="E465" s="144" t="str">
        <f t="shared" si="57"/>
        <v/>
      </c>
      <c r="F465" s="238"/>
      <c r="G465" s="238"/>
      <c r="H465" s="238"/>
      <c r="I465" s="238"/>
      <c r="J465" s="238"/>
      <c r="K465" s="238"/>
      <c r="L465" s="238"/>
      <c r="M465" s="238"/>
      <c r="N465" s="238"/>
      <c r="O465" s="238"/>
      <c r="P465" s="238"/>
      <c r="Q465" s="238"/>
      <c r="R465" s="238"/>
      <c r="S465" s="238"/>
      <c r="T465" s="238"/>
      <c r="U465" s="238"/>
      <c r="V465" s="238"/>
      <c r="W465" s="238"/>
      <c r="X465" s="238"/>
      <c r="Y465" s="238"/>
      <c r="Z465" s="238"/>
      <c r="AA465" s="238"/>
      <c r="AB465" s="238"/>
      <c r="AC465" s="238"/>
      <c r="AD465" s="238"/>
      <c r="AE465" s="238"/>
      <c r="AF465" s="238"/>
      <c r="AG465" s="238"/>
      <c r="AH465" s="239"/>
      <c r="AI465" s="240"/>
      <c r="AJ465" s="239"/>
      <c r="AK465" s="238"/>
      <c r="AL465" s="241"/>
      <c r="AM465" s="238"/>
      <c r="AN465" s="238"/>
      <c r="AO465" s="238"/>
      <c r="AP465" s="174" t="str">
        <f t="shared" si="58"/>
        <v/>
      </c>
      <c r="AQ465" s="109" t="str">
        <f t="shared" si="59"/>
        <v/>
      </c>
      <c r="AR465" s="172" t="str">
        <f>UPPER(IF($AH465="","",IF(COUNTIF($AR$34:$AR464,$AH465)&lt;1,$AH465,"")))</f>
        <v/>
      </c>
      <c r="AS465" s="111" t="str">
        <f t="shared" si="54"/>
        <v/>
      </c>
      <c r="AT465" s="109" t="str">
        <f t="shared" si="60"/>
        <v/>
      </c>
      <c r="AU465" s="242"/>
      <c r="AV465" s="150"/>
      <c r="AW465" s="151"/>
      <c r="AX465" s="152" t="str">
        <f t="shared" si="55"/>
        <v/>
      </c>
      <c r="AY465" s="152"/>
    </row>
    <row r="466" spans="1:51" s="107" customFormat="1">
      <c r="A466" s="142" t="str">
        <f t="shared" si="56"/>
        <v/>
      </c>
      <c r="B466" s="148" t="str">
        <f t="shared" si="53"/>
        <v/>
      </c>
      <c r="C466" s="149"/>
      <c r="D466" s="111"/>
      <c r="E466" s="144" t="str">
        <f t="shared" si="57"/>
        <v/>
      </c>
      <c r="F466" s="238"/>
      <c r="G466" s="238"/>
      <c r="H466" s="238"/>
      <c r="I466" s="238"/>
      <c r="J466" s="238"/>
      <c r="K466" s="238"/>
      <c r="L466" s="238"/>
      <c r="M466" s="238"/>
      <c r="N466" s="238"/>
      <c r="O466" s="238"/>
      <c r="P466" s="238"/>
      <c r="Q466" s="238"/>
      <c r="R466" s="238"/>
      <c r="S466" s="238"/>
      <c r="T466" s="238"/>
      <c r="U466" s="238"/>
      <c r="V466" s="238"/>
      <c r="W466" s="238"/>
      <c r="X466" s="238"/>
      <c r="Y466" s="238"/>
      <c r="Z466" s="238"/>
      <c r="AA466" s="238"/>
      <c r="AB466" s="238"/>
      <c r="AC466" s="238"/>
      <c r="AD466" s="238"/>
      <c r="AE466" s="238"/>
      <c r="AF466" s="238"/>
      <c r="AG466" s="238"/>
      <c r="AH466" s="239"/>
      <c r="AI466" s="240"/>
      <c r="AJ466" s="239"/>
      <c r="AK466" s="238"/>
      <c r="AL466" s="241"/>
      <c r="AM466" s="238"/>
      <c r="AN466" s="238"/>
      <c r="AO466" s="238"/>
      <c r="AP466" s="174" t="str">
        <f t="shared" si="58"/>
        <v/>
      </c>
      <c r="AQ466" s="109" t="str">
        <f t="shared" si="59"/>
        <v/>
      </c>
      <c r="AR466" s="172" t="str">
        <f>UPPER(IF($AH466="","",IF(COUNTIF($AR$34:$AR465,$AH466)&lt;1,$AH466,"")))</f>
        <v/>
      </c>
      <c r="AS466" s="111" t="str">
        <f t="shared" si="54"/>
        <v/>
      </c>
      <c r="AT466" s="109" t="str">
        <f t="shared" si="60"/>
        <v/>
      </c>
      <c r="AU466" s="242"/>
      <c r="AV466" s="150"/>
      <c r="AW466" s="151"/>
      <c r="AX466" s="152" t="str">
        <f t="shared" si="55"/>
        <v/>
      </c>
      <c r="AY466" s="152"/>
    </row>
    <row r="467" spans="1:51" s="107" customFormat="1">
      <c r="A467" s="142" t="str">
        <f t="shared" si="56"/>
        <v/>
      </c>
      <c r="B467" s="148" t="str">
        <f t="shared" si="53"/>
        <v/>
      </c>
      <c r="C467" s="149"/>
      <c r="D467" s="111"/>
      <c r="E467" s="144" t="str">
        <f t="shared" si="57"/>
        <v/>
      </c>
      <c r="F467" s="238"/>
      <c r="G467" s="238"/>
      <c r="H467" s="238"/>
      <c r="I467" s="238"/>
      <c r="J467" s="238"/>
      <c r="K467" s="238"/>
      <c r="L467" s="238"/>
      <c r="M467" s="238"/>
      <c r="N467" s="238"/>
      <c r="O467" s="238"/>
      <c r="P467" s="238"/>
      <c r="Q467" s="238"/>
      <c r="R467" s="238"/>
      <c r="S467" s="238"/>
      <c r="T467" s="238"/>
      <c r="U467" s="238"/>
      <c r="V467" s="238"/>
      <c r="W467" s="238"/>
      <c r="X467" s="238"/>
      <c r="Y467" s="238"/>
      <c r="Z467" s="238"/>
      <c r="AA467" s="238"/>
      <c r="AB467" s="238"/>
      <c r="AC467" s="238"/>
      <c r="AD467" s="238"/>
      <c r="AE467" s="238"/>
      <c r="AF467" s="238"/>
      <c r="AG467" s="238"/>
      <c r="AH467" s="239"/>
      <c r="AI467" s="240"/>
      <c r="AJ467" s="239"/>
      <c r="AK467" s="238"/>
      <c r="AL467" s="241"/>
      <c r="AM467" s="238"/>
      <c r="AN467" s="238"/>
      <c r="AO467" s="238"/>
      <c r="AP467" s="174" t="str">
        <f t="shared" si="58"/>
        <v/>
      </c>
      <c r="AQ467" s="109" t="str">
        <f t="shared" si="59"/>
        <v/>
      </c>
      <c r="AR467" s="172" t="str">
        <f>UPPER(IF($AH467="","",IF(COUNTIF($AR$34:$AR466,$AH467)&lt;1,$AH467,"")))</f>
        <v/>
      </c>
      <c r="AS467" s="111" t="str">
        <f t="shared" si="54"/>
        <v/>
      </c>
      <c r="AT467" s="109" t="str">
        <f t="shared" si="60"/>
        <v/>
      </c>
      <c r="AU467" s="242"/>
      <c r="AV467" s="150"/>
      <c r="AW467" s="151"/>
      <c r="AX467" s="152" t="str">
        <f t="shared" si="55"/>
        <v/>
      </c>
      <c r="AY467" s="152"/>
    </row>
    <row r="468" spans="1:51" s="107" customFormat="1">
      <c r="A468" s="142" t="str">
        <f t="shared" si="56"/>
        <v/>
      </c>
      <c r="B468" s="148" t="str">
        <f t="shared" si="53"/>
        <v/>
      </c>
      <c r="C468" s="149"/>
      <c r="D468" s="111"/>
      <c r="E468" s="144" t="str">
        <f t="shared" si="57"/>
        <v/>
      </c>
      <c r="F468" s="238"/>
      <c r="G468" s="238"/>
      <c r="H468" s="238"/>
      <c r="I468" s="238"/>
      <c r="J468" s="238"/>
      <c r="K468" s="238"/>
      <c r="L468" s="238"/>
      <c r="M468" s="238"/>
      <c r="N468" s="238"/>
      <c r="O468" s="238"/>
      <c r="P468" s="238"/>
      <c r="Q468" s="238"/>
      <c r="R468" s="238"/>
      <c r="S468" s="238"/>
      <c r="T468" s="238"/>
      <c r="U468" s="238"/>
      <c r="V468" s="238"/>
      <c r="W468" s="238"/>
      <c r="X468" s="238"/>
      <c r="Y468" s="238"/>
      <c r="Z468" s="238"/>
      <c r="AA468" s="238"/>
      <c r="AB468" s="238"/>
      <c r="AC468" s="238"/>
      <c r="AD468" s="238"/>
      <c r="AE468" s="238"/>
      <c r="AF468" s="238"/>
      <c r="AG468" s="238"/>
      <c r="AH468" s="239"/>
      <c r="AI468" s="240"/>
      <c r="AJ468" s="239"/>
      <c r="AK468" s="238"/>
      <c r="AL468" s="241"/>
      <c r="AM468" s="238"/>
      <c r="AN468" s="238"/>
      <c r="AO468" s="238"/>
      <c r="AP468" s="174" t="str">
        <f t="shared" si="58"/>
        <v/>
      </c>
      <c r="AQ468" s="109" t="str">
        <f t="shared" si="59"/>
        <v/>
      </c>
      <c r="AR468" s="172" t="str">
        <f>UPPER(IF($AH468="","",IF(COUNTIF($AR$34:$AR467,$AH468)&lt;1,$AH468,"")))</f>
        <v/>
      </c>
      <c r="AS468" s="111" t="str">
        <f t="shared" si="54"/>
        <v/>
      </c>
      <c r="AT468" s="109" t="str">
        <f t="shared" si="60"/>
        <v/>
      </c>
      <c r="AU468" s="242"/>
      <c r="AV468" s="150"/>
      <c r="AW468" s="151"/>
      <c r="AX468" s="152" t="str">
        <f t="shared" si="55"/>
        <v/>
      </c>
      <c r="AY468" s="152"/>
    </row>
    <row r="469" spans="1:51" s="107" customFormat="1">
      <c r="A469" s="142" t="str">
        <f t="shared" si="56"/>
        <v/>
      </c>
      <c r="B469" s="148" t="str">
        <f t="shared" si="53"/>
        <v/>
      </c>
      <c r="C469" s="149"/>
      <c r="D469" s="111"/>
      <c r="E469" s="144" t="str">
        <f t="shared" si="57"/>
        <v/>
      </c>
      <c r="F469" s="238"/>
      <c r="G469" s="238"/>
      <c r="H469" s="238"/>
      <c r="I469" s="238"/>
      <c r="J469" s="238"/>
      <c r="K469" s="238"/>
      <c r="L469" s="238"/>
      <c r="M469" s="238"/>
      <c r="N469" s="238"/>
      <c r="O469" s="238"/>
      <c r="P469" s="238"/>
      <c r="Q469" s="238"/>
      <c r="R469" s="238"/>
      <c r="S469" s="238"/>
      <c r="T469" s="238"/>
      <c r="U469" s="238"/>
      <c r="V469" s="238"/>
      <c r="W469" s="238"/>
      <c r="X469" s="238"/>
      <c r="Y469" s="238"/>
      <c r="Z469" s="238"/>
      <c r="AA469" s="238"/>
      <c r="AB469" s="238"/>
      <c r="AC469" s="238"/>
      <c r="AD469" s="238"/>
      <c r="AE469" s="238"/>
      <c r="AF469" s="238"/>
      <c r="AG469" s="238"/>
      <c r="AH469" s="239"/>
      <c r="AI469" s="240"/>
      <c r="AJ469" s="239"/>
      <c r="AK469" s="238"/>
      <c r="AL469" s="241"/>
      <c r="AM469" s="238"/>
      <c r="AN469" s="238"/>
      <c r="AO469" s="238"/>
      <c r="AP469" s="174" t="str">
        <f t="shared" si="58"/>
        <v/>
      </c>
      <c r="AQ469" s="109" t="str">
        <f t="shared" si="59"/>
        <v/>
      </c>
      <c r="AR469" s="172" t="str">
        <f>UPPER(IF($AH469="","",IF(COUNTIF($AR$34:$AR468,$AH469)&lt;1,$AH469,"")))</f>
        <v/>
      </c>
      <c r="AS469" s="111" t="str">
        <f t="shared" si="54"/>
        <v/>
      </c>
      <c r="AT469" s="109" t="str">
        <f t="shared" si="60"/>
        <v/>
      </c>
      <c r="AU469" s="242"/>
      <c r="AV469" s="150"/>
      <c r="AW469" s="151"/>
      <c r="AX469" s="152" t="str">
        <f t="shared" si="55"/>
        <v/>
      </c>
      <c r="AY469" s="152"/>
    </row>
    <row r="470" spans="1:51" s="107" customFormat="1">
      <c r="A470" s="142" t="str">
        <f t="shared" si="56"/>
        <v/>
      </c>
      <c r="B470" s="148" t="str">
        <f t="shared" si="53"/>
        <v/>
      </c>
      <c r="C470" s="149"/>
      <c r="D470" s="111"/>
      <c r="E470" s="144" t="str">
        <f t="shared" si="57"/>
        <v/>
      </c>
      <c r="F470" s="238"/>
      <c r="G470" s="238"/>
      <c r="H470" s="238"/>
      <c r="I470" s="238"/>
      <c r="J470" s="238"/>
      <c r="K470" s="238"/>
      <c r="L470" s="238"/>
      <c r="M470" s="238"/>
      <c r="N470" s="238"/>
      <c r="O470" s="238"/>
      <c r="P470" s="238"/>
      <c r="Q470" s="238"/>
      <c r="R470" s="238"/>
      <c r="S470" s="238"/>
      <c r="T470" s="238"/>
      <c r="U470" s="238"/>
      <c r="V470" s="238"/>
      <c r="W470" s="238"/>
      <c r="X470" s="238"/>
      <c r="Y470" s="238"/>
      <c r="Z470" s="238"/>
      <c r="AA470" s="238"/>
      <c r="AB470" s="238"/>
      <c r="AC470" s="238"/>
      <c r="AD470" s="238"/>
      <c r="AE470" s="238"/>
      <c r="AF470" s="238"/>
      <c r="AG470" s="238"/>
      <c r="AH470" s="239"/>
      <c r="AI470" s="240"/>
      <c r="AJ470" s="239"/>
      <c r="AK470" s="238"/>
      <c r="AL470" s="241"/>
      <c r="AM470" s="238"/>
      <c r="AN470" s="238"/>
      <c r="AO470" s="238"/>
      <c r="AP470" s="174" t="str">
        <f t="shared" si="58"/>
        <v/>
      </c>
      <c r="AQ470" s="109" t="str">
        <f t="shared" si="59"/>
        <v/>
      </c>
      <c r="AR470" s="172" t="str">
        <f>UPPER(IF($AH470="","",IF(COUNTIF($AR$34:$AR469,$AH470)&lt;1,$AH470,"")))</f>
        <v/>
      </c>
      <c r="AS470" s="111" t="str">
        <f t="shared" si="54"/>
        <v/>
      </c>
      <c r="AT470" s="109" t="str">
        <f t="shared" si="60"/>
        <v/>
      </c>
      <c r="AU470" s="242"/>
      <c r="AV470" s="150"/>
      <c r="AW470" s="151"/>
      <c r="AX470" s="152" t="str">
        <f t="shared" si="55"/>
        <v/>
      </c>
      <c r="AY470" s="152"/>
    </row>
    <row r="471" spans="1:51" s="107" customFormat="1">
      <c r="A471" s="142" t="str">
        <f t="shared" si="56"/>
        <v/>
      </c>
      <c r="B471" s="148" t="str">
        <f t="shared" si="53"/>
        <v/>
      </c>
      <c r="C471" s="149"/>
      <c r="D471" s="111"/>
      <c r="E471" s="144" t="str">
        <f t="shared" si="57"/>
        <v/>
      </c>
      <c r="F471" s="238"/>
      <c r="G471" s="238"/>
      <c r="H471" s="238"/>
      <c r="I471" s="238"/>
      <c r="J471" s="238"/>
      <c r="K471" s="238"/>
      <c r="L471" s="238"/>
      <c r="M471" s="238"/>
      <c r="N471" s="238"/>
      <c r="O471" s="238"/>
      <c r="P471" s="238"/>
      <c r="Q471" s="238"/>
      <c r="R471" s="238"/>
      <c r="S471" s="238"/>
      <c r="T471" s="238"/>
      <c r="U471" s="238"/>
      <c r="V471" s="238"/>
      <c r="W471" s="238"/>
      <c r="X471" s="238"/>
      <c r="Y471" s="238"/>
      <c r="Z471" s="238"/>
      <c r="AA471" s="238"/>
      <c r="AB471" s="238"/>
      <c r="AC471" s="238"/>
      <c r="AD471" s="238"/>
      <c r="AE471" s="238"/>
      <c r="AF471" s="238"/>
      <c r="AG471" s="238"/>
      <c r="AH471" s="239"/>
      <c r="AI471" s="240"/>
      <c r="AJ471" s="239"/>
      <c r="AK471" s="238"/>
      <c r="AL471" s="241"/>
      <c r="AM471" s="238"/>
      <c r="AN471" s="238"/>
      <c r="AO471" s="238"/>
      <c r="AP471" s="174" t="str">
        <f t="shared" si="58"/>
        <v/>
      </c>
      <c r="AQ471" s="109" t="str">
        <f t="shared" si="59"/>
        <v/>
      </c>
      <c r="AR471" s="172" t="str">
        <f>UPPER(IF($AH471="","",IF(COUNTIF($AR$34:$AR470,$AH471)&lt;1,$AH471,"")))</f>
        <v/>
      </c>
      <c r="AS471" s="111" t="str">
        <f t="shared" si="54"/>
        <v/>
      </c>
      <c r="AT471" s="109" t="str">
        <f t="shared" si="60"/>
        <v/>
      </c>
      <c r="AU471" s="242"/>
      <c r="AV471" s="150"/>
      <c r="AW471" s="151"/>
      <c r="AX471" s="152" t="str">
        <f t="shared" si="55"/>
        <v/>
      </c>
      <c r="AY471" s="152"/>
    </row>
    <row r="472" spans="1:51" s="107" customFormat="1">
      <c r="A472" s="142" t="str">
        <f t="shared" si="56"/>
        <v/>
      </c>
      <c r="B472" s="148" t="str">
        <f t="shared" si="53"/>
        <v/>
      </c>
      <c r="C472" s="149"/>
      <c r="D472" s="111"/>
      <c r="E472" s="144" t="str">
        <f t="shared" si="57"/>
        <v/>
      </c>
      <c r="F472" s="238"/>
      <c r="G472" s="238"/>
      <c r="H472" s="238"/>
      <c r="I472" s="238"/>
      <c r="J472" s="238"/>
      <c r="K472" s="238"/>
      <c r="L472" s="238"/>
      <c r="M472" s="238"/>
      <c r="N472" s="238"/>
      <c r="O472" s="238"/>
      <c r="P472" s="238"/>
      <c r="Q472" s="238"/>
      <c r="R472" s="238"/>
      <c r="S472" s="238"/>
      <c r="T472" s="238"/>
      <c r="U472" s="238"/>
      <c r="V472" s="238"/>
      <c r="W472" s="238"/>
      <c r="X472" s="238"/>
      <c r="Y472" s="238"/>
      <c r="Z472" s="238"/>
      <c r="AA472" s="238"/>
      <c r="AB472" s="238"/>
      <c r="AC472" s="238"/>
      <c r="AD472" s="238"/>
      <c r="AE472" s="238"/>
      <c r="AF472" s="238"/>
      <c r="AG472" s="238"/>
      <c r="AH472" s="239"/>
      <c r="AI472" s="240"/>
      <c r="AJ472" s="239"/>
      <c r="AK472" s="238"/>
      <c r="AL472" s="241"/>
      <c r="AM472" s="238"/>
      <c r="AN472" s="238"/>
      <c r="AO472" s="238"/>
      <c r="AP472" s="174" t="str">
        <f t="shared" si="58"/>
        <v/>
      </c>
      <c r="AQ472" s="109" t="str">
        <f t="shared" si="59"/>
        <v/>
      </c>
      <c r="AR472" s="172" t="str">
        <f>UPPER(IF($AH472="","",IF(COUNTIF($AR$34:$AR471,$AH472)&lt;1,$AH472,"")))</f>
        <v/>
      </c>
      <c r="AS472" s="111" t="str">
        <f t="shared" si="54"/>
        <v/>
      </c>
      <c r="AT472" s="109" t="str">
        <f t="shared" si="60"/>
        <v/>
      </c>
      <c r="AU472" s="242"/>
      <c r="AV472" s="150"/>
      <c r="AW472" s="151"/>
      <c r="AX472" s="152" t="str">
        <f t="shared" si="55"/>
        <v/>
      </c>
      <c r="AY472" s="152"/>
    </row>
    <row r="473" spans="1:51" s="107" customFormat="1">
      <c r="A473" s="142" t="str">
        <f t="shared" si="56"/>
        <v/>
      </c>
      <c r="B473" s="148" t="str">
        <f t="shared" si="53"/>
        <v/>
      </c>
      <c r="C473" s="149"/>
      <c r="D473" s="111"/>
      <c r="E473" s="144" t="str">
        <f t="shared" si="57"/>
        <v/>
      </c>
      <c r="F473" s="238"/>
      <c r="G473" s="238"/>
      <c r="H473" s="238"/>
      <c r="I473" s="238"/>
      <c r="J473" s="238"/>
      <c r="K473" s="238"/>
      <c r="L473" s="238"/>
      <c r="M473" s="238"/>
      <c r="N473" s="238"/>
      <c r="O473" s="238"/>
      <c r="P473" s="238"/>
      <c r="Q473" s="238"/>
      <c r="R473" s="238"/>
      <c r="S473" s="238"/>
      <c r="T473" s="238"/>
      <c r="U473" s="238"/>
      <c r="V473" s="238"/>
      <c r="W473" s="238"/>
      <c r="X473" s="238"/>
      <c r="Y473" s="238"/>
      <c r="Z473" s="238"/>
      <c r="AA473" s="238"/>
      <c r="AB473" s="238"/>
      <c r="AC473" s="238"/>
      <c r="AD473" s="238"/>
      <c r="AE473" s="238"/>
      <c r="AF473" s="238"/>
      <c r="AG473" s="238"/>
      <c r="AH473" s="239"/>
      <c r="AI473" s="240"/>
      <c r="AJ473" s="239"/>
      <c r="AK473" s="238"/>
      <c r="AL473" s="241"/>
      <c r="AM473" s="238"/>
      <c r="AN473" s="238"/>
      <c r="AO473" s="238"/>
      <c r="AP473" s="174" t="str">
        <f t="shared" si="58"/>
        <v/>
      </c>
      <c r="AQ473" s="109" t="str">
        <f t="shared" si="59"/>
        <v/>
      </c>
      <c r="AR473" s="172" t="str">
        <f>UPPER(IF($AH473="","",IF(COUNTIF($AR$34:$AR472,$AH473)&lt;1,$AH473,"")))</f>
        <v/>
      </c>
      <c r="AS473" s="111" t="str">
        <f t="shared" si="54"/>
        <v/>
      </c>
      <c r="AT473" s="109" t="str">
        <f t="shared" si="60"/>
        <v/>
      </c>
      <c r="AU473" s="242"/>
      <c r="AV473" s="150"/>
      <c r="AW473" s="151"/>
      <c r="AX473" s="152" t="str">
        <f t="shared" si="55"/>
        <v/>
      </c>
      <c r="AY473" s="152"/>
    </row>
    <row r="474" spans="1:51" s="107" customFormat="1">
      <c r="A474" s="142" t="str">
        <f t="shared" si="56"/>
        <v/>
      </c>
      <c r="B474" s="148" t="str">
        <f t="shared" si="53"/>
        <v/>
      </c>
      <c r="C474" s="149"/>
      <c r="D474" s="111"/>
      <c r="E474" s="144" t="str">
        <f t="shared" si="57"/>
        <v/>
      </c>
      <c r="F474" s="238"/>
      <c r="G474" s="238"/>
      <c r="H474" s="238"/>
      <c r="I474" s="238"/>
      <c r="J474" s="238"/>
      <c r="K474" s="238"/>
      <c r="L474" s="238"/>
      <c r="M474" s="238"/>
      <c r="N474" s="238"/>
      <c r="O474" s="238"/>
      <c r="P474" s="238"/>
      <c r="Q474" s="238"/>
      <c r="R474" s="238"/>
      <c r="S474" s="238"/>
      <c r="T474" s="238"/>
      <c r="U474" s="238"/>
      <c r="V474" s="238"/>
      <c r="W474" s="238"/>
      <c r="X474" s="238"/>
      <c r="Y474" s="238"/>
      <c r="Z474" s="238"/>
      <c r="AA474" s="238"/>
      <c r="AB474" s="238"/>
      <c r="AC474" s="238"/>
      <c r="AD474" s="238"/>
      <c r="AE474" s="238"/>
      <c r="AF474" s="238"/>
      <c r="AG474" s="238"/>
      <c r="AH474" s="239"/>
      <c r="AI474" s="240"/>
      <c r="AJ474" s="239"/>
      <c r="AK474" s="238"/>
      <c r="AL474" s="241"/>
      <c r="AM474" s="238"/>
      <c r="AN474" s="238"/>
      <c r="AO474" s="238"/>
      <c r="AP474" s="174" t="str">
        <f t="shared" si="58"/>
        <v/>
      </c>
      <c r="AQ474" s="109" t="str">
        <f t="shared" si="59"/>
        <v/>
      </c>
      <c r="AR474" s="172" t="str">
        <f>UPPER(IF($AH474="","",IF(COUNTIF($AR$34:$AR473,$AH474)&lt;1,$AH474,"")))</f>
        <v/>
      </c>
      <c r="AS474" s="111" t="str">
        <f t="shared" si="54"/>
        <v/>
      </c>
      <c r="AT474" s="109" t="str">
        <f t="shared" si="60"/>
        <v/>
      </c>
      <c r="AU474" s="242"/>
      <c r="AV474" s="150"/>
      <c r="AW474" s="151"/>
      <c r="AX474" s="152" t="str">
        <f t="shared" si="55"/>
        <v/>
      </c>
      <c r="AY474" s="152"/>
    </row>
    <row r="475" spans="1:51" s="107" customFormat="1">
      <c r="A475" s="142" t="str">
        <f t="shared" si="56"/>
        <v/>
      </c>
      <c r="B475" s="148" t="str">
        <f t="shared" si="53"/>
        <v/>
      </c>
      <c r="C475" s="149"/>
      <c r="D475" s="111"/>
      <c r="E475" s="144" t="str">
        <f t="shared" si="57"/>
        <v/>
      </c>
      <c r="F475" s="238"/>
      <c r="G475" s="238"/>
      <c r="H475" s="238"/>
      <c r="I475" s="238"/>
      <c r="J475" s="238"/>
      <c r="K475" s="238"/>
      <c r="L475" s="238"/>
      <c r="M475" s="238"/>
      <c r="N475" s="238"/>
      <c r="O475" s="238"/>
      <c r="P475" s="238"/>
      <c r="Q475" s="238"/>
      <c r="R475" s="238"/>
      <c r="S475" s="238"/>
      <c r="T475" s="238"/>
      <c r="U475" s="238"/>
      <c r="V475" s="238"/>
      <c r="W475" s="238"/>
      <c r="X475" s="238"/>
      <c r="Y475" s="238"/>
      <c r="Z475" s="238"/>
      <c r="AA475" s="238"/>
      <c r="AB475" s="238"/>
      <c r="AC475" s="238"/>
      <c r="AD475" s="238"/>
      <c r="AE475" s="238"/>
      <c r="AF475" s="238"/>
      <c r="AG475" s="238"/>
      <c r="AH475" s="239"/>
      <c r="AI475" s="240"/>
      <c r="AJ475" s="239"/>
      <c r="AK475" s="238"/>
      <c r="AL475" s="241"/>
      <c r="AM475" s="238"/>
      <c r="AN475" s="238"/>
      <c r="AO475" s="238"/>
      <c r="AP475" s="174" t="str">
        <f t="shared" si="58"/>
        <v/>
      </c>
      <c r="AQ475" s="109" t="str">
        <f t="shared" si="59"/>
        <v/>
      </c>
      <c r="AR475" s="172" t="str">
        <f>UPPER(IF($AH475="","",IF(COUNTIF($AR$34:$AR474,$AH475)&lt;1,$AH475,"")))</f>
        <v/>
      </c>
      <c r="AS475" s="111" t="str">
        <f t="shared" si="54"/>
        <v/>
      </c>
      <c r="AT475" s="109" t="str">
        <f t="shared" si="60"/>
        <v/>
      </c>
      <c r="AU475" s="242"/>
      <c r="AV475" s="150"/>
      <c r="AW475" s="151"/>
      <c r="AX475" s="152" t="str">
        <f t="shared" si="55"/>
        <v/>
      </c>
      <c r="AY475" s="152"/>
    </row>
    <row r="476" spans="1:51" s="107" customFormat="1">
      <c r="A476" s="142" t="str">
        <f t="shared" si="56"/>
        <v/>
      </c>
      <c r="B476" s="148" t="str">
        <f t="shared" si="53"/>
        <v/>
      </c>
      <c r="C476" s="149"/>
      <c r="D476" s="111"/>
      <c r="E476" s="144" t="str">
        <f t="shared" si="57"/>
        <v/>
      </c>
      <c r="F476" s="238"/>
      <c r="G476" s="238"/>
      <c r="H476" s="238"/>
      <c r="I476" s="238"/>
      <c r="J476" s="238"/>
      <c r="K476" s="238"/>
      <c r="L476" s="238"/>
      <c r="M476" s="238"/>
      <c r="N476" s="238"/>
      <c r="O476" s="238"/>
      <c r="P476" s="238"/>
      <c r="Q476" s="238"/>
      <c r="R476" s="238"/>
      <c r="S476" s="238"/>
      <c r="T476" s="238"/>
      <c r="U476" s="238"/>
      <c r="V476" s="238"/>
      <c r="W476" s="238"/>
      <c r="X476" s="238"/>
      <c r="Y476" s="238"/>
      <c r="Z476" s="238"/>
      <c r="AA476" s="238"/>
      <c r="AB476" s="238"/>
      <c r="AC476" s="238"/>
      <c r="AD476" s="238"/>
      <c r="AE476" s="238"/>
      <c r="AF476" s="238"/>
      <c r="AG476" s="238"/>
      <c r="AH476" s="239"/>
      <c r="AI476" s="240"/>
      <c r="AJ476" s="239"/>
      <c r="AK476" s="238"/>
      <c r="AL476" s="241"/>
      <c r="AM476" s="238"/>
      <c r="AN476" s="238"/>
      <c r="AO476" s="238"/>
      <c r="AP476" s="174" t="str">
        <f t="shared" si="58"/>
        <v/>
      </c>
      <c r="AQ476" s="109" t="str">
        <f t="shared" si="59"/>
        <v/>
      </c>
      <c r="AR476" s="172" t="str">
        <f>UPPER(IF($AH476="","",IF(COUNTIF($AR$34:$AR475,$AH476)&lt;1,$AH476,"")))</f>
        <v/>
      </c>
      <c r="AS476" s="111" t="str">
        <f t="shared" si="54"/>
        <v/>
      </c>
      <c r="AT476" s="109" t="str">
        <f t="shared" si="60"/>
        <v/>
      </c>
      <c r="AU476" s="242"/>
      <c r="AV476" s="150"/>
      <c r="AW476" s="151"/>
      <c r="AX476" s="152" t="str">
        <f t="shared" si="55"/>
        <v/>
      </c>
      <c r="AY476" s="152"/>
    </row>
    <row r="477" spans="1:51" s="107" customFormat="1">
      <c r="A477" s="142" t="str">
        <f t="shared" si="56"/>
        <v/>
      </c>
      <c r="B477" s="148" t="str">
        <f t="shared" si="53"/>
        <v/>
      </c>
      <c r="C477" s="149"/>
      <c r="D477" s="111"/>
      <c r="E477" s="144" t="str">
        <f t="shared" si="57"/>
        <v/>
      </c>
      <c r="F477" s="238"/>
      <c r="G477" s="238"/>
      <c r="H477" s="238"/>
      <c r="I477" s="238"/>
      <c r="J477" s="238"/>
      <c r="K477" s="238"/>
      <c r="L477" s="238"/>
      <c r="M477" s="238"/>
      <c r="N477" s="238"/>
      <c r="O477" s="238"/>
      <c r="P477" s="238"/>
      <c r="Q477" s="238"/>
      <c r="R477" s="238"/>
      <c r="S477" s="238"/>
      <c r="T477" s="238"/>
      <c r="U477" s="238"/>
      <c r="V477" s="238"/>
      <c r="W477" s="238"/>
      <c r="X477" s="238"/>
      <c r="Y477" s="238"/>
      <c r="Z477" s="238"/>
      <c r="AA477" s="238"/>
      <c r="AB477" s="238"/>
      <c r="AC477" s="238"/>
      <c r="AD477" s="238"/>
      <c r="AE477" s="238"/>
      <c r="AF477" s="238"/>
      <c r="AG477" s="238"/>
      <c r="AH477" s="239"/>
      <c r="AI477" s="240"/>
      <c r="AJ477" s="239"/>
      <c r="AK477" s="238"/>
      <c r="AL477" s="241"/>
      <c r="AM477" s="238"/>
      <c r="AN477" s="238"/>
      <c r="AO477" s="238"/>
      <c r="AP477" s="174" t="str">
        <f t="shared" si="58"/>
        <v/>
      </c>
      <c r="AQ477" s="109" t="str">
        <f t="shared" si="59"/>
        <v/>
      </c>
      <c r="AR477" s="172" t="str">
        <f>UPPER(IF($AH477="","",IF(COUNTIF($AR$34:$AR476,$AH477)&lt;1,$AH477,"")))</f>
        <v/>
      </c>
      <c r="AS477" s="111" t="str">
        <f t="shared" si="54"/>
        <v/>
      </c>
      <c r="AT477" s="109" t="str">
        <f t="shared" si="60"/>
        <v/>
      </c>
      <c r="AU477" s="242"/>
      <c r="AV477" s="150"/>
      <c r="AW477" s="151"/>
      <c r="AX477" s="152" t="str">
        <f t="shared" si="55"/>
        <v/>
      </c>
      <c r="AY477" s="152"/>
    </row>
    <row r="478" spans="1:51" s="107" customFormat="1">
      <c r="A478" s="142" t="str">
        <f t="shared" si="56"/>
        <v/>
      </c>
      <c r="B478" s="148" t="str">
        <f t="shared" si="53"/>
        <v/>
      </c>
      <c r="C478" s="149"/>
      <c r="D478" s="111"/>
      <c r="E478" s="144" t="str">
        <f t="shared" si="57"/>
        <v/>
      </c>
      <c r="F478" s="238"/>
      <c r="G478" s="238"/>
      <c r="H478" s="238"/>
      <c r="I478" s="238"/>
      <c r="J478" s="238"/>
      <c r="K478" s="238"/>
      <c r="L478" s="238"/>
      <c r="M478" s="238"/>
      <c r="N478" s="238"/>
      <c r="O478" s="238"/>
      <c r="P478" s="238"/>
      <c r="Q478" s="238"/>
      <c r="R478" s="238"/>
      <c r="S478" s="238"/>
      <c r="T478" s="238"/>
      <c r="U478" s="238"/>
      <c r="V478" s="238"/>
      <c r="W478" s="238"/>
      <c r="X478" s="238"/>
      <c r="Y478" s="238"/>
      <c r="Z478" s="238"/>
      <c r="AA478" s="238"/>
      <c r="AB478" s="238"/>
      <c r="AC478" s="238"/>
      <c r="AD478" s="238"/>
      <c r="AE478" s="238"/>
      <c r="AF478" s="238"/>
      <c r="AG478" s="238"/>
      <c r="AH478" s="239"/>
      <c r="AI478" s="240"/>
      <c r="AJ478" s="239"/>
      <c r="AK478" s="238"/>
      <c r="AL478" s="241"/>
      <c r="AM478" s="238"/>
      <c r="AN478" s="238"/>
      <c r="AO478" s="238"/>
      <c r="AP478" s="174" t="str">
        <f t="shared" si="58"/>
        <v/>
      </c>
      <c r="AQ478" s="109" t="str">
        <f t="shared" si="59"/>
        <v/>
      </c>
      <c r="AR478" s="172" t="str">
        <f>UPPER(IF($AH478="","",IF(COUNTIF($AR$34:$AR477,$AH478)&lt;1,$AH478,"")))</f>
        <v/>
      </c>
      <c r="AS478" s="111" t="str">
        <f t="shared" si="54"/>
        <v/>
      </c>
      <c r="AT478" s="109" t="str">
        <f t="shared" si="60"/>
        <v/>
      </c>
      <c r="AU478" s="242"/>
      <c r="AV478" s="150"/>
      <c r="AW478" s="151"/>
      <c r="AX478" s="152" t="str">
        <f t="shared" si="55"/>
        <v/>
      </c>
      <c r="AY478" s="152"/>
    </row>
    <row r="479" spans="1:51" s="107" customFormat="1">
      <c r="A479" s="142" t="str">
        <f t="shared" si="56"/>
        <v/>
      </c>
      <c r="B479" s="148" t="str">
        <f t="shared" si="53"/>
        <v/>
      </c>
      <c r="C479" s="149"/>
      <c r="D479" s="111"/>
      <c r="E479" s="144" t="str">
        <f t="shared" si="57"/>
        <v/>
      </c>
      <c r="F479" s="238"/>
      <c r="G479" s="238"/>
      <c r="H479" s="238"/>
      <c r="I479" s="238"/>
      <c r="J479" s="238"/>
      <c r="K479" s="238"/>
      <c r="L479" s="238"/>
      <c r="M479" s="238"/>
      <c r="N479" s="238"/>
      <c r="O479" s="238"/>
      <c r="P479" s="238"/>
      <c r="Q479" s="238"/>
      <c r="R479" s="238"/>
      <c r="S479" s="238"/>
      <c r="T479" s="238"/>
      <c r="U479" s="238"/>
      <c r="V479" s="238"/>
      <c r="W479" s="238"/>
      <c r="X479" s="238"/>
      <c r="Y479" s="238"/>
      <c r="Z479" s="238"/>
      <c r="AA479" s="238"/>
      <c r="AB479" s="238"/>
      <c r="AC479" s="238"/>
      <c r="AD479" s="238"/>
      <c r="AE479" s="238"/>
      <c r="AF479" s="238"/>
      <c r="AG479" s="238"/>
      <c r="AH479" s="239"/>
      <c r="AI479" s="240"/>
      <c r="AJ479" s="239"/>
      <c r="AK479" s="238"/>
      <c r="AL479" s="241"/>
      <c r="AM479" s="238"/>
      <c r="AN479" s="238"/>
      <c r="AO479" s="238"/>
      <c r="AP479" s="174" t="str">
        <f t="shared" si="58"/>
        <v/>
      </c>
      <c r="AQ479" s="109" t="str">
        <f t="shared" si="59"/>
        <v/>
      </c>
      <c r="AR479" s="172" t="str">
        <f>UPPER(IF($AH479="","",IF(COUNTIF($AR$34:$AR478,$AH479)&lt;1,$AH479,"")))</f>
        <v/>
      </c>
      <c r="AS479" s="111" t="str">
        <f t="shared" si="54"/>
        <v/>
      </c>
      <c r="AT479" s="109" t="str">
        <f t="shared" si="60"/>
        <v/>
      </c>
      <c r="AU479" s="242"/>
      <c r="AV479" s="150"/>
      <c r="AW479" s="151"/>
      <c r="AX479" s="152" t="str">
        <f t="shared" si="55"/>
        <v/>
      </c>
      <c r="AY479" s="152"/>
    </row>
    <row r="480" spans="1:51" s="107" customFormat="1">
      <c r="A480" s="142" t="str">
        <f t="shared" si="56"/>
        <v/>
      </c>
      <c r="B480" s="148" t="str">
        <f t="shared" si="53"/>
        <v/>
      </c>
      <c r="C480" s="149"/>
      <c r="D480" s="111"/>
      <c r="E480" s="144" t="str">
        <f t="shared" si="57"/>
        <v/>
      </c>
      <c r="F480" s="238"/>
      <c r="G480" s="238"/>
      <c r="H480" s="238"/>
      <c r="I480" s="238"/>
      <c r="J480" s="238"/>
      <c r="K480" s="238"/>
      <c r="L480" s="238"/>
      <c r="M480" s="238"/>
      <c r="N480" s="238"/>
      <c r="O480" s="238"/>
      <c r="P480" s="238"/>
      <c r="Q480" s="238"/>
      <c r="R480" s="238"/>
      <c r="S480" s="238"/>
      <c r="T480" s="238"/>
      <c r="U480" s="238"/>
      <c r="V480" s="238"/>
      <c r="W480" s="238"/>
      <c r="X480" s="238"/>
      <c r="Y480" s="238"/>
      <c r="Z480" s="238"/>
      <c r="AA480" s="238"/>
      <c r="AB480" s="238"/>
      <c r="AC480" s="238"/>
      <c r="AD480" s="238"/>
      <c r="AE480" s="238"/>
      <c r="AF480" s="238"/>
      <c r="AG480" s="238"/>
      <c r="AH480" s="239"/>
      <c r="AI480" s="240"/>
      <c r="AJ480" s="239"/>
      <c r="AK480" s="238"/>
      <c r="AL480" s="241"/>
      <c r="AM480" s="238"/>
      <c r="AN480" s="238"/>
      <c r="AO480" s="238"/>
      <c r="AP480" s="174" t="str">
        <f t="shared" si="58"/>
        <v/>
      </c>
      <c r="AQ480" s="109" t="str">
        <f t="shared" si="59"/>
        <v/>
      </c>
      <c r="AR480" s="172" t="str">
        <f>UPPER(IF($AH480="","",IF(COUNTIF($AR$34:$AR479,$AH480)&lt;1,$AH480,"")))</f>
        <v/>
      </c>
      <c r="AS480" s="111" t="str">
        <f t="shared" si="54"/>
        <v/>
      </c>
      <c r="AT480" s="109" t="str">
        <f t="shared" si="60"/>
        <v/>
      </c>
      <c r="AU480" s="242"/>
      <c r="AV480" s="150"/>
      <c r="AW480" s="151"/>
      <c r="AX480" s="152" t="str">
        <f t="shared" si="55"/>
        <v/>
      </c>
      <c r="AY480" s="152"/>
    </row>
    <row r="481" spans="1:51" s="107" customFormat="1">
      <c r="A481" s="142" t="str">
        <f t="shared" si="56"/>
        <v/>
      </c>
      <c r="B481" s="148" t="str">
        <f t="shared" si="53"/>
        <v/>
      </c>
      <c r="C481" s="149"/>
      <c r="D481" s="111"/>
      <c r="E481" s="144" t="str">
        <f t="shared" si="57"/>
        <v/>
      </c>
      <c r="F481" s="238"/>
      <c r="G481" s="238"/>
      <c r="H481" s="238"/>
      <c r="I481" s="238"/>
      <c r="J481" s="238"/>
      <c r="K481" s="238"/>
      <c r="L481" s="238"/>
      <c r="M481" s="238"/>
      <c r="N481" s="238"/>
      <c r="O481" s="238"/>
      <c r="P481" s="238"/>
      <c r="Q481" s="238"/>
      <c r="R481" s="238"/>
      <c r="S481" s="238"/>
      <c r="T481" s="238"/>
      <c r="U481" s="238"/>
      <c r="V481" s="238"/>
      <c r="W481" s="238"/>
      <c r="X481" s="238"/>
      <c r="Y481" s="238"/>
      <c r="Z481" s="238"/>
      <c r="AA481" s="238"/>
      <c r="AB481" s="238"/>
      <c r="AC481" s="238"/>
      <c r="AD481" s="238"/>
      <c r="AE481" s="238"/>
      <c r="AF481" s="238"/>
      <c r="AG481" s="238"/>
      <c r="AH481" s="239"/>
      <c r="AI481" s="240"/>
      <c r="AJ481" s="239"/>
      <c r="AK481" s="238"/>
      <c r="AL481" s="241"/>
      <c r="AM481" s="238"/>
      <c r="AN481" s="238"/>
      <c r="AO481" s="238"/>
      <c r="AP481" s="174" t="str">
        <f t="shared" si="58"/>
        <v/>
      </c>
      <c r="AQ481" s="109" t="str">
        <f t="shared" si="59"/>
        <v/>
      </c>
      <c r="AR481" s="172" t="str">
        <f>UPPER(IF($AH481="","",IF(COUNTIF($AR$34:$AR480,$AH481)&lt;1,$AH481,"")))</f>
        <v/>
      </c>
      <c r="AS481" s="111" t="str">
        <f t="shared" si="54"/>
        <v/>
      </c>
      <c r="AT481" s="109" t="str">
        <f t="shared" si="60"/>
        <v/>
      </c>
      <c r="AU481" s="242"/>
      <c r="AV481" s="150"/>
      <c r="AW481" s="151"/>
      <c r="AX481" s="152" t="str">
        <f t="shared" si="55"/>
        <v/>
      </c>
      <c r="AY481" s="152"/>
    </row>
    <row r="482" spans="1:51" s="107" customFormat="1">
      <c r="A482" s="142" t="str">
        <f t="shared" si="56"/>
        <v/>
      </c>
      <c r="B482" s="148" t="str">
        <f t="shared" si="53"/>
        <v/>
      </c>
      <c r="C482" s="149"/>
      <c r="D482" s="111"/>
      <c r="E482" s="144" t="str">
        <f t="shared" si="57"/>
        <v/>
      </c>
      <c r="F482" s="238"/>
      <c r="G482" s="238"/>
      <c r="H482" s="238"/>
      <c r="I482" s="238"/>
      <c r="J482" s="238"/>
      <c r="K482" s="238"/>
      <c r="L482" s="238"/>
      <c r="M482" s="238"/>
      <c r="N482" s="238"/>
      <c r="O482" s="238"/>
      <c r="P482" s="238"/>
      <c r="Q482" s="238"/>
      <c r="R482" s="238"/>
      <c r="S482" s="238"/>
      <c r="T482" s="238"/>
      <c r="U482" s="238"/>
      <c r="V482" s="238"/>
      <c r="W482" s="238"/>
      <c r="X482" s="238"/>
      <c r="Y482" s="238"/>
      <c r="Z482" s="238"/>
      <c r="AA482" s="238"/>
      <c r="AB482" s="238"/>
      <c r="AC482" s="238"/>
      <c r="AD482" s="238"/>
      <c r="AE482" s="238"/>
      <c r="AF482" s="238"/>
      <c r="AG482" s="238"/>
      <c r="AH482" s="239"/>
      <c r="AI482" s="240"/>
      <c r="AJ482" s="239"/>
      <c r="AK482" s="238"/>
      <c r="AL482" s="241"/>
      <c r="AM482" s="238"/>
      <c r="AN482" s="238"/>
      <c r="AO482" s="238"/>
      <c r="AP482" s="174" t="str">
        <f t="shared" si="58"/>
        <v/>
      </c>
      <c r="AQ482" s="109" t="str">
        <f t="shared" si="59"/>
        <v/>
      </c>
      <c r="AR482" s="172" t="str">
        <f>UPPER(IF($AH482="","",IF(COUNTIF($AR$34:$AR481,$AH482)&lt;1,$AH482,"")))</f>
        <v/>
      </c>
      <c r="AS482" s="111" t="str">
        <f t="shared" si="54"/>
        <v/>
      </c>
      <c r="AT482" s="109" t="str">
        <f t="shared" si="60"/>
        <v/>
      </c>
      <c r="AU482" s="242"/>
      <c r="AV482" s="150"/>
      <c r="AW482" s="151"/>
      <c r="AX482" s="152" t="str">
        <f t="shared" si="55"/>
        <v/>
      </c>
      <c r="AY482" s="152"/>
    </row>
    <row r="483" spans="1:51" s="107" customFormat="1">
      <c r="A483" s="142" t="str">
        <f t="shared" si="56"/>
        <v/>
      </c>
      <c r="B483" s="148" t="str">
        <f t="shared" ref="B483:B546" si="61">IF(G483="","",IF(C483="","X",E483&amp;TEXT(C483,"000")))</f>
        <v/>
      </c>
      <c r="C483" s="149"/>
      <c r="D483" s="111"/>
      <c r="E483" s="144" t="str">
        <f t="shared" si="57"/>
        <v/>
      </c>
      <c r="F483" s="238"/>
      <c r="G483" s="238"/>
      <c r="H483" s="238"/>
      <c r="I483" s="238"/>
      <c r="J483" s="238"/>
      <c r="K483" s="238"/>
      <c r="L483" s="238"/>
      <c r="M483" s="238"/>
      <c r="N483" s="238"/>
      <c r="O483" s="238"/>
      <c r="P483" s="238"/>
      <c r="Q483" s="238"/>
      <c r="R483" s="238"/>
      <c r="S483" s="238"/>
      <c r="T483" s="238"/>
      <c r="U483" s="238"/>
      <c r="V483" s="238"/>
      <c r="W483" s="238"/>
      <c r="X483" s="238"/>
      <c r="Y483" s="238"/>
      <c r="Z483" s="238"/>
      <c r="AA483" s="238"/>
      <c r="AB483" s="238"/>
      <c r="AC483" s="238"/>
      <c r="AD483" s="238"/>
      <c r="AE483" s="238"/>
      <c r="AF483" s="238"/>
      <c r="AG483" s="238"/>
      <c r="AH483" s="239"/>
      <c r="AI483" s="240"/>
      <c r="AJ483" s="239"/>
      <c r="AK483" s="238"/>
      <c r="AL483" s="241"/>
      <c r="AM483" s="238"/>
      <c r="AN483" s="238"/>
      <c r="AO483" s="238"/>
      <c r="AP483" s="174" t="str">
        <f t="shared" si="58"/>
        <v/>
      </c>
      <c r="AQ483" s="109" t="str">
        <f t="shared" si="59"/>
        <v/>
      </c>
      <c r="AR483" s="172" t="str">
        <f>UPPER(IF($AH483="","",IF(COUNTIF($AR$34:$AR482,$AH483)&lt;1,$AH483,"")))</f>
        <v/>
      </c>
      <c r="AS483" s="111" t="str">
        <f t="shared" ref="AS483:AS546" si="62">IF($AH483="","",IF(COUNTIF($AH$35:$AH$1035,$AH483)&lt;4,"每隊最少4人",IF(COUNTIF($AH$35:$AH$1035,$AH483)&gt;6,"每隊最多6人",COUNTIF($AH$35:$AH$1035,$AH483))))</f>
        <v/>
      </c>
      <c r="AT483" s="109" t="str">
        <f t="shared" si="60"/>
        <v/>
      </c>
      <c r="AU483" s="242"/>
      <c r="AV483" s="150"/>
      <c r="AW483" s="151"/>
      <c r="AX483" s="152" t="str">
        <f t="shared" ref="AX483:AX539" si="63">IF(AT483="","",IF(AW483-AT483=0,"",AW483-AT483))</f>
        <v/>
      </c>
      <c r="AY483" s="152"/>
    </row>
    <row r="484" spans="1:51" s="107" customFormat="1">
      <c r="A484" s="142" t="str">
        <f t="shared" ref="A484:A547" si="64">UPPER(IF($I484="","",IF(H484="F","W",IF(H484="M","M","ERROR"))))</f>
        <v/>
      </c>
      <c r="B484" s="148" t="str">
        <f t="shared" si="61"/>
        <v/>
      </c>
      <c r="C484" s="149"/>
      <c r="D484" s="111"/>
      <c r="E484" s="144" t="str">
        <f t="shared" ref="E484:E547" si="65">UPPER(IF($I484="","",IF($K484="OPEN",$A484&amp;"O",IF(COUNTA($S484:$W484)&gt;0,$A484&amp;"O",IF(COUNTA($Z484:$AB484)&gt;0,$A484&amp;"O",IF(AND($I484&lt;=$E$4,$I484&gt;=$D$4),$A484&amp;$F$4,IF(AND($I484&lt;=$E$5,$I484&gt;=$D$5),$A484&amp;$F$5,IF(AND($I484&lt;=$E$6,$I484&gt;=$D$6),$A484&amp;$F$6,IF(AND($I484&lt;=$E$7,$I484&gt;=$D$7),$A484&amp;$F$7,IF(AND($I484&lt;=$E$8,$I484&gt;=$D$8),$A484&amp;$F$8,IF(AND($I484&lt;=$E$9,$I484&gt;=$D$9),$A484&amp;$F$9,IF(AND($I484&lt;=$E$10,$I484&gt;=$D$10),$A484&amp;$F$10,IF(AND($I484&lt;=$E$11,$I484&gt;=$D$11),$A484&amp;$F$11,IF(AND($I484&lt;=$E$12,$I484&gt;=$D$12),$A484&amp;$F$12,"ERR"))))))))))))))</f>
        <v/>
      </c>
      <c r="F484" s="238"/>
      <c r="G484" s="238"/>
      <c r="H484" s="238"/>
      <c r="I484" s="238"/>
      <c r="J484" s="238"/>
      <c r="K484" s="238"/>
      <c r="L484" s="238"/>
      <c r="M484" s="238"/>
      <c r="N484" s="238"/>
      <c r="O484" s="238"/>
      <c r="P484" s="238"/>
      <c r="Q484" s="238"/>
      <c r="R484" s="238"/>
      <c r="S484" s="238"/>
      <c r="T484" s="238"/>
      <c r="U484" s="238"/>
      <c r="V484" s="238"/>
      <c r="W484" s="238"/>
      <c r="X484" s="238"/>
      <c r="Y484" s="238"/>
      <c r="Z484" s="238"/>
      <c r="AA484" s="238"/>
      <c r="AB484" s="238"/>
      <c r="AC484" s="238"/>
      <c r="AD484" s="238"/>
      <c r="AE484" s="238"/>
      <c r="AF484" s="238"/>
      <c r="AG484" s="238"/>
      <c r="AH484" s="239"/>
      <c r="AI484" s="240"/>
      <c r="AJ484" s="239"/>
      <c r="AK484" s="238"/>
      <c r="AL484" s="241"/>
      <c r="AM484" s="238"/>
      <c r="AN484" s="238"/>
      <c r="AO484" s="238"/>
      <c r="AP484" s="174" t="str">
        <f t="shared" ref="AP484:AP547" si="66">IF($I484="","",IF(COUNTA(L484:AE484)&gt;4,"超過項目上限",IF(COUNTA(L484:AE484)=0,200,IF(AK484="Y",0,IF(COUNTA(AJ484)=1,COUNTA(L484:AE484)*($AP$31+$AP$32)+$AP$30,IF(COUNTA(AJ484)=0,COUNTA(L484:AE484)*($AP$31+$AP$30),"輸入錯誤"))))))</f>
        <v/>
      </c>
      <c r="AQ484" s="109" t="str">
        <f t="shared" ref="AQ484:AQ547" si="67">IF(COUNTA(AF484:AG484)&gt;1,"只可選1項接力",IF(AR484="","",$AQ$31))</f>
        <v/>
      </c>
      <c r="AR484" s="172" t="str">
        <f>UPPER(IF($AH484="","",IF(COUNTIF($AR$34:$AR483,$AH484)&lt;1,$AH484,"")))</f>
        <v/>
      </c>
      <c r="AS484" s="111" t="str">
        <f t="shared" si="62"/>
        <v/>
      </c>
      <c r="AT484" s="109" t="str">
        <f t="shared" ref="AT484:AT547" si="68">IF($E484="","",IF(ISTEXT(AP484),"輸入有錯誤",IF($AI484="",SUM($AP484:$AQ484)+$AV484,SUM($AP484:$AQ484)+$AV484+$AI$34)))</f>
        <v/>
      </c>
      <c r="AU484" s="242"/>
      <c r="AV484" s="150"/>
      <c r="AW484" s="151"/>
      <c r="AX484" s="152" t="str">
        <f t="shared" si="63"/>
        <v/>
      </c>
      <c r="AY484" s="152"/>
    </row>
    <row r="485" spans="1:51" s="107" customFormat="1">
      <c r="A485" s="142" t="str">
        <f t="shared" si="64"/>
        <v/>
      </c>
      <c r="B485" s="148" t="str">
        <f t="shared" si="61"/>
        <v/>
      </c>
      <c r="C485" s="149"/>
      <c r="D485" s="111"/>
      <c r="E485" s="144" t="str">
        <f t="shared" si="65"/>
        <v/>
      </c>
      <c r="F485" s="238"/>
      <c r="G485" s="238"/>
      <c r="H485" s="238"/>
      <c r="I485" s="238"/>
      <c r="J485" s="238"/>
      <c r="K485" s="238"/>
      <c r="L485" s="238"/>
      <c r="M485" s="238"/>
      <c r="N485" s="238"/>
      <c r="O485" s="238"/>
      <c r="P485" s="238"/>
      <c r="Q485" s="238"/>
      <c r="R485" s="238"/>
      <c r="S485" s="238"/>
      <c r="T485" s="238"/>
      <c r="U485" s="238"/>
      <c r="V485" s="238"/>
      <c r="W485" s="238"/>
      <c r="X485" s="238"/>
      <c r="Y485" s="238"/>
      <c r="Z485" s="238"/>
      <c r="AA485" s="238"/>
      <c r="AB485" s="238"/>
      <c r="AC485" s="238"/>
      <c r="AD485" s="238"/>
      <c r="AE485" s="238"/>
      <c r="AF485" s="238"/>
      <c r="AG485" s="238"/>
      <c r="AH485" s="239"/>
      <c r="AI485" s="240"/>
      <c r="AJ485" s="239"/>
      <c r="AK485" s="238"/>
      <c r="AL485" s="241"/>
      <c r="AM485" s="238"/>
      <c r="AN485" s="238"/>
      <c r="AO485" s="238"/>
      <c r="AP485" s="174" t="str">
        <f t="shared" si="66"/>
        <v/>
      </c>
      <c r="AQ485" s="109" t="str">
        <f t="shared" si="67"/>
        <v/>
      </c>
      <c r="AR485" s="172" t="str">
        <f>UPPER(IF($AH485="","",IF(COUNTIF($AR$34:$AR484,$AH485)&lt;1,$AH485,"")))</f>
        <v/>
      </c>
      <c r="AS485" s="111" t="str">
        <f t="shared" si="62"/>
        <v/>
      </c>
      <c r="AT485" s="109" t="str">
        <f t="shared" si="68"/>
        <v/>
      </c>
      <c r="AU485" s="242"/>
      <c r="AV485" s="150"/>
      <c r="AW485" s="151"/>
      <c r="AX485" s="152" t="str">
        <f t="shared" si="63"/>
        <v/>
      </c>
      <c r="AY485" s="152"/>
    </row>
    <row r="486" spans="1:51" s="107" customFormat="1">
      <c r="A486" s="142" t="str">
        <f t="shared" si="64"/>
        <v/>
      </c>
      <c r="B486" s="148" t="str">
        <f t="shared" si="61"/>
        <v/>
      </c>
      <c r="C486" s="149"/>
      <c r="D486" s="111"/>
      <c r="E486" s="144" t="str">
        <f t="shared" si="65"/>
        <v/>
      </c>
      <c r="F486" s="238"/>
      <c r="G486" s="238"/>
      <c r="H486" s="238"/>
      <c r="I486" s="238"/>
      <c r="J486" s="238"/>
      <c r="K486" s="238"/>
      <c r="L486" s="238"/>
      <c r="M486" s="238"/>
      <c r="N486" s="238"/>
      <c r="O486" s="238"/>
      <c r="P486" s="238"/>
      <c r="Q486" s="238"/>
      <c r="R486" s="238"/>
      <c r="S486" s="238"/>
      <c r="T486" s="238"/>
      <c r="U486" s="238"/>
      <c r="V486" s="238"/>
      <c r="W486" s="238"/>
      <c r="X486" s="238"/>
      <c r="Y486" s="238"/>
      <c r="Z486" s="238"/>
      <c r="AA486" s="238"/>
      <c r="AB486" s="238"/>
      <c r="AC486" s="238"/>
      <c r="AD486" s="238"/>
      <c r="AE486" s="238"/>
      <c r="AF486" s="238"/>
      <c r="AG486" s="238"/>
      <c r="AH486" s="239"/>
      <c r="AI486" s="240"/>
      <c r="AJ486" s="239"/>
      <c r="AK486" s="238"/>
      <c r="AL486" s="241"/>
      <c r="AM486" s="238"/>
      <c r="AN486" s="238"/>
      <c r="AO486" s="238"/>
      <c r="AP486" s="174" t="str">
        <f t="shared" si="66"/>
        <v/>
      </c>
      <c r="AQ486" s="109" t="str">
        <f t="shared" si="67"/>
        <v/>
      </c>
      <c r="AR486" s="172" t="str">
        <f>UPPER(IF($AH486="","",IF(COUNTIF($AR$34:$AR485,$AH486)&lt;1,$AH486,"")))</f>
        <v/>
      </c>
      <c r="AS486" s="111" t="str">
        <f t="shared" si="62"/>
        <v/>
      </c>
      <c r="AT486" s="109" t="str">
        <f t="shared" si="68"/>
        <v/>
      </c>
      <c r="AU486" s="242"/>
      <c r="AV486" s="150"/>
      <c r="AW486" s="151"/>
      <c r="AX486" s="152" t="str">
        <f t="shared" si="63"/>
        <v/>
      </c>
      <c r="AY486" s="152"/>
    </row>
    <row r="487" spans="1:51" s="107" customFormat="1">
      <c r="A487" s="142" t="str">
        <f t="shared" si="64"/>
        <v/>
      </c>
      <c r="B487" s="148" t="str">
        <f t="shared" si="61"/>
        <v/>
      </c>
      <c r="C487" s="149"/>
      <c r="D487" s="111"/>
      <c r="E487" s="144" t="str">
        <f t="shared" si="65"/>
        <v/>
      </c>
      <c r="F487" s="238"/>
      <c r="G487" s="238"/>
      <c r="H487" s="238"/>
      <c r="I487" s="238"/>
      <c r="J487" s="238"/>
      <c r="K487" s="238"/>
      <c r="L487" s="238"/>
      <c r="M487" s="238"/>
      <c r="N487" s="238"/>
      <c r="O487" s="238"/>
      <c r="P487" s="238"/>
      <c r="Q487" s="238"/>
      <c r="R487" s="238"/>
      <c r="S487" s="238"/>
      <c r="T487" s="238"/>
      <c r="U487" s="238"/>
      <c r="V487" s="238"/>
      <c r="W487" s="238"/>
      <c r="X487" s="238"/>
      <c r="Y487" s="238"/>
      <c r="Z487" s="238"/>
      <c r="AA487" s="238"/>
      <c r="AB487" s="238"/>
      <c r="AC487" s="238"/>
      <c r="AD487" s="238"/>
      <c r="AE487" s="238"/>
      <c r="AF487" s="238"/>
      <c r="AG487" s="238"/>
      <c r="AH487" s="239"/>
      <c r="AI487" s="240"/>
      <c r="AJ487" s="239"/>
      <c r="AK487" s="238"/>
      <c r="AL487" s="241"/>
      <c r="AM487" s="238"/>
      <c r="AN487" s="238"/>
      <c r="AO487" s="238"/>
      <c r="AP487" s="174" t="str">
        <f t="shared" si="66"/>
        <v/>
      </c>
      <c r="AQ487" s="109" t="str">
        <f t="shared" si="67"/>
        <v/>
      </c>
      <c r="AR487" s="172" t="str">
        <f>UPPER(IF($AH487="","",IF(COUNTIF($AR$34:$AR486,$AH487)&lt;1,$AH487,"")))</f>
        <v/>
      </c>
      <c r="AS487" s="111" t="str">
        <f t="shared" si="62"/>
        <v/>
      </c>
      <c r="AT487" s="109" t="str">
        <f t="shared" si="68"/>
        <v/>
      </c>
      <c r="AU487" s="242"/>
      <c r="AV487" s="150"/>
      <c r="AW487" s="151"/>
      <c r="AX487" s="152" t="str">
        <f t="shared" si="63"/>
        <v/>
      </c>
      <c r="AY487" s="152"/>
    </row>
    <row r="488" spans="1:51" s="107" customFormat="1">
      <c r="A488" s="142" t="str">
        <f t="shared" si="64"/>
        <v/>
      </c>
      <c r="B488" s="148" t="str">
        <f t="shared" si="61"/>
        <v/>
      </c>
      <c r="C488" s="149"/>
      <c r="D488" s="111"/>
      <c r="E488" s="144" t="str">
        <f t="shared" si="65"/>
        <v/>
      </c>
      <c r="F488" s="238"/>
      <c r="G488" s="238"/>
      <c r="H488" s="238"/>
      <c r="I488" s="238"/>
      <c r="J488" s="238"/>
      <c r="K488" s="238"/>
      <c r="L488" s="238"/>
      <c r="M488" s="238"/>
      <c r="N488" s="238"/>
      <c r="O488" s="238"/>
      <c r="P488" s="238"/>
      <c r="Q488" s="238"/>
      <c r="R488" s="238"/>
      <c r="S488" s="238"/>
      <c r="T488" s="238"/>
      <c r="U488" s="238"/>
      <c r="V488" s="238"/>
      <c r="W488" s="238"/>
      <c r="X488" s="238"/>
      <c r="Y488" s="238"/>
      <c r="Z488" s="238"/>
      <c r="AA488" s="238"/>
      <c r="AB488" s="238"/>
      <c r="AC488" s="238"/>
      <c r="AD488" s="238"/>
      <c r="AE488" s="238"/>
      <c r="AF488" s="238"/>
      <c r="AG488" s="238"/>
      <c r="AH488" s="239"/>
      <c r="AI488" s="240"/>
      <c r="AJ488" s="239"/>
      <c r="AK488" s="238"/>
      <c r="AL488" s="241"/>
      <c r="AM488" s="238"/>
      <c r="AN488" s="238"/>
      <c r="AO488" s="238"/>
      <c r="AP488" s="174" t="str">
        <f t="shared" si="66"/>
        <v/>
      </c>
      <c r="AQ488" s="109" t="str">
        <f t="shared" si="67"/>
        <v/>
      </c>
      <c r="AR488" s="172" t="str">
        <f>UPPER(IF($AH488="","",IF(COUNTIF($AR$34:$AR487,$AH488)&lt;1,$AH488,"")))</f>
        <v/>
      </c>
      <c r="AS488" s="111" t="str">
        <f t="shared" si="62"/>
        <v/>
      </c>
      <c r="AT488" s="109" t="str">
        <f t="shared" si="68"/>
        <v/>
      </c>
      <c r="AU488" s="242"/>
      <c r="AV488" s="150"/>
      <c r="AW488" s="151"/>
      <c r="AX488" s="152" t="str">
        <f t="shared" si="63"/>
        <v/>
      </c>
      <c r="AY488" s="152"/>
    </row>
    <row r="489" spans="1:51" s="107" customFormat="1">
      <c r="A489" s="142" t="str">
        <f t="shared" si="64"/>
        <v/>
      </c>
      <c r="B489" s="148" t="str">
        <f t="shared" si="61"/>
        <v/>
      </c>
      <c r="C489" s="149"/>
      <c r="D489" s="111"/>
      <c r="E489" s="144" t="str">
        <f t="shared" si="65"/>
        <v/>
      </c>
      <c r="F489" s="238"/>
      <c r="G489" s="238"/>
      <c r="H489" s="238"/>
      <c r="I489" s="238"/>
      <c r="J489" s="238"/>
      <c r="K489" s="238"/>
      <c r="L489" s="238"/>
      <c r="M489" s="238"/>
      <c r="N489" s="238"/>
      <c r="O489" s="238"/>
      <c r="P489" s="238"/>
      <c r="Q489" s="238"/>
      <c r="R489" s="238"/>
      <c r="S489" s="238"/>
      <c r="T489" s="238"/>
      <c r="U489" s="238"/>
      <c r="V489" s="238"/>
      <c r="W489" s="238"/>
      <c r="X489" s="238"/>
      <c r="Y489" s="238"/>
      <c r="Z489" s="238"/>
      <c r="AA489" s="238"/>
      <c r="AB489" s="238"/>
      <c r="AC489" s="238"/>
      <c r="AD489" s="238"/>
      <c r="AE489" s="238"/>
      <c r="AF489" s="238"/>
      <c r="AG489" s="238"/>
      <c r="AH489" s="239"/>
      <c r="AI489" s="240"/>
      <c r="AJ489" s="239"/>
      <c r="AK489" s="238"/>
      <c r="AL489" s="241"/>
      <c r="AM489" s="238"/>
      <c r="AN489" s="238"/>
      <c r="AO489" s="238"/>
      <c r="AP489" s="174" t="str">
        <f t="shared" si="66"/>
        <v/>
      </c>
      <c r="AQ489" s="109" t="str">
        <f t="shared" si="67"/>
        <v/>
      </c>
      <c r="AR489" s="172" t="str">
        <f>UPPER(IF($AH489="","",IF(COUNTIF($AR$34:$AR488,$AH489)&lt;1,$AH489,"")))</f>
        <v/>
      </c>
      <c r="AS489" s="111" t="str">
        <f t="shared" si="62"/>
        <v/>
      </c>
      <c r="AT489" s="109" t="str">
        <f t="shared" si="68"/>
        <v/>
      </c>
      <c r="AU489" s="242"/>
      <c r="AV489" s="150"/>
      <c r="AW489" s="151"/>
      <c r="AX489" s="152" t="str">
        <f t="shared" si="63"/>
        <v/>
      </c>
      <c r="AY489" s="152"/>
    </row>
    <row r="490" spans="1:51" s="107" customFormat="1">
      <c r="A490" s="142" t="str">
        <f t="shared" si="64"/>
        <v/>
      </c>
      <c r="B490" s="148" t="str">
        <f t="shared" si="61"/>
        <v/>
      </c>
      <c r="C490" s="149"/>
      <c r="D490" s="111"/>
      <c r="E490" s="144" t="str">
        <f t="shared" si="65"/>
        <v/>
      </c>
      <c r="F490" s="238"/>
      <c r="G490" s="238"/>
      <c r="H490" s="238"/>
      <c r="I490" s="238"/>
      <c r="J490" s="238"/>
      <c r="K490" s="238"/>
      <c r="L490" s="238"/>
      <c r="M490" s="238"/>
      <c r="N490" s="238"/>
      <c r="O490" s="238"/>
      <c r="P490" s="238"/>
      <c r="Q490" s="238"/>
      <c r="R490" s="238"/>
      <c r="S490" s="238"/>
      <c r="T490" s="238"/>
      <c r="U490" s="238"/>
      <c r="V490" s="238"/>
      <c r="W490" s="238"/>
      <c r="X490" s="238"/>
      <c r="Y490" s="238"/>
      <c r="Z490" s="238"/>
      <c r="AA490" s="238"/>
      <c r="AB490" s="238"/>
      <c r="AC490" s="238"/>
      <c r="AD490" s="238"/>
      <c r="AE490" s="238"/>
      <c r="AF490" s="238"/>
      <c r="AG490" s="238"/>
      <c r="AH490" s="239"/>
      <c r="AI490" s="240"/>
      <c r="AJ490" s="239"/>
      <c r="AK490" s="238"/>
      <c r="AL490" s="241"/>
      <c r="AM490" s="238"/>
      <c r="AN490" s="238"/>
      <c r="AO490" s="238"/>
      <c r="AP490" s="174" t="str">
        <f t="shared" si="66"/>
        <v/>
      </c>
      <c r="AQ490" s="109" t="str">
        <f t="shared" si="67"/>
        <v/>
      </c>
      <c r="AR490" s="172" t="str">
        <f>UPPER(IF($AH490="","",IF(COUNTIF($AR$34:$AR489,$AH490)&lt;1,$AH490,"")))</f>
        <v/>
      </c>
      <c r="AS490" s="111" t="str">
        <f t="shared" si="62"/>
        <v/>
      </c>
      <c r="AT490" s="109" t="str">
        <f t="shared" si="68"/>
        <v/>
      </c>
      <c r="AU490" s="242"/>
      <c r="AV490" s="150"/>
      <c r="AW490" s="151"/>
      <c r="AX490" s="152" t="str">
        <f t="shared" si="63"/>
        <v/>
      </c>
      <c r="AY490" s="152"/>
    </row>
    <row r="491" spans="1:51" s="107" customFormat="1">
      <c r="A491" s="142" t="str">
        <f t="shared" si="64"/>
        <v/>
      </c>
      <c r="B491" s="148" t="str">
        <f t="shared" si="61"/>
        <v/>
      </c>
      <c r="C491" s="149"/>
      <c r="D491" s="111"/>
      <c r="E491" s="144" t="str">
        <f t="shared" si="65"/>
        <v/>
      </c>
      <c r="F491" s="238"/>
      <c r="G491" s="238"/>
      <c r="H491" s="238"/>
      <c r="I491" s="238"/>
      <c r="J491" s="238"/>
      <c r="K491" s="238"/>
      <c r="L491" s="238"/>
      <c r="M491" s="238"/>
      <c r="N491" s="238"/>
      <c r="O491" s="238"/>
      <c r="P491" s="238"/>
      <c r="Q491" s="238"/>
      <c r="R491" s="238"/>
      <c r="S491" s="238"/>
      <c r="T491" s="238"/>
      <c r="U491" s="238"/>
      <c r="V491" s="238"/>
      <c r="W491" s="238"/>
      <c r="X491" s="238"/>
      <c r="Y491" s="238"/>
      <c r="Z491" s="238"/>
      <c r="AA491" s="238"/>
      <c r="AB491" s="238"/>
      <c r="AC491" s="238"/>
      <c r="AD491" s="238"/>
      <c r="AE491" s="238"/>
      <c r="AF491" s="238"/>
      <c r="AG491" s="238"/>
      <c r="AH491" s="239"/>
      <c r="AI491" s="240"/>
      <c r="AJ491" s="239"/>
      <c r="AK491" s="238"/>
      <c r="AL491" s="241"/>
      <c r="AM491" s="238"/>
      <c r="AN491" s="238"/>
      <c r="AO491" s="238"/>
      <c r="AP491" s="174" t="str">
        <f t="shared" si="66"/>
        <v/>
      </c>
      <c r="AQ491" s="109" t="str">
        <f t="shared" si="67"/>
        <v/>
      </c>
      <c r="AR491" s="172" t="str">
        <f>UPPER(IF($AH491="","",IF(COUNTIF($AR$34:$AR490,$AH491)&lt;1,$AH491,"")))</f>
        <v/>
      </c>
      <c r="AS491" s="111" t="str">
        <f t="shared" si="62"/>
        <v/>
      </c>
      <c r="AT491" s="109" t="str">
        <f t="shared" si="68"/>
        <v/>
      </c>
      <c r="AU491" s="242"/>
      <c r="AV491" s="150"/>
      <c r="AW491" s="151"/>
      <c r="AX491" s="152" t="str">
        <f t="shared" si="63"/>
        <v/>
      </c>
      <c r="AY491" s="152"/>
    </row>
    <row r="492" spans="1:51" s="107" customFormat="1">
      <c r="A492" s="142" t="str">
        <f t="shared" si="64"/>
        <v/>
      </c>
      <c r="B492" s="148" t="str">
        <f t="shared" si="61"/>
        <v/>
      </c>
      <c r="C492" s="149"/>
      <c r="D492" s="111"/>
      <c r="E492" s="144" t="str">
        <f t="shared" si="65"/>
        <v/>
      </c>
      <c r="F492" s="238"/>
      <c r="G492" s="238"/>
      <c r="H492" s="238"/>
      <c r="I492" s="238"/>
      <c r="J492" s="238"/>
      <c r="K492" s="238"/>
      <c r="L492" s="238"/>
      <c r="M492" s="238"/>
      <c r="N492" s="238"/>
      <c r="O492" s="238"/>
      <c r="P492" s="238"/>
      <c r="Q492" s="238"/>
      <c r="R492" s="238"/>
      <c r="S492" s="238"/>
      <c r="T492" s="238"/>
      <c r="U492" s="238"/>
      <c r="V492" s="238"/>
      <c r="W492" s="238"/>
      <c r="X492" s="238"/>
      <c r="Y492" s="238"/>
      <c r="Z492" s="238"/>
      <c r="AA492" s="238"/>
      <c r="AB492" s="238"/>
      <c r="AC492" s="238"/>
      <c r="AD492" s="238"/>
      <c r="AE492" s="238"/>
      <c r="AF492" s="238"/>
      <c r="AG492" s="238"/>
      <c r="AH492" s="239"/>
      <c r="AI492" s="240"/>
      <c r="AJ492" s="239"/>
      <c r="AK492" s="238"/>
      <c r="AL492" s="241"/>
      <c r="AM492" s="238"/>
      <c r="AN492" s="238"/>
      <c r="AO492" s="238"/>
      <c r="AP492" s="174" t="str">
        <f t="shared" si="66"/>
        <v/>
      </c>
      <c r="AQ492" s="109" t="str">
        <f t="shared" si="67"/>
        <v/>
      </c>
      <c r="AR492" s="172" t="str">
        <f>UPPER(IF($AH492="","",IF(COUNTIF($AR$34:$AR491,$AH492)&lt;1,$AH492,"")))</f>
        <v/>
      </c>
      <c r="AS492" s="111" t="str">
        <f t="shared" si="62"/>
        <v/>
      </c>
      <c r="AT492" s="109" t="str">
        <f t="shared" si="68"/>
        <v/>
      </c>
      <c r="AU492" s="242"/>
      <c r="AV492" s="150"/>
      <c r="AW492" s="151"/>
      <c r="AX492" s="152" t="str">
        <f t="shared" si="63"/>
        <v/>
      </c>
      <c r="AY492" s="152"/>
    </row>
    <row r="493" spans="1:51" s="107" customFormat="1">
      <c r="A493" s="142" t="str">
        <f t="shared" si="64"/>
        <v/>
      </c>
      <c r="B493" s="148" t="str">
        <f t="shared" si="61"/>
        <v/>
      </c>
      <c r="C493" s="149"/>
      <c r="D493" s="111"/>
      <c r="E493" s="144" t="str">
        <f t="shared" si="65"/>
        <v/>
      </c>
      <c r="F493" s="238"/>
      <c r="G493" s="238"/>
      <c r="H493" s="238"/>
      <c r="I493" s="238"/>
      <c r="J493" s="238"/>
      <c r="K493" s="238"/>
      <c r="L493" s="238"/>
      <c r="M493" s="238"/>
      <c r="N493" s="238"/>
      <c r="O493" s="238"/>
      <c r="P493" s="238"/>
      <c r="Q493" s="238"/>
      <c r="R493" s="238"/>
      <c r="S493" s="238"/>
      <c r="T493" s="238"/>
      <c r="U493" s="238"/>
      <c r="V493" s="238"/>
      <c r="W493" s="238"/>
      <c r="X493" s="238"/>
      <c r="Y493" s="238"/>
      <c r="Z493" s="238"/>
      <c r="AA493" s="238"/>
      <c r="AB493" s="238"/>
      <c r="AC493" s="238"/>
      <c r="AD493" s="238"/>
      <c r="AE493" s="238"/>
      <c r="AF493" s="238"/>
      <c r="AG493" s="238"/>
      <c r="AH493" s="239"/>
      <c r="AI493" s="240"/>
      <c r="AJ493" s="239"/>
      <c r="AK493" s="238"/>
      <c r="AL493" s="241"/>
      <c r="AM493" s="238"/>
      <c r="AN493" s="238"/>
      <c r="AO493" s="238"/>
      <c r="AP493" s="174" t="str">
        <f t="shared" si="66"/>
        <v/>
      </c>
      <c r="AQ493" s="109" t="str">
        <f t="shared" si="67"/>
        <v/>
      </c>
      <c r="AR493" s="172" t="str">
        <f>UPPER(IF($AH493="","",IF(COUNTIF($AR$34:$AR492,$AH493)&lt;1,$AH493,"")))</f>
        <v/>
      </c>
      <c r="AS493" s="111" t="str">
        <f t="shared" si="62"/>
        <v/>
      </c>
      <c r="AT493" s="109" t="str">
        <f t="shared" si="68"/>
        <v/>
      </c>
      <c r="AU493" s="242"/>
      <c r="AV493" s="150"/>
      <c r="AW493" s="151"/>
      <c r="AX493" s="152" t="str">
        <f t="shared" si="63"/>
        <v/>
      </c>
      <c r="AY493" s="152"/>
    </row>
    <row r="494" spans="1:51" s="107" customFormat="1">
      <c r="A494" s="142" t="str">
        <f t="shared" si="64"/>
        <v/>
      </c>
      <c r="B494" s="148" t="str">
        <f t="shared" si="61"/>
        <v/>
      </c>
      <c r="C494" s="149"/>
      <c r="D494" s="111"/>
      <c r="E494" s="144" t="str">
        <f t="shared" si="65"/>
        <v/>
      </c>
      <c r="F494" s="238"/>
      <c r="G494" s="238"/>
      <c r="H494" s="238"/>
      <c r="I494" s="238"/>
      <c r="J494" s="238"/>
      <c r="K494" s="238"/>
      <c r="L494" s="238"/>
      <c r="M494" s="238"/>
      <c r="N494" s="238"/>
      <c r="O494" s="238"/>
      <c r="P494" s="238"/>
      <c r="Q494" s="238"/>
      <c r="R494" s="238"/>
      <c r="S494" s="238"/>
      <c r="T494" s="238"/>
      <c r="U494" s="238"/>
      <c r="V494" s="238"/>
      <c r="W494" s="238"/>
      <c r="X494" s="238"/>
      <c r="Y494" s="238"/>
      <c r="Z494" s="238"/>
      <c r="AA494" s="238"/>
      <c r="AB494" s="238"/>
      <c r="AC494" s="238"/>
      <c r="AD494" s="238"/>
      <c r="AE494" s="238"/>
      <c r="AF494" s="238"/>
      <c r="AG494" s="238"/>
      <c r="AH494" s="239"/>
      <c r="AI494" s="240"/>
      <c r="AJ494" s="239"/>
      <c r="AK494" s="238"/>
      <c r="AL494" s="241"/>
      <c r="AM494" s="238"/>
      <c r="AN494" s="238"/>
      <c r="AO494" s="238"/>
      <c r="AP494" s="174" t="str">
        <f t="shared" si="66"/>
        <v/>
      </c>
      <c r="AQ494" s="109" t="str">
        <f t="shared" si="67"/>
        <v/>
      </c>
      <c r="AR494" s="172" t="str">
        <f>UPPER(IF($AH494="","",IF(COUNTIF($AR$34:$AR493,$AH494)&lt;1,$AH494,"")))</f>
        <v/>
      </c>
      <c r="AS494" s="111" t="str">
        <f t="shared" si="62"/>
        <v/>
      </c>
      <c r="AT494" s="109" t="str">
        <f t="shared" si="68"/>
        <v/>
      </c>
      <c r="AU494" s="242"/>
      <c r="AV494" s="150"/>
      <c r="AW494" s="151"/>
      <c r="AX494" s="152" t="str">
        <f t="shared" si="63"/>
        <v/>
      </c>
      <c r="AY494" s="152"/>
    </row>
    <row r="495" spans="1:51" s="107" customFormat="1">
      <c r="A495" s="142" t="str">
        <f t="shared" si="64"/>
        <v/>
      </c>
      <c r="B495" s="148" t="str">
        <f t="shared" si="61"/>
        <v/>
      </c>
      <c r="C495" s="149"/>
      <c r="D495" s="111"/>
      <c r="E495" s="144" t="str">
        <f t="shared" si="65"/>
        <v/>
      </c>
      <c r="F495" s="238"/>
      <c r="G495" s="238"/>
      <c r="H495" s="238"/>
      <c r="I495" s="238"/>
      <c r="J495" s="238"/>
      <c r="K495" s="238"/>
      <c r="L495" s="238"/>
      <c r="M495" s="238"/>
      <c r="N495" s="238"/>
      <c r="O495" s="238"/>
      <c r="P495" s="238"/>
      <c r="Q495" s="238"/>
      <c r="R495" s="238"/>
      <c r="S495" s="238"/>
      <c r="T495" s="238"/>
      <c r="U495" s="238"/>
      <c r="V495" s="238"/>
      <c r="W495" s="238"/>
      <c r="X495" s="238"/>
      <c r="Y495" s="238"/>
      <c r="Z495" s="238"/>
      <c r="AA495" s="238"/>
      <c r="AB495" s="238"/>
      <c r="AC495" s="238"/>
      <c r="AD495" s="238"/>
      <c r="AE495" s="238"/>
      <c r="AF495" s="238"/>
      <c r="AG495" s="238"/>
      <c r="AH495" s="239"/>
      <c r="AI495" s="240"/>
      <c r="AJ495" s="239"/>
      <c r="AK495" s="238"/>
      <c r="AL495" s="241"/>
      <c r="AM495" s="238"/>
      <c r="AN495" s="238"/>
      <c r="AO495" s="238"/>
      <c r="AP495" s="174" t="str">
        <f t="shared" si="66"/>
        <v/>
      </c>
      <c r="AQ495" s="109" t="str">
        <f t="shared" si="67"/>
        <v/>
      </c>
      <c r="AR495" s="172" t="str">
        <f>UPPER(IF($AH495="","",IF(COUNTIF($AR$34:$AR494,$AH495)&lt;1,$AH495,"")))</f>
        <v/>
      </c>
      <c r="AS495" s="111" t="str">
        <f t="shared" si="62"/>
        <v/>
      </c>
      <c r="AT495" s="109" t="str">
        <f t="shared" si="68"/>
        <v/>
      </c>
      <c r="AU495" s="242"/>
      <c r="AV495" s="150"/>
      <c r="AW495" s="151"/>
      <c r="AX495" s="152" t="str">
        <f t="shared" si="63"/>
        <v/>
      </c>
      <c r="AY495" s="152"/>
    </row>
    <row r="496" spans="1:51" s="107" customFormat="1">
      <c r="A496" s="142" t="str">
        <f t="shared" si="64"/>
        <v/>
      </c>
      <c r="B496" s="148" t="str">
        <f t="shared" si="61"/>
        <v/>
      </c>
      <c r="C496" s="149"/>
      <c r="D496" s="111"/>
      <c r="E496" s="144" t="str">
        <f t="shared" si="65"/>
        <v/>
      </c>
      <c r="F496" s="238"/>
      <c r="G496" s="238"/>
      <c r="H496" s="238"/>
      <c r="I496" s="238"/>
      <c r="J496" s="238"/>
      <c r="K496" s="238"/>
      <c r="L496" s="238"/>
      <c r="M496" s="238"/>
      <c r="N496" s="238"/>
      <c r="O496" s="238"/>
      <c r="P496" s="238"/>
      <c r="Q496" s="238"/>
      <c r="R496" s="238"/>
      <c r="S496" s="238"/>
      <c r="T496" s="238"/>
      <c r="U496" s="238"/>
      <c r="V496" s="238"/>
      <c r="W496" s="238"/>
      <c r="X496" s="238"/>
      <c r="Y496" s="238"/>
      <c r="Z496" s="238"/>
      <c r="AA496" s="238"/>
      <c r="AB496" s="238"/>
      <c r="AC496" s="238"/>
      <c r="AD496" s="238"/>
      <c r="AE496" s="238"/>
      <c r="AF496" s="238"/>
      <c r="AG496" s="238"/>
      <c r="AH496" s="239"/>
      <c r="AI496" s="240"/>
      <c r="AJ496" s="239"/>
      <c r="AK496" s="238"/>
      <c r="AL496" s="241"/>
      <c r="AM496" s="238"/>
      <c r="AN496" s="238"/>
      <c r="AO496" s="238"/>
      <c r="AP496" s="174" t="str">
        <f t="shared" si="66"/>
        <v/>
      </c>
      <c r="AQ496" s="109" t="str">
        <f t="shared" si="67"/>
        <v/>
      </c>
      <c r="AR496" s="172" t="str">
        <f>UPPER(IF($AH496="","",IF(COUNTIF($AR$34:$AR495,$AH496)&lt;1,$AH496,"")))</f>
        <v/>
      </c>
      <c r="AS496" s="111" t="str">
        <f t="shared" si="62"/>
        <v/>
      </c>
      <c r="AT496" s="109" t="str">
        <f t="shared" si="68"/>
        <v/>
      </c>
      <c r="AU496" s="242"/>
      <c r="AV496" s="150"/>
      <c r="AW496" s="151"/>
      <c r="AX496" s="152" t="str">
        <f t="shared" si="63"/>
        <v/>
      </c>
      <c r="AY496" s="152"/>
    </row>
    <row r="497" spans="1:51" s="107" customFormat="1">
      <c r="A497" s="142" t="str">
        <f t="shared" si="64"/>
        <v/>
      </c>
      <c r="B497" s="148" t="str">
        <f t="shared" si="61"/>
        <v/>
      </c>
      <c r="C497" s="149"/>
      <c r="D497" s="111"/>
      <c r="E497" s="144" t="str">
        <f t="shared" si="65"/>
        <v/>
      </c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9"/>
      <c r="AI497" s="240"/>
      <c r="AJ497" s="239"/>
      <c r="AK497" s="238"/>
      <c r="AL497" s="241"/>
      <c r="AM497" s="238"/>
      <c r="AN497" s="238"/>
      <c r="AO497" s="238"/>
      <c r="AP497" s="174" t="str">
        <f t="shared" si="66"/>
        <v/>
      </c>
      <c r="AQ497" s="109" t="str">
        <f t="shared" si="67"/>
        <v/>
      </c>
      <c r="AR497" s="172" t="str">
        <f>UPPER(IF($AH497="","",IF(COUNTIF($AR$34:$AR496,$AH497)&lt;1,$AH497,"")))</f>
        <v/>
      </c>
      <c r="AS497" s="111" t="str">
        <f t="shared" si="62"/>
        <v/>
      </c>
      <c r="AT497" s="109" t="str">
        <f t="shared" si="68"/>
        <v/>
      </c>
      <c r="AU497" s="242"/>
      <c r="AV497" s="150"/>
      <c r="AW497" s="151"/>
      <c r="AX497" s="152" t="str">
        <f t="shared" si="63"/>
        <v/>
      </c>
      <c r="AY497" s="152"/>
    </row>
    <row r="498" spans="1:51" s="107" customFormat="1">
      <c r="A498" s="142" t="str">
        <f t="shared" si="64"/>
        <v/>
      </c>
      <c r="B498" s="148" t="str">
        <f t="shared" si="61"/>
        <v/>
      </c>
      <c r="C498" s="149"/>
      <c r="D498" s="111"/>
      <c r="E498" s="144" t="str">
        <f t="shared" si="65"/>
        <v/>
      </c>
      <c r="F498" s="238"/>
      <c r="G498" s="238"/>
      <c r="H498" s="238"/>
      <c r="I498" s="238"/>
      <c r="J498" s="238"/>
      <c r="K498" s="238"/>
      <c r="L498" s="238"/>
      <c r="M498" s="238"/>
      <c r="N498" s="238"/>
      <c r="O498" s="238"/>
      <c r="P498" s="238"/>
      <c r="Q498" s="238"/>
      <c r="R498" s="238"/>
      <c r="S498" s="238"/>
      <c r="T498" s="238"/>
      <c r="U498" s="238"/>
      <c r="V498" s="238"/>
      <c r="W498" s="238"/>
      <c r="X498" s="238"/>
      <c r="Y498" s="238"/>
      <c r="Z498" s="238"/>
      <c r="AA498" s="238"/>
      <c r="AB498" s="238"/>
      <c r="AC498" s="238"/>
      <c r="AD498" s="238"/>
      <c r="AE498" s="238"/>
      <c r="AF498" s="238"/>
      <c r="AG498" s="238"/>
      <c r="AH498" s="239"/>
      <c r="AI498" s="240"/>
      <c r="AJ498" s="239"/>
      <c r="AK498" s="238"/>
      <c r="AL498" s="241"/>
      <c r="AM498" s="238"/>
      <c r="AN498" s="238"/>
      <c r="AO498" s="238"/>
      <c r="AP498" s="174" t="str">
        <f t="shared" si="66"/>
        <v/>
      </c>
      <c r="AQ498" s="109" t="str">
        <f t="shared" si="67"/>
        <v/>
      </c>
      <c r="AR498" s="172" t="str">
        <f>UPPER(IF($AH498="","",IF(COUNTIF($AR$34:$AR497,$AH498)&lt;1,$AH498,"")))</f>
        <v/>
      </c>
      <c r="AS498" s="111" t="str">
        <f t="shared" si="62"/>
        <v/>
      </c>
      <c r="AT498" s="109" t="str">
        <f t="shared" si="68"/>
        <v/>
      </c>
      <c r="AU498" s="242"/>
      <c r="AV498" s="150"/>
      <c r="AW498" s="151"/>
      <c r="AX498" s="152" t="str">
        <f t="shared" si="63"/>
        <v/>
      </c>
      <c r="AY498" s="152"/>
    </row>
    <row r="499" spans="1:51" s="107" customFormat="1">
      <c r="A499" s="142" t="str">
        <f t="shared" si="64"/>
        <v/>
      </c>
      <c r="B499" s="148" t="str">
        <f t="shared" si="61"/>
        <v/>
      </c>
      <c r="C499" s="149"/>
      <c r="D499" s="111"/>
      <c r="E499" s="144" t="str">
        <f t="shared" si="65"/>
        <v/>
      </c>
      <c r="F499" s="238"/>
      <c r="G499" s="238"/>
      <c r="H499" s="238"/>
      <c r="I499" s="238"/>
      <c r="J499" s="238"/>
      <c r="K499" s="238"/>
      <c r="L499" s="238"/>
      <c r="M499" s="238"/>
      <c r="N499" s="238"/>
      <c r="O499" s="238"/>
      <c r="P499" s="238"/>
      <c r="Q499" s="238"/>
      <c r="R499" s="238"/>
      <c r="S499" s="238"/>
      <c r="T499" s="238"/>
      <c r="U499" s="238"/>
      <c r="V499" s="238"/>
      <c r="W499" s="238"/>
      <c r="X499" s="238"/>
      <c r="Y499" s="238"/>
      <c r="Z499" s="238"/>
      <c r="AA499" s="238"/>
      <c r="AB499" s="238"/>
      <c r="AC499" s="238"/>
      <c r="AD499" s="238"/>
      <c r="AE499" s="238"/>
      <c r="AF499" s="238"/>
      <c r="AG499" s="238"/>
      <c r="AH499" s="239"/>
      <c r="AI499" s="240"/>
      <c r="AJ499" s="239"/>
      <c r="AK499" s="238"/>
      <c r="AL499" s="241"/>
      <c r="AM499" s="238"/>
      <c r="AN499" s="238"/>
      <c r="AO499" s="238"/>
      <c r="AP499" s="174" t="str">
        <f t="shared" si="66"/>
        <v/>
      </c>
      <c r="AQ499" s="109" t="str">
        <f t="shared" si="67"/>
        <v/>
      </c>
      <c r="AR499" s="172" t="str">
        <f>UPPER(IF($AH499="","",IF(COUNTIF($AR$34:$AR498,$AH499)&lt;1,$AH499,"")))</f>
        <v/>
      </c>
      <c r="AS499" s="111" t="str">
        <f t="shared" si="62"/>
        <v/>
      </c>
      <c r="AT499" s="109" t="str">
        <f t="shared" si="68"/>
        <v/>
      </c>
      <c r="AU499" s="242"/>
      <c r="AV499" s="150"/>
      <c r="AW499" s="151"/>
      <c r="AX499" s="152" t="str">
        <f t="shared" si="63"/>
        <v/>
      </c>
      <c r="AY499" s="152"/>
    </row>
    <row r="500" spans="1:51" s="107" customFormat="1">
      <c r="A500" s="142" t="str">
        <f t="shared" si="64"/>
        <v/>
      </c>
      <c r="B500" s="148" t="str">
        <f t="shared" si="61"/>
        <v/>
      </c>
      <c r="C500" s="149"/>
      <c r="D500" s="111"/>
      <c r="E500" s="144" t="str">
        <f t="shared" si="65"/>
        <v/>
      </c>
      <c r="F500" s="238"/>
      <c r="G500" s="238"/>
      <c r="H500" s="238"/>
      <c r="I500" s="238"/>
      <c r="J500" s="238"/>
      <c r="K500" s="238"/>
      <c r="L500" s="238"/>
      <c r="M500" s="238"/>
      <c r="N500" s="238"/>
      <c r="O500" s="238"/>
      <c r="P500" s="238"/>
      <c r="Q500" s="238"/>
      <c r="R500" s="238"/>
      <c r="S500" s="238"/>
      <c r="T500" s="238"/>
      <c r="U500" s="238"/>
      <c r="V500" s="238"/>
      <c r="W500" s="238"/>
      <c r="X500" s="238"/>
      <c r="Y500" s="238"/>
      <c r="Z500" s="238"/>
      <c r="AA500" s="238"/>
      <c r="AB500" s="238"/>
      <c r="AC500" s="238"/>
      <c r="AD500" s="238"/>
      <c r="AE500" s="238"/>
      <c r="AF500" s="238"/>
      <c r="AG500" s="238"/>
      <c r="AH500" s="239"/>
      <c r="AI500" s="240"/>
      <c r="AJ500" s="239"/>
      <c r="AK500" s="238"/>
      <c r="AL500" s="241"/>
      <c r="AM500" s="238"/>
      <c r="AN500" s="238"/>
      <c r="AO500" s="238"/>
      <c r="AP500" s="174" t="str">
        <f t="shared" si="66"/>
        <v/>
      </c>
      <c r="AQ500" s="109" t="str">
        <f t="shared" si="67"/>
        <v/>
      </c>
      <c r="AR500" s="172" t="str">
        <f>UPPER(IF($AH500="","",IF(COUNTIF($AR$34:$AR499,$AH500)&lt;1,$AH500,"")))</f>
        <v/>
      </c>
      <c r="AS500" s="111" t="str">
        <f t="shared" si="62"/>
        <v/>
      </c>
      <c r="AT500" s="109" t="str">
        <f t="shared" si="68"/>
        <v/>
      </c>
      <c r="AU500" s="242"/>
      <c r="AV500" s="150"/>
      <c r="AW500" s="151"/>
      <c r="AX500" s="152" t="str">
        <f t="shared" si="63"/>
        <v/>
      </c>
      <c r="AY500" s="152"/>
    </row>
    <row r="501" spans="1:51" s="107" customFormat="1">
      <c r="A501" s="142" t="str">
        <f t="shared" si="64"/>
        <v/>
      </c>
      <c r="B501" s="148" t="str">
        <f t="shared" si="61"/>
        <v/>
      </c>
      <c r="C501" s="149"/>
      <c r="D501" s="111"/>
      <c r="E501" s="144" t="str">
        <f t="shared" si="65"/>
        <v/>
      </c>
      <c r="F501" s="238"/>
      <c r="G501" s="238"/>
      <c r="H501" s="238"/>
      <c r="I501" s="238"/>
      <c r="J501" s="238"/>
      <c r="K501" s="238"/>
      <c r="L501" s="238"/>
      <c r="M501" s="238"/>
      <c r="N501" s="238"/>
      <c r="O501" s="238"/>
      <c r="P501" s="238"/>
      <c r="Q501" s="238"/>
      <c r="R501" s="238"/>
      <c r="S501" s="238"/>
      <c r="T501" s="238"/>
      <c r="U501" s="238"/>
      <c r="V501" s="238"/>
      <c r="W501" s="238"/>
      <c r="X501" s="238"/>
      <c r="Y501" s="238"/>
      <c r="Z501" s="238"/>
      <c r="AA501" s="238"/>
      <c r="AB501" s="238"/>
      <c r="AC501" s="238"/>
      <c r="AD501" s="238"/>
      <c r="AE501" s="238"/>
      <c r="AF501" s="238"/>
      <c r="AG501" s="238"/>
      <c r="AH501" s="239"/>
      <c r="AI501" s="240"/>
      <c r="AJ501" s="239"/>
      <c r="AK501" s="238"/>
      <c r="AL501" s="241"/>
      <c r="AM501" s="238"/>
      <c r="AN501" s="238"/>
      <c r="AO501" s="238"/>
      <c r="AP501" s="174" t="str">
        <f t="shared" si="66"/>
        <v/>
      </c>
      <c r="AQ501" s="109" t="str">
        <f t="shared" si="67"/>
        <v/>
      </c>
      <c r="AR501" s="172" t="str">
        <f>UPPER(IF($AH501="","",IF(COUNTIF($AR$34:$AR500,$AH501)&lt;1,$AH501,"")))</f>
        <v/>
      </c>
      <c r="AS501" s="111" t="str">
        <f t="shared" si="62"/>
        <v/>
      </c>
      <c r="AT501" s="109" t="str">
        <f t="shared" si="68"/>
        <v/>
      </c>
      <c r="AU501" s="242"/>
      <c r="AV501" s="150"/>
      <c r="AW501" s="151"/>
      <c r="AX501" s="152" t="str">
        <f t="shared" si="63"/>
        <v/>
      </c>
      <c r="AY501" s="152"/>
    </row>
    <row r="502" spans="1:51" s="107" customFormat="1">
      <c r="A502" s="142" t="str">
        <f t="shared" si="64"/>
        <v/>
      </c>
      <c r="B502" s="148" t="str">
        <f t="shared" si="61"/>
        <v/>
      </c>
      <c r="C502" s="149"/>
      <c r="D502" s="111"/>
      <c r="E502" s="144" t="str">
        <f t="shared" si="65"/>
        <v/>
      </c>
      <c r="F502" s="238"/>
      <c r="G502" s="238"/>
      <c r="H502" s="238"/>
      <c r="I502" s="238"/>
      <c r="J502" s="238"/>
      <c r="K502" s="238"/>
      <c r="L502" s="238"/>
      <c r="M502" s="238"/>
      <c r="N502" s="238"/>
      <c r="O502" s="238"/>
      <c r="P502" s="238"/>
      <c r="Q502" s="238"/>
      <c r="R502" s="238"/>
      <c r="S502" s="238"/>
      <c r="T502" s="238"/>
      <c r="U502" s="238"/>
      <c r="V502" s="238"/>
      <c r="W502" s="238"/>
      <c r="X502" s="238"/>
      <c r="Y502" s="238"/>
      <c r="Z502" s="238"/>
      <c r="AA502" s="238"/>
      <c r="AB502" s="238"/>
      <c r="AC502" s="238"/>
      <c r="AD502" s="238"/>
      <c r="AE502" s="238"/>
      <c r="AF502" s="238"/>
      <c r="AG502" s="238"/>
      <c r="AH502" s="239"/>
      <c r="AI502" s="240"/>
      <c r="AJ502" s="239"/>
      <c r="AK502" s="238"/>
      <c r="AL502" s="241"/>
      <c r="AM502" s="238"/>
      <c r="AN502" s="238"/>
      <c r="AO502" s="238"/>
      <c r="AP502" s="174" t="str">
        <f t="shared" si="66"/>
        <v/>
      </c>
      <c r="AQ502" s="109" t="str">
        <f t="shared" si="67"/>
        <v/>
      </c>
      <c r="AR502" s="172" t="str">
        <f>UPPER(IF($AH502="","",IF(COUNTIF($AR$34:$AR501,$AH502)&lt;1,$AH502,"")))</f>
        <v/>
      </c>
      <c r="AS502" s="111" t="str">
        <f t="shared" si="62"/>
        <v/>
      </c>
      <c r="AT502" s="109" t="str">
        <f t="shared" si="68"/>
        <v/>
      </c>
      <c r="AU502" s="242"/>
      <c r="AV502" s="150"/>
      <c r="AW502" s="151"/>
      <c r="AX502" s="152" t="str">
        <f t="shared" si="63"/>
        <v/>
      </c>
      <c r="AY502" s="152"/>
    </row>
    <row r="503" spans="1:51" s="107" customFormat="1">
      <c r="A503" s="142" t="str">
        <f t="shared" si="64"/>
        <v/>
      </c>
      <c r="B503" s="148" t="str">
        <f t="shared" si="61"/>
        <v/>
      </c>
      <c r="C503" s="149"/>
      <c r="D503" s="111"/>
      <c r="E503" s="144" t="str">
        <f t="shared" si="65"/>
        <v/>
      </c>
      <c r="F503" s="238"/>
      <c r="G503" s="238"/>
      <c r="H503" s="238"/>
      <c r="I503" s="238"/>
      <c r="J503" s="238"/>
      <c r="K503" s="238"/>
      <c r="L503" s="238"/>
      <c r="M503" s="238"/>
      <c r="N503" s="238"/>
      <c r="O503" s="238"/>
      <c r="P503" s="238"/>
      <c r="Q503" s="238"/>
      <c r="R503" s="238"/>
      <c r="S503" s="238"/>
      <c r="T503" s="238"/>
      <c r="U503" s="238"/>
      <c r="V503" s="238"/>
      <c r="W503" s="238"/>
      <c r="X503" s="238"/>
      <c r="Y503" s="238"/>
      <c r="Z503" s="238"/>
      <c r="AA503" s="238"/>
      <c r="AB503" s="238"/>
      <c r="AC503" s="238"/>
      <c r="AD503" s="238"/>
      <c r="AE503" s="238"/>
      <c r="AF503" s="238"/>
      <c r="AG503" s="238"/>
      <c r="AH503" s="239"/>
      <c r="AI503" s="240"/>
      <c r="AJ503" s="239"/>
      <c r="AK503" s="238"/>
      <c r="AL503" s="241"/>
      <c r="AM503" s="238"/>
      <c r="AN503" s="238"/>
      <c r="AO503" s="238"/>
      <c r="AP503" s="174" t="str">
        <f t="shared" si="66"/>
        <v/>
      </c>
      <c r="AQ503" s="109" t="str">
        <f t="shared" si="67"/>
        <v/>
      </c>
      <c r="AR503" s="172" t="str">
        <f>UPPER(IF($AH503="","",IF(COUNTIF($AR$34:$AR502,$AH503)&lt;1,$AH503,"")))</f>
        <v/>
      </c>
      <c r="AS503" s="111" t="str">
        <f t="shared" si="62"/>
        <v/>
      </c>
      <c r="AT503" s="109" t="str">
        <f t="shared" si="68"/>
        <v/>
      </c>
      <c r="AU503" s="242"/>
      <c r="AV503" s="150"/>
      <c r="AW503" s="151"/>
      <c r="AX503" s="152" t="str">
        <f t="shared" si="63"/>
        <v/>
      </c>
      <c r="AY503" s="152"/>
    </row>
    <row r="504" spans="1:51" s="107" customFormat="1">
      <c r="A504" s="142" t="str">
        <f t="shared" si="64"/>
        <v/>
      </c>
      <c r="B504" s="148" t="str">
        <f t="shared" si="61"/>
        <v/>
      </c>
      <c r="C504" s="149"/>
      <c r="D504" s="111"/>
      <c r="E504" s="144" t="str">
        <f t="shared" si="65"/>
        <v/>
      </c>
      <c r="F504" s="238"/>
      <c r="G504" s="238"/>
      <c r="H504" s="238"/>
      <c r="I504" s="238"/>
      <c r="J504" s="238"/>
      <c r="K504" s="238"/>
      <c r="L504" s="238"/>
      <c r="M504" s="238"/>
      <c r="N504" s="238"/>
      <c r="O504" s="238"/>
      <c r="P504" s="238"/>
      <c r="Q504" s="238"/>
      <c r="R504" s="238"/>
      <c r="S504" s="238"/>
      <c r="T504" s="238"/>
      <c r="U504" s="238"/>
      <c r="V504" s="238"/>
      <c r="W504" s="238"/>
      <c r="X504" s="238"/>
      <c r="Y504" s="238"/>
      <c r="Z504" s="238"/>
      <c r="AA504" s="238"/>
      <c r="AB504" s="238"/>
      <c r="AC504" s="238"/>
      <c r="AD504" s="238"/>
      <c r="AE504" s="238"/>
      <c r="AF504" s="238"/>
      <c r="AG504" s="238"/>
      <c r="AH504" s="239"/>
      <c r="AI504" s="240"/>
      <c r="AJ504" s="239"/>
      <c r="AK504" s="238"/>
      <c r="AL504" s="241"/>
      <c r="AM504" s="238"/>
      <c r="AN504" s="238"/>
      <c r="AO504" s="238"/>
      <c r="AP504" s="174" t="str">
        <f t="shared" si="66"/>
        <v/>
      </c>
      <c r="AQ504" s="109" t="str">
        <f t="shared" si="67"/>
        <v/>
      </c>
      <c r="AR504" s="172" t="str">
        <f>UPPER(IF($AH504="","",IF(COUNTIF($AR$34:$AR503,$AH504)&lt;1,$AH504,"")))</f>
        <v/>
      </c>
      <c r="AS504" s="111" t="str">
        <f t="shared" si="62"/>
        <v/>
      </c>
      <c r="AT504" s="109" t="str">
        <f t="shared" si="68"/>
        <v/>
      </c>
      <c r="AU504" s="242"/>
      <c r="AV504" s="150"/>
      <c r="AW504" s="151"/>
      <c r="AX504" s="152" t="str">
        <f t="shared" si="63"/>
        <v/>
      </c>
      <c r="AY504" s="152"/>
    </row>
    <row r="505" spans="1:51" s="107" customFormat="1">
      <c r="A505" s="142" t="str">
        <f t="shared" si="64"/>
        <v/>
      </c>
      <c r="B505" s="148" t="str">
        <f t="shared" si="61"/>
        <v/>
      </c>
      <c r="C505" s="149"/>
      <c r="D505" s="111"/>
      <c r="E505" s="144" t="str">
        <f t="shared" si="65"/>
        <v/>
      </c>
      <c r="F505" s="238"/>
      <c r="G505" s="238"/>
      <c r="H505" s="238"/>
      <c r="I505" s="238"/>
      <c r="J505" s="238"/>
      <c r="K505" s="238"/>
      <c r="L505" s="238"/>
      <c r="M505" s="238"/>
      <c r="N505" s="238"/>
      <c r="O505" s="238"/>
      <c r="P505" s="238"/>
      <c r="Q505" s="238"/>
      <c r="R505" s="238"/>
      <c r="S505" s="238"/>
      <c r="T505" s="238"/>
      <c r="U505" s="238"/>
      <c r="V505" s="238"/>
      <c r="W505" s="238"/>
      <c r="X505" s="238"/>
      <c r="Y505" s="238"/>
      <c r="Z505" s="238"/>
      <c r="AA505" s="238"/>
      <c r="AB505" s="238"/>
      <c r="AC505" s="238"/>
      <c r="AD505" s="238"/>
      <c r="AE505" s="238"/>
      <c r="AF505" s="238"/>
      <c r="AG505" s="238"/>
      <c r="AH505" s="239"/>
      <c r="AI505" s="240"/>
      <c r="AJ505" s="239"/>
      <c r="AK505" s="238"/>
      <c r="AL505" s="241"/>
      <c r="AM505" s="238"/>
      <c r="AN505" s="238"/>
      <c r="AO505" s="238"/>
      <c r="AP505" s="174" t="str">
        <f t="shared" si="66"/>
        <v/>
      </c>
      <c r="AQ505" s="109" t="str">
        <f t="shared" si="67"/>
        <v/>
      </c>
      <c r="AR505" s="172" t="str">
        <f>UPPER(IF($AH505="","",IF(COUNTIF($AR$34:$AR504,$AH505)&lt;1,$AH505,"")))</f>
        <v/>
      </c>
      <c r="AS505" s="111" t="str">
        <f t="shared" si="62"/>
        <v/>
      </c>
      <c r="AT505" s="109" t="str">
        <f t="shared" si="68"/>
        <v/>
      </c>
      <c r="AU505" s="242"/>
      <c r="AV505" s="150"/>
      <c r="AW505" s="151"/>
      <c r="AX505" s="152" t="str">
        <f t="shared" si="63"/>
        <v/>
      </c>
      <c r="AY505" s="152"/>
    </row>
    <row r="506" spans="1:51" s="107" customFormat="1">
      <c r="A506" s="142" t="str">
        <f t="shared" si="64"/>
        <v/>
      </c>
      <c r="B506" s="148" t="str">
        <f t="shared" si="61"/>
        <v/>
      </c>
      <c r="C506" s="149"/>
      <c r="D506" s="111"/>
      <c r="E506" s="144" t="str">
        <f t="shared" si="65"/>
        <v/>
      </c>
      <c r="F506" s="238"/>
      <c r="G506" s="238"/>
      <c r="H506" s="238"/>
      <c r="I506" s="238"/>
      <c r="J506" s="238"/>
      <c r="K506" s="238"/>
      <c r="L506" s="238"/>
      <c r="M506" s="238"/>
      <c r="N506" s="238"/>
      <c r="O506" s="238"/>
      <c r="P506" s="238"/>
      <c r="Q506" s="238"/>
      <c r="R506" s="238"/>
      <c r="S506" s="238"/>
      <c r="T506" s="238"/>
      <c r="U506" s="238"/>
      <c r="V506" s="238"/>
      <c r="W506" s="238"/>
      <c r="X506" s="238"/>
      <c r="Y506" s="238"/>
      <c r="Z506" s="238"/>
      <c r="AA506" s="238"/>
      <c r="AB506" s="238"/>
      <c r="AC506" s="238"/>
      <c r="AD506" s="238"/>
      <c r="AE506" s="238"/>
      <c r="AF506" s="238"/>
      <c r="AG506" s="238"/>
      <c r="AH506" s="239"/>
      <c r="AI506" s="240"/>
      <c r="AJ506" s="239"/>
      <c r="AK506" s="238"/>
      <c r="AL506" s="241"/>
      <c r="AM506" s="238"/>
      <c r="AN506" s="238"/>
      <c r="AO506" s="238"/>
      <c r="AP506" s="174" t="str">
        <f t="shared" si="66"/>
        <v/>
      </c>
      <c r="AQ506" s="109" t="str">
        <f t="shared" si="67"/>
        <v/>
      </c>
      <c r="AR506" s="172" t="str">
        <f>UPPER(IF($AH506="","",IF(COUNTIF($AR$34:$AR505,$AH506)&lt;1,$AH506,"")))</f>
        <v/>
      </c>
      <c r="AS506" s="111" t="str">
        <f t="shared" si="62"/>
        <v/>
      </c>
      <c r="AT506" s="109" t="str">
        <f t="shared" si="68"/>
        <v/>
      </c>
      <c r="AU506" s="242"/>
      <c r="AV506" s="150"/>
      <c r="AW506" s="151"/>
      <c r="AX506" s="152" t="str">
        <f t="shared" si="63"/>
        <v/>
      </c>
      <c r="AY506" s="152"/>
    </row>
    <row r="507" spans="1:51" s="107" customFormat="1">
      <c r="A507" s="142" t="str">
        <f t="shared" si="64"/>
        <v/>
      </c>
      <c r="B507" s="148" t="str">
        <f t="shared" si="61"/>
        <v/>
      </c>
      <c r="C507" s="149"/>
      <c r="D507" s="111"/>
      <c r="E507" s="144" t="str">
        <f t="shared" si="65"/>
        <v/>
      </c>
      <c r="F507" s="238"/>
      <c r="G507" s="238"/>
      <c r="H507" s="238"/>
      <c r="I507" s="238"/>
      <c r="J507" s="238"/>
      <c r="K507" s="238"/>
      <c r="L507" s="238"/>
      <c r="M507" s="238"/>
      <c r="N507" s="238"/>
      <c r="O507" s="238"/>
      <c r="P507" s="238"/>
      <c r="Q507" s="238"/>
      <c r="R507" s="238"/>
      <c r="S507" s="238"/>
      <c r="T507" s="238"/>
      <c r="U507" s="238"/>
      <c r="V507" s="238"/>
      <c r="W507" s="238"/>
      <c r="X507" s="238"/>
      <c r="Y507" s="238"/>
      <c r="Z507" s="238"/>
      <c r="AA507" s="238"/>
      <c r="AB507" s="238"/>
      <c r="AC507" s="238"/>
      <c r="AD507" s="238"/>
      <c r="AE507" s="238"/>
      <c r="AF507" s="238"/>
      <c r="AG507" s="238"/>
      <c r="AH507" s="239"/>
      <c r="AI507" s="240"/>
      <c r="AJ507" s="239"/>
      <c r="AK507" s="238"/>
      <c r="AL507" s="241"/>
      <c r="AM507" s="238"/>
      <c r="AN507" s="238"/>
      <c r="AO507" s="238"/>
      <c r="AP507" s="174" t="str">
        <f t="shared" si="66"/>
        <v/>
      </c>
      <c r="AQ507" s="109" t="str">
        <f t="shared" si="67"/>
        <v/>
      </c>
      <c r="AR507" s="172" t="str">
        <f>UPPER(IF($AH507="","",IF(COUNTIF($AR$34:$AR506,$AH507)&lt;1,$AH507,"")))</f>
        <v/>
      </c>
      <c r="AS507" s="111" t="str">
        <f t="shared" si="62"/>
        <v/>
      </c>
      <c r="AT507" s="109" t="str">
        <f t="shared" si="68"/>
        <v/>
      </c>
      <c r="AU507" s="242"/>
      <c r="AV507" s="150"/>
      <c r="AW507" s="151"/>
      <c r="AX507" s="152" t="str">
        <f t="shared" si="63"/>
        <v/>
      </c>
      <c r="AY507" s="152"/>
    </row>
    <row r="508" spans="1:51" s="107" customFormat="1">
      <c r="A508" s="142" t="str">
        <f t="shared" si="64"/>
        <v/>
      </c>
      <c r="B508" s="148" t="str">
        <f t="shared" si="61"/>
        <v/>
      </c>
      <c r="C508" s="149"/>
      <c r="D508" s="111"/>
      <c r="E508" s="144" t="str">
        <f t="shared" si="65"/>
        <v/>
      </c>
      <c r="F508" s="238"/>
      <c r="G508" s="238"/>
      <c r="H508" s="238"/>
      <c r="I508" s="238"/>
      <c r="J508" s="238"/>
      <c r="K508" s="238"/>
      <c r="L508" s="238"/>
      <c r="M508" s="238"/>
      <c r="N508" s="238"/>
      <c r="O508" s="238"/>
      <c r="P508" s="238"/>
      <c r="Q508" s="238"/>
      <c r="R508" s="238"/>
      <c r="S508" s="238"/>
      <c r="T508" s="238"/>
      <c r="U508" s="238"/>
      <c r="V508" s="238"/>
      <c r="W508" s="238"/>
      <c r="X508" s="238"/>
      <c r="Y508" s="238"/>
      <c r="Z508" s="238"/>
      <c r="AA508" s="238"/>
      <c r="AB508" s="238"/>
      <c r="AC508" s="238"/>
      <c r="AD508" s="238"/>
      <c r="AE508" s="238"/>
      <c r="AF508" s="238"/>
      <c r="AG508" s="238"/>
      <c r="AH508" s="239"/>
      <c r="AI508" s="240"/>
      <c r="AJ508" s="239"/>
      <c r="AK508" s="238"/>
      <c r="AL508" s="241"/>
      <c r="AM508" s="238"/>
      <c r="AN508" s="238"/>
      <c r="AO508" s="238"/>
      <c r="AP508" s="174" t="str">
        <f t="shared" si="66"/>
        <v/>
      </c>
      <c r="AQ508" s="109" t="str">
        <f t="shared" si="67"/>
        <v/>
      </c>
      <c r="AR508" s="172" t="str">
        <f>UPPER(IF($AH508="","",IF(COUNTIF($AR$34:$AR507,$AH508)&lt;1,$AH508,"")))</f>
        <v/>
      </c>
      <c r="AS508" s="111" t="str">
        <f t="shared" si="62"/>
        <v/>
      </c>
      <c r="AT508" s="109" t="str">
        <f t="shared" si="68"/>
        <v/>
      </c>
      <c r="AU508" s="242"/>
      <c r="AV508" s="150"/>
      <c r="AW508" s="151"/>
      <c r="AX508" s="152" t="str">
        <f t="shared" si="63"/>
        <v/>
      </c>
      <c r="AY508" s="152"/>
    </row>
    <row r="509" spans="1:51" s="107" customFormat="1">
      <c r="A509" s="142" t="str">
        <f t="shared" si="64"/>
        <v/>
      </c>
      <c r="B509" s="148" t="str">
        <f t="shared" si="61"/>
        <v/>
      </c>
      <c r="C509" s="149"/>
      <c r="D509" s="111"/>
      <c r="E509" s="144" t="str">
        <f t="shared" si="65"/>
        <v/>
      </c>
      <c r="F509" s="238"/>
      <c r="G509" s="238"/>
      <c r="H509" s="238"/>
      <c r="I509" s="238"/>
      <c r="J509" s="238"/>
      <c r="K509" s="238"/>
      <c r="L509" s="238"/>
      <c r="M509" s="238"/>
      <c r="N509" s="238"/>
      <c r="O509" s="238"/>
      <c r="P509" s="238"/>
      <c r="Q509" s="238"/>
      <c r="R509" s="238"/>
      <c r="S509" s="238"/>
      <c r="T509" s="238"/>
      <c r="U509" s="238"/>
      <c r="V509" s="238"/>
      <c r="W509" s="238"/>
      <c r="X509" s="238"/>
      <c r="Y509" s="238"/>
      <c r="Z509" s="238"/>
      <c r="AA509" s="238"/>
      <c r="AB509" s="238"/>
      <c r="AC509" s="238"/>
      <c r="AD509" s="238"/>
      <c r="AE509" s="238"/>
      <c r="AF509" s="238"/>
      <c r="AG509" s="238"/>
      <c r="AH509" s="239"/>
      <c r="AI509" s="240"/>
      <c r="AJ509" s="239"/>
      <c r="AK509" s="238"/>
      <c r="AL509" s="241"/>
      <c r="AM509" s="238"/>
      <c r="AN509" s="238"/>
      <c r="AO509" s="238"/>
      <c r="AP509" s="174" t="str">
        <f t="shared" si="66"/>
        <v/>
      </c>
      <c r="AQ509" s="109" t="str">
        <f t="shared" si="67"/>
        <v/>
      </c>
      <c r="AR509" s="172" t="str">
        <f>UPPER(IF($AH509="","",IF(COUNTIF($AR$34:$AR508,$AH509)&lt;1,$AH509,"")))</f>
        <v/>
      </c>
      <c r="AS509" s="111" t="str">
        <f t="shared" si="62"/>
        <v/>
      </c>
      <c r="AT509" s="109" t="str">
        <f t="shared" si="68"/>
        <v/>
      </c>
      <c r="AU509" s="242"/>
      <c r="AV509" s="150"/>
      <c r="AW509" s="151"/>
      <c r="AX509" s="152" t="str">
        <f t="shared" si="63"/>
        <v/>
      </c>
      <c r="AY509" s="152"/>
    </row>
    <row r="510" spans="1:51" s="107" customFormat="1">
      <c r="A510" s="142" t="str">
        <f t="shared" si="64"/>
        <v/>
      </c>
      <c r="B510" s="148" t="str">
        <f t="shared" si="61"/>
        <v/>
      </c>
      <c r="C510" s="149"/>
      <c r="D510" s="111"/>
      <c r="E510" s="144" t="str">
        <f t="shared" si="65"/>
        <v/>
      </c>
      <c r="F510" s="238"/>
      <c r="G510" s="238"/>
      <c r="H510" s="238"/>
      <c r="I510" s="238"/>
      <c r="J510" s="238"/>
      <c r="K510" s="238"/>
      <c r="L510" s="238"/>
      <c r="M510" s="238"/>
      <c r="N510" s="238"/>
      <c r="O510" s="238"/>
      <c r="P510" s="238"/>
      <c r="Q510" s="238"/>
      <c r="R510" s="238"/>
      <c r="S510" s="238"/>
      <c r="T510" s="238"/>
      <c r="U510" s="238"/>
      <c r="V510" s="238"/>
      <c r="W510" s="238"/>
      <c r="X510" s="238"/>
      <c r="Y510" s="238"/>
      <c r="Z510" s="238"/>
      <c r="AA510" s="238"/>
      <c r="AB510" s="238"/>
      <c r="AC510" s="238"/>
      <c r="AD510" s="238"/>
      <c r="AE510" s="238"/>
      <c r="AF510" s="238"/>
      <c r="AG510" s="238"/>
      <c r="AH510" s="239"/>
      <c r="AI510" s="240"/>
      <c r="AJ510" s="239"/>
      <c r="AK510" s="238"/>
      <c r="AL510" s="241"/>
      <c r="AM510" s="238"/>
      <c r="AN510" s="238"/>
      <c r="AO510" s="238"/>
      <c r="AP510" s="174" t="str">
        <f t="shared" si="66"/>
        <v/>
      </c>
      <c r="AQ510" s="109" t="str">
        <f t="shared" si="67"/>
        <v/>
      </c>
      <c r="AR510" s="172" t="str">
        <f>UPPER(IF($AH510="","",IF(COUNTIF($AR$34:$AR509,$AH510)&lt;1,$AH510,"")))</f>
        <v/>
      </c>
      <c r="AS510" s="111" t="str">
        <f t="shared" si="62"/>
        <v/>
      </c>
      <c r="AT510" s="109" t="str">
        <f t="shared" si="68"/>
        <v/>
      </c>
      <c r="AU510" s="242"/>
      <c r="AV510" s="150"/>
      <c r="AW510" s="151"/>
      <c r="AX510" s="152" t="str">
        <f t="shared" si="63"/>
        <v/>
      </c>
      <c r="AY510" s="152"/>
    </row>
    <row r="511" spans="1:51" s="107" customFormat="1">
      <c r="A511" s="142" t="str">
        <f t="shared" si="64"/>
        <v/>
      </c>
      <c r="B511" s="148" t="str">
        <f t="shared" si="61"/>
        <v/>
      </c>
      <c r="C511" s="149"/>
      <c r="D511" s="111"/>
      <c r="E511" s="144" t="str">
        <f t="shared" si="65"/>
        <v/>
      </c>
      <c r="F511" s="238"/>
      <c r="G511" s="238"/>
      <c r="H511" s="238"/>
      <c r="I511" s="238"/>
      <c r="J511" s="238"/>
      <c r="K511" s="238"/>
      <c r="L511" s="238"/>
      <c r="M511" s="238"/>
      <c r="N511" s="238"/>
      <c r="O511" s="238"/>
      <c r="P511" s="238"/>
      <c r="Q511" s="238"/>
      <c r="R511" s="238"/>
      <c r="S511" s="238"/>
      <c r="T511" s="238"/>
      <c r="U511" s="238"/>
      <c r="V511" s="238"/>
      <c r="W511" s="238"/>
      <c r="X511" s="238"/>
      <c r="Y511" s="238"/>
      <c r="Z511" s="238"/>
      <c r="AA511" s="238"/>
      <c r="AB511" s="238"/>
      <c r="AC511" s="238"/>
      <c r="AD511" s="238"/>
      <c r="AE511" s="238"/>
      <c r="AF511" s="238"/>
      <c r="AG511" s="238"/>
      <c r="AH511" s="239"/>
      <c r="AI511" s="240"/>
      <c r="AJ511" s="239"/>
      <c r="AK511" s="238"/>
      <c r="AL511" s="241"/>
      <c r="AM511" s="238"/>
      <c r="AN511" s="238"/>
      <c r="AO511" s="238"/>
      <c r="AP511" s="174" t="str">
        <f t="shared" si="66"/>
        <v/>
      </c>
      <c r="AQ511" s="109" t="str">
        <f t="shared" si="67"/>
        <v/>
      </c>
      <c r="AR511" s="172" t="str">
        <f>UPPER(IF($AH511="","",IF(COUNTIF($AR$34:$AR510,$AH511)&lt;1,$AH511,"")))</f>
        <v/>
      </c>
      <c r="AS511" s="111" t="str">
        <f t="shared" si="62"/>
        <v/>
      </c>
      <c r="AT511" s="109" t="str">
        <f t="shared" si="68"/>
        <v/>
      </c>
      <c r="AU511" s="242"/>
      <c r="AV511" s="150"/>
      <c r="AW511" s="151"/>
      <c r="AX511" s="152" t="str">
        <f t="shared" si="63"/>
        <v/>
      </c>
      <c r="AY511" s="152"/>
    </row>
    <row r="512" spans="1:51" s="107" customFormat="1">
      <c r="A512" s="142" t="str">
        <f t="shared" si="64"/>
        <v/>
      </c>
      <c r="B512" s="148" t="str">
        <f t="shared" si="61"/>
        <v/>
      </c>
      <c r="C512" s="149"/>
      <c r="D512" s="111"/>
      <c r="E512" s="144" t="str">
        <f t="shared" si="65"/>
        <v/>
      </c>
      <c r="F512" s="238"/>
      <c r="G512" s="238"/>
      <c r="H512" s="238"/>
      <c r="I512" s="238"/>
      <c r="J512" s="238"/>
      <c r="K512" s="238"/>
      <c r="L512" s="238"/>
      <c r="M512" s="238"/>
      <c r="N512" s="238"/>
      <c r="O512" s="238"/>
      <c r="P512" s="238"/>
      <c r="Q512" s="238"/>
      <c r="R512" s="238"/>
      <c r="S512" s="238"/>
      <c r="T512" s="238"/>
      <c r="U512" s="238"/>
      <c r="V512" s="238"/>
      <c r="W512" s="238"/>
      <c r="X512" s="238"/>
      <c r="Y512" s="238"/>
      <c r="Z512" s="238"/>
      <c r="AA512" s="238"/>
      <c r="AB512" s="238"/>
      <c r="AC512" s="238"/>
      <c r="AD512" s="238"/>
      <c r="AE512" s="238"/>
      <c r="AF512" s="238"/>
      <c r="AG512" s="238"/>
      <c r="AH512" s="239"/>
      <c r="AI512" s="240"/>
      <c r="AJ512" s="239"/>
      <c r="AK512" s="238"/>
      <c r="AL512" s="241"/>
      <c r="AM512" s="238"/>
      <c r="AN512" s="238"/>
      <c r="AO512" s="238"/>
      <c r="AP512" s="174" t="str">
        <f t="shared" si="66"/>
        <v/>
      </c>
      <c r="AQ512" s="109" t="str">
        <f t="shared" si="67"/>
        <v/>
      </c>
      <c r="AR512" s="172" t="str">
        <f>UPPER(IF($AH512="","",IF(COUNTIF($AR$34:$AR511,$AH512)&lt;1,$AH512,"")))</f>
        <v/>
      </c>
      <c r="AS512" s="111" t="str">
        <f t="shared" si="62"/>
        <v/>
      </c>
      <c r="AT512" s="109" t="str">
        <f t="shared" si="68"/>
        <v/>
      </c>
      <c r="AU512" s="242"/>
      <c r="AV512" s="150"/>
      <c r="AW512" s="151"/>
      <c r="AX512" s="152" t="str">
        <f t="shared" si="63"/>
        <v/>
      </c>
      <c r="AY512" s="152"/>
    </row>
    <row r="513" spans="1:51" s="107" customFormat="1">
      <c r="A513" s="142" t="str">
        <f t="shared" si="64"/>
        <v/>
      </c>
      <c r="B513" s="148" t="str">
        <f t="shared" si="61"/>
        <v/>
      </c>
      <c r="C513" s="149"/>
      <c r="D513" s="111"/>
      <c r="E513" s="144" t="str">
        <f t="shared" si="65"/>
        <v/>
      </c>
      <c r="F513" s="238"/>
      <c r="G513" s="238"/>
      <c r="H513" s="238"/>
      <c r="I513" s="238"/>
      <c r="J513" s="238"/>
      <c r="K513" s="238"/>
      <c r="L513" s="238"/>
      <c r="M513" s="238"/>
      <c r="N513" s="238"/>
      <c r="O513" s="238"/>
      <c r="P513" s="238"/>
      <c r="Q513" s="238"/>
      <c r="R513" s="238"/>
      <c r="S513" s="238"/>
      <c r="T513" s="238"/>
      <c r="U513" s="238"/>
      <c r="V513" s="238"/>
      <c r="W513" s="238"/>
      <c r="X513" s="238"/>
      <c r="Y513" s="238"/>
      <c r="Z513" s="238"/>
      <c r="AA513" s="238"/>
      <c r="AB513" s="238"/>
      <c r="AC513" s="238"/>
      <c r="AD513" s="238"/>
      <c r="AE513" s="238"/>
      <c r="AF513" s="238"/>
      <c r="AG513" s="238"/>
      <c r="AH513" s="239"/>
      <c r="AI513" s="240"/>
      <c r="AJ513" s="239"/>
      <c r="AK513" s="238"/>
      <c r="AL513" s="241"/>
      <c r="AM513" s="238"/>
      <c r="AN513" s="238"/>
      <c r="AO513" s="238"/>
      <c r="AP513" s="174" t="str">
        <f t="shared" si="66"/>
        <v/>
      </c>
      <c r="AQ513" s="109" t="str">
        <f t="shared" si="67"/>
        <v/>
      </c>
      <c r="AR513" s="172" t="str">
        <f>UPPER(IF($AH513="","",IF(COUNTIF($AR$34:$AR512,$AH513)&lt;1,$AH513,"")))</f>
        <v/>
      </c>
      <c r="AS513" s="111" t="str">
        <f t="shared" si="62"/>
        <v/>
      </c>
      <c r="AT513" s="109" t="str">
        <f t="shared" si="68"/>
        <v/>
      </c>
      <c r="AU513" s="242"/>
      <c r="AV513" s="150"/>
      <c r="AW513" s="151"/>
      <c r="AX513" s="152" t="str">
        <f t="shared" si="63"/>
        <v/>
      </c>
      <c r="AY513" s="152"/>
    </row>
    <row r="514" spans="1:51" s="107" customFormat="1">
      <c r="A514" s="142" t="str">
        <f t="shared" si="64"/>
        <v/>
      </c>
      <c r="B514" s="148" t="str">
        <f t="shared" si="61"/>
        <v/>
      </c>
      <c r="C514" s="149"/>
      <c r="D514" s="111"/>
      <c r="E514" s="144" t="str">
        <f t="shared" si="65"/>
        <v/>
      </c>
      <c r="F514" s="238"/>
      <c r="G514" s="238"/>
      <c r="H514" s="238"/>
      <c r="I514" s="238"/>
      <c r="J514" s="238"/>
      <c r="K514" s="238"/>
      <c r="L514" s="238"/>
      <c r="M514" s="238"/>
      <c r="N514" s="238"/>
      <c r="O514" s="238"/>
      <c r="P514" s="238"/>
      <c r="Q514" s="238"/>
      <c r="R514" s="238"/>
      <c r="S514" s="238"/>
      <c r="T514" s="238"/>
      <c r="U514" s="238"/>
      <c r="V514" s="238"/>
      <c r="W514" s="238"/>
      <c r="X514" s="238"/>
      <c r="Y514" s="238"/>
      <c r="Z514" s="238"/>
      <c r="AA514" s="238"/>
      <c r="AB514" s="238"/>
      <c r="AC514" s="238"/>
      <c r="AD514" s="238"/>
      <c r="AE514" s="238"/>
      <c r="AF514" s="238"/>
      <c r="AG514" s="238"/>
      <c r="AH514" s="239"/>
      <c r="AI514" s="240"/>
      <c r="AJ514" s="239"/>
      <c r="AK514" s="238"/>
      <c r="AL514" s="241"/>
      <c r="AM514" s="238"/>
      <c r="AN514" s="238"/>
      <c r="AO514" s="238"/>
      <c r="AP514" s="174" t="str">
        <f t="shared" si="66"/>
        <v/>
      </c>
      <c r="AQ514" s="109" t="str">
        <f t="shared" si="67"/>
        <v/>
      </c>
      <c r="AR514" s="172" t="str">
        <f>UPPER(IF($AH514="","",IF(COUNTIF($AR$34:$AR513,$AH514)&lt;1,$AH514,"")))</f>
        <v/>
      </c>
      <c r="AS514" s="111" t="str">
        <f t="shared" si="62"/>
        <v/>
      </c>
      <c r="AT514" s="109" t="str">
        <f t="shared" si="68"/>
        <v/>
      </c>
      <c r="AU514" s="242"/>
      <c r="AV514" s="150"/>
      <c r="AW514" s="151"/>
      <c r="AX514" s="152" t="str">
        <f t="shared" si="63"/>
        <v/>
      </c>
      <c r="AY514" s="152"/>
    </row>
    <row r="515" spans="1:51" s="107" customFormat="1">
      <c r="A515" s="142" t="str">
        <f t="shared" si="64"/>
        <v/>
      </c>
      <c r="B515" s="148" t="str">
        <f t="shared" si="61"/>
        <v/>
      </c>
      <c r="C515" s="149"/>
      <c r="D515" s="111"/>
      <c r="E515" s="144" t="str">
        <f t="shared" si="65"/>
        <v/>
      </c>
      <c r="F515" s="238"/>
      <c r="G515" s="238"/>
      <c r="H515" s="238"/>
      <c r="I515" s="238"/>
      <c r="J515" s="238"/>
      <c r="K515" s="238"/>
      <c r="L515" s="238"/>
      <c r="M515" s="238"/>
      <c r="N515" s="238"/>
      <c r="O515" s="238"/>
      <c r="P515" s="238"/>
      <c r="Q515" s="238"/>
      <c r="R515" s="238"/>
      <c r="S515" s="238"/>
      <c r="T515" s="238"/>
      <c r="U515" s="238"/>
      <c r="V515" s="238"/>
      <c r="W515" s="238"/>
      <c r="X515" s="238"/>
      <c r="Y515" s="238"/>
      <c r="Z515" s="238"/>
      <c r="AA515" s="238"/>
      <c r="AB515" s="238"/>
      <c r="AC515" s="238"/>
      <c r="AD515" s="238"/>
      <c r="AE515" s="238"/>
      <c r="AF515" s="238"/>
      <c r="AG515" s="238"/>
      <c r="AH515" s="239"/>
      <c r="AI515" s="240"/>
      <c r="AJ515" s="239"/>
      <c r="AK515" s="238"/>
      <c r="AL515" s="241"/>
      <c r="AM515" s="238"/>
      <c r="AN515" s="238"/>
      <c r="AO515" s="238"/>
      <c r="AP515" s="174" t="str">
        <f t="shared" si="66"/>
        <v/>
      </c>
      <c r="AQ515" s="109" t="str">
        <f t="shared" si="67"/>
        <v/>
      </c>
      <c r="AR515" s="172" t="str">
        <f>UPPER(IF($AH515="","",IF(COUNTIF($AR$34:$AR514,$AH515)&lt;1,$AH515,"")))</f>
        <v/>
      </c>
      <c r="AS515" s="111" t="str">
        <f t="shared" si="62"/>
        <v/>
      </c>
      <c r="AT515" s="109" t="str">
        <f t="shared" si="68"/>
        <v/>
      </c>
      <c r="AU515" s="242"/>
      <c r="AV515" s="150"/>
      <c r="AW515" s="151"/>
      <c r="AX515" s="152" t="str">
        <f t="shared" si="63"/>
        <v/>
      </c>
      <c r="AY515" s="152"/>
    </row>
    <row r="516" spans="1:51" s="107" customFormat="1">
      <c r="A516" s="142" t="str">
        <f t="shared" si="64"/>
        <v/>
      </c>
      <c r="B516" s="148" t="str">
        <f t="shared" si="61"/>
        <v/>
      </c>
      <c r="C516" s="149"/>
      <c r="D516" s="111"/>
      <c r="E516" s="144" t="str">
        <f t="shared" si="65"/>
        <v/>
      </c>
      <c r="F516" s="238"/>
      <c r="G516" s="238"/>
      <c r="H516" s="238"/>
      <c r="I516" s="238"/>
      <c r="J516" s="238"/>
      <c r="K516" s="238"/>
      <c r="L516" s="238"/>
      <c r="M516" s="238"/>
      <c r="N516" s="238"/>
      <c r="O516" s="238"/>
      <c r="P516" s="238"/>
      <c r="Q516" s="238"/>
      <c r="R516" s="238"/>
      <c r="S516" s="238"/>
      <c r="T516" s="238"/>
      <c r="U516" s="238"/>
      <c r="V516" s="238"/>
      <c r="W516" s="238"/>
      <c r="X516" s="238"/>
      <c r="Y516" s="238"/>
      <c r="Z516" s="238"/>
      <c r="AA516" s="238"/>
      <c r="AB516" s="238"/>
      <c r="AC516" s="238"/>
      <c r="AD516" s="238"/>
      <c r="AE516" s="238"/>
      <c r="AF516" s="238"/>
      <c r="AG516" s="238"/>
      <c r="AH516" s="239"/>
      <c r="AI516" s="240"/>
      <c r="AJ516" s="239"/>
      <c r="AK516" s="238"/>
      <c r="AL516" s="241"/>
      <c r="AM516" s="238"/>
      <c r="AN516" s="238"/>
      <c r="AO516" s="238"/>
      <c r="AP516" s="174" t="str">
        <f t="shared" si="66"/>
        <v/>
      </c>
      <c r="AQ516" s="109" t="str">
        <f t="shared" si="67"/>
        <v/>
      </c>
      <c r="AR516" s="172" t="str">
        <f>UPPER(IF($AH516="","",IF(COUNTIF($AR$34:$AR515,$AH516)&lt;1,$AH516,"")))</f>
        <v/>
      </c>
      <c r="AS516" s="111" t="str">
        <f t="shared" si="62"/>
        <v/>
      </c>
      <c r="AT516" s="109" t="str">
        <f t="shared" si="68"/>
        <v/>
      </c>
      <c r="AU516" s="242"/>
      <c r="AV516" s="150"/>
      <c r="AW516" s="151"/>
      <c r="AX516" s="152" t="str">
        <f t="shared" si="63"/>
        <v/>
      </c>
      <c r="AY516" s="152"/>
    </row>
    <row r="517" spans="1:51" s="107" customFormat="1">
      <c r="A517" s="142" t="str">
        <f t="shared" si="64"/>
        <v/>
      </c>
      <c r="B517" s="148" t="str">
        <f t="shared" si="61"/>
        <v/>
      </c>
      <c r="C517" s="149"/>
      <c r="D517" s="111"/>
      <c r="E517" s="144" t="str">
        <f t="shared" si="65"/>
        <v/>
      </c>
      <c r="F517" s="238"/>
      <c r="G517" s="238"/>
      <c r="H517" s="238"/>
      <c r="I517" s="238"/>
      <c r="J517" s="238"/>
      <c r="K517" s="238"/>
      <c r="L517" s="238"/>
      <c r="M517" s="238"/>
      <c r="N517" s="238"/>
      <c r="O517" s="238"/>
      <c r="P517" s="238"/>
      <c r="Q517" s="238"/>
      <c r="R517" s="238"/>
      <c r="S517" s="238"/>
      <c r="T517" s="238"/>
      <c r="U517" s="238"/>
      <c r="V517" s="238"/>
      <c r="W517" s="238"/>
      <c r="X517" s="238"/>
      <c r="Y517" s="238"/>
      <c r="Z517" s="238"/>
      <c r="AA517" s="238"/>
      <c r="AB517" s="238"/>
      <c r="AC517" s="238"/>
      <c r="AD517" s="238"/>
      <c r="AE517" s="238"/>
      <c r="AF517" s="238"/>
      <c r="AG517" s="238"/>
      <c r="AH517" s="239"/>
      <c r="AI517" s="240"/>
      <c r="AJ517" s="239"/>
      <c r="AK517" s="238"/>
      <c r="AL517" s="241"/>
      <c r="AM517" s="238"/>
      <c r="AN517" s="238"/>
      <c r="AO517" s="238"/>
      <c r="AP517" s="174" t="str">
        <f t="shared" si="66"/>
        <v/>
      </c>
      <c r="AQ517" s="109" t="str">
        <f t="shared" si="67"/>
        <v/>
      </c>
      <c r="AR517" s="172" t="str">
        <f>UPPER(IF($AH517="","",IF(COUNTIF($AR$34:$AR516,$AH517)&lt;1,$AH517,"")))</f>
        <v/>
      </c>
      <c r="AS517" s="111" t="str">
        <f t="shared" si="62"/>
        <v/>
      </c>
      <c r="AT517" s="109" t="str">
        <f t="shared" si="68"/>
        <v/>
      </c>
      <c r="AU517" s="242"/>
      <c r="AV517" s="150"/>
      <c r="AW517" s="151"/>
      <c r="AX517" s="152" t="str">
        <f t="shared" si="63"/>
        <v/>
      </c>
      <c r="AY517" s="152"/>
    </row>
    <row r="518" spans="1:51" s="107" customFormat="1">
      <c r="A518" s="142" t="str">
        <f t="shared" si="64"/>
        <v/>
      </c>
      <c r="B518" s="148" t="str">
        <f t="shared" si="61"/>
        <v/>
      </c>
      <c r="C518" s="149"/>
      <c r="D518" s="111"/>
      <c r="E518" s="144" t="str">
        <f t="shared" si="65"/>
        <v/>
      </c>
      <c r="F518" s="238"/>
      <c r="G518" s="238"/>
      <c r="H518" s="238"/>
      <c r="I518" s="238"/>
      <c r="J518" s="238"/>
      <c r="K518" s="238"/>
      <c r="L518" s="238"/>
      <c r="M518" s="238"/>
      <c r="N518" s="238"/>
      <c r="O518" s="238"/>
      <c r="P518" s="238"/>
      <c r="Q518" s="238"/>
      <c r="R518" s="238"/>
      <c r="S518" s="238"/>
      <c r="T518" s="238"/>
      <c r="U518" s="238"/>
      <c r="V518" s="238"/>
      <c r="W518" s="238"/>
      <c r="X518" s="238"/>
      <c r="Y518" s="238"/>
      <c r="Z518" s="238"/>
      <c r="AA518" s="238"/>
      <c r="AB518" s="238"/>
      <c r="AC518" s="238"/>
      <c r="AD518" s="238"/>
      <c r="AE518" s="238"/>
      <c r="AF518" s="238"/>
      <c r="AG518" s="238"/>
      <c r="AH518" s="239"/>
      <c r="AI518" s="240"/>
      <c r="AJ518" s="239"/>
      <c r="AK518" s="238"/>
      <c r="AL518" s="241"/>
      <c r="AM518" s="238"/>
      <c r="AN518" s="238"/>
      <c r="AO518" s="238"/>
      <c r="AP518" s="174" t="str">
        <f t="shared" si="66"/>
        <v/>
      </c>
      <c r="AQ518" s="109" t="str">
        <f t="shared" si="67"/>
        <v/>
      </c>
      <c r="AR518" s="172" t="str">
        <f>UPPER(IF($AH518="","",IF(COUNTIF($AR$34:$AR517,$AH518)&lt;1,$AH518,"")))</f>
        <v/>
      </c>
      <c r="AS518" s="111" t="str">
        <f t="shared" si="62"/>
        <v/>
      </c>
      <c r="AT518" s="109" t="str">
        <f t="shared" si="68"/>
        <v/>
      </c>
      <c r="AU518" s="242"/>
      <c r="AV518" s="150"/>
      <c r="AW518" s="151"/>
      <c r="AX518" s="152" t="str">
        <f t="shared" si="63"/>
        <v/>
      </c>
      <c r="AY518" s="152"/>
    </row>
    <row r="519" spans="1:51" s="107" customFormat="1">
      <c r="A519" s="142" t="str">
        <f t="shared" si="64"/>
        <v/>
      </c>
      <c r="B519" s="148" t="str">
        <f t="shared" si="61"/>
        <v/>
      </c>
      <c r="C519" s="149"/>
      <c r="D519" s="111"/>
      <c r="E519" s="144" t="str">
        <f t="shared" si="65"/>
        <v/>
      </c>
      <c r="F519" s="238"/>
      <c r="G519" s="238"/>
      <c r="H519" s="238"/>
      <c r="I519" s="238"/>
      <c r="J519" s="238"/>
      <c r="K519" s="238"/>
      <c r="L519" s="238"/>
      <c r="M519" s="238"/>
      <c r="N519" s="238"/>
      <c r="O519" s="238"/>
      <c r="P519" s="238"/>
      <c r="Q519" s="238"/>
      <c r="R519" s="238"/>
      <c r="S519" s="238"/>
      <c r="T519" s="238"/>
      <c r="U519" s="238"/>
      <c r="V519" s="238"/>
      <c r="W519" s="238"/>
      <c r="X519" s="238"/>
      <c r="Y519" s="238"/>
      <c r="Z519" s="238"/>
      <c r="AA519" s="238"/>
      <c r="AB519" s="238"/>
      <c r="AC519" s="238"/>
      <c r="AD519" s="238"/>
      <c r="AE519" s="238"/>
      <c r="AF519" s="238"/>
      <c r="AG519" s="238"/>
      <c r="AH519" s="239"/>
      <c r="AI519" s="240"/>
      <c r="AJ519" s="239"/>
      <c r="AK519" s="238"/>
      <c r="AL519" s="241"/>
      <c r="AM519" s="238"/>
      <c r="AN519" s="238"/>
      <c r="AO519" s="238"/>
      <c r="AP519" s="174" t="str">
        <f t="shared" si="66"/>
        <v/>
      </c>
      <c r="AQ519" s="109" t="str">
        <f t="shared" si="67"/>
        <v/>
      </c>
      <c r="AR519" s="172" t="str">
        <f>UPPER(IF($AH519="","",IF(COUNTIF($AR$34:$AR518,$AH519)&lt;1,$AH519,"")))</f>
        <v/>
      </c>
      <c r="AS519" s="111" t="str">
        <f t="shared" si="62"/>
        <v/>
      </c>
      <c r="AT519" s="109" t="str">
        <f t="shared" si="68"/>
        <v/>
      </c>
      <c r="AU519" s="242"/>
      <c r="AV519" s="150"/>
      <c r="AW519" s="151"/>
      <c r="AX519" s="152" t="str">
        <f t="shared" si="63"/>
        <v/>
      </c>
      <c r="AY519" s="152"/>
    </row>
    <row r="520" spans="1:51" s="107" customFormat="1">
      <c r="A520" s="142" t="str">
        <f t="shared" si="64"/>
        <v/>
      </c>
      <c r="B520" s="148" t="str">
        <f t="shared" si="61"/>
        <v/>
      </c>
      <c r="C520" s="149"/>
      <c r="D520" s="111"/>
      <c r="E520" s="144" t="str">
        <f t="shared" si="65"/>
        <v/>
      </c>
      <c r="F520" s="238"/>
      <c r="G520" s="238"/>
      <c r="H520" s="238"/>
      <c r="I520" s="238"/>
      <c r="J520" s="238"/>
      <c r="K520" s="238"/>
      <c r="L520" s="238"/>
      <c r="M520" s="238"/>
      <c r="N520" s="238"/>
      <c r="O520" s="238"/>
      <c r="P520" s="238"/>
      <c r="Q520" s="238"/>
      <c r="R520" s="238"/>
      <c r="S520" s="238"/>
      <c r="T520" s="238"/>
      <c r="U520" s="238"/>
      <c r="V520" s="238"/>
      <c r="W520" s="238"/>
      <c r="X520" s="238"/>
      <c r="Y520" s="238"/>
      <c r="Z520" s="238"/>
      <c r="AA520" s="238"/>
      <c r="AB520" s="238"/>
      <c r="AC520" s="238"/>
      <c r="AD520" s="238"/>
      <c r="AE520" s="238"/>
      <c r="AF520" s="238"/>
      <c r="AG520" s="238"/>
      <c r="AH520" s="239"/>
      <c r="AI520" s="240"/>
      <c r="AJ520" s="239"/>
      <c r="AK520" s="238"/>
      <c r="AL520" s="241"/>
      <c r="AM520" s="238"/>
      <c r="AN520" s="238"/>
      <c r="AO520" s="238"/>
      <c r="AP520" s="174" t="str">
        <f t="shared" si="66"/>
        <v/>
      </c>
      <c r="AQ520" s="109" t="str">
        <f t="shared" si="67"/>
        <v/>
      </c>
      <c r="AR520" s="172" t="str">
        <f>UPPER(IF($AH520="","",IF(COUNTIF($AR$34:$AR519,$AH520)&lt;1,$AH520,"")))</f>
        <v/>
      </c>
      <c r="AS520" s="111" t="str">
        <f t="shared" si="62"/>
        <v/>
      </c>
      <c r="AT520" s="109" t="str">
        <f t="shared" si="68"/>
        <v/>
      </c>
      <c r="AU520" s="242"/>
      <c r="AV520" s="150"/>
      <c r="AW520" s="151"/>
      <c r="AX520" s="152" t="str">
        <f t="shared" si="63"/>
        <v/>
      </c>
      <c r="AY520" s="152"/>
    </row>
    <row r="521" spans="1:51" s="107" customFormat="1">
      <c r="A521" s="142" t="str">
        <f t="shared" si="64"/>
        <v/>
      </c>
      <c r="B521" s="148" t="str">
        <f t="shared" si="61"/>
        <v/>
      </c>
      <c r="C521" s="149"/>
      <c r="D521" s="111"/>
      <c r="E521" s="144" t="str">
        <f t="shared" si="65"/>
        <v/>
      </c>
      <c r="F521" s="238"/>
      <c r="G521" s="238"/>
      <c r="H521" s="238"/>
      <c r="I521" s="238"/>
      <c r="J521" s="238"/>
      <c r="K521" s="238"/>
      <c r="L521" s="238"/>
      <c r="M521" s="238"/>
      <c r="N521" s="238"/>
      <c r="O521" s="238"/>
      <c r="P521" s="238"/>
      <c r="Q521" s="238"/>
      <c r="R521" s="238"/>
      <c r="S521" s="238"/>
      <c r="T521" s="238"/>
      <c r="U521" s="238"/>
      <c r="V521" s="238"/>
      <c r="W521" s="238"/>
      <c r="X521" s="238"/>
      <c r="Y521" s="238"/>
      <c r="Z521" s="238"/>
      <c r="AA521" s="238"/>
      <c r="AB521" s="238"/>
      <c r="AC521" s="238"/>
      <c r="AD521" s="238"/>
      <c r="AE521" s="238"/>
      <c r="AF521" s="238"/>
      <c r="AG521" s="238"/>
      <c r="AH521" s="239"/>
      <c r="AI521" s="240"/>
      <c r="AJ521" s="239"/>
      <c r="AK521" s="238"/>
      <c r="AL521" s="241"/>
      <c r="AM521" s="238"/>
      <c r="AN521" s="238"/>
      <c r="AO521" s="238"/>
      <c r="AP521" s="174" t="str">
        <f t="shared" si="66"/>
        <v/>
      </c>
      <c r="AQ521" s="109" t="str">
        <f t="shared" si="67"/>
        <v/>
      </c>
      <c r="AR521" s="172" t="str">
        <f>UPPER(IF($AH521="","",IF(COUNTIF($AR$34:$AR520,$AH521)&lt;1,$AH521,"")))</f>
        <v/>
      </c>
      <c r="AS521" s="111" t="str">
        <f t="shared" si="62"/>
        <v/>
      </c>
      <c r="AT521" s="109" t="str">
        <f t="shared" si="68"/>
        <v/>
      </c>
      <c r="AU521" s="242"/>
      <c r="AV521" s="150"/>
      <c r="AW521" s="151"/>
      <c r="AX521" s="152" t="str">
        <f t="shared" si="63"/>
        <v/>
      </c>
      <c r="AY521" s="152"/>
    </row>
    <row r="522" spans="1:51" s="107" customFormat="1">
      <c r="A522" s="142" t="str">
        <f t="shared" si="64"/>
        <v/>
      </c>
      <c r="B522" s="148" t="str">
        <f t="shared" si="61"/>
        <v/>
      </c>
      <c r="C522" s="149"/>
      <c r="D522" s="111"/>
      <c r="E522" s="144" t="str">
        <f t="shared" si="65"/>
        <v/>
      </c>
      <c r="F522" s="238"/>
      <c r="G522" s="238"/>
      <c r="H522" s="238"/>
      <c r="I522" s="238"/>
      <c r="J522" s="238"/>
      <c r="K522" s="238"/>
      <c r="L522" s="238"/>
      <c r="M522" s="238"/>
      <c r="N522" s="238"/>
      <c r="O522" s="238"/>
      <c r="P522" s="238"/>
      <c r="Q522" s="238"/>
      <c r="R522" s="238"/>
      <c r="S522" s="238"/>
      <c r="T522" s="238"/>
      <c r="U522" s="238"/>
      <c r="V522" s="238"/>
      <c r="W522" s="238"/>
      <c r="X522" s="238"/>
      <c r="Y522" s="238"/>
      <c r="Z522" s="238"/>
      <c r="AA522" s="238"/>
      <c r="AB522" s="238"/>
      <c r="AC522" s="238"/>
      <c r="AD522" s="238"/>
      <c r="AE522" s="238"/>
      <c r="AF522" s="238"/>
      <c r="AG522" s="238"/>
      <c r="AH522" s="239"/>
      <c r="AI522" s="240"/>
      <c r="AJ522" s="239"/>
      <c r="AK522" s="238"/>
      <c r="AL522" s="241"/>
      <c r="AM522" s="238"/>
      <c r="AN522" s="238"/>
      <c r="AO522" s="238"/>
      <c r="AP522" s="174" t="str">
        <f t="shared" si="66"/>
        <v/>
      </c>
      <c r="AQ522" s="109" t="str">
        <f t="shared" si="67"/>
        <v/>
      </c>
      <c r="AR522" s="172" t="str">
        <f>UPPER(IF($AH522="","",IF(COUNTIF($AR$34:$AR521,$AH522)&lt;1,$AH522,"")))</f>
        <v/>
      </c>
      <c r="AS522" s="111" t="str">
        <f t="shared" si="62"/>
        <v/>
      </c>
      <c r="AT522" s="109" t="str">
        <f t="shared" si="68"/>
        <v/>
      </c>
      <c r="AU522" s="242"/>
      <c r="AV522" s="150"/>
      <c r="AW522" s="151"/>
      <c r="AX522" s="152" t="str">
        <f t="shared" si="63"/>
        <v/>
      </c>
      <c r="AY522" s="152"/>
    </row>
    <row r="523" spans="1:51" s="107" customFormat="1">
      <c r="A523" s="142" t="str">
        <f t="shared" si="64"/>
        <v/>
      </c>
      <c r="B523" s="148" t="str">
        <f t="shared" si="61"/>
        <v/>
      </c>
      <c r="C523" s="149"/>
      <c r="D523" s="111"/>
      <c r="E523" s="144" t="str">
        <f t="shared" si="65"/>
        <v/>
      </c>
      <c r="F523" s="238"/>
      <c r="G523" s="238"/>
      <c r="H523" s="238"/>
      <c r="I523" s="238"/>
      <c r="J523" s="238"/>
      <c r="K523" s="238"/>
      <c r="L523" s="238"/>
      <c r="M523" s="238"/>
      <c r="N523" s="238"/>
      <c r="O523" s="238"/>
      <c r="P523" s="238"/>
      <c r="Q523" s="238"/>
      <c r="R523" s="238"/>
      <c r="S523" s="238"/>
      <c r="T523" s="238"/>
      <c r="U523" s="238"/>
      <c r="V523" s="238"/>
      <c r="W523" s="238"/>
      <c r="X523" s="238"/>
      <c r="Y523" s="238"/>
      <c r="Z523" s="238"/>
      <c r="AA523" s="238"/>
      <c r="AB523" s="238"/>
      <c r="AC523" s="238"/>
      <c r="AD523" s="238"/>
      <c r="AE523" s="238"/>
      <c r="AF523" s="238"/>
      <c r="AG523" s="238"/>
      <c r="AH523" s="239"/>
      <c r="AI523" s="240"/>
      <c r="AJ523" s="239"/>
      <c r="AK523" s="238"/>
      <c r="AL523" s="241"/>
      <c r="AM523" s="238"/>
      <c r="AN523" s="238"/>
      <c r="AO523" s="238"/>
      <c r="AP523" s="174" t="str">
        <f t="shared" si="66"/>
        <v/>
      </c>
      <c r="AQ523" s="109" t="str">
        <f t="shared" si="67"/>
        <v/>
      </c>
      <c r="AR523" s="172" t="str">
        <f>UPPER(IF($AH523="","",IF(COUNTIF($AR$34:$AR522,$AH523)&lt;1,$AH523,"")))</f>
        <v/>
      </c>
      <c r="AS523" s="111" t="str">
        <f t="shared" si="62"/>
        <v/>
      </c>
      <c r="AT523" s="109" t="str">
        <f t="shared" si="68"/>
        <v/>
      </c>
      <c r="AU523" s="242"/>
      <c r="AV523" s="150"/>
      <c r="AW523" s="151"/>
      <c r="AX523" s="152" t="str">
        <f t="shared" si="63"/>
        <v/>
      </c>
      <c r="AY523" s="152"/>
    </row>
    <row r="524" spans="1:51" s="107" customFormat="1">
      <c r="A524" s="142" t="str">
        <f t="shared" si="64"/>
        <v/>
      </c>
      <c r="B524" s="148" t="str">
        <f t="shared" si="61"/>
        <v/>
      </c>
      <c r="C524" s="149"/>
      <c r="D524" s="111"/>
      <c r="E524" s="144" t="str">
        <f t="shared" si="65"/>
        <v/>
      </c>
      <c r="F524" s="238"/>
      <c r="G524" s="238"/>
      <c r="H524" s="238"/>
      <c r="I524" s="238"/>
      <c r="J524" s="238"/>
      <c r="K524" s="238"/>
      <c r="L524" s="238"/>
      <c r="M524" s="238"/>
      <c r="N524" s="238"/>
      <c r="O524" s="238"/>
      <c r="P524" s="238"/>
      <c r="Q524" s="238"/>
      <c r="R524" s="238"/>
      <c r="S524" s="238"/>
      <c r="T524" s="238"/>
      <c r="U524" s="238"/>
      <c r="V524" s="238"/>
      <c r="W524" s="238"/>
      <c r="X524" s="238"/>
      <c r="Y524" s="238"/>
      <c r="Z524" s="238"/>
      <c r="AA524" s="238"/>
      <c r="AB524" s="238"/>
      <c r="AC524" s="238"/>
      <c r="AD524" s="238"/>
      <c r="AE524" s="238"/>
      <c r="AF524" s="238"/>
      <c r="AG524" s="238"/>
      <c r="AH524" s="239"/>
      <c r="AI524" s="240"/>
      <c r="AJ524" s="239"/>
      <c r="AK524" s="238"/>
      <c r="AL524" s="241"/>
      <c r="AM524" s="238"/>
      <c r="AN524" s="238"/>
      <c r="AO524" s="238"/>
      <c r="AP524" s="174" t="str">
        <f t="shared" si="66"/>
        <v/>
      </c>
      <c r="AQ524" s="109" t="str">
        <f t="shared" si="67"/>
        <v/>
      </c>
      <c r="AR524" s="172" t="str">
        <f>UPPER(IF($AH524="","",IF(COUNTIF($AR$34:$AR523,$AH524)&lt;1,$AH524,"")))</f>
        <v/>
      </c>
      <c r="AS524" s="111" t="str">
        <f t="shared" si="62"/>
        <v/>
      </c>
      <c r="AT524" s="109" t="str">
        <f t="shared" si="68"/>
        <v/>
      </c>
      <c r="AU524" s="242"/>
      <c r="AV524" s="150"/>
      <c r="AW524" s="151"/>
      <c r="AX524" s="152" t="str">
        <f t="shared" si="63"/>
        <v/>
      </c>
      <c r="AY524" s="152"/>
    </row>
    <row r="525" spans="1:51" s="107" customFormat="1">
      <c r="A525" s="142" t="str">
        <f t="shared" si="64"/>
        <v/>
      </c>
      <c r="B525" s="148" t="str">
        <f t="shared" si="61"/>
        <v/>
      </c>
      <c r="C525" s="149"/>
      <c r="D525" s="111"/>
      <c r="E525" s="144" t="str">
        <f t="shared" si="65"/>
        <v/>
      </c>
      <c r="F525" s="238"/>
      <c r="G525" s="238"/>
      <c r="H525" s="238"/>
      <c r="I525" s="238"/>
      <c r="J525" s="238"/>
      <c r="K525" s="238"/>
      <c r="L525" s="238"/>
      <c r="M525" s="238"/>
      <c r="N525" s="238"/>
      <c r="O525" s="238"/>
      <c r="P525" s="238"/>
      <c r="Q525" s="238"/>
      <c r="R525" s="238"/>
      <c r="S525" s="238"/>
      <c r="T525" s="238"/>
      <c r="U525" s="238"/>
      <c r="V525" s="238"/>
      <c r="W525" s="238"/>
      <c r="X525" s="238"/>
      <c r="Y525" s="238"/>
      <c r="Z525" s="238"/>
      <c r="AA525" s="238"/>
      <c r="AB525" s="238"/>
      <c r="AC525" s="238"/>
      <c r="AD525" s="238"/>
      <c r="AE525" s="238"/>
      <c r="AF525" s="238"/>
      <c r="AG525" s="238"/>
      <c r="AH525" s="239"/>
      <c r="AI525" s="240"/>
      <c r="AJ525" s="239"/>
      <c r="AK525" s="238"/>
      <c r="AL525" s="241"/>
      <c r="AM525" s="238"/>
      <c r="AN525" s="238"/>
      <c r="AO525" s="238"/>
      <c r="AP525" s="174" t="str">
        <f t="shared" si="66"/>
        <v/>
      </c>
      <c r="AQ525" s="109" t="str">
        <f t="shared" si="67"/>
        <v/>
      </c>
      <c r="AR525" s="172" t="str">
        <f>UPPER(IF($AH525="","",IF(COUNTIF($AR$34:$AR524,$AH525)&lt;1,$AH525,"")))</f>
        <v/>
      </c>
      <c r="AS525" s="111" t="str">
        <f t="shared" si="62"/>
        <v/>
      </c>
      <c r="AT525" s="109" t="str">
        <f t="shared" si="68"/>
        <v/>
      </c>
      <c r="AU525" s="242"/>
      <c r="AV525" s="150"/>
      <c r="AW525" s="151"/>
      <c r="AX525" s="152" t="str">
        <f t="shared" si="63"/>
        <v/>
      </c>
      <c r="AY525" s="152"/>
    </row>
    <row r="526" spans="1:51" s="107" customFormat="1">
      <c r="A526" s="142" t="str">
        <f t="shared" si="64"/>
        <v/>
      </c>
      <c r="B526" s="148" t="str">
        <f t="shared" si="61"/>
        <v/>
      </c>
      <c r="C526" s="149"/>
      <c r="D526" s="111"/>
      <c r="E526" s="144" t="str">
        <f t="shared" si="65"/>
        <v/>
      </c>
      <c r="F526" s="238"/>
      <c r="G526" s="238"/>
      <c r="H526" s="238"/>
      <c r="I526" s="238"/>
      <c r="J526" s="238"/>
      <c r="K526" s="238"/>
      <c r="L526" s="238"/>
      <c r="M526" s="238"/>
      <c r="N526" s="238"/>
      <c r="O526" s="238"/>
      <c r="P526" s="238"/>
      <c r="Q526" s="238"/>
      <c r="R526" s="238"/>
      <c r="S526" s="238"/>
      <c r="T526" s="238"/>
      <c r="U526" s="238"/>
      <c r="V526" s="238"/>
      <c r="W526" s="238"/>
      <c r="X526" s="238"/>
      <c r="Y526" s="238"/>
      <c r="Z526" s="238"/>
      <c r="AA526" s="238"/>
      <c r="AB526" s="238"/>
      <c r="AC526" s="238"/>
      <c r="AD526" s="238"/>
      <c r="AE526" s="238"/>
      <c r="AF526" s="238"/>
      <c r="AG526" s="238"/>
      <c r="AH526" s="239"/>
      <c r="AI526" s="240"/>
      <c r="AJ526" s="239"/>
      <c r="AK526" s="238"/>
      <c r="AL526" s="241"/>
      <c r="AM526" s="238"/>
      <c r="AN526" s="238"/>
      <c r="AO526" s="238"/>
      <c r="AP526" s="174" t="str">
        <f t="shared" si="66"/>
        <v/>
      </c>
      <c r="AQ526" s="109" t="str">
        <f t="shared" si="67"/>
        <v/>
      </c>
      <c r="AR526" s="172" t="str">
        <f>UPPER(IF($AH526="","",IF(COUNTIF($AR$34:$AR525,$AH526)&lt;1,$AH526,"")))</f>
        <v/>
      </c>
      <c r="AS526" s="111" t="str">
        <f t="shared" si="62"/>
        <v/>
      </c>
      <c r="AT526" s="109" t="str">
        <f t="shared" si="68"/>
        <v/>
      </c>
      <c r="AU526" s="242"/>
      <c r="AV526" s="150"/>
      <c r="AW526" s="151"/>
      <c r="AX526" s="152" t="str">
        <f t="shared" si="63"/>
        <v/>
      </c>
      <c r="AY526" s="152"/>
    </row>
    <row r="527" spans="1:51" s="107" customFormat="1">
      <c r="A527" s="142" t="str">
        <f t="shared" si="64"/>
        <v/>
      </c>
      <c r="B527" s="148" t="str">
        <f t="shared" si="61"/>
        <v/>
      </c>
      <c r="C527" s="149"/>
      <c r="D527" s="111"/>
      <c r="E527" s="144" t="str">
        <f t="shared" si="65"/>
        <v/>
      </c>
      <c r="F527" s="238"/>
      <c r="G527" s="238"/>
      <c r="H527" s="238"/>
      <c r="I527" s="238"/>
      <c r="J527" s="238"/>
      <c r="K527" s="238"/>
      <c r="L527" s="238"/>
      <c r="M527" s="238"/>
      <c r="N527" s="238"/>
      <c r="O527" s="238"/>
      <c r="P527" s="238"/>
      <c r="Q527" s="238"/>
      <c r="R527" s="238"/>
      <c r="S527" s="238"/>
      <c r="T527" s="238"/>
      <c r="U527" s="238"/>
      <c r="V527" s="238"/>
      <c r="W527" s="238"/>
      <c r="X527" s="238"/>
      <c r="Y527" s="238"/>
      <c r="Z527" s="238"/>
      <c r="AA527" s="238"/>
      <c r="AB527" s="238"/>
      <c r="AC527" s="238"/>
      <c r="AD527" s="238"/>
      <c r="AE527" s="238"/>
      <c r="AF527" s="238"/>
      <c r="AG527" s="238"/>
      <c r="AH527" s="239"/>
      <c r="AI527" s="240"/>
      <c r="AJ527" s="239"/>
      <c r="AK527" s="238"/>
      <c r="AL527" s="241"/>
      <c r="AM527" s="238"/>
      <c r="AN527" s="238"/>
      <c r="AO527" s="238"/>
      <c r="AP527" s="174" t="str">
        <f t="shared" si="66"/>
        <v/>
      </c>
      <c r="AQ527" s="109" t="str">
        <f t="shared" si="67"/>
        <v/>
      </c>
      <c r="AR527" s="172" t="str">
        <f>UPPER(IF($AH527="","",IF(COUNTIF($AR$34:$AR526,$AH527)&lt;1,$AH527,"")))</f>
        <v/>
      </c>
      <c r="AS527" s="111" t="str">
        <f t="shared" si="62"/>
        <v/>
      </c>
      <c r="AT527" s="109" t="str">
        <f t="shared" si="68"/>
        <v/>
      </c>
      <c r="AU527" s="242"/>
      <c r="AV527" s="150"/>
      <c r="AW527" s="151"/>
      <c r="AX527" s="152" t="str">
        <f t="shared" si="63"/>
        <v/>
      </c>
      <c r="AY527" s="152"/>
    </row>
    <row r="528" spans="1:51" s="107" customFormat="1">
      <c r="A528" s="142" t="str">
        <f t="shared" si="64"/>
        <v/>
      </c>
      <c r="B528" s="148" t="str">
        <f t="shared" si="61"/>
        <v/>
      </c>
      <c r="C528" s="149"/>
      <c r="D528" s="111"/>
      <c r="E528" s="144" t="str">
        <f t="shared" si="65"/>
        <v/>
      </c>
      <c r="F528" s="238"/>
      <c r="G528" s="238"/>
      <c r="H528" s="238"/>
      <c r="I528" s="238"/>
      <c r="J528" s="238"/>
      <c r="K528" s="238"/>
      <c r="L528" s="238"/>
      <c r="M528" s="238"/>
      <c r="N528" s="238"/>
      <c r="O528" s="238"/>
      <c r="P528" s="238"/>
      <c r="Q528" s="238"/>
      <c r="R528" s="238"/>
      <c r="S528" s="238"/>
      <c r="T528" s="238"/>
      <c r="U528" s="238"/>
      <c r="V528" s="238"/>
      <c r="W528" s="238"/>
      <c r="X528" s="238"/>
      <c r="Y528" s="238"/>
      <c r="Z528" s="238"/>
      <c r="AA528" s="238"/>
      <c r="AB528" s="238"/>
      <c r="AC528" s="238"/>
      <c r="AD528" s="238"/>
      <c r="AE528" s="238"/>
      <c r="AF528" s="238"/>
      <c r="AG528" s="238"/>
      <c r="AH528" s="239"/>
      <c r="AI528" s="240"/>
      <c r="AJ528" s="239"/>
      <c r="AK528" s="238"/>
      <c r="AL528" s="241"/>
      <c r="AM528" s="238"/>
      <c r="AN528" s="238"/>
      <c r="AO528" s="238"/>
      <c r="AP528" s="174" t="str">
        <f t="shared" si="66"/>
        <v/>
      </c>
      <c r="AQ528" s="109" t="str">
        <f t="shared" si="67"/>
        <v/>
      </c>
      <c r="AR528" s="172" t="str">
        <f>UPPER(IF($AH528="","",IF(COUNTIF($AR$34:$AR527,$AH528)&lt;1,$AH528,"")))</f>
        <v/>
      </c>
      <c r="AS528" s="111" t="str">
        <f t="shared" si="62"/>
        <v/>
      </c>
      <c r="AT528" s="109" t="str">
        <f t="shared" si="68"/>
        <v/>
      </c>
      <c r="AU528" s="242"/>
      <c r="AV528" s="150"/>
      <c r="AW528" s="151"/>
      <c r="AX528" s="152" t="str">
        <f t="shared" si="63"/>
        <v/>
      </c>
      <c r="AY528" s="152"/>
    </row>
    <row r="529" spans="1:51" s="107" customFormat="1">
      <c r="A529" s="142" t="str">
        <f t="shared" si="64"/>
        <v/>
      </c>
      <c r="B529" s="148" t="str">
        <f t="shared" si="61"/>
        <v/>
      </c>
      <c r="C529" s="149"/>
      <c r="D529" s="111"/>
      <c r="E529" s="144" t="str">
        <f t="shared" si="65"/>
        <v/>
      </c>
      <c r="F529" s="238"/>
      <c r="G529" s="238"/>
      <c r="H529" s="238"/>
      <c r="I529" s="238"/>
      <c r="J529" s="238"/>
      <c r="K529" s="238"/>
      <c r="L529" s="238"/>
      <c r="M529" s="238"/>
      <c r="N529" s="238"/>
      <c r="O529" s="238"/>
      <c r="P529" s="238"/>
      <c r="Q529" s="238"/>
      <c r="R529" s="238"/>
      <c r="S529" s="238"/>
      <c r="T529" s="238"/>
      <c r="U529" s="238"/>
      <c r="V529" s="238"/>
      <c r="W529" s="238"/>
      <c r="X529" s="238"/>
      <c r="Y529" s="238"/>
      <c r="Z529" s="238"/>
      <c r="AA529" s="238"/>
      <c r="AB529" s="238"/>
      <c r="AC529" s="238"/>
      <c r="AD529" s="238"/>
      <c r="AE529" s="238"/>
      <c r="AF529" s="238"/>
      <c r="AG529" s="238"/>
      <c r="AH529" s="239"/>
      <c r="AI529" s="240"/>
      <c r="AJ529" s="239"/>
      <c r="AK529" s="238"/>
      <c r="AL529" s="241"/>
      <c r="AM529" s="238"/>
      <c r="AN529" s="238"/>
      <c r="AO529" s="238"/>
      <c r="AP529" s="174" t="str">
        <f t="shared" si="66"/>
        <v/>
      </c>
      <c r="AQ529" s="109" t="str">
        <f t="shared" si="67"/>
        <v/>
      </c>
      <c r="AR529" s="172" t="str">
        <f>UPPER(IF($AH529="","",IF(COUNTIF($AR$34:$AR528,$AH529)&lt;1,$AH529,"")))</f>
        <v/>
      </c>
      <c r="AS529" s="111" t="str">
        <f t="shared" si="62"/>
        <v/>
      </c>
      <c r="AT529" s="109" t="str">
        <f t="shared" si="68"/>
        <v/>
      </c>
      <c r="AU529" s="242"/>
      <c r="AV529" s="150"/>
      <c r="AW529" s="151"/>
      <c r="AX529" s="152" t="str">
        <f t="shared" si="63"/>
        <v/>
      </c>
      <c r="AY529" s="152"/>
    </row>
    <row r="530" spans="1:51" s="107" customFormat="1">
      <c r="A530" s="142" t="str">
        <f t="shared" si="64"/>
        <v/>
      </c>
      <c r="B530" s="148" t="str">
        <f t="shared" si="61"/>
        <v/>
      </c>
      <c r="C530" s="149"/>
      <c r="D530" s="111"/>
      <c r="E530" s="144" t="str">
        <f t="shared" si="65"/>
        <v/>
      </c>
      <c r="F530" s="238"/>
      <c r="G530" s="238"/>
      <c r="H530" s="238"/>
      <c r="I530" s="238"/>
      <c r="J530" s="238"/>
      <c r="K530" s="238"/>
      <c r="L530" s="238"/>
      <c r="M530" s="238"/>
      <c r="N530" s="238"/>
      <c r="O530" s="238"/>
      <c r="P530" s="238"/>
      <c r="Q530" s="238"/>
      <c r="R530" s="238"/>
      <c r="S530" s="238"/>
      <c r="T530" s="238"/>
      <c r="U530" s="238"/>
      <c r="V530" s="238"/>
      <c r="W530" s="238"/>
      <c r="X530" s="238"/>
      <c r="Y530" s="238"/>
      <c r="Z530" s="238"/>
      <c r="AA530" s="238"/>
      <c r="AB530" s="238"/>
      <c r="AC530" s="238"/>
      <c r="AD530" s="238"/>
      <c r="AE530" s="238"/>
      <c r="AF530" s="238"/>
      <c r="AG530" s="238"/>
      <c r="AH530" s="239"/>
      <c r="AI530" s="240"/>
      <c r="AJ530" s="239"/>
      <c r="AK530" s="238"/>
      <c r="AL530" s="241"/>
      <c r="AM530" s="238"/>
      <c r="AN530" s="238"/>
      <c r="AO530" s="238"/>
      <c r="AP530" s="174" t="str">
        <f t="shared" si="66"/>
        <v/>
      </c>
      <c r="AQ530" s="109" t="str">
        <f t="shared" si="67"/>
        <v/>
      </c>
      <c r="AR530" s="172" t="str">
        <f>UPPER(IF($AH530="","",IF(COUNTIF($AR$34:$AR529,$AH530)&lt;1,$AH530,"")))</f>
        <v/>
      </c>
      <c r="AS530" s="111" t="str">
        <f t="shared" si="62"/>
        <v/>
      </c>
      <c r="AT530" s="109" t="str">
        <f t="shared" si="68"/>
        <v/>
      </c>
      <c r="AU530" s="242"/>
      <c r="AV530" s="150"/>
      <c r="AW530" s="151"/>
      <c r="AX530" s="152" t="str">
        <f t="shared" si="63"/>
        <v/>
      </c>
      <c r="AY530" s="152"/>
    </row>
    <row r="531" spans="1:51" s="107" customFormat="1">
      <c r="A531" s="142" t="str">
        <f t="shared" si="64"/>
        <v/>
      </c>
      <c r="B531" s="148" t="str">
        <f t="shared" si="61"/>
        <v/>
      </c>
      <c r="C531" s="149"/>
      <c r="D531" s="111"/>
      <c r="E531" s="144" t="str">
        <f t="shared" si="65"/>
        <v/>
      </c>
      <c r="F531" s="238"/>
      <c r="G531" s="238"/>
      <c r="H531" s="238"/>
      <c r="I531" s="238"/>
      <c r="J531" s="238"/>
      <c r="K531" s="238"/>
      <c r="L531" s="238"/>
      <c r="M531" s="238"/>
      <c r="N531" s="238"/>
      <c r="O531" s="238"/>
      <c r="P531" s="238"/>
      <c r="Q531" s="238"/>
      <c r="R531" s="238"/>
      <c r="S531" s="238"/>
      <c r="T531" s="238"/>
      <c r="U531" s="238"/>
      <c r="V531" s="238"/>
      <c r="W531" s="238"/>
      <c r="X531" s="238"/>
      <c r="Y531" s="238"/>
      <c r="Z531" s="238"/>
      <c r="AA531" s="238"/>
      <c r="AB531" s="238"/>
      <c r="AC531" s="238"/>
      <c r="AD531" s="238"/>
      <c r="AE531" s="238"/>
      <c r="AF531" s="238"/>
      <c r="AG531" s="238"/>
      <c r="AH531" s="239"/>
      <c r="AI531" s="240"/>
      <c r="AJ531" s="239"/>
      <c r="AK531" s="238"/>
      <c r="AL531" s="241"/>
      <c r="AM531" s="238"/>
      <c r="AN531" s="238"/>
      <c r="AO531" s="238"/>
      <c r="AP531" s="174" t="str">
        <f t="shared" si="66"/>
        <v/>
      </c>
      <c r="AQ531" s="109" t="str">
        <f t="shared" si="67"/>
        <v/>
      </c>
      <c r="AR531" s="172" t="str">
        <f>UPPER(IF($AH531="","",IF(COUNTIF($AR$34:$AR530,$AH531)&lt;1,$AH531,"")))</f>
        <v/>
      </c>
      <c r="AS531" s="111" t="str">
        <f t="shared" si="62"/>
        <v/>
      </c>
      <c r="AT531" s="109" t="str">
        <f t="shared" si="68"/>
        <v/>
      </c>
      <c r="AU531" s="242"/>
      <c r="AV531" s="150"/>
      <c r="AW531" s="151"/>
      <c r="AX531" s="152" t="str">
        <f t="shared" si="63"/>
        <v/>
      </c>
      <c r="AY531" s="152"/>
    </row>
    <row r="532" spans="1:51" s="107" customFormat="1">
      <c r="A532" s="142" t="str">
        <f t="shared" si="64"/>
        <v/>
      </c>
      <c r="B532" s="148" t="str">
        <f t="shared" si="61"/>
        <v/>
      </c>
      <c r="C532" s="149"/>
      <c r="D532" s="111"/>
      <c r="E532" s="144" t="str">
        <f t="shared" si="65"/>
        <v/>
      </c>
      <c r="F532" s="238"/>
      <c r="G532" s="238"/>
      <c r="H532" s="238"/>
      <c r="I532" s="238"/>
      <c r="J532" s="238"/>
      <c r="K532" s="238"/>
      <c r="L532" s="238"/>
      <c r="M532" s="238"/>
      <c r="N532" s="238"/>
      <c r="O532" s="238"/>
      <c r="P532" s="238"/>
      <c r="Q532" s="238"/>
      <c r="R532" s="238"/>
      <c r="S532" s="238"/>
      <c r="T532" s="238"/>
      <c r="U532" s="238"/>
      <c r="V532" s="238"/>
      <c r="W532" s="238"/>
      <c r="X532" s="238"/>
      <c r="Y532" s="238"/>
      <c r="Z532" s="238"/>
      <c r="AA532" s="238"/>
      <c r="AB532" s="238"/>
      <c r="AC532" s="238"/>
      <c r="AD532" s="238"/>
      <c r="AE532" s="238"/>
      <c r="AF532" s="238"/>
      <c r="AG532" s="238"/>
      <c r="AH532" s="239"/>
      <c r="AI532" s="240"/>
      <c r="AJ532" s="239"/>
      <c r="AK532" s="238"/>
      <c r="AL532" s="241"/>
      <c r="AM532" s="238"/>
      <c r="AN532" s="238"/>
      <c r="AO532" s="238"/>
      <c r="AP532" s="174" t="str">
        <f t="shared" si="66"/>
        <v/>
      </c>
      <c r="AQ532" s="109" t="str">
        <f t="shared" si="67"/>
        <v/>
      </c>
      <c r="AR532" s="172" t="str">
        <f>UPPER(IF($AH532="","",IF(COUNTIF($AR$34:$AR531,$AH532)&lt;1,$AH532,"")))</f>
        <v/>
      </c>
      <c r="AS532" s="111" t="str">
        <f t="shared" si="62"/>
        <v/>
      </c>
      <c r="AT532" s="109" t="str">
        <f t="shared" si="68"/>
        <v/>
      </c>
      <c r="AU532" s="242"/>
      <c r="AV532" s="150"/>
      <c r="AW532" s="151"/>
      <c r="AX532" s="152" t="str">
        <f t="shared" si="63"/>
        <v/>
      </c>
      <c r="AY532" s="152"/>
    </row>
    <row r="533" spans="1:51" s="107" customFormat="1">
      <c r="A533" s="142" t="str">
        <f t="shared" si="64"/>
        <v/>
      </c>
      <c r="B533" s="148" t="str">
        <f t="shared" si="61"/>
        <v/>
      </c>
      <c r="C533" s="149"/>
      <c r="D533" s="111"/>
      <c r="E533" s="144" t="str">
        <f t="shared" si="65"/>
        <v/>
      </c>
      <c r="F533" s="238"/>
      <c r="G533" s="238"/>
      <c r="H533" s="238"/>
      <c r="I533" s="238"/>
      <c r="J533" s="238"/>
      <c r="K533" s="238"/>
      <c r="L533" s="238"/>
      <c r="M533" s="238"/>
      <c r="N533" s="238"/>
      <c r="O533" s="238"/>
      <c r="P533" s="238"/>
      <c r="Q533" s="238"/>
      <c r="R533" s="238"/>
      <c r="S533" s="238"/>
      <c r="T533" s="238"/>
      <c r="U533" s="238"/>
      <c r="V533" s="238"/>
      <c r="W533" s="238"/>
      <c r="X533" s="238"/>
      <c r="Y533" s="238"/>
      <c r="Z533" s="238"/>
      <c r="AA533" s="238"/>
      <c r="AB533" s="238"/>
      <c r="AC533" s="238"/>
      <c r="AD533" s="238"/>
      <c r="AE533" s="238"/>
      <c r="AF533" s="238"/>
      <c r="AG533" s="238"/>
      <c r="AH533" s="239"/>
      <c r="AI533" s="240"/>
      <c r="AJ533" s="239"/>
      <c r="AK533" s="238"/>
      <c r="AL533" s="241"/>
      <c r="AM533" s="238"/>
      <c r="AN533" s="238"/>
      <c r="AO533" s="238"/>
      <c r="AP533" s="174" t="str">
        <f t="shared" si="66"/>
        <v/>
      </c>
      <c r="AQ533" s="109" t="str">
        <f t="shared" si="67"/>
        <v/>
      </c>
      <c r="AR533" s="172" t="str">
        <f>UPPER(IF($AH533="","",IF(COUNTIF($AR$34:$AR532,$AH533)&lt;1,$AH533,"")))</f>
        <v/>
      </c>
      <c r="AS533" s="111" t="str">
        <f t="shared" si="62"/>
        <v/>
      </c>
      <c r="AT533" s="109" t="str">
        <f t="shared" si="68"/>
        <v/>
      </c>
      <c r="AU533" s="242"/>
      <c r="AV533" s="150"/>
      <c r="AW533" s="151"/>
      <c r="AX533" s="152" t="str">
        <f t="shared" si="63"/>
        <v/>
      </c>
      <c r="AY533" s="152"/>
    </row>
    <row r="534" spans="1:51" s="107" customFormat="1">
      <c r="A534" s="142" t="str">
        <f t="shared" si="64"/>
        <v/>
      </c>
      <c r="B534" s="148" t="str">
        <f t="shared" si="61"/>
        <v/>
      </c>
      <c r="C534" s="149"/>
      <c r="D534" s="111"/>
      <c r="E534" s="144" t="str">
        <f t="shared" si="65"/>
        <v/>
      </c>
      <c r="F534" s="238"/>
      <c r="G534" s="238"/>
      <c r="H534" s="238"/>
      <c r="I534" s="238"/>
      <c r="J534" s="238"/>
      <c r="K534" s="238"/>
      <c r="L534" s="238"/>
      <c r="M534" s="238"/>
      <c r="N534" s="238"/>
      <c r="O534" s="238"/>
      <c r="P534" s="238"/>
      <c r="Q534" s="238"/>
      <c r="R534" s="238"/>
      <c r="S534" s="238"/>
      <c r="T534" s="238"/>
      <c r="U534" s="238"/>
      <c r="V534" s="238"/>
      <c r="W534" s="238"/>
      <c r="X534" s="238"/>
      <c r="Y534" s="238"/>
      <c r="Z534" s="238"/>
      <c r="AA534" s="238"/>
      <c r="AB534" s="238"/>
      <c r="AC534" s="238"/>
      <c r="AD534" s="238"/>
      <c r="AE534" s="238"/>
      <c r="AF534" s="238"/>
      <c r="AG534" s="238"/>
      <c r="AH534" s="239"/>
      <c r="AI534" s="240"/>
      <c r="AJ534" s="239"/>
      <c r="AK534" s="238"/>
      <c r="AL534" s="241"/>
      <c r="AM534" s="238"/>
      <c r="AN534" s="238"/>
      <c r="AO534" s="238"/>
      <c r="AP534" s="174" t="str">
        <f t="shared" si="66"/>
        <v/>
      </c>
      <c r="AQ534" s="109" t="str">
        <f t="shared" si="67"/>
        <v/>
      </c>
      <c r="AR534" s="172" t="str">
        <f>UPPER(IF($AH534="","",IF(COUNTIF($AR$34:$AR533,$AH534)&lt;1,$AH534,"")))</f>
        <v/>
      </c>
      <c r="AS534" s="111" t="str">
        <f t="shared" si="62"/>
        <v/>
      </c>
      <c r="AT534" s="109" t="str">
        <f t="shared" si="68"/>
        <v/>
      </c>
      <c r="AU534" s="242"/>
      <c r="AV534" s="150"/>
      <c r="AW534" s="151"/>
      <c r="AX534" s="152" t="str">
        <f t="shared" si="63"/>
        <v/>
      </c>
      <c r="AY534" s="152"/>
    </row>
    <row r="535" spans="1:51" s="107" customFormat="1">
      <c r="A535" s="142" t="str">
        <f t="shared" si="64"/>
        <v/>
      </c>
      <c r="B535" s="148" t="str">
        <f t="shared" si="61"/>
        <v/>
      </c>
      <c r="C535" s="149"/>
      <c r="D535" s="111"/>
      <c r="E535" s="144" t="str">
        <f t="shared" si="65"/>
        <v/>
      </c>
      <c r="F535" s="238"/>
      <c r="G535" s="238"/>
      <c r="H535" s="238"/>
      <c r="I535" s="238"/>
      <c r="J535" s="238"/>
      <c r="K535" s="238"/>
      <c r="L535" s="238"/>
      <c r="M535" s="238"/>
      <c r="N535" s="238"/>
      <c r="O535" s="238"/>
      <c r="P535" s="238"/>
      <c r="Q535" s="238"/>
      <c r="R535" s="238"/>
      <c r="S535" s="238"/>
      <c r="T535" s="238"/>
      <c r="U535" s="238"/>
      <c r="V535" s="238"/>
      <c r="W535" s="238"/>
      <c r="X535" s="238"/>
      <c r="Y535" s="238"/>
      <c r="Z535" s="238"/>
      <c r="AA535" s="238"/>
      <c r="AB535" s="238"/>
      <c r="AC535" s="238"/>
      <c r="AD535" s="238"/>
      <c r="AE535" s="238"/>
      <c r="AF535" s="238"/>
      <c r="AG535" s="238"/>
      <c r="AH535" s="239"/>
      <c r="AI535" s="240"/>
      <c r="AJ535" s="239"/>
      <c r="AK535" s="238"/>
      <c r="AL535" s="241"/>
      <c r="AM535" s="238"/>
      <c r="AN535" s="238"/>
      <c r="AO535" s="238"/>
      <c r="AP535" s="174" t="str">
        <f t="shared" si="66"/>
        <v/>
      </c>
      <c r="AQ535" s="109" t="str">
        <f t="shared" si="67"/>
        <v/>
      </c>
      <c r="AR535" s="172" t="str">
        <f>UPPER(IF($AH535="","",IF(COUNTIF($AR$34:$AR534,$AH535)&lt;1,$AH535,"")))</f>
        <v/>
      </c>
      <c r="AS535" s="111" t="str">
        <f t="shared" si="62"/>
        <v/>
      </c>
      <c r="AT535" s="109" t="str">
        <f t="shared" si="68"/>
        <v/>
      </c>
      <c r="AU535" s="242"/>
      <c r="AV535" s="150"/>
      <c r="AW535" s="151"/>
      <c r="AX535" s="152" t="str">
        <f t="shared" si="63"/>
        <v/>
      </c>
      <c r="AY535" s="152"/>
    </row>
    <row r="536" spans="1:51" s="107" customFormat="1">
      <c r="A536" s="142" t="str">
        <f t="shared" si="64"/>
        <v/>
      </c>
      <c r="B536" s="148" t="str">
        <f t="shared" si="61"/>
        <v/>
      </c>
      <c r="C536" s="149"/>
      <c r="D536" s="111"/>
      <c r="E536" s="144" t="str">
        <f t="shared" si="65"/>
        <v/>
      </c>
      <c r="F536" s="238"/>
      <c r="G536" s="238"/>
      <c r="H536" s="238"/>
      <c r="I536" s="238"/>
      <c r="J536" s="238"/>
      <c r="K536" s="238"/>
      <c r="L536" s="238"/>
      <c r="M536" s="238"/>
      <c r="N536" s="238"/>
      <c r="O536" s="238"/>
      <c r="P536" s="238"/>
      <c r="Q536" s="238"/>
      <c r="R536" s="238"/>
      <c r="S536" s="238"/>
      <c r="T536" s="238"/>
      <c r="U536" s="238"/>
      <c r="V536" s="238"/>
      <c r="W536" s="238"/>
      <c r="X536" s="238"/>
      <c r="Y536" s="238"/>
      <c r="Z536" s="238"/>
      <c r="AA536" s="238"/>
      <c r="AB536" s="238"/>
      <c r="AC536" s="238"/>
      <c r="AD536" s="238"/>
      <c r="AE536" s="238"/>
      <c r="AF536" s="238"/>
      <c r="AG536" s="238"/>
      <c r="AH536" s="239"/>
      <c r="AI536" s="240"/>
      <c r="AJ536" s="239"/>
      <c r="AK536" s="238"/>
      <c r="AL536" s="241"/>
      <c r="AM536" s="238"/>
      <c r="AN536" s="238"/>
      <c r="AO536" s="238"/>
      <c r="AP536" s="174" t="str">
        <f t="shared" si="66"/>
        <v/>
      </c>
      <c r="AQ536" s="109" t="str">
        <f t="shared" si="67"/>
        <v/>
      </c>
      <c r="AR536" s="172" t="str">
        <f>UPPER(IF($AH536="","",IF(COUNTIF($AR$34:$AR535,$AH536)&lt;1,$AH536,"")))</f>
        <v/>
      </c>
      <c r="AS536" s="111" t="str">
        <f t="shared" si="62"/>
        <v/>
      </c>
      <c r="AT536" s="109" t="str">
        <f t="shared" si="68"/>
        <v/>
      </c>
      <c r="AU536" s="242"/>
      <c r="AV536" s="150"/>
      <c r="AW536" s="151"/>
      <c r="AX536" s="152" t="str">
        <f t="shared" si="63"/>
        <v/>
      </c>
      <c r="AY536" s="152"/>
    </row>
    <row r="537" spans="1:51" s="107" customFormat="1">
      <c r="A537" s="142" t="str">
        <f t="shared" si="64"/>
        <v/>
      </c>
      <c r="B537" s="148" t="str">
        <f t="shared" si="61"/>
        <v/>
      </c>
      <c r="C537" s="149"/>
      <c r="D537" s="111"/>
      <c r="E537" s="144" t="str">
        <f t="shared" si="65"/>
        <v/>
      </c>
      <c r="F537" s="238"/>
      <c r="G537" s="238"/>
      <c r="H537" s="238"/>
      <c r="I537" s="238"/>
      <c r="J537" s="238"/>
      <c r="K537" s="238"/>
      <c r="L537" s="238"/>
      <c r="M537" s="238"/>
      <c r="N537" s="238"/>
      <c r="O537" s="238"/>
      <c r="P537" s="238"/>
      <c r="Q537" s="238"/>
      <c r="R537" s="238"/>
      <c r="S537" s="238"/>
      <c r="T537" s="238"/>
      <c r="U537" s="238"/>
      <c r="V537" s="238"/>
      <c r="W537" s="238"/>
      <c r="X537" s="238"/>
      <c r="Y537" s="238"/>
      <c r="Z537" s="238"/>
      <c r="AA537" s="238"/>
      <c r="AB537" s="238"/>
      <c r="AC537" s="238"/>
      <c r="AD537" s="238"/>
      <c r="AE537" s="238"/>
      <c r="AF537" s="238"/>
      <c r="AG537" s="238"/>
      <c r="AH537" s="239"/>
      <c r="AI537" s="240"/>
      <c r="AJ537" s="239"/>
      <c r="AK537" s="238"/>
      <c r="AL537" s="241"/>
      <c r="AM537" s="238"/>
      <c r="AN537" s="238"/>
      <c r="AO537" s="238"/>
      <c r="AP537" s="174" t="str">
        <f t="shared" si="66"/>
        <v/>
      </c>
      <c r="AQ537" s="109" t="str">
        <f t="shared" si="67"/>
        <v/>
      </c>
      <c r="AR537" s="172" t="str">
        <f>UPPER(IF($AH537="","",IF(COUNTIF($AR$34:$AR536,$AH537)&lt;1,$AH537,"")))</f>
        <v/>
      </c>
      <c r="AS537" s="111" t="str">
        <f t="shared" si="62"/>
        <v/>
      </c>
      <c r="AT537" s="109" t="str">
        <f t="shared" si="68"/>
        <v/>
      </c>
      <c r="AU537" s="242"/>
      <c r="AV537" s="150"/>
      <c r="AW537" s="151"/>
      <c r="AX537" s="152" t="str">
        <f t="shared" si="63"/>
        <v/>
      </c>
      <c r="AY537" s="152"/>
    </row>
    <row r="538" spans="1:51" s="107" customFormat="1">
      <c r="A538" s="142" t="str">
        <f t="shared" si="64"/>
        <v/>
      </c>
      <c r="B538" s="148" t="str">
        <f t="shared" si="61"/>
        <v/>
      </c>
      <c r="C538" s="149"/>
      <c r="D538" s="111"/>
      <c r="E538" s="144" t="str">
        <f t="shared" si="65"/>
        <v/>
      </c>
      <c r="F538" s="238"/>
      <c r="G538" s="238"/>
      <c r="H538" s="238"/>
      <c r="I538" s="238"/>
      <c r="J538" s="238"/>
      <c r="K538" s="238"/>
      <c r="L538" s="238"/>
      <c r="M538" s="238"/>
      <c r="N538" s="238"/>
      <c r="O538" s="238"/>
      <c r="P538" s="238"/>
      <c r="Q538" s="238"/>
      <c r="R538" s="238"/>
      <c r="S538" s="238"/>
      <c r="T538" s="238"/>
      <c r="U538" s="238"/>
      <c r="V538" s="238"/>
      <c r="W538" s="238"/>
      <c r="X538" s="238"/>
      <c r="Y538" s="238"/>
      <c r="Z538" s="238"/>
      <c r="AA538" s="238"/>
      <c r="AB538" s="238"/>
      <c r="AC538" s="238"/>
      <c r="AD538" s="238"/>
      <c r="AE538" s="238"/>
      <c r="AF538" s="238"/>
      <c r="AG538" s="238"/>
      <c r="AH538" s="239"/>
      <c r="AI538" s="240"/>
      <c r="AJ538" s="239"/>
      <c r="AK538" s="238"/>
      <c r="AL538" s="241"/>
      <c r="AM538" s="238"/>
      <c r="AN538" s="238"/>
      <c r="AO538" s="238"/>
      <c r="AP538" s="174" t="str">
        <f t="shared" si="66"/>
        <v/>
      </c>
      <c r="AQ538" s="109" t="str">
        <f t="shared" si="67"/>
        <v/>
      </c>
      <c r="AR538" s="172" t="str">
        <f>UPPER(IF($AH538="","",IF(COUNTIF($AR$34:$AR537,$AH538)&lt;1,$AH538,"")))</f>
        <v/>
      </c>
      <c r="AS538" s="111" t="str">
        <f t="shared" si="62"/>
        <v/>
      </c>
      <c r="AT538" s="109" t="str">
        <f t="shared" si="68"/>
        <v/>
      </c>
      <c r="AU538" s="242"/>
      <c r="AV538" s="150"/>
      <c r="AW538" s="151"/>
      <c r="AX538" s="152" t="str">
        <f t="shared" si="63"/>
        <v/>
      </c>
      <c r="AY538" s="152"/>
    </row>
    <row r="539" spans="1:51" s="107" customFormat="1">
      <c r="A539" s="142" t="str">
        <f t="shared" si="64"/>
        <v/>
      </c>
      <c r="B539" s="148" t="str">
        <f t="shared" si="61"/>
        <v/>
      </c>
      <c r="C539" s="149"/>
      <c r="D539" s="111"/>
      <c r="E539" s="144" t="str">
        <f t="shared" si="65"/>
        <v/>
      </c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9"/>
      <c r="AI539" s="240"/>
      <c r="AJ539" s="239"/>
      <c r="AK539" s="238"/>
      <c r="AL539" s="241"/>
      <c r="AM539" s="238"/>
      <c r="AN539" s="238"/>
      <c r="AO539" s="238"/>
      <c r="AP539" s="174" t="str">
        <f t="shared" si="66"/>
        <v/>
      </c>
      <c r="AQ539" s="109" t="str">
        <f t="shared" si="67"/>
        <v/>
      </c>
      <c r="AR539" s="172" t="str">
        <f>UPPER(IF($AH539="","",IF(COUNTIF($AR$34:$AR538,$AH539)&lt;1,$AH539,"")))</f>
        <v/>
      </c>
      <c r="AS539" s="111" t="str">
        <f t="shared" si="62"/>
        <v/>
      </c>
      <c r="AT539" s="109" t="str">
        <f t="shared" si="68"/>
        <v/>
      </c>
      <c r="AU539" s="242"/>
      <c r="AV539" s="150"/>
      <c r="AW539" s="151"/>
      <c r="AX539" s="152" t="str">
        <f t="shared" si="63"/>
        <v/>
      </c>
      <c r="AY539" s="152"/>
    </row>
    <row r="540" spans="1:51" s="107" customFormat="1">
      <c r="A540" s="142" t="str">
        <f t="shared" si="64"/>
        <v/>
      </c>
      <c r="B540" s="148" t="str">
        <f t="shared" si="61"/>
        <v/>
      </c>
      <c r="C540" s="149"/>
      <c r="D540" s="111"/>
      <c r="E540" s="144" t="str">
        <f t="shared" si="65"/>
        <v/>
      </c>
      <c r="F540" s="238"/>
      <c r="G540" s="238"/>
      <c r="H540" s="238"/>
      <c r="I540" s="238"/>
      <c r="J540" s="238"/>
      <c r="K540" s="238"/>
      <c r="L540" s="238"/>
      <c r="M540" s="238"/>
      <c r="N540" s="238"/>
      <c r="O540" s="238"/>
      <c r="P540" s="238"/>
      <c r="Q540" s="238"/>
      <c r="R540" s="238"/>
      <c r="S540" s="238"/>
      <c r="T540" s="238"/>
      <c r="U540" s="238"/>
      <c r="V540" s="238"/>
      <c r="W540" s="238"/>
      <c r="X540" s="238"/>
      <c r="Y540" s="238"/>
      <c r="Z540" s="238"/>
      <c r="AA540" s="238"/>
      <c r="AB540" s="238"/>
      <c r="AC540" s="238"/>
      <c r="AD540" s="238"/>
      <c r="AE540" s="238"/>
      <c r="AF540" s="238"/>
      <c r="AG540" s="238"/>
      <c r="AH540" s="239"/>
      <c r="AI540" s="240"/>
      <c r="AJ540" s="239"/>
      <c r="AK540" s="238"/>
      <c r="AL540" s="241"/>
      <c r="AM540" s="238"/>
      <c r="AN540" s="238"/>
      <c r="AO540" s="238"/>
      <c r="AP540" s="174" t="str">
        <f t="shared" si="66"/>
        <v/>
      </c>
      <c r="AQ540" s="109" t="str">
        <f t="shared" si="67"/>
        <v/>
      </c>
      <c r="AR540" s="172" t="str">
        <f>UPPER(IF($AH540="","",IF(COUNTIF($AR$34:$AR539,$AH540)&lt;1,$AH540,"")))</f>
        <v/>
      </c>
      <c r="AS540" s="111" t="str">
        <f t="shared" si="62"/>
        <v/>
      </c>
      <c r="AT540" s="109" t="str">
        <f t="shared" si="68"/>
        <v/>
      </c>
      <c r="AU540" s="242"/>
      <c r="AV540" s="150"/>
      <c r="AW540" s="151"/>
      <c r="AX540" s="152" t="str">
        <f>IF(AT540="","",IF(ISTEXT(AT540),"ERROR",IF(AW540-AT540=0,"",AW540-AT540)))</f>
        <v/>
      </c>
      <c r="AY540" s="152"/>
    </row>
    <row r="541" spans="1:51" s="107" customFormat="1">
      <c r="A541" s="142" t="str">
        <f t="shared" si="64"/>
        <v/>
      </c>
      <c r="B541" s="148" t="str">
        <f t="shared" si="61"/>
        <v/>
      </c>
      <c r="C541" s="149"/>
      <c r="D541" s="111"/>
      <c r="E541" s="144" t="str">
        <f t="shared" si="65"/>
        <v/>
      </c>
      <c r="F541" s="238"/>
      <c r="G541" s="238"/>
      <c r="H541" s="238"/>
      <c r="I541" s="238"/>
      <c r="J541" s="238"/>
      <c r="K541" s="238"/>
      <c r="L541" s="238"/>
      <c r="M541" s="238"/>
      <c r="N541" s="238"/>
      <c r="O541" s="238"/>
      <c r="P541" s="238"/>
      <c r="Q541" s="238"/>
      <c r="R541" s="238"/>
      <c r="S541" s="238"/>
      <c r="T541" s="238"/>
      <c r="U541" s="238"/>
      <c r="V541" s="238"/>
      <c r="W541" s="238"/>
      <c r="X541" s="238"/>
      <c r="Y541" s="238"/>
      <c r="Z541" s="238"/>
      <c r="AA541" s="238"/>
      <c r="AB541" s="238"/>
      <c r="AC541" s="238"/>
      <c r="AD541" s="238"/>
      <c r="AE541" s="238"/>
      <c r="AF541" s="238"/>
      <c r="AG541" s="238"/>
      <c r="AH541" s="239"/>
      <c r="AI541" s="240"/>
      <c r="AJ541" s="239"/>
      <c r="AK541" s="238"/>
      <c r="AL541" s="241"/>
      <c r="AM541" s="238"/>
      <c r="AN541" s="238"/>
      <c r="AO541" s="238"/>
      <c r="AP541" s="174" t="str">
        <f t="shared" si="66"/>
        <v/>
      </c>
      <c r="AQ541" s="109" t="str">
        <f t="shared" si="67"/>
        <v/>
      </c>
      <c r="AR541" s="172" t="str">
        <f>UPPER(IF($AH541="","",IF(COUNTIF($AR$34:$AR540,$AH541)&lt;1,$AH541,"")))</f>
        <v/>
      </c>
      <c r="AS541" s="111" t="str">
        <f t="shared" si="62"/>
        <v/>
      </c>
      <c r="AT541" s="109" t="str">
        <f t="shared" si="68"/>
        <v/>
      </c>
      <c r="AU541" s="242"/>
      <c r="AV541" s="150"/>
      <c r="AW541" s="151"/>
      <c r="AX541" s="152" t="str">
        <f t="shared" ref="AX541:AX604" si="69">IF(AT541="","",IF(ISTEXT(AT541),"未填寫全部正確資料",IF(AW541-AT541=0,"",AW541-AT541)))</f>
        <v/>
      </c>
      <c r="AY541" s="152"/>
    </row>
    <row r="542" spans="1:51" s="107" customFormat="1">
      <c r="A542" s="142" t="str">
        <f t="shared" si="64"/>
        <v/>
      </c>
      <c r="B542" s="148" t="str">
        <f t="shared" si="61"/>
        <v/>
      </c>
      <c r="C542" s="149"/>
      <c r="D542" s="111"/>
      <c r="E542" s="144" t="str">
        <f t="shared" si="65"/>
        <v/>
      </c>
      <c r="F542" s="238"/>
      <c r="G542" s="238"/>
      <c r="H542" s="238"/>
      <c r="I542" s="238"/>
      <c r="J542" s="238"/>
      <c r="K542" s="238"/>
      <c r="L542" s="238"/>
      <c r="M542" s="238"/>
      <c r="N542" s="238"/>
      <c r="O542" s="238"/>
      <c r="P542" s="238"/>
      <c r="Q542" s="238"/>
      <c r="R542" s="238"/>
      <c r="S542" s="238"/>
      <c r="T542" s="238"/>
      <c r="U542" s="238"/>
      <c r="V542" s="238"/>
      <c r="W542" s="238"/>
      <c r="X542" s="238"/>
      <c r="Y542" s="238"/>
      <c r="Z542" s="238"/>
      <c r="AA542" s="238"/>
      <c r="AB542" s="238"/>
      <c r="AC542" s="238"/>
      <c r="AD542" s="238"/>
      <c r="AE542" s="238"/>
      <c r="AF542" s="238"/>
      <c r="AG542" s="238"/>
      <c r="AH542" s="239"/>
      <c r="AI542" s="240"/>
      <c r="AJ542" s="239"/>
      <c r="AK542" s="238"/>
      <c r="AL542" s="241"/>
      <c r="AM542" s="238"/>
      <c r="AN542" s="238"/>
      <c r="AO542" s="238"/>
      <c r="AP542" s="174" t="str">
        <f t="shared" si="66"/>
        <v/>
      </c>
      <c r="AQ542" s="109" t="str">
        <f t="shared" si="67"/>
        <v/>
      </c>
      <c r="AR542" s="172" t="str">
        <f>UPPER(IF($AH542="","",IF(COUNTIF($AR$34:$AR541,$AH542)&lt;1,$AH542,"")))</f>
        <v/>
      </c>
      <c r="AS542" s="111" t="str">
        <f t="shared" si="62"/>
        <v/>
      </c>
      <c r="AT542" s="109" t="str">
        <f t="shared" si="68"/>
        <v/>
      </c>
      <c r="AU542" s="242"/>
      <c r="AV542" s="150"/>
      <c r="AW542" s="151"/>
      <c r="AX542" s="152" t="str">
        <f t="shared" si="69"/>
        <v/>
      </c>
      <c r="AY542" s="152"/>
    </row>
    <row r="543" spans="1:51" s="107" customFormat="1">
      <c r="A543" s="142" t="str">
        <f t="shared" si="64"/>
        <v/>
      </c>
      <c r="B543" s="148" t="str">
        <f t="shared" si="61"/>
        <v/>
      </c>
      <c r="C543" s="149"/>
      <c r="D543" s="111"/>
      <c r="E543" s="144" t="str">
        <f t="shared" si="65"/>
        <v/>
      </c>
      <c r="F543" s="238"/>
      <c r="G543" s="238"/>
      <c r="H543" s="238"/>
      <c r="I543" s="238"/>
      <c r="J543" s="238"/>
      <c r="K543" s="238"/>
      <c r="L543" s="238"/>
      <c r="M543" s="238"/>
      <c r="N543" s="238"/>
      <c r="O543" s="238"/>
      <c r="P543" s="238"/>
      <c r="Q543" s="238"/>
      <c r="R543" s="238"/>
      <c r="S543" s="238"/>
      <c r="T543" s="238"/>
      <c r="U543" s="238"/>
      <c r="V543" s="238"/>
      <c r="W543" s="238"/>
      <c r="X543" s="238"/>
      <c r="Y543" s="238"/>
      <c r="Z543" s="238"/>
      <c r="AA543" s="238"/>
      <c r="AB543" s="238"/>
      <c r="AC543" s="238"/>
      <c r="AD543" s="238"/>
      <c r="AE543" s="238"/>
      <c r="AF543" s="238"/>
      <c r="AG543" s="238"/>
      <c r="AH543" s="239"/>
      <c r="AI543" s="240"/>
      <c r="AJ543" s="239"/>
      <c r="AK543" s="238"/>
      <c r="AL543" s="241"/>
      <c r="AM543" s="238"/>
      <c r="AN543" s="238"/>
      <c r="AO543" s="238"/>
      <c r="AP543" s="174" t="str">
        <f t="shared" si="66"/>
        <v/>
      </c>
      <c r="AQ543" s="109" t="str">
        <f t="shared" si="67"/>
        <v/>
      </c>
      <c r="AR543" s="172" t="str">
        <f>UPPER(IF($AH543="","",IF(COUNTIF($AR$34:$AR542,$AH543)&lt;1,$AH543,"")))</f>
        <v/>
      </c>
      <c r="AS543" s="111" t="str">
        <f t="shared" si="62"/>
        <v/>
      </c>
      <c r="AT543" s="109" t="str">
        <f t="shared" si="68"/>
        <v/>
      </c>
      <c r="AU543" s="242"/>
      <c r="AV543" s="150"/>
      <c r="AW543" s="151"/>
      <c r="AX543" s="152" t="str">
        <f t="shared" si="69"/>
        <v/>
      </c>
      <c r="AY543" s="152"/>
    </row>
    <row r="544" spans="1:51" s="107" customFormat="1">
      <c r="A544" s="142" t="str">
        <f t="shared" si="64"/>
        <v/>
      </c>
      <c r="B544" s="148" t="str">
        <f t="shared" si="61"/>
        <v/>
      </c>
      <c r="C544" s="149"/>
      <c r="D544" s="111"/>
      <c r="E544" s="144" t="str">
        <f t="shared" si="65"/>
        <v/>
      </c>
      <c r="F544" s="238"/>
      <c r="G544" s="238"/>
      <c r="H544" s="238"/>
      <c r="I544" s="238"/>
      <c r="J544" s="238"/>
      <c r="K544" s="238"/>
      <c r="L544" s="238"/>
      <c r="M544" s="238"/>
      <c r="N544" s="238"/>
      <c r="O544" s="238"/>
      <c r="P544" s="238"/>
      <c r="Q544" s="238"/>
      <c r="R544" s="238"/>
      <c r="S544" s="238"/>
      <c r="T544" s="238"/>
      <c r="U544" s="238"/>
      <c r="V544" s="238"/>
      <c r="W544" s="238"/>
      <c r="X544" s="238"/>
      <c r="Y544" s="238"/>
      <c r="Z544" s="238"/>
      <c r="AA544" s="238"/>
      <c r="AB544" s="238"/>
      <c r="AC544" s="238"/>
      <c r="AD544" s="238"/>
      <c r="AE544" s="238"/>
      <c r="AF544" s="238"/>
      <c r="AG544" s="238"/>
      <c r="AH544" s="239"/>
      <c r="AI544" s="240"/>
      <c r="AJ544" s="239"/>
      <c r="AK544" s="238"/>
      <c r="AL544" s="241"/>
      <c r="AM544" s="238"/>
      <c r="AN544" s="238"/>
      <c r="AO544" s="238"/>
      <c r="AP544" s="174" t="str">
        <f t="shared" si="66"/>
        <v/>
      </c>
      <c r="AQ544" s="109" t="str">
        <f t="shared" si="67"/>
        <v/>
      </c>
      <c r="AR544" s="172" t="str">
        <f>UPPER(IF($AH544="","",IF(COUNTIF($AR$34:$AR543,$AH544)&lt;1,$AH544,"")))</f>
        <v/>
      </c>
      <c r="AS544" s="111" t="str">
        <f t="shared" si="62"/>
        <v/>
      </c>
      <c r="AT544" s="109" t="str">
        <f t="shared" si="68"/>
        <v/>
      </c>
      <c r="AU544" s="242"/>
      <c r="AV544" s="150"/>
      <c r="AW544" s="151"/>
      <c r="AX544" s="152" t="str">
        <f t="shared" si="69"/>
        <v/>
      </c>
      <c r="AY544" s="152"/>
    </row>
    <row r="545" spans="1:51" s="107" customFormat="1">
      <c r="A545" s="142" t="str">
        <f t="shared" si="64"/>
        <v/>
      </c>
      <c r="B545" s="148" t="str">
        <f t="shared" si="61"/>
        <v/>
      </c>
      <c r="C545" s="149"/>
      <c r="D545" s="111"/>
      <c r="E545" s="144" t="str">
        <f t="shared" si="65"/>
        <v/>
      </c>
      <c r="F545" s="238"/>
      <c r="G545" s="238"/>
      <c r="H545" s="238"/>
      <c r="I545" s="238"/>
      <c r="J545" s="238"/>
      <c r="K545" s="238"/>
      <c r="L545" s="238"/>
      <c r="M545" s="238"/>
      <c r="N545" s="238"/>
      <c r="O545" s="238"/>
      <c r="P545" s="238"/>
      <c r="Q545" s="238"/>
      <c r="R545" s="238"/>
      <c r="S545" s="238"/>
      <c r="T545" s="238"/>
      <c r="U545" s="238"/>
      <c r="V545" s="238"/>
      <c r="W545" s="238"/>
      <c r="X545" s="238"/>
      <c r="Y545" s="238"/>
      <c r="Z545" s="238"/>
      <c r="AA545" s="238"/>
      <c r="AB545" s="238"/>
      <c r="AC545" s="238"/>
      <c r="AD545" s="238"/>
      <c r="AE545" s="238"/>
      <c r="AF545" s="238"/>
      <c r="AG545" s="238"/>
      <c r="AH545" s="239"/>
      <c r="AI545" s="240"/>
      <c r="AJ545" s="239"/>
      <c r="AK545" s="238"/>
      <c r="AL545" s="241"/>
      <c r="AM545" s="238"/>
      <c r="AN545" s="238"/>
      <c r="AO545" s="238"/>
      <c r="AP545" s="174" t="str">
        <f t="shared" si="66"/>
        <v/>
      </c>
      <c r="AQ545" s="109" t="str">
        <f t="shared" si="67"/>
        <v/>
      </c>
      <c r="AR545" s="172" t="str">
        <f>UPPER(IF($AH545="","",IF(COUNTIF($AR$34:$AR544,$AH545)&lt;1,$AH545,"")))</f>
        <v/>
      </c>
      <c r="AS545" s="111" t="str">
        <f t="shared" si="62"/>
        <v/>
      </c>
      <c r="AT545" s="109" t="str">
        <f t="shared" si="68"/>
        <v/>
      </c>
      <c r="AU545" s="242"/>
      <c r="AV545" s="150"/>
      <c r="AW545" s="151"/>
      <c r="AX545" s="152" t="str">
        <f t="shared" si="69"/>
        <v/>
      </c>
      <c r="AY545" s="152"/>
    </row>
    <row r="546" spans="1:51" s="107" customFormat="1">
      <c r="A546" s="142" t="str">
        <f t="shared" si="64"/>
        <v/>
      </c>
      <c r="B546" s="148" t="str">
        <f t="shared" si="61"/>
        <v/>
      </c>
      <c r="C546" s="149"/>
      <c r="D546" s="111"/>
      <c r="E546" s="144" t="str">
        <f t="shared" si="65"/>
        <v/>
      </c>
      <c r="F546" s="238"/>
      <c r="G546" s="238"/>
      <c r="H546" s="238"/>
      <c r="I546" s="238"/>
      <c r="J546" s="238"/>
      <c r="K546" s="238"/>
      <c r="L546" s="238"/>
      <c r="M546" s="238"/>
      <c r="N546" s="238"/>
      <c r="O546" s="238"/>
      <c r="P546" s="238"/>
      <c r="Q546" s="238"/>
      <c r="R546" s="238"/>
      <c r="S546" s="238"/>
      <c r="T546" s="238"/>
      <c r="U546" s="238"/>
      <c r="V546" s="238"/>
      <c r="W546" s="238"/>
      <c r="X546" s="238"/>
      <c r="Y546" s="238"/>
      <c r="Z546" s="238"/>
      <c r="AA546" s="238"/>
      <c r="AB546" s="238"/>
      <c r="AC546" s="238"/>
      <c r="AD546" s="238"/>
      <c r="AE546" s="238"/>
      <c r="AF546" s="238"/>
      <c r="AG546" s="238"/>
      <c r="AH546" s="239"/>
      <c r="AI546" s="240"/>
      <c r="AJ546" s="239"/>
      <c r="AK546" s="238"/>
      <c r="AL546" s="241"/>
      <c r="AM546" s="238"/>
      <c r="AN546" s="238"/>
      <c r="AO546" s="238"/>
      <c r="AP546" s="174" t="str">
        <f t="shared" si="66"/>
        <v/>
      </c>
      <c r="AQ546" s="109" t="str">
        <f t="shared" si="67"/>
        <v/>
      </c>
      <c r="AR546" s="172" t="str">
        <f>UPPER(IF($AH546="","",IF(COUNTIF($AR$34:$AR545,$AH546)&lt;1,$AH546,"")))</f>
        <v/>
      </c>
      <c r="AS546" s="111" t="str">
        <f t="shared" si="62"/>
        <v/>
      </c>
      <c r="AT546" s="109" t="str">
        <f t="shared" si="68"/>
        <v/>
      </c>
      <c r="AU546" s="242"/>
      <c r="AV546" s="150"/>
      <c r="AW546" s="151"/>
      <c r="AX546" s="152" t="str">
        <f t="shared" si="69"/>
        <v/>
      </c>
      <c r="AY546" s="152"/>
    </row>
    <row r="547" spans="1:51" s="107" customFormat="1">
      <c r="A547" s="142" t="str">
        <f t="shared" si="64"/>
        <v/>
      </c>
      <c r="B547" s="148" t="str">
        <f t="shared" ref="B547:B610" si="70">IF(G547="","",IF(C547="","X",E547&amp;TEXT(C547,"000")))</f>
        <v/>
      </c>
      <c r="C547" s="149"/>
      <c r="D547" s="111"/>
      <c r="E547" s="144" t="str">
        <f t="shared" si="65"/>
        <v/>
      </c>
      <c r="F547" s="238"/>
      <c r="G547" s="238"/>
      <c r="H547" s="238"/>
      <c r="I547" s="238"/>
      <c r="J547" s="238"/>
      <c r="K547" s="238"/>
      <c r="L547" s="238"/>
      <c r="M547" s="238"/>
      <c r="N547" s="238"/>
      <c r="O547" s="238"/>
      <c r="P547" s="238"/>
      <c r="Q547" s="238"/>
      <c r="R547" s="238"/>
      <c r="S547" s="238"/>
      <c r="T547" s="238"/>
      <c r="U547" s="238"/>
      <c r="V547" s="238"/>
      <c r="W547" s="238"/>
      <c r="X547" s="238"/>
      <c r="Y547" s="238"/>
      <c r="Z547" s="238"/>
      <c r="AA547" s="238"/>
      <c r="AB547" s="238"/>
      <c r="AC547" s="238"/>
      <c r="AD547" s="238"/>
      <c r="AE547" s="238"/>
      <c r="AF547" s="238"/>
      <c r="AG547" s="238"/>
      <c r="AH547" s="239"/>
      <c r="AI547" s="240"/>
      <c r="AJ547" s="239"/>
      <c r="AK547" s="238"/>
      <c r="AL547" s="241"/>
      <c r="AM547" s="238"/>
      <c r="AN547" s="238"/>
      <c r="AO547" s="238"/>
      <c r="AP547" s="174" t="str">
        <f t="shared" si="66"/>
        <v/>
      </c>
      <c r="AQ547" s="109" t="str">
        <f t="shared" si="67"/>
        <v/>
      </c>
      <c r="AR547" s="172" t="str">
        <f>UPPER(IF($AH547="","",IF(COUNTIF($AR$34:$AR546,$AH547)&lt;1,$AH547,"")))</f>
        <v/>
      </c>
      <c r="AS547" s="111" t="str">
        <f t="shared" ref="AS547:AS610" si="71">IF($AH547="","",IF(COUNTIF($AH$35:$AH$1035,$AH547)&lt;4,"每隊最少4人",IF(COUNTIF($AH$35:$AH$1035,$AH547)&gt;6,"每隊最多6人",COUNTIF($AH$35:$AH$1035,$AH547))))</f>
        <v/>
      </c>
      <c r="AT547" s="109" t="str">
        <f t="shared" si="68"/>
        <v/>
      </c>
      <c r="AU547" s="242"/>
      <c r="AV547" s="150"/>
      <c r="AW547" s="151"/>
      <c r="AX547" s="152" t="str">
        <f t="shared" si="69"/>
        <v/>
      </c>
      <c r="AY547" s="152"/>
    </row>
    <row r="548" spans="1:51" s="107" customFormat="1">
      <c r="A548" s="142" t="str">
        <f t="shared" ref="A548:A611" si="72">UPPER(IF($I548="","",IF(H548="F","W",IF(H548="M","M","ERROR"))))</f>
        <v/>
      </c>
      <c r="B548" s="148" t="str">
        <f t="shared" si="70"/>
        <v/>
      </c>
      <c r="C548" s="149"/>
      <c r="D548" s="111"/>
      <c r="E548" s="144" t="str">
        <f t="shared" ref="E548:E611" si="73">UPPER(IF($I548="","",IF($K548="OPEN",$A548&amp;"O",IF(COUNTA($S548:$W548)&gt;0,$A548&amp;"O",IF(COUNTA($Z548:$AB548)&gt;0,$A548&amp;"O",IF(AND($I548&lt;=$E$4,$I548&gt;=$D$4),$A548&amp;$F$4,IF(AND($I548&lt;=$E$5,$I548&gt;=$D$5),$A548&amp;$F$5,IF(AND($I548&lt;=$E$6,$I548&gt;=$D$6),$A548&amp;$F$6,IF(AND($I548&lt;=$E$7,$I548&gt;=$D$7),$A548&amp;$F$7,IF(AND($I548&lt;=$E$8,$I548&gt;=$D$8),$A548&amp;$F$8,IF(AND($I548&lt;=$E$9,$I548&gt;=$D$9),$A548&amp;$F$9,IF(AND($I548&lt;=$E$10,$I548&gt;=$D$10),$A548&amp;$F$10,IF(AND($I548&lt;=$E$11,$I548&gt;=$D$11),$A548&amp;$F$11,IF(AND($I548&lt;=$E$12,$I548&gt;=$D$12),$A548&amp;$F$12,"ERR"))))))))))))))</f>
        <v/>
      </c>
      <c r="F548" s="238"/>
      <c r="G548" s="238"/>
      <c r="H548" s="238"/>
      <c r="I548" s="238"/>
      <c r="J548" s="238"/>
      <c r="K548" s="238"/>
      <c r="L548" s="238"/>
      <c r="M548" s="238"/>
      <c r="N548" s="238"/>
      <c r="O548" s="238"/>
      <c r="P548" s="238"/>
      <c r="Q548" s="238"/>
      <c r="R548" s="238"/>
      <c r="S548" s="238"/>
      <c r="T548" s="238"/>
      <c r="U548" s="238"/>
      <c r="V548" s="238"/>
      <c r="W548" s="238"/>
      <c r="X548" s="238"/>
      <c r="Y548" s="238"/>
      <c r="Z548" s="238"/>
      <c r="AA548" s="238"/>
      <c r="AB548" s="238"/>
      <c r="AC548" s="238"/>
      <c r="AD548" s="238"/>
      <c r="AE548" s="238"/>
      <c r="AF548" s="238"/>
      <c r="AG548" s="238"/>
      <c r="AH548" s="239"/>
      <c r="AI548" s="240"/>
      <c r="AJ548" s="239"/>
      <c r="AK548" s="238"/>
      <c r="AL548" s="241"/>
      <c r="AM548" s="238"/>
      <c r="AN548" s="238"/>
      <c r="AO548" s="238"/>
      <c r="AP548" s="174" t="str">
        <f t="shared" ref="AP548:AP611" si="74">IF($I548="","",IF(COUNTA(L548:AE548)&gt;4,"超過項目上限",IF(COUNTA(L548:AE548)=0,200,IF(AK548="Y",0,IF(COUNTA(AJ548)=1,COUNTA(L548:AE548)*($AP$31+$AP$32)+$AP$30,IF(COUNTA(AJ548)=0,COUNTA(L548:AE548)*($AP$31+$AP$30),"輸入錯誤"))))))</f>
        <v/>
      </c>
      <c r="AQ548" s="109" t="str">
        <f t="shared" ref="AQ548:AQ611" si="75">IF(COUNTA(AF548:AG548)&gt;1,"只可選1項接力",IF(AR548="","",$AQ$31))</f>
        <v/>
      </c>
      <c r="AR548" s="172" t="str">
        <f>UPPER(IF($AH548="","",IF(COUNTIF($AR$34:$AR547,$AH548)&lt;1,$AH548,"")))</f>
        <v/>
      </c>
      <c r="AS548" s="111" t="str">
        <f t="shared" si="71"/>
        <v/>
      </c>
      <c r="AT548" s="109" t="str">
        <f t="shared" ref="AT548:AT611" si="76">IF($E548="","",IF(ISTEXT(AP548),"輸入有錯誤",IF($AI548="",SUM($AP548:$AQ548)+$AV548,SUM($AP548:$AQ548)+$AV548+$AI$34)))</f>
        <v/>
      </c>
      <c r="AU548" s="242"/>
      <c r="AV548" s="150"/>
      <c r="AW548" s="151"/>
      <c r="AX548" s="152" t="str">
        <f t="shared" si="69"/>
        <v/>
      </c>
      <c r="AY548" s="152"/>
    </row>
    <row r="549" spans="1:51" s="107" customFormat="1">
      <c r="A549" s="142" t="str">
        <f t="shared" si="72"/>
        <v/>
      </c>
      <c r="B549" s="148" t="str">
        <f t="shared" si="70"/>
        <v/>
      </c>
      <c r="C549" s="149"/>
      <c r="D549" s="111"/>
      <c r="E549" s="144" t="str">
        <f t="shared" si="73"/>
        <v/>
      </c>
      <c r="F549" s="238"/>
      <c r="G549" s="238"/>
      <c r="H549" s="238"/>
      <c r="I549" s="238"/>
      <c r="J549" s="238"/>
      <c r="K549" s="238"/>
      <c r="L549" s="238"/>
      <c r="M549" s="238"/>
      <c r="N549" s="238"/>
      <c r="O549" s="238"/>
      <c r="P549" s="238"/>
      <c r="Q549" s="238"/>
      <c r="R549" s="238"/>
      <c r="S549" s="238"/>
      <c r="T549" s="238"/>
      <c r="U549" s="238"/>
      <c r="V549" s="238"/>
      <c r="W549" s="238"/>
      <c r="X549" s="238"/>
      <c r="Y549" s="238"/>
      <c r="Z549" s="238"/>
      <c r="AA549" s="238"/>
      <c r="AB549" s="238"/>
      <c r="AC549" s="238"/>
      <c r="AD549" s="238"/>
      <c r="AE549" s="238"/>
      <c r="AF549" s="238"/>
      <c r="AG549" s="238"/>
      <c r="AH549" s="239"/>
      <c r="AI549" s="240"/>
      <c r="AJ549" s="239"/>
      <c r="AK549" s="238"/>
      <c r="AL549" s="241"/>
      <c r="AM549" s="238"/>
      <c r="AN549" s="238"/>
      <c r="AO549" s="238"/>
      <c r="AP549" s="174" t="str">
        <f t="shared" si="74"/>
        <v/>
      </c>
      <c r="AQ549" s="109" t="str">
        <f t="shared" si="75"/>
        <v/>
      </c>
      <c r="AR549" s="172" t="str">
        <f>UPPER(IF($AH549="","",IF(COUNTIF($AR$34:$AR548,$AH549)&lt;1,$AH549,"")))</f>
        <v/>
      </c>
      <c r="AS549" s="111" t="str">
        <f t="shared" si="71"/>
        <v/>
      </c>
      <c r="AT549" s="109" t="str">
        <f t="shared" si="76"/>
        <v/>
      </c>
      <c r="AU549" s="242"/>
      <c r="AV549" s="150"/>
      <c r="AW549" s="151"/>
      <c r="AX549" s="152" t="str">
        <f t="shared" si="69"/>
        <v/>
      </c>
      <c r="AY549" s="152"/>
    </row>
    <row r="550" spans="1:51" s="107" customFormat="1">
      <c r="A550" s="142" t="str">
        <f t="shared" si="72"/>
        <v/>
      </c>
      <c r="B550" s="148" t="str">
        <f t="shared" si="70"/>
        <v/>
      </c>
      <c r="C550" s="149"/>
      <c r="D550" s="111"/>
      <c r="E550" s="144" t="str">
        <f t="shared" si="73"/>
        <v/>
      </c>
      <c r="F550" s="238"/>
      <c r="G550" s="238"/>
      <c r="H550" s="238"/>
      <c r="I550" s="238"/>
      <c r="J550" s="238"/>
      <c r="K550" s="238"/>
      <c r="L550" s="238"/>
      <c r="M550" s="238"/>
      <c r="N550" s="238"/>
      <c r="O550" s="238"/>
      <c r="P550" s="238"/>
      <c r="Q550" s="238"/>
      <c r="R550" s="238"/>
      <c r="S550" s="238"/>
      <c r="T550" s="238"/>
      <c r="U550" s="238"/>
      <c r="V550" s="238"/>
      <c r="W550" s="238"/>
      <c r="X550" s="238"/>
      <c r="Y550" s="238"/>
      <c r="Z550" s="238"/>
      <c r="AA550" s="238"/>
      <c r="AB550" s="238"/>
      <c r="AC550" s="238"/>
      <c r="AD550" s="238"/>
      <c r="AE550" s="238"/>
      <c r="AF550" s="238"/>
      <c r="AG550" s="238"/>
      <c r="AH550" s="239"/>
      <c r="AI550" s="240"/>
      <c r="AJ550" s="239"/>
      <c r="AK550" s="238"/>
      <c r="AL550" s="241"/>
      <c r="AM550" s="238"/>
      <c r="AN550" s="238"/>
      <c r="AO550" s="238"/>
      <c r="AP550" s="174" t="str">
        <f t="shared" si="74"/>
        <v/>
      </c>
      <c r="AQ550" s="109" t="str">
        <f t="shared" si="75"/>
        <v/>
      </c>
      <c r="AR550" s="172" t="str">
        <f>UPPER(IF($AH550="","",IF(COUNTIF($AR$34:$AR549,$AH550)&lt;1,$AH550,"")))</f>
        <v/>
      </c>
      <c r="AS550" s="111" t="str">
        <f t="shared" si="71"/>
        <v/>
      </c>
      <c r="AT550" s="109" t="str">
        <f t="shared" si="76"/>
        <v/>
      </c>
      <c r="AU550" s="242"/>
      <c r="AV550" s="150"/>
      <c r="AW550" s="151"/>
      <c r="AX550" s="152" t="str">
        <f t="shared" si="69"/>
        <v/>
      </c>
      <c r="AY550" s="152"/>
    </row>
    <row r="551" spans="1:51" s="107" customFormat="1">
      <c r="A551" s="142" t="str">
        <f t="shared" si="72"/>
        <v/>
      </c>
      <c r="B551" s="148" t="str">
        <f t="shared" si="70"/>
        <v/>
      </c>
      <c r="C551" s="149"/>
      <c r="D551" s="111"/>
      <c r="E551" s="144" t="str">
        <f t="shared" si="73"/>
        <v/>
      </c>
      <c r="F551" s="238"/>
      <c r="G551" s="238"/>
      <c r="H551" s="238"/>
      <c r="I551" s="238"/>
      <c r="J551" s="238"/>
      <c r="K551" s="238"/>
      <c r="L551" s="238"/>
      <c r="M551" s="238"/>
      <c r="N551" s="238"/>
      <c r="O551" s="238"/>
      <c r="P551" s="238"/>
      <c r="Q551" s="238"/>
      <c r="R551" s="238"/>
      <c r="S551" s="238"/>
      <c r="T551" s="238"/>
      <c r="U551" s="238"/>
      <c r="V551" s="238"/>
      <c r="W551" s="238"/>
      <c r="X551" s="238"/>
      <c r="Y551" s="238"/>
      <c r="Z551" s="238"/>
      <c r="AA551" s="238"/>
      <c r="AB551" s="238"/>
      <c r="AC551" s="238"/>
      <c r="AD551" s="238"/>
      <c r="AE551" s="238"/>
      <c r="AF551" s="238"/>
      <c r="AG551" s="238"/>
      <c r="AH551" s="239"/>
      <c r="AI551" s="240"/>
      <c r="AJ551" s="239"/>
      <c r="AK551" s="238"/>
      <c r="AL551" s="241"/>
      <c r="AM551" s="238"/>
      <c r="AN551" s="238"/>
      <c r="AO551" s="238"/>
      <c r="AP551" s="174" t="str">
        <f t="shared" si="74"/>
        <v/>
      </c>
      <c r="AQ551" s="109" t="str">
        <f t="shared" si="75"/>
        <v/>
      </c>
      <c r="AR551" s="172" t="str">
        <f>UPPER(IF($AH551="","",IF(COUNTIF($AR$34:$AR550,$AH551)&lt;1,$AH551,"")))</f>
        <v/>
      </c>
      <c r="AS551" s="111" t="str">
        <f t="shared" si="71"/>
        <v/>
      </c>
      <c r="AT551" s="109" t="str">
        <f t="shared" si="76"/>
        <v/>
      </c>
      <c r="AU551" s="242"/>
      <c r="AV551" s="150"/>
      <c r="AW551" s="151"/>
      <c r="AX551" s="152" t="str">
        <f t="shared" si="69"/>
        <v/>
      </c>
      <c r="AY551" s="152"/>
    </row>
    <row r="552" spans="1:51" s="107" customFormat="1">
      <c r="A552" s="142" t="str">
        <f t="shared" si="72"/>
        <v/>
      </c>
      <c r="B552" s="148" t="str">
        <f t="shared" si="70"/>
        <v/>
      </c>
      <c r="C552" s="149"/>
      <c r="D552" s="111"/>
      <c r="E552" s="144" t="str">
        <f t="shared" si="73"/>
        <v/>
      </c>
      <c r="F552" s="238"/>
      <c r="G552" s="238"/>
      <c r="H552" s="238"/>
      <c r="I552" s="238"/>
      <c r="J552" s="238"/>
      <c r="K552" s="238"/>
      <c r="L552" s="238"/>
      <c r="M552" s="238"/>
      <c r="N552" s="238"/>
      <c r="O552" s="238"/>
      <c r="P552" s="238"/>
      <c r="Q552" s="238"/>
      <c r="R552" s="238"/>
      <c r="S552" s="238"/>
      <c r="T552" s="238"/>
      <c r="U552" s="238"/>
      <c r="V552" s="238"/>
      <c r="W552" s="238"/>
      <c r="X552" s="238"/>
      <c r="Y552" s="238"/>
      <c r="Z552" s="238"/>
      <c r="AA552" s="238"/>
      <c r="AB552" s="238"/>
      <c r="AC552" s="238"/>
      <c r="AD552" s="238"/>
      <c r="AE552" s="238"/>
      <c r="AF552" s="238"/>
      <c r="AG552" s="238"/>
      <c r="AH552" s="239"/>
      <c r="AI552" s="240"/>
      <c r="AJ552" s="239"/>
      <c r="AK552" s="238"/>
      <c r="AL552" s="241"/>
      <c r="AM552" s="238"/>
      <c r="AN552" s="238"/>
      <c r="AO552" s="238"/>
      <c r="AP552" s="174" t="str">
        <f t="shared" si="74"/>
        <v/>
      </c>
      <c r="AQ552" s="109" t="str">
        <f t="shared" si="75"/>
        <v/>
      </c>
      <c r="AR552" s="172" t="str">
        <f>UPPER(IF($AH552="","",IF(COUNTIF($AR$34:$AR551,$AH552)&lt;1,$AH552,"")))</f>
        <v/>
      </c>
      <c r="AS552" s="111" t="str">
        <f t="shared" si="71"/>
        <v/>
      </c>
      <c r="AT552" s="109" t="str">
        <f t="shared" si="76"/>
        <v/>
      </c>
      <c r="AU552" s="242"/>
      <c r="AV552" s="150"/>
      <c r="AW552" s="151"/>
      <c r="AX552" s="152" t="str">
        <f t="shared" si="69"/>
        <v/>
      </c>
      <c r="AY552" s="152"/>
    </row>
    <row r="553" spans="1:51" s="107" customFormat="1">
      <c r="A553" s="142" t="str">
        <f t="shared" si="72"/>
        <v/>
      </c>
      <c r="B553" s="148" t="str">
        <f t="shared" si="70"/>
        <v/>
      </c>
      <c r="C553" s="149"/>
      <c r="D553" s="111"/>
      <c r="E553" s="144" t="str">
        <f t="shared" si="73"/>
        <v/>
      </c>
      <c r="F553" s="238"/>
      <c r="G553" s="238"/>
      <c r="H553" s="238"/>
      <c r="I553" s="238"/>
      <c r="J553" s="238"/>
      <c r="K553" s="238"/>
      <c r="L553" s="238"/>
      <c r="M553" s="238"/>
      <c r="N553" s="238"/>
      <c r="O553" s="238"/>
      <c r="P553" s="238"/>
      <c r="Q553" s="238"/>
      <c r="R553" s="238"/>
      <c r="S553" s="238"/>
      <c r="T553" s="238"/>
      <c r="U553" s="238"/>
      <c r="V553" s="238"/>
      <c r="W553" s="238"/>
      <c r="X553" s="238"/>
      <c r="Y553" s="238"/>
      <c r="Z553" s="238"/>
      <c r="AA553" s="238"/>
      <c r="AB553" s="238"/>
      <c r="AC553" s="238"/>
      <c r="AD553" s="238"/>
      <c r="AE553" s="238"/>
      <c r="AF553" s="238"/>
      <c r="AG553" s="238"/>
      <c r="AH553" s="239"/>
      <c r="AI553" s="240"/>
      <c r="AJ553" s="239"/>
      <c r="AK553" s="238"/>
      <c r="AL553" s="241"/>
      <c r="AM553" s="238"/>
      <c r="AN553" s="238"/>
      <c r="AO553" s="238"/>
      <c r="AP553" s="174" t="str">
        <f t="shared" si="74"/>
        <v/>
      </c>
      <c r="AQ553" s="109" t="str">
        <f t="shared" si="75"/>
        <v/>
      </c>
      <c r="AR553" s="172" t="str">
        <f>UPPER(IF($AH553="","",IF(COUNTIF($AR$34:$AR552,$AH553)&lt;1,$AH553,"")))</f>
        <v/>
      </c>
      <c r="AS553" s="111" t="str">
        <f t="shared" si="71"/>
        <v/>
      </c>
      <c r="AT553" s="109" t="str">
        <f t="shared" si="76"/>
        <v/>
      </c>
      <c r="AU553" s="242"/>
      <c r="AV553" s="150"/>
      <c r="AW553" s="151"/>
      <c r="AX553" s="152" t="str">
        <f t="shared" si="69"/>
        <v/>
      </c>
      <c r="AY553" s="152"/>
    </row>
    <row r="554" spans="1:51" s="107" customFormat="1">
      <c r="A554" s="142" t="str">
        <f t="shared" si="72"/>
        <v/>
      </c>
      <c r="B554" s="148" t="str">
        <f t="shared" si="70"/>
        <v/>
      </c>
      <c r="C554" s="149"/>
      <c r="D554" s="111"/>
      <c r="E554" s="144" t="str">
        <f t="shared" si="73"/>
        <v/>
      </c>
      <c r="F554" s="238"/>
      <c r="G554" s="238"/>
      <c r="H554" s="238"/>
      <c r="I554" s="238"/>
      <c r="J554" s="238"/>
      <c r="K554" s="238"/>
      <c r="L554" s="238"/>
      <c r="M554" s="238"/>
      <c r="N554" s="238"/>
      <c r="O554" s="238"/>
      <c r="P554" s="238"/>
      <c r="Q554" s="238"/>
      <c r="R554" s="238"/>
      <c r="S554" s="238"/>
      <c r="T554" s="238"/>
      <c r="U554" s="238"/>
      <c r="V554" s="238"/>
      <c r="W554" s="238"/>
      <c r="X554" s="238"/>
      <c r="Y554" s="238"/>
      <c r="Z554" s="238"/>
      <c r="AA554" s="238"/>
      <c r="AB554" s="238"/>
      <c r="AC554" s="238"/>
      <c r="AD554" s="238"/>
      <c r="AE554" s="238"/>
      <c r="AF554" s="238"/>
      <c r="AG554" s="238"/>
      <c r="AH554" s="239"/>
      <c r="AI554" s="240"/>
      <c r="AJ554" s="239"/>
      <c r="AK554" s="238"/>
      <c r="AL554" s="241"/>
      <c r="AM554" s="238"/>
      <c r="AN554" s="238"/>
      <c r="AO554" s="238"/>
      <c r="AP554" s="174" t="str">
        <f t="shared" si="74"/>
        <v/>
      </c>
      <c r="AQ554" s="109" t="str">
        <f t="shared" si="75"/>
        <v/>
      </c>
      <c r="AR554" s="172" t="str">
        <f>UPPER(IF($AH554="","",IF(COUNTIF($AR$34:$AR553,$AH554)&lt;1,$AH554,"")))</f>
        <v/>
      </c>
      <c r="AS554" s="111" t="str">
        <f t="shared" si="71"/>
        <v/>
      </c>
      <c r="AT554" s="109" t="str">
        <f t="shared" si="76"/>
        <v/>
      </c>
      <c r="AU554" s="242"/>
      <c r="AV554" s="150"/>
      <c r="AW554" s="151"/>
      <c r="AX554" s="152" t="str">
        <f t="shared" si="69"/>
        <v/>
      </c>
      <c r="AY554" s="152"/>
    </row>
    <row r="555" spans="1:51" s="107" customFormat="1">
      <c r="A555" s="142" t="str">
        <f t="shared" si="72"/>
        <v/>
      </c>
      <c r="B555" s="148" t="str">
        <f t="shared" si="70"/>
        <v/>
      </c>
      <c r="C555" s="149"/>
      <c r="D555" s="111"/>
      <c r="E555" s="144" t="str">
        <f t="shared" si="73"/>
        <v/>
      </c>
      <c r="F555" s="238"/>
      <c r="G555" s="238"/>
      <c r="H555" s="238"/>
      <c r="I555" s="238"/>
      <c r="J555" s="238"/>
      <c r="K555" s="238"/>
      <c r="L555" s="238"/>
      <c r="M555" s="238"/>
      <c r="N555" s="238"/>
      <c r="O555" s="238"/>
      <c r="P555" s="238"/>
      <c r="Q555" s="238"/>
      <c r="R555" s="238"/>
      <c r="S555" s="238"/>
      <c r="T555" s="238"/>
      <c r="U555" s="238"/>
      <c r="V555" s="238"/>
      <c r="W555" s="238"/>
      <c r="X555" s="238"/>
      <c r="Y555" s="238"/>
      <c r="Z555" s="238"/>
      <c r="AA555" s="238"/>
      <c r="AB555" s="238"/>
      <c r="AC555" s="238"/>
      <c r="AD555" s="238"/>
      <c r="AE555" s="238"/>
      <c r="AF555" s="238"/>
      <c r="AG555" s="238"/>
      <c r="AH555" s="239"/>
      <c r="AI555" s="240"/>
      <c r="AJ555" s="239"/>
      <c r="AK555" s="238"/>
      <c r="AL555" s="241"/>
      <c r="AM555" s="238"/>
      <c r="AN555" s="238"/>
      <c r="AO555" s="238"/>
      <c r="AP555" s="174" t="str">
        <f t="shared" si="74"/>
        <v/>
      </c>
      <c r="AQ555" s="109" t="str">
        <f t="shared" si="75"/>
        <v/>
      </c>
      <c r="AR555" s="172" t="str">
        <f>UPPER(IF($AH555="","",IF(COUNTIF($AR$34:$AR554,$AH555)&lt;1,$AH555,"")))</f>
        <v/>
      </c>
      <c r="AS555" s="111" t="str">
        <f t="shared" si="71"/>
        <v/>
      </c>
      <c r="AT555" s="109" t="str">
        <f t="shared" si="76"/>
        <v/>
      </c>
      <c r="AU555" s="242"/>
      <c r="AV555" s="150"/>
      <c r="AW555" s="151"/>
      <c r="AX555" s="152" t="str">
        <f t="shared" si="69"/>
        <v/>
      </c>
      <c r="AY555" s="152"/>
    </row>
    <row r="556" spans="1:51" s="107" customFormat="1">
      <c r="A556" s="142" t="str">
        <f t="shared" si="72"/>
        <v/>
      </c>
      <c r="B556" s="148" t="str">
        <f t="shared" si="70"/>
        <v/>
      </c>
      <c r="C556" s="149"/>
      <c r="D556" s="111"/>
      <c r="E556" s="144" t="str">
        <f t="shared" si="73"/>
        <v/>
      </c>
      <c r="F556" s="238"/>
      <c r="G556" s="238"/>
      <c r="H556" s="238"/>
      <c r="I556" s="238"/>
      <c r="J556" s="238"/>
      <c r="K556" s="238"/>
      <c r="L556" s="238"/>
      <c r="M556" s="238"/>
      <c r="N556" s="238"/>
      <c r="O556" s="238"/>
      <c r="P556" s="238"/>
      <c r="Q556" s="238"/>
      <c r="R556" s="238"/>
      <c r="S556" s="238"/>
      <c r="T556" s="238"/>
      <c r="U556" s="238"/>
      <c r="V556" s="238"/>
      <c r="W556" s="238"/>
      <c r="X556" s="238"/>
      <c r="Y556" s="238"/>
      <c r="Z556" s="238"/>
      <c r="AA556" s="238"/>
      <c r="AB556" s="238"/>
      <c r="AC556" s="238"/>
      <c r="AD556" s="238"/>
      <c r="AE556" s="238"/>
      <c r="AF556" s="238"/>
      <c r="AG556" s="238"/>
      <c r="AH556" s="239"/>
      <c r="AI556" s="240"/>
      <c r="AJ556" s="239"/>
      <c r="AK556" s="238"/>
      <c r="AL556" s="241"/>
      <c r="AM556" s="238"/>
      <c r="AN556" s="238"/>
      <c r="AO556" s="238"/>
      <c r="AP556" s="174" t="str">
        <f t="shared" si="74"/>
        <v/>
      </c>
      <c r="AQ556" s="109" t="str">
        <f t="shared" si="75"/>
        <v/>
      </c>
      <c r="AR556" s="172" t="str">
        <f>UPPER(IF($AH556="","",IF(COUNTIF($AR$34:$AR555,$AH556)&lt;1,$AH556,"")))</f>
        <v/>
      </c>
      <c r="AS556" s="111" t="str">
        <f t="shared" si="71"/>
        <v/>
      </c>
      <c r="AT556" s="109" t="str">
        <f t="shared" si="76"/>
        <v/>
      </c>
      <c r="AU556" s="242"/>
      <c r="AV556" s="150"/>
      <c r="AW556" s="151"/>
      <c r="AX556" s="152" t="str">
        <f t="shared" si="69"/>
        <v/>
      </c>
      <c r="AY556" s="152"/>
    </row>
    <row r="557" spans="1:51" s="107" customFormat="1">
      <c r="A557" s="142" t="str">
        <f t="shared" si="72"/>
        <v/>
      </c>
      <c r="B557" s="148" t="str">
        <f t="shared" si="70"/>
        <v/>
      </c>
      <c r="C557" s="149"/>
      <c r="D557" s="111"/>
      <c r="E557" s="144" t="str">
        <f t="shared" si="73"/>
        <v/>
      </c>
      <c r="F557" s="238"/>
      <c r="G557" s="238"/>
      <c r="H557" s="238"/>
      <c r="I557" s="238"/>
      <c r="J557" s="238"/>
      <c r="K557" s="238"/>
      <c r="L557" s="238"/>
      <c r="M557" s="238"/>
      <c r="N557" s="238"/>
      <c r="O557" s="238"/>
      <c r="P557" s="238"/>
      <c r="Q557" s="238"/>
      <c r="R557" s="238"/>
      <c r="S557" s="238"/>
      <c r="T557" s="238"/>
      <c r="U557" s="238"/>
      <c r="V557" s="238"/>
      <c r="W557" s="238"/>
      <c r="X557" s="238"/>
      <c r="Y557" s="238"/>
      <c r="Z557" s="238"/>
      <c r="AA557" s="238"/>
      <c r="AB557" s="238"/>
      <c r="AC557" s="238"/>
      <c r="AD557" s="238"/>
      <c r="AE557" s="238"/>
      <c r="AF557" s="238"/>
      <c r="AG557" s="238"/>
      <c r="AH557" s="239"/>
      <c r="AI557" s="240"/>
      <c r="AJ557" s="239"/>
      <c r="AK557" s="238"/>
      <c r="AL557" s="241"/>
      <c r="AM557" s="238"/>
      <c r="AN557" s="238"/>
      <c r="AO557" s="238"/>
      <c r="AP557" s="174" t="str">
        <f t="shared" si="74"/>
        <v/>
      </c>
      <c r="AQ557" s="109" t="str">
        <f t="shared" si="75"/>
        <v/>
      </c>
      <c r="AR557" s="172" t="str">
        <f>UPPER(IF($AH557="","",IF(COUNTIF($AR$34:$AR556,$AH557)&lt;1,$AH557,"")))</f>
        <v/>
      </c>
      <c r="AS557" s="111" t="str">
        <f t="shared" si="71"/>
        <v/>
      </c>
      <c r="AT557" s="109" t="str">
        <f t="shared" si="76"/>
        <v/>
      </c>
      <c r="AU557" s="242"/>
      <c r="AV557" s="150"/>
      <c r="AW557" s="151"/>
      <c r="AX557" s="152" t="str">
        <f t="shared" si="69"/>
        <v/>
      </c>
      <c r="AY557" s="152"/>
    </row>
    <row r="558" spans="1:51" s="107" customFormat="1">
      <c r="A558" s="142" t="str">
        <f t="shared" si="72"/>
        <v/>
      </c>
      <c r="B558" s="148" t="str">
        <f t="shared" si="70"/>
        <v/>
      </c>
      <c r="C558" s="149"/>
      <c r="D558" s="111"/>
      <c r="E558" s="144" t="str">
        <f t="shared" si="73"/>
        <v/>
      </c>
      <c r="F558" s="238"/>
      <c r="G558" s="238"/>
      <c r="H558" s="238"/>
      <c r="I558" s="238"/>
      <c r="J558" s="238"/>
      <c r="K558" s="238"/>
      <c r="L558" s="238"/>
      <c r="M558" s="238"/>
      <c r="N558" s="238"/>
      <c r="O558" s="238"/>
      <c r="P558" s="238"/>
      <c r="Q558" s="238"/>
      <c r="R558" s="238"/>
      <c r="S558" s="238"/>
      <c r="T558" s="238"/>
      <c r="U558" s="238"/>
      <c r="V558" s="238"/>
      <c r="W558" s="238"/>
      <c r="X558" s="238"/>
      <c r="Y558" s="238"/>
      <c r="Z558" s="238"/>
      <c r="AA558" s="238"/>
      <c r="AB558" s="238"/>
      <c r="AC558" s="238"/>
      <c r="AD558" s="238"/>
      <c r="AE558" s="238"/>
      <c r="AF558" s="238"/>
      <c r="AG558" s="238"/>
      <c r="AH558" s="239"/>
      <c r="AI558" s="240"/>
      <c r="AJ558" s="239"/>
      <c r="AK558" s="238"/>
      <c r="AL558" s="241"/>
      <c r="AM558" s="238"/>
      <c r="AN558" s="238"/>
      <c r="AO558" s="238"/>
      <c r="AP558" s="174" t="str">
        <f t="shared" si="74"/>
        <v/>
      </c>
      <c r="AQ558" s="109" t="str">
        <f t="shared" si="75"/>
        <v/>
      </c>
      <c r="AR558" s="172" t="str">
        <f>UPPER(IF($AH558="","",IF(COUNTIF($AR$34:$AR557,$AH558)&lt;1,$AH558,"")))</f>
        <v/>
      </c>
      <c r="AS558" s="111" t="str">
        <f t="shared" si="71"/>
        <v/>
      </c>
      <c r="AT558" s="109" t="str">
        <f t="shared" si="76"/>
        <v/>
      </c>
      <c r="AU558" s="242"/>
      <c r="AV558" s="150"/>
      <c r="AW558" s="151"/>
      <c r="AX558" s="152" t="str">
        <f t="shared" si="69"/>
        <v/>
      </c>
      <c r="AY558" s="152"/>
    </row>
    <row r="559" spans="1:51" s="107" customFormat="1">
      <c r="A559" s="142" t="str">
        <f t="shared" si="72"/>
        <v/>
      </c>
      <c r="B559" s="148" t="str">
        <f t="shared" si="70"/>
        <v/>
      </c>
      <c r="C559" s="149"/>
      <c r="D559" s="111"/>
      <c r="E559" s="144" t="str">
        <f t="shared" si="73"/>
        <v/>
      </c>
      <c r="F559" s="238"/>
      <c r="G559" s="238"/>
      <c r="H559" s="238"/>
      <c r="I559" s="238"/>
      <c r="J559" s="238"/>
      <c r="K559" s="238"/>
      <c r="L559" s="238"/>
      <c r="M559" s="238"/>
      <c r="N559" s="238"/>
      <c r="O559" s="238"/>
      <c r="P559" s="238"/>
      <c r="Q559" s="238"/>
      <c r="R559" s="238"/>
      <c r="S559" s="238"/>
      <c r="T559" s="238"/>
      <c r="U559" s="238"/>
      <c r="V559" s="238"/>
      <c r="W559" s="238"/>
      <c r="X559" s="238"/>
      <c r="Y559" s="238"/>
      <c r="Z559" s="238"/>
      <c r="AA559" s="238"/>
      <c r="AB559" s="238"/>
      <c r="AC559" s="238"/>
      <c r="AD559" s="238"/>
      <c r="AE559" s="238"/>
      <c r="AF559" s="238"/>
      <c r="AG559" s="238"/>
      <c r="AH559" s="239"/>
      <c r="AI559" s="240"/>
      <c r="AJ559" s="239"/>
      <c r="AK559" s="238"/>
      <c r="AL559" s="241"/>
      <c r="AM559" s="238"/>
      <c r="AN559" s="238"/>
      <c r="AO559" s="238"/>
      <c r="AP559" s="174" t="str">
        <f t="shared" si="74"/>
        <v/>
      </c>
      <c r="AQ559" s="109" t="str">
        <f t="shared" si="75"/>
        <v/>
      </c>
      <c r="AR559" s="172" t="str">
        <f>UPPER(IF($AH559="","",IF(COUNTIF($AR$34:$AR558,$AH559)&lt;1,$AH559,"")))</f>
        <v/>
      </c>
      <c r="AS559" s="111" t="str">
        <f t="shared" si="71"/>
        <v/>
      </c>
      <c r="AT559" s="109" t="str">
        <f t="shared" si="76"/>
        <v/>
      </c>
      <c r="AU559" s="242"/>
      <c r="AV559" s="150"/>
      <c r="AW559" s="151"/>
      <c r="AX559" s="152" t="str">
        <f t="shared" si="69"/>
        <v/>
      </c>
      <c r="AY559" s="152"/>
    </row>
    <row r="560" spans="1:51" s="107" customFormat="1">
      <c r="A560" s="142" t="str">
        <f t="shared" si="72"/>
        <v/>
      </c>
      <c r="B560" s="148" t="str">
        <f t="shared" si="70"/>
        <v/>
      </c>
      <c r="C560" s="149"/>
      <c r="D560" s="111"/>
      <c r="E560" s="144" t="str">
        <f t="shared" si="73"/>
        <v/>
      </c>
      <c r="F560" s="238"/>
      <c r="G560" s="238"/>
      <c r="H560" s="238"/>
      <c r="I560" s="238"/>
      <c r="J560" s="238"/>
      <c r="K560" s="238"/>
      <c r="L560" s="238"/>
      <c r="M560" s="238"/>
      <c r="N560" s="238"/>
      <c r="O560" s="238"/>
      <c r="P560" s="238"/>
      <c r="Q560" s="238"/>
      <c r="R560" s="238"/>
      <c r="S560" s="238"/>
      <c r="T560" s="238"/>
      <c r="U560" s="238"/>
      <c r="V560" s="238"/>
      <c r="W560" s="238"/>
      <c r="X560" s="238"/>
      <c r="Y560" s="238"/>
      <c r="Z560" s="238"/>
      <c r="AA560" s="238"/>
      <c r="AB560" s="238"/>
      <c r="AC560" s="238"/>
      <c r="AD560" s="238"/>
      <c r="AE560" s="238"/>
      <c r="AF560" s="238"/>
      <c r="AG560" s="238"/>
      <c r="AH560" s="239"/>
      <c r="AI560" s="240"/>
      <c r="AJ560" s="239"/>
      <c r="AK560" s="238"/>
      <c r="AL560" s="241"/>
      <c r="AM560" s="238"/>
      <c r="AN560" s="238"/>
      <c r="AO560" s="238"/>
      <c r="AP560" s="174" t="str">
        <f t="shared" si="74"/>
        <v/>
      </c>
      <c r="AQ560" s="109" t="str">
        <f t="shared" si="75"/>
        <v/>
      </c>
      <c r="AR560" s="172" t="str">
        <f>UPPER(IF($AH560="","",IF(COUNTIF($AR$34:$AR559,$AH560)&lt;1,$AH560,"")))</f>
        <v/>
      </c>
      <c r="AS560" s="111" t="str">
        <f t="shared" si="71"/>
        <v/>
      </c>
      <c r="AT560" s="109" t="str">
        <f t="shared" si="76"/>
        <v/>
      </c>
      <c r="AU560" s="242"/>
      <c r="AV560" s="150"/>
      <c r="AW560" s="151"/>
      <c r="AX560" s="152" t="str">
        <f t="shared" si="69"/>
        <v/>
      </c>
      <c r="AY560" s="152"/>
    </row>
    <row r="561" spans="1:51" s="107" customFormat="1">
      <c r="A561" s="142" t="str">
        <f t="shared" si="72"/>
        <v/>
      </c>
      <c r="B561" s="148" t="str">
        <f t="shared" si="70"/>
        <v/>
      </c>
      <c r="C561" s="149"/>
      <c r="D561" s="111"/>
      <c r="E561" s="144" t="str">
        <f t="shared" si="73"/>
        <v/>
      </c>
      <c r="F561" s="238"/>
      <c r="G561" s="238"/>
      <c r="H561" s="238"/>
      <c r="I561" s="238"/>
      <c r="J561" s="238"/>
      <c r="K561" s="238"/>
      <c r="L561" s="238"/>
      <c r="M561" s="238"/>
      <c r="N561" s="238"/>
      <c r="O561" s="238"/>
      <c r="P561" s="238"/>
      <c r="Q561" s="238"/>
      <c r="R561" s="238"/>
      <c r="S561" s="238"/>
      <c r="T561" s="238"/>
      <c r="U561" s="238"/>
      <c r="V561" s="238"/>
      <c r="W561" s="238"/>
      <c r="X561" s="238"/>
      <c r="Y561" s="238"/>
      <c r="Z561" s="238"/>
      <c r="AA561" s="238"/>
      <c r="AB561" s="238"/>
      <c r="AC561" s="238"/>
      <c r="AD561" s="238"/>
      <c r="AE561" s="238"/>
      <c r="AF561" s="238"/>
      <c r="AG561" s="238"/>
      <c r="AH561" s="239"/>
      <c r="AI561" s="240"/>
      <c r="AJ561" s="239"/>
      <c r="AK561" s="238"/>
      <c r="AL561" s="241"/>
      <c r="AM561" s="238"/>
      <c r="AN561" s="238"/>
      <c r="AO561" s="238"/>
      <c r="AP561" s="174" t="str">
        <f t="shared" si="74"/>
        <v/>
      </c>
      <c r="AQ561" s="109" t="str">
        <f t="shared" si="75"/>
        <v/>
      </c>
      <c r="AR561" s="172" t="str">
        <f>UPPER(IF($AH561="","",IF(COUNTIF($AR$34:$AR560,$AH561)&lt;1,$AH561,"")))</f>
        <v/>
      </c>
      <c r="AS561" s="111" t="str">
        <f t="shared" si="71"/>
        <v/>
      </c>
      <c r="AT561" s="109" t="str">
        <f t="shared" si="76"/>
        <v/>
      </c>
      <c r="AU561" s="242"/>
      <c r="AV561" s="150"/>
      <c r="AW561" s="151"/>
      <c r="AX561" s="152" t="str">
        <f t="shared" si="69"/>
        <v/>
      </c>
      <c r="AY561" s="152"/>
    </row>
    <row r="562" spans="1:51" s="107" customFormat="1">
      <c r="A562" s="142" t="str">
        <f t="shared" si="72"/>
        <v/>
      </c>
      <c r="B562" s="148" t="str">
        <f t="shared" si="70"/>
        <v/>
      </c>
      <c r="C562" s="149"/>
      <c r="D562" s="111"/>
      <c r="E562" s="144" t="str">
        <f t="shared" si="73"/>
        <v/>
      </c>
      <c r="F562" s="238"/>
      <c r="G562" s="238"/>
      <c r="H562" s="238"/>
      <c r="I562" s="238"/>
      <c r="J562" s="238"/>
      <c r="K562" s="238"/>
      <c r="L562" s="238"/>
      <c r="M562" s="238"/>
      <c r="N562" s="238"/>
      <c r="O562" s="238"/>
      <c r="P562" s="238"/>
      <c r="Q562" s="238"/>
      <c r="R562" s="238"/>
      <c r="S562" s="238"/>
      <c r="T562" s="238"/>
      <c r="U562" s="238"/>
      <c r="V562" s="238"/>
      <c r="W562" s="238"/>
      <c r="X562" s="238"/>
      <c r="Y562" s="238"/>
      <c r="Z562" s="238"/>
      <c r="AA562" s="238"/>
      <c r="AB562" s="238"/>
      <c r="AC562" s="238"/>
      <c r="AD562" s="238"/>
      <c r="AE562" s="238"/>
      <c r="AF562" s="238"/>
      <c r="AG562" s="238"/>
      <c r="AH562" s="239"/>
      <c r="AI562" s="240"/>
      <c r="AJ562" s="239"/>
      <c r="AK562" s="238"/>
      <c r="AL562" s="241"/>
      <c r="AM562" s="238"/>
      <c r="AN562" s="238"/>
      <c r="AO562" s="238"/>
      <c r="AP562" s="174" t="str">
        <f t="shared" si="74"/>
        <v/>
      </c>
      <c r="AQ562" s="109" t="str">
        <f t="shared" si="75"/>
        <v/>
      </c>
      <c r="AR562" s="172" t="str">
        <f>UPPER(IF($AH562="","",IF(COUNTIF($AR$34:$AR561,$AH562)&lt;1,$AH562,"")))</f>
        <v/>
      </c>
      <c r="AS562" s="111" t="str">
        <f t="shared" si="71"/>
        <v/>
      </c>
      <c r="AT562" s="109" t="str">
        <f t="shared" si="76"/>
        <v/>
      </c>
      <c r="AU562" s="242"/>
      <c r="AV562" s="150"/>
      <c r="AW562" s="151"/>
      <c r="AX562" s="152" t="str">
        <f t="shared" si="69"/>
        <v/>
      </c>
      <c r="AY562" s="152"/>
    </row>
    <row r="563" spans="1:51" s="107" customFormat="1">
      <c r="A563" s="142" t="str">
        <f t="shared" si="72"/>
        <v/>
      </c>
      <c r="B563" s="148" t="str">
        <f t="shared" si="70"/>
        <v/>
      </c>
      <c r="C563" s="149"/>
      <c r="D563" s="111"/>
      <c r="E563" s="144" t="str">
        <f t="shared" si="73"/>
        <v/>
      </c>
      <c r="F563" s="238"/>
      <c r="G563" s="238"/>
      <c r="H563" s="238"/>
      <c r="I563" s="238"/>
      <c r="J563" s="238"/>
      <c r="K563" s="238"/>
      <c r="L563" s="238"/>
      <c r="M563" s="238"/>
      <c r="N563" s="238"/>
      <c r="O563" s="238"/>
      <c r="P563" s="238"/>
      <c r="Q563" s="238"/>
      <c r="R563" s="238"/>
      <c r="S563" s="238"/>
      <c r="T563" s="238"/>
      <c r="U563" s="238"/>
      <c r="V563" s="238"/>
      <c r="W563" s="238"/>
      <c r="X563" s="238"/>
      <c r="Y563" s="238"/>
      <c r="Z563" s="238"/>
      <c r="AA563" s="238"/>
      <c r="AB563" s="238"/>
      <c r="AC563" s="238"/>
      <c r="AD563" s="238"/>
      <c r="AE563" s="238"/>
      <c r="AF563" s="238"/>
      <c r="AG563" s="238"/>
      <c r="AH563" s="239"/>
      <c r="AI563" s="240"/>
      <c r="AJ563" s="239"/>
      <c r="AK563" s="238"/>
      <c r="AL563" s="241"/>
      <c r="AM563" s="238"/>
      <c r="AN563" s="238"/>
      <c r="AO563" s="238"/>
      <c r="AP563" s="174" t="str">
        <f t="shared" si="74"/>
        <v/>
      </c>
      <c r="AQ563" s="109" t="str">
        <f t="shared" si="75"/>
        <v/>
      </c>
      <c r="AR563" s="172" t="str">
        <f>UPPER(IF($AH563="","",IF(COUNTIF($AR$34:$AR562,$AH563)&lt;1,$AH563,"")))</f>
        <v/>
      </c>
      <c r="AS563" s="111" t="str">
        <f t="shared" si="71"/>
        <v/>
      </c>
      <c r="AT563" s="109" t="str">
        <f t="shared" si="76"/>
        <v/>
      </c>
      <c r="AU563" s="242"/>
      <c r="AV563" s="150"/>
      <c r="AW563" s="151"/>
      <c r="AX563" s="152" t="str">
        <f t="shared" si="69"/>
        <v/>
      </c>
      <c r="AY563" s="152"/>
    </row>
    <row r="564" spans="1:51" s="107" customFormat="1">
      <c r="A564" s="142" t="str">
        <f t="shared" si="72"/>
        <v/>
      </c>
      <c r="B564" s="148" t="str">
        <f t="shared" si="70"/>
        <v/>
      </c>
      <c r="C564" s="149"/>
      <c r="D564" s="111"/>
      <c r="E564" s="144" t="str">
        <f t="shared" si="73"/>
        <v/>
      </c>
      <c r="F564" s="238"/>
      <c r="G564" s="238"/>
      <c r="H564" s="238"/>
      <c r="I564" s="238"/>
      <c r="J564" s="238"/>
      <c r="K564" s="238"/>
      <c r="L564" s="238"/>
      <c r="M564" s="238"/>
      <c r="N564" s="238"/>
      <c r="O564" s="238"/>
      <c r="P564" s="238"/>
      <c r="Q564" s="238"/>
      <c r="R564" s="238"/>
      <c r="S564" s="238"/>
      <c r="T564" s="238"/>
      <c r="U564" s="238"/>
      <c r="V564" s="238"/>
      <c r="W564" s="238"/>
      <c r="X564" s="238"/>
      <c r="Y564" s="238"/>
      <c r="Z564" s="238"/>
      <c r="AA564" s="238"/>
      <c r="AB564" s="238"/>
      <c r="AC564" s="238"/>
      <c r="AD564" s="238"/>
      <c r="AE564" s="238"/>
      <c r="AF564" s="238"/>
      <c r="AG564" s="238"/>
      <c r="AH564" s="239"/>
      <c r="AI564" s="240"/>
      <c r="AJ564" s="239"/>
      <c r="AK564" s="238"/>
      <c r="AL564" s="241"/>
      <c r="AM564" s="238"/>
      <c r="AN564" s="238"/>
      <c r="AO564" s="238"/>
      <c r="AP564" s="174" t="str">
        <f t="shared" si="74"/>
        <v/>
      </c>
      <c r="AQ564" s="109" t="str">
        <f t="shared" si="75"/>
        <v/>
      </c>
      <c r="AR564" s="172" t="str">
        <f>UPPER(IF($AH564="","",IF(COUNTIF($AR$34:$AR563,$AH564)&lt;1,$AH564,"")))</f>
        <v/>
      </c>
      <c r="AS564" s="111" t="str">
        <f t="shared" si="71"/>
        <v/>
      </c>
      <c r="AT564" s="109" t="str">
        <f t="shared" si="76"/>
        <v/>
      </c>
      <c r="AU564" s="242"/>
      <c r="AV564" s="150"/>
      <c r="AW564" s="151"/>
      <c r="AX564" s="152" t="str">
        <f t="shared" si="69"/>
        <v/>
      </c>
      <c r="AY564" s="152"/>
    </row>
    <row r="565" spans="1:51" s="107" customFormat="1">
      <c r="A565" s="142" t="str">
        <f t="shared" si="72"/>
        <v/>
      </c>
      <c r="B565" s="148" t="str">
        <f t="shared" si="70"/>
        <v/>
      </c>
      <c r="C565" s="149"/>
      <c r="D565" s="111"/>
      <c r="E565" s="144" t="str">
        <f t="shared" si="73"/>
        <v/>
      </c>
      <c r="F565" s="238"/>
      <c r="G565" s="238"/>
      <c r="H565" s="238"/>
      <c r="I565" s="238"/>
      <c r="J565" s="238"/>
      <c r="K565" s="238"/>
      <c r="L565" s="238"/>
      <c r="M565" s="238"/>
      <c r="N565" s="238"/>
      <c r="O565" s="238"/>
      <c r="P565" s="238"/>
      <c r="Q565" s="238"/>
      <c r="R565" s="238"/>
      <c r="S565" s="238"/>
      <c r="T565" s="238"/>
      <c r="U565" s="238"/>
      <c r="V565" s="238"/>
      <c r="W565" s="238"/>
      <c r="X565" s="238"/>
      <c r="Y565" s="238"/>
      <c r="Z565" s="238"/>
      <c r="AA565" s="238"/>
      <c r="AB565" s="238"/>
      <c r="AC565" s="238"/>
      <c r="AD565" s="238"/>
      <c r="AE565" s="238"/>
      <c r="AF565" s="238"/>
      <c r="AG565" s="238"/>
      <c r="AH565" s="239"/>
      <c r="AI565" s="240"/>
      <c r="AJ565" s="239"/>
      <c r="AK565" s="238"/>
      <c r="AL565" s="241"/>
      <c r="AM565" s="238"/>
      <c r="AN565" s="238"/>
      <c r="AO565" s="238"/>
      <c r="AP565" s="174" t="str">
        <f t="shared" si="74"/>
        <v/>
      </c>
      <c r="AQ565" s="109" t="str">
        <f t="shared" si="75"/>
        <v/>
      </c>
      <c r="AR565" s="172" t="str">
        <f>UPPER(IF($AH565="","",IF(COUNTIF($AR$34:$AR564,$AH565)&lt;1,$AH565,"")))</f>
        <v/>
      </c>
      <c r="AS565" s="111" t="str">
        <f t="shared" si="71"/>
        <v/>
      </c>
      <c r="AT565" s="109" t="str">
        <f t="shared" si="76"/>
        <v/>
      </c>
      <c r="AU565" s="242"/>
      <c r="AV565" s="150"/>
      <c r="AW565" s="151"/>
      <c r="AX565" s="152" t="str">
        <f t="shared" si="69"/>
        <v/>
      </c>
      <c r="AY565" s="152"/>
    </row>
    <row r="566" spans="1:51" s="107" customFormat="1">
      <c r="A566" s="142" t="str">
        <f t="shared" si="72"/>
        <v/>
      </c>
      <c r="B566" s="148" t="str">
        <f t="shared" si="70"/>
        <v/>
      </c>
      <c r="C566" s="149"/>
      <c r="D566" s="111"/>
      <c r="E566" s="144" t="str">
        <f t="shared" si="73"/>
        <v/>
      </c>
      <c r="F566" s="238"/>
      <c r="G566" s="238"/>
      <c r="H566" s="238"/>
      <c r="I566" s="238"/>
      <c r="J566" s="238"/>
      <c r="K566" s="238"/>
      <c r="L566" s="238"/>
      <c r="M566" s="238"/>
      <c r="N566" s="238"/>
      <c r="O566" s="238"/>
      <c r="P566" s="238"/>
      <c r="Q566" s="238"/>
      <c r="R566" s="238"/>
      <c r="S566" s="238"/>
      <c r="T566" s="238"/>
      <c r="U566" s="238"/>
      <c r="V566" s="238"/>
      <c r="W566" s="238"/>
      <c r="X566" s="238"/>
      <c r="Y566" s="238"/>
      <c r="Z566" s="238"/>
      <c r="AA566" s="238"/>
      <c r="AB566" s="238"/>
      <c r="AC566" s="238"/>
      <c r="AD566" s="238"/>
      <c r="AE566" s="238"/>
      <c r="AF566" s="238"/>
      <c r="AG566" s="238"/>
      <c r="AH566" s="239"/>
      <c r="AI566" s="240"/>
      <c r="AJ566" s="239"/>
      <c r="AK566" s="238"/>
      <c r="AL566" s="241"/>
      <c r="AM566" s="238"/>
      <c r="AN566" s="238"/>
      <c r="AO566" s="238"/>
      <c r="AP566" s="174" t="str">
        <f t="shared" si="74"/>
        <v/>
      </c>
      <c r="AQ566" s="109" t="str">
        <f t="shared" si="75"/>
        <v/>
      </c>
      <c r="AR566" s="172" t="str">
        <f>UPPER(IF($AH566="","",IF(COUNTIF($AR$34:$AR565,$AH566)&lt;1,$AH566,"")))</f>
        <v/>
      </c>
      <c r="AS566" s="111" t="str">
        <f t="shared" si="71"/>
        <v/>
      </c>
      <c r="AT566" s="109" t="str">
        <f t="shared" si="76"/>
        <v/>
      </c>
      <c r="AU566" s="242"/>
      <c r="AV566" s="150"/>
      <c r="AW566" s="151"/>
      <c r="AX566" s="152" t="str">
        <f t="shared" si="69"/>
        <v/>
      </c>
      <c r="AY566" s="152"/>
    </row>
    <row r="567" spans="1:51" s="107" customFormat="1">
      <c r="A567" s="142" t="str">
        <f t="shared" si="72"/>
        <v/>
      </c>
      <c r="B567" s="148" t="str">
        <f t="shared" si="70"/>
        <v/>
      </c>
      <c r="C567" s="149"/>
      <c r="D567" s="111"/>
      <c r="E567" s="144" t="str">
        <f t="shared" si="73"/>
        <v/>
      </c>
      <c r="F567" s="238"/>
      <c r="G567" s="238"/>
      <c r="H567" s="238"/>
      <c r="I567" s="238"/>
      <c r="J567" s="238"/>
      <c r="K567" s="238"/>
      <c r="L567" s="238"/>
      <c r="M567" s="238"/>
      <c r="N567" s="238"/>
      <c r="O567" s="238"/>
      <c r="P567" s="238"/>
      <c r="Q567" s="238"/>
      <c r="R567" s="238"/>
      <c r="S567" s="238"/>
      <c r="T567" s="238"/>
      <c r="U567" s="238"/>
      <c r="V567" s="238"/>
      <c r="W567" s="238"/>
      <c r="X567" s="238"/>
      <c r="Y567" s="238"/>
      <c r="Z567" s="238"/>
      <c r="AA567" s="238"/>
      <c r="AB567" s="238"/>
      <c r="AC567" s="238"/>
      <c r="AD567" s="238"/>
      <c r="AE567" s="238"/>
      <c r="AF567" s="238"/>
      <c r="AG567" s="238"/>
      <c r="AH567" s="239"/>
      <c r="AI567" s="240"/>
      <c r="AJ567" s="239"/>
      <c r="AK567" s="238"/>
      <c r="AL567" s="241"/>
      <c r="AM567" s="238"/>
      <c r="AN567" s="238"/>
      <c r="AO567" s="238"/>
      <c r="AP567" s="174" t="str">
        <f t="shared" si="74"/>
        <v/>
      </c>
      <c r="AQ567" s="109" t="str">
        <f t="shared" si="75"/>
        <v/>
      </c>
      <c r="AR567" s="172" t="str">
        <f>UPPER(IF($AH567="","",IF(COUNTIF($AR$34:$AR566,$AH567)&lt;1,$AH567,"")))</f>
        <v/>
      </c>
      <c r="AS567" s="111" t="str">
        <f t="shared" si="71"/>
        <v/>
      </c>
      <c r="AT567" s="109" t="str">
        <f t="shared" si="76"/>
        <v/>
      </c>
      <c r="AU567" s="242"/>
      <c r="AV567" s="150"/>
      <c r="AW567" s="151"/>
      <c r="AX567" s="152" t="str">
        <f t="shared" si="69"/>
        <v/>
      </c>
      <c r="AY567" s="152"/>
    </row>
    <row r="568" spans="1:51" s="107" customFormat="1">
      <c r="A568" s="142" t="str">
        <f t="shared" si="72"/>
        <v/>
      </c>
      <c r="B568" s="148" t="str">
        <f t="shared" si="70"/>
        <v/>
      </c>
      <c r="C568" s="149"/>
      <c r="D568" s="111"/>
      <c r="E568" s="144" t="str">
        <f t="shared" si="73"/>
        <v/>
      </c>
      <c r="F568" s="238"/>
      <c r="G568" s="238"/>
      <c r="H568" s="238"/>
      <c r="I568" s="238"/>
      <c r="J568" s="238"/>
      <c r="K568" s="238"/>
      <c r="L568" s="238"/>
      <c r="M568" s="238"/>
      <c r="N568" s="238"/>
      <c r="O568" s="238"/>
      <c r="P568" s="238"/>
      <c r="Q568" s="238"/>
      <c r="R568" s="238"/>
      <c r="S568" s="238"/>
      <c r="T568" s="238"/>
      <c r="U568" s="238"/>
      <c r="V568" s="238"/>
      <c r="W568" s="238"/>
      <c r="X568" s="238"/>
      <c r="Y568" s="238"/>
      <c r="Z568" s="238"/>
      <c r="AA568" s="238"/>
      <c r="AB568" s="238"/>
      <c r="AC568" s="238"/>
      <c r="AD568" s="238"/>
      <c r="AE568" s="238"/>
      <c r="AF568" s="238"/>
      <c r="AG568" s="238"/>
      <c r="AH568" s="239"/>
      <c r="AI568" s="240"/>
      <c r="AJ568" s="239"/>
      <c r="AK568" s="238"/>
      <c r="AL568" s="241"/>
      <c r="AM568" s="238"/>
      <c r="AN568" s="238"/>
      <c r="AO568" s="238"/>
      <c r="AP568" s="174" t="str">
        <f t="shared" si="74"/>
        <v/>
      </c>
      <c r="AQ568" s="109" t="str">
        <f t="shared" si="75"/>
        <v/>
      </c>
      <c r="AR568" s="172" t="str">
        <f>UPPER(IF($AH568="","",IF(COUNTIF($AR$34:$AR567,$AH568)&lt;1,$AH568,"")))</f>
        <v/>
      </c>
      <c r="AS568" s="111" t="str">
        <f t="shared" si="71"/>
        <v/>
      </c>
      <c r="AT568" s="109" t="str">
        <f t="shared" si="76"/>
        <v/>
      </c>
      <c r="AU568" s="242"/>
      <c r="AV568" s="150"/>
      <c r="AW568" s="151"/>
      <c r="AX568" s="152" t="str">
        <f t="shared" si="69"/>
        <v/>
      </c>
      <c r="AY568" s="152"/>
    </row>
    <row r="569" spans="1:51" s="107" customFormat="1">
      <c r="A569" s="142" t="str">
        <f t="shared" si="72"/>
        <v/>
      </c>
      <c r="B569" s="148" t="str">
        <f t="shared" si="70"/>
        <v/>
      </c>
      <c r="C569" s="149"/>
      <c r="D569" s="111"/>
      <c r="E569" s="144" t="str">
        <f t="shared" si="73"/>
        <v/>
      </c>
      <c r="F569" s="238"/>
      <c r="G569" s="238"/>
      <c r="H569" s="238"/>
      <c r="I569" s="238"/>
      <c r="J569" s="238"/>
      <c r="K569" s="238"/>
      <c r="L569" s="238"/>
      <c r="M569" s="238"/>
      <c r="N569" s="238"/>
      <c r="O569" s="238"/>
      <c r="P569" s="238"/>
      <c r="Q569" s="238"/>
      <c r="R569" s="238"/>
      <c r="S569" s="238"/>
      <c r="T569" s="238"/>
      <c r="U569" s="238"/>
      <c r="V569" s="238"/>
      <c r="W569" s="238"/>
      <c r="X569" s="238"/>
      <c r="Y569" s="238"/>
      <c r="Z569" s="238"/>
      <c r="AA569" s="238"/>
      <c r="AB569" s="238"/>
      <c r="AC569" s="238"/>
      <c r="AD569" s="238"/>
      <c r="AE569" s="238"/>
      <c r="AF569" s="238"/>
      <c r="AG569" s="238"/>
      <c r="AH569" s="239"/>
      <c r="AI569" s="240"/>
      <c r="AJ569" s="239"/>
      <c r="AK569" s="238"/>
      <c r="AL569" s="241"/>
      <c r="AM569" s="238"/>
      <c r="AN569" s="238"/>
      <c r="AO569" s="238"/>
      <c r="AP569" s="174" t="str">
        <f t="shared" si="74"/>
        <v/>
      </c>
      <c r="AQ569" s="109" t="str">
        <f t="shared" si="75"/>
        <v/>
      </c>
      <c r="AR569" s="172" t="str">
        <f>UPPER(IF($AH569="","",IF(COUNTIF($AR$34:$AR568,$AH569)&lt;1,$AH569,"")))</f>
        <v/>
      </c>
      <c r="AS569" s="111" t="str">
        <f t="shared" si="71"/>
        <v/>
      </c>
      <c r="AT569" s="109" t="str">
        <f t="shared" si="76"/>
        <v/>
      </c>
      <c r="AU569" s="242"/>
      <c r="AV569" s="150"/>
      <c r="AW569" s="151"/>
      <c r="AX569" s="152" t="str">
        <f t="shared" si="69"/>
        <v/>
      </c>
      <c r="AY569" s="152"/>
    </row>
    <row r="570" spans="1:51" s="107" customFormat="1">
      <c r="A570" s="142" t="str">
        <f t="shared" si="72"/>
        <v/>
      </c>
      <c r="B570" s="148" t="str">
        <f t="shared" si="70"/>
        <v/>
      </c>
      <c r="C570" s="149"/>
      <c r="D570" s="111"/>
      <c r="E570" s="144" t="str">
        <f t="shared" si="73"/>
        <v/>
      </c>
      <c r="F570" s="238"/>
      <c r="G570" s="238"/>
      <c r="H570" s="238"/>
      <c r="I570" s="238"/>
      <c r="J570" s="238"/>
      <c r="K570" s="238"/>
      <c r="L570" s="238"/>
      <c r="M570" s="238"/>
      <c r="N570" s="238"/>
      <c r="O570" s="238"/>
      <c r="P570" s="238"/>
      <c r="Q570" s="238"/>
      <c r="R570" s="238"/>
      <c r="S570" s="238"/>
      <c r="T570" s="238"/>
      <c r="U570" s="238"/>
      <c r="V570" s="238"/>
      <c r="W570" s="238"/>
      <c r="X570" s="238"/>
      <c r="Y570" s="238"/>
      <c r="Z570" s="238"/>
      <c r="AA570" s="238"/>
      <c r="AB570" s="238"/>
      <c r="AC570" s="238"/>
      <c r="AD570" s="238"/>
      <c r="AE570" s="238"/>
      <c r="AF570" s="238"/>
      <c r="AG570" s="238"/>
      <c r="AH570" s="239"/>
      <c r="AI570" s="240"/>
      <c r="AJ570" s="239"/>
      <c r="AK570" s="238"/>
      <c r="AL570" s="241"/>
      <c r="AM570" s="238"/>
      <c r="AN570" s="238"/>
      <c r="AO570" s="238"/>
      <c r="AP570" s="174" t="str">
        <f t="shared" si="74"/>
        <v/>
      </c>
      <c r="AQ570" s="109" t="str">
        <f t="shared" si="75"/>
        <v/>
      </c>
      <c r="AR570" s="172" t="str">
        <f>UPPER(IF($AH570="","",IF(COUNTIF($AR$34:$AR569,$AH570)&lt;1,$AH570,"")))</f>
        <v/>
      </c>
      <c r="AS570" s="111" t="str">
        <f t="shared" si="71"/>
        <v/>
      </c>
      <c r="AT570" s="109" t="str">
        <f t="shared" si="76"/>
        <v/>
      </c>
      <c r="AU570" s="242"/>
      <c r="AV570" s="150"/>
      <c r="AW570" s="151"/>
      <c r="AX570" s="152" t="str">
        <f t="shared" si="69"/>
        <v/>
      </c>
      <c r="AY570" s="152"/>
    </row>
    <row r="571" spans="1:51" s="107" customFormat="1">
      <c r="A571" s="142" t="str">
        <f t="shared" si="72"/>
        <v/>
      </c>
      <c r="B571" s="148" t="str">
        <f t="shared" si="70"/>
        <v/>
      </c>
      <c r="C571" s="149"/>
      <c r="D571" s="111"/>
      <c r="E571" s="144" t="str">
        <f t="shared" si="73"/>
        <v/>
      </c>
      <c r="F571" s="238"/>
      <c r="G571" s="238"/>
      <c r="H571" s="238"/>
      <c r="I571" s="238"/>
      <c r="J571" s="238"/>
      <c r="K571" s="238"/>
      <c r="L571" s="238"/>
      <c r="M571" s="238"/>
      <c r="N571" s="238"/>
      <c r="O571" s="238"/>
      <c r="P571" s="238"/>
      <c r="Q571" s="238"/>
      <c r="R571" s="238"/>
      <c r="S571" s="238"/>
      <c r="T571" s="238"/>
      <c r="U571" s="238"/>
      <c r="V571" s="238"/>
      <c r="W571" s="238"/>
      <c r="X571" s="238"/>
      <c r="Y571" s="238"/>
      <c r="Z571" s="238"/>
      <c r="AA571" s="238"/>
      <c r="AB571" s="238"/>
      <c r="AC571" s="238"/>
      <c r="AD571" s="238"/>
      <c r="AE571" s="238"/>
      <c r="AF571" s="238"/>
      <c r="AG571" s="238"/>
      <c r="AH571" s="239"/>
      <c r="AI571" s="240"/>
      <c r="AJ571" s="239"/>
      <c r="AK571" s="238"/>
      <c r="AL571" s="241"/>
      <c r="AM571" s="238"/>
      <c r="AN571" s="238"/>
      <c r="AO571" s="238"/>
      <c r="AP571" s="174" t="str">
        <f t="shared" si="74"/>
        <v/>
      </c>
      <c r="AQ571" s="109" t="str">
        <f t="shared" si="75"/>
        <v/>
      </c>
      <c r="AR571" s="172" t="str">
        <f>UPPER(IF($AH571="","",IF(COUNTIF($AR$34:$AR570,$AH571)&lt;1,$AH571,"")))</f>
        <v/>
      </c>
      <c r="AS571" s="111" t="str">
        <f t="shared" si="71"/>
        <v/>
      </c>
      <c r="AT571" s="109" t="str">
        <f t="shared" si="76"/>
        <v/>
      </c>
      <c r="AU571" s="242"/>
      <c r="AV571" s="150"/>
      <c r="AW571" s="151"/>
      <c r="AX571" s="152" t="str">
        <f t="shared" si="69"/>
        <v/>
      </c>
      <c r="AY571" s="152"/>
    </row>
    <row r="572" spans="1:51" s="107" customFormat="1">
      <c r="A572" s="142" t="str">
        <f t="shared" si="72"/>
        <v/>
      </c>
      <c r="B572" s="148" t="str">
        <f t="shared" si="70"/>
        <v/>
      </c>
      <c r="C572" s="149"/>
      <c r="D572" s="111"/>
      <c r="E572" s="144" t="str">
        <f t="shared" si="73"/>
        <v/>
      </c>
      <c r="F572" s="238"/>
      <c r="G572" s="238"/>
      <c r="H572" s="238"/>
      <c r="I572" s="238"/>
      <c r="J572" s="238"/>
      <c r="K572" s="238"/>
      <c r="L572" s="238"/>
      <c r="M572" s="238"/>
      <c r="N572" s="238"/>
      <c r="O572" s="238"/>
      <c r="P572" s="238"/>
      <c r="Q572" s="238"/>
      <c r="R572" s="238"/>
      <c r="S572" s="238"/>
      <c r="T572" s="238"/>
      <c r="U572" s="238"/>
      <c r="V572" s="238"/>
      <c r="W572" s="238"/>
      <c r="X572" s="238"/>
      <c r="Y572" s="238"/>
      <c r="Z572" s="238"/>
      <c r="AA572" s="238"/>
      <c r="AB572" s="238"/>
      <c r="AC572" s="238"/>
      <c r="AD572" s="238"/>
      <c r="AE572" s="238"/>
      <c r="AF572" s="238"/>
      <c r="AG572" s="238"/>
      <c r="AH572" s="239"/>
      <c r="AI572" s="240"/>
      <c r="AJ572" s="239"/>
      <c r="AK572" s="238"/>
      <c r="AL572" s="241"/>
      <c r="AM572" s="238"/>
      <c r="AN572" s="238"/>
      <c r="AO572" s="238"/>
      <c r="AP572" s="174" t="str">
        <f t="shared" si="74"/>
        <v/>
      </c>
      <c r="AQ572" s="109" t="str">
        <f t="shared" si="75"/>
        <v/>
      </c>
      <c r="AR572" s="172" t="str">
        <f>UPPER(IF($AH572="","",IF(COUNTIF($AR$34:$AR571,$AH572)&lt;1,$AH572,"")))</f>
        <v/>
      </c>
      <c r="AS572" s="111" t="str">
        <f t="shared" si="71"/>
        <v/>
      </c>
      <c r="AT572" s="109" t="str">
        <f t="shared" si="76"/>
        <v/>
      </c>
      <c r="AU572" s="242"/>
      <c r="AV572" s="150"/>
      <c r="AW572" s="151"/>
      <c r="AX572" s="152" t="str">
        <f t="shared" si="69"/>
        <v/>
      </c>
      <c r="AY572" s="152"/>
    </row>
    <row r="573" spans="1:51" s="107" customFormat="1">
      <c r="A573" s="142" t="str">
        <f t="shared" si="72"/>
        <v/>
      </c>
      <c r="B573" s="148" t="str">
        <f t="shared" si="70"/>
        <v/>
      </c>
      <c r="C573" s="149"/>
      <c r="D573" s="111"/>
      <c r="E573" s="144" t="str">
        <f t="shared" si="73"/>
        <v/>
      </c>
      <c r="F573" s="238"/>
      <c r="G573" s="238"/>
      <c r="H573" s="238"/>
      <c r="I573" s="238"/>
      <c r="J573" s="238"/>
      <c r="K573" s="238"/>
      <c r="L573" s="238"/>
      <c r="M573" s="238"/>
      <c r="N573" s="238"/>
      <c r="O573" s="238"/>
      <c r="P573" s="238"/>
      <c r="Q573" s="238"/>
      <c r="R573" s="238"/>
      <c r="S573" s="238"/>
      <c r="T573" s="238"/>
      <c r="U573" s="238"/>
      <c r="V573" s="238"/>
      <c r="W573" s="238"/>
      <c r="X573" s="238"/>
      <c r="Y573" s="238"/>
      <c r="Z573" s="238"/>
      <c r="AA573" s="238"/>
      <c r="AB573" s="238"/>
      <c r="AC573" s="238"/>
      <c r="AD573" s="238"/>
      <c r="AE573" s="238"/>
      <c r="AF573" s="238"/>
      <c r="AG573" s="238"/>
      <c r="AH573" s="239"/>
      <c r="AI573" s="240"/>
      <c r="AJ573" s="239"/>
      <c r="AK573" s="238"/>
      <c r="AL573" s="241"/>
      <c r="AM573" s="238"/>
      <c r="AN573" s="238"/>
      <c r="AO573" s="238"/>
      <c r="AP573" s="174" t="str">
        <f t="shared" si="74"/>
        <v/>
      </c>
      <c r="AQ573" s="109" t="str">
        <f t="shared" si="75"/>
        <v/>
      </c>
      <c r="AR573" s="172" t="str">
        <f>UPPER(IF($AH573="","",IF(COUNTIF($AR$34:$AR572,$AH573)&lt;1,$AH573,"")))</f>
        <v/>
      </c>
      <c r="AS573" s="111" t="str">
        <f t="shared" si="71"/>
        <v/>
      </c>
      <c r="AT573" s="109" t="str">
        <f t="shared" si="76"/>
        <v/>
      </c>
      <c r="AU573" s="242"/>
      <c r="AV573" s="150"/>
      <c r="AW573" s="151"/>
      <c r="AX573" s="152" t="str">
        <f t="shared" si="69"/>
        <v/>
      </c>
      <c r="AY573" s="152"/>
    </row>
    <row r="574" spans="1:51" s="107" customFormat="1">
      <c r="A574" s="142" t="str">
        <f t="shared" si="72"/>
        <v/>
      </c>
      <c r="B574" s="148" t="str">
        <f t="shared" si="70"/>
        <v/>
      </c>
      <c r="C574" s="149"/>
      <c r="D574" s="111"/>
      <c r="E574" s="144" t="str">
        <f t="shared" si="73"/>
        <v/>
      </c>
      <c r="F574" s="238"/>
      <c r="G574" s="238"/>
      <c r="H574" s="238"/>
      <c r="I574" s="238"/>
      <c r="J574" s="238"/>
      <c r="K574" s="238"/>
      <c r="L574" s="238"/>
      <c r="M574" s="238"/>
      <c r="N574" s="238"/>
      <c r="O574" s="238"/>
      <c r="P574" s="238"/>
      <c r="Q574" s="238"/>
      <c r="R574" s="238"/>
      <c r="S574" s="238"/>
      <c r="T574" s="238"/>
      <c r="U574" s="238"/>
      <c r="V574" s="238"/>
      <c r="W574" s="238"/>
      <c r="X574" s="238"/>
      <c r="Y574" s="238"/>
      <c r="Z574" s="238"/>
      <c r="AA574" s="238"/>
      <c r="AB574" s="238"/>
      <c r="AC574" s="238"/>
      <c r="AD574" s="238"/>
      <c r="AE574" s="238"/>
      <c r="AF574" s="238"/>
      <c r="AG574" s="238"/>
      <c r="AH574" s="239"/>
      <c r="AI574" s="240"/>
      <c r="AJ574" s="239"/>
      <c r="AK574" s="238"/>
      <c r="AL574" s="241"/>
      <c r="AM574" s="238"/>
      <c r="AN574" s="238"/>
      <c r="AO574" s="238"/>
      <c r="AP574" s="174" t="str">
        <f t="shared" si="74"/>
        <v/>
      </c>
      <c r="AQ574" s="109" t="str">
        <f t="shared" si="75"/>
        <v/>
      </c>
      <c r="AR574" s="172" t="str">
        <f>UPPER(IF($AH574="","",IF(COUNTIF($AR$34:$AR573,$AH574)&lt;1,$AH574,"")))</f>
        <v/>
      </c>
      <c r="AS574" s="111" t="str">
        <f t="shared" si="71"/>
        <v/>
      </c>
      <c r="AT574" s="109" t="str">
        <f t="shared" si="76"/>
        <v/>
      </c>
      <c r="AU574" s="242"/>
      <c r="AV574" s="150"/>
      <c r="AW574" s="151"/>
      <c r="AX574" s="152" t="str">
        <f t="shared" si="69"/>
        <v/>
      </c>
      <c r="AY574" s="152"/>
    </row>
    <row r="575" spans="1:51" s="107" customFormat="1">
      <c r="A575" s="142" t="str">
        <f t="shared" si="72"/>
        <v/>
      </c>
      <c r="B575" s="148" t="str">
        <f t="shared" si="70"/>
        <v/>
      </c>
      <c r="C575" s="149"/>
      <c r="D575" s="111"/>
      <c r="E575" s="144" t="str">
        <f t="shared" si="73"/>
        <v/>
      </c>
      <c r="F575" s="238"/>
      <c r="G575" s="238"/>
      <c r="H575" s="238"/>
      <c r="I575" s="238"/>
      <c r="J575" s="238"/>
      <c r="K575" s="238"/>
      <c r="L575" s="238"/>
      <c r="M575" s="238"/>
      <c r="N575" s="238"/>
      <c r="O575" s="238"/>
      <c r="P575" s="238"/>
      <c r="Q575" s="238"/>
      <c r="R575" s="238"/>
      <c r="S575" s="238"/>
      <c r="T575" s="238"/>
      <c r="U575" s="238"/>
      <c r="V575" s="238"/>
      <c r="W575" s="238"/>
      <c r="X575" s="238"/>
      <c r="Y575" s="238"/>
      <c r="Z575" s="238"/>
      <c r="AA575" s="238"/>
      <c r="AB575" s="238"/>
      <c r="AC575" s="238"/>
      <c r="AD575" s="238"/>
      <c r="AE575" s="238"/>
      <c r="AF575" s="238"/>
      <c r="AG575" s="238"/>
      <c r="AH575" s="239"/>
      <c r="AI575" s="240"/>
      <c r="AJ575" s="239"/>
      <c r="AK575" s="238"/>
      <c r="AL575" s="241"/>
      <c r="AM575" s="238"/>
      <c r="AN575" s="238"/>
      <c r="AO575" s="238"/>
      <c r="AP575" s="174" t="str">
        <f t="shared" si="74"/>
        <v/>
      </c>
      <c r="AQ575" s="109" t="str">
        <f t="shared" si="75"/>
        <v/>
      </c>
      <c r="AR575" s="172" t="str">
        <f>UPPER(IF($AH575="","",IF(COUNTIF($AR$34:$AR574,$AH575)&lt;1,$AH575,"")))</f>
        <v/>
      </c>
      <c r="AS575" s="111" t="str">
        <f t="shared" si="71"/>
        <v/>
      </c>
      <c r="AT575" s="109" t="str">
        <f t="shared" si="76"/>
        <v/>
      </c>
      <c r="AU575" s="242"/>
      <c r="AV575" s="150"/>
      <c r="AW575" s="151"/>
      <c r="AX575" s="152" t="str">
        <f t="shared" si="69"/>
        <v/>
      </c>
      <c r="AY575" s="152"/>
    </row>
    <row r="576" spans="1:51" s="107" customFormat="1">
      <c r="A576" s="142" t="str">
        <f t="shared" si="72"/>
        <v/>
      </c>
      <c r="B576" s="148" t="str">
        <f t="shared" si="70"/>
        <v/>
      </c>
      <c r="C576" s="149"/>
      <c r="D576" s="111"/>
      <c r="E576" s="144" t="str">
        <f t="shared" si="73"/>
        <v/>
      </c>
      <c r="F576" s="238"/>
      <c r="G576" s="238"/>
      <c r="H576" s="238"/>
      <c r="I576" s="238"/>
      <c r="J576" s="238"/>
      <c r="K576" s="238"/>
      <c r="L576" s="238"/>
      <c r="M576" s="238"/>
      <c r="N576" s="238"/>
      <c r="O576" s="238"/>
      <c r="P576" s="238"/>
      <c r="Q576" s="238"/>
      <c r="R576" s="238"/>
      <c r="S576" s="238"/>
      <c r="T576" s="238"/>
      <c r="U576" s="238"/>
      <c r="V576" s="238"/>
      <c r="W576" s="238"/>
      <c r="X576" s="238"/>
      <c r="Y576" s="238"/>
      <c r="Z576" s="238"/>
      <c r="AA576" s="238"/>
      <c r="AB576" s="238"/>
      <c r="AC576" s="238"/>
      <c r="AD576" s="238"/>
      <c r="AE576" s="238"/>
      <c r="AF576" s="238"/>
      <c r="AG576" s="238"/>
      <c r="AH576" s="239"/>
      <c r="AI576" s="240"/>
      <c r="AJ576" s="239"/>
      <c r="AK576" s="238"/>
      <c r="AL576" s="241"/>
      <c r="AM576" s="238"/>
      <c r="AN576" s="238"/>
      <c r="AO576" s="238"/>
      <c r="AP576" s="174" t="str">
        <f t="shared" si="74"/>
        <v/>
      </c>
      <c r="AQ576" s="109" t="str">
        <f t="shared" si="75"/>
        <v/>
      </c>
      <c r="AR576" s="172" t="str">
        <f>UPPER(IF($AH576="","",IF(COUNTIF($AR$34:$AR575,$AH576)&lt;1,$AH576,"")))</f>
        <v/>
      </c>
      <c r="AS576" s="111" t="str">
        <f t="shared" si="71"/>
        <v/>
      </c>
      <c r="AT576" s="109" t="str">
        <f t="shared" si="76"/>
        <v/>
      </c>
      <c r="AU576" s="242"/>
      <c r="AV576" s="150"/>
      <c r="AW576" s="151"/>
      <c r="AX576" s="152" t="str">
        <f t="shared" si="69"/>
        <v/>
      </c>
      <c r="AY576" s="152"/>
    </row>
    <row r="577" spans="1:51" s="107" customFormat="1">
      <c r="A577" s="142" t="str">
        <f t="shared" si="72"/>
        <v/>
      </c>
      <c r="B577" s="148" t="str">
        <f t="shared" si="70"/>
        <v/>
      </c>
      <c r="C577" s="149"/>
      <c r="D577" s="111"/>
      <c r="E577" s="144" t="str">
        <f t="shared" si="73"/>
        <v/>
      </c>
      <c r="F577" s="238"/>
      <c r="G577" s="238"/>
      <c r="H577" s="238"/>
      <c r="I577" s="238"/>
      <c r="J577" s="238"/>
      <c r="K577" s="238"/>
      <c r="L577" s="238"/>
      <c r="M577" s="238"/>
      <c r="N577" s="238"/>
      <c r="O577" s="238"/>
      <c r="P577" s="238"/>
      <c r="Q577" s="238"/>
      <c r="R577" s="238"/>
      <c r="S577" s="238"/>
      <c r="T577" s="238"/>
      <c r="U577" s="238"/>
      <c r="V577" s="238"/>
      <c r="W577" s="238"/>
      <c r="X577" s="238"/>
      <c r="Y577" s="238"/>
      <c r="Z577" s="238"/>
      <c r="AA577" s="238"/>
      <c r="AB577" s="238"/>
      <c r="AC577" s="238"/>
      <c r="AD577" s="238"/>
      <c r="AE577" s="238"/>
      <c r="AF577" s="238"/>
      <c r="AG577" s="238"/>
      <c r="AH577" s="239"/>
      <c r="AI577" s="240"/>
      <c r="AJ577" s="239"/>
      <c r="AK577" s="238"/>
      <c r="AL577" s="241"/>
      <c r="AM577" s="238"/>
      <c r="AN577" s="238"/>
      <c r="AO577" s="238"/>
      <c r="AP577" s="174" t="str">
        <f t="shared" si="74"/>
        <v/>
      </c>
      <c r="AQ577" s="109" t="str">
        <f t="shared" si="75"/>
        <v/>
      </c>
      <c r="AR577" s="172" t="str">
        <f>UPPER(IF($AH577="","",IF(COUNTIF($AR$34:$AR576,$AH577)&lt;1,$AH577,"")))</f>
        <v/>
      </c>
      <c r="AS577" s="111" t="str">
        <f t="shared" si="71"/>
        <v/>
      </c>
      <c r="AT577" s="109" t="str">
        <f t="shared" si="76"/>
        <v/>
      </c>
      <c r="AU577" s="242"/>
      <c r="AV577" s="150"/>
      <c r="AW577" s="151"/>
      <c r="AX577" s="152" t="str">
        <f t="shared" si="69"/>
        <v/>
      </c>
      <c r="AY577" s="152"/>
    </row>
    <row r="578" spans="1:51" s="107" customFormat="1">
      <c r="A578" s="142" t="str">
        <f t="shared" si="72"/>
        <v/>
      </c>
      <c r="B578" s="148" t="str">
        <f t="shared" si="70"/>
        <v/>
      </c>
      <c r="C578" s="149"/>
      <c r="D578" s="111"/>
      <c r="E578" s="144" t="str">
        <f t="shared" si="73"/>
        <v/>
      </c>
      <c r="F578" s="238"/>
      <c r="G578" s="238"/>
      <c r="H578" s="238"/>
      <c r="I578" s="238"/>
      <c r="J578" s="238"/>
      <c r="K578" s="238"/>
      <c r="L578" s="238"/>
      <c r="M578" s="238"/>
      <c r="N578" s="238"/>
      <c r="O578" s="238"/>
      <c r="P578" s="238"/>
      <c r="Q578" s="238"/>
      <c r="R578" s="238"/>
      <c r="S578" s="238"/>
      <c r="T578" s="238"/>
      <c r="U578" s="238"/>
      <c r="V578" s="238"/>
      <c r="W578" s="238"/>
      <c r="X578" s="238"/>
      <c r="Y578" s="238"/>
      <c r="Z578" s="238"/>
      <c r="AA578" s="238"/>
      <c r="AB578" s="238"/>
      <c r="AC578" s="238"/>
      <c r="AD578" s="238"/>
      <c r="AE578" s="238"/>
      <c r="AF578" s="238"/>
      <c r="AG578" s="238"/>
      <c r="AH578" s="239"/>
      <c r="AI578" s="240"/>
      <c r="AJ578" s="239"/>
      <c r="AK578" s="238"/>
      <c r="AL578" s="241"/>
      <c r="AM578" s="238"/>
      <c r="AN578" s="238"/>
      <c r="AO578" s="238"/>
      <c r="AP578" s="174" t="str">
        <f t="shared" si="74"/>
        <v/>
      </c>
      <c r="AQ578" s="109" t="str">
        <f t="shared" si="75"/>
        <v/>
      </c>
      <c r="AR578" s="172" t="str">
        <f>UPPER(IF($AH578="","",IF(COUNTIF($AR$34:$AR577,$AH578)&lt;1,$AH578,"")))</f>
        <v/>
      </c>
      <c r="AS578" s="111" t="str">
        <f t="shared" si="71"/>
        <v/>
      </c>
      <c r="AT578" s="109" t="str">
        <f t="shared" si="76"/>
        <v/>
      </c>
      <c r="AU578" s="242"/>
      <c r="AV578" s="150"/>
      <c r="AW578" s="151"/>
      <c r="AX578" s="152" t="str">
        <f t="shared" si="69"/>
        <v/>
      </c>
      <c r="AY578" s="152"/>
    </row>
    <row r="579" spans="1:51" s="107" customFormat="1">
      <c r="A579" s="142" t="str">
        <f t="shared" si="72"/>
        <v/>
      </c>
      <c r="B579" s="148" t="str">
        <f t="shared" si="70"/>
        <v/>
      </c>
      <c r="C579" s="149"/>
      <c r="D579" s="111"/>
      <c r="E579" s="144" t="str">
        <f t="shared" si="73"/>
        <v/>
      </c>
      <c r="F579" s="238"/>
      <c r="G579" s="238"/>
      <c r="H579" s="238"/>
      <c r="I579" s="238"/>
      <c r="J579" s="238"/>
      <c r="K579" s="238"/>
      <c r="L579" s="238"/>
      <c r="M579" s="238"/>
      <c r="N579" s="238"/>
      <c r="O579" s="238"/>
      <c r="P579" s="238"/>
      <c r="Q579" s="238"/>
      <c r="R579" s="238"/>
      <c r="S579" s="238"/>
      <c r="T579" s="238"/>
      <c r="U579" s="238"/>
      <c r="V579" s="238"/>
      <c r="W579" s="238"/>
      <c r="X579" s="238"/>
      <c r="Y579" s="238"/>
      <c r="Z579" s="238"/>
      <c r="AA579" s="238"/>
      <c r="AB579" s="238"/>
      <c r="AC579" s="238"/>
      <c r="AD579" s="238"/>
      <c r="AE579" s="238"/>
      <c r="AF579" s="238"/>
      <c r="AG579" s="238"/>
      <c r="AH579" s="239"/>
      <c r="AI579" s="240"/>
      <c r="AJ579" s="239"/>
      <c r="AK579" s="238"/>
      <c r="AL579" s="241"/>
      <c r="AM579" s="238"/>
      <c r="AN579" s="238"/>
      <c r="AO579" s="238"/>
      <c r="AP579" s="174" t="str">
        <f t="shared" si="74"/>
        <v/>
      </c>
      <c r="AQ579" s="109" t="str">
        <f t="shared" si="75"/>
        <v/>
      </c>
      <c r="AR579" s="172" t="str">
        <f>UPPER(IF($AH579="","",IF(COUNTIF($AR$34:$AR578,$AH579)&lt;1,$AH579,"")))</f>
        <v/>
      </c>
      <c r="AS579" s="111" t="str">
        <f t="shared" si="71"/>
        <v/>
      </c>
      <c r="AT579" s="109" t="str">
        <f t="shared" si="76"/>
        <v/>
      </c>
      <c r="AU579" s="242"/>
      <c r="AV579" s="150"/>
      <c r="AW579" s="151"/>
      <c r="AX579" s="152" t="str">
        <f t="shared" si="69"/>
        <v/>
      </c>
      <c r="AY579" s="152"/>
    </row>
    <row r="580" spans="1:51" s="107" customFormat="1">
      <c r="A580" s="142" t="str">
        <f t="shared" si="72"/>
        <v/>
      </c>
      <c r="B580" s="148" t="str">
        <f t="shared" si="70"/>
        <v/>
      </c>
      <c r="C580" s="149"/>
      <c r="D580" s="111"/>
      <c r="E580" s="144" t="str">
        <f t="shared" si="73"/>
        <v/>
      </c>
      <c r="F580" s="238"/>
      <c r="G580" s="238"/>
      <c r="H580" s="238"/>
      <c r="I580" s="238"/>
      <c r="J580" s="238"/>
      <c r="K580" s="238"/>
      <c r="L580" s="238"/>
      <c r="M580" s="238"/>
      <c r="N580" s="238"/>
      <c r="O580" s="238"/>
      <c r="P580" s="238"/>
      <c r="Q580" s="238"/>
      <c r="R580" s="238"/>
      <c r="S580" s="238"/>
      <c r="T580" s="238"/>
      <c r="U580" s="238"/>
      <c r="V580" s="238"/>
      <c r="W580" s="238"/>
      <c r="X580" s="238"/>
      <c r="Y580" s="238"/>
      <c r="Z580" s="238"/>
      <c r="AA580" s="238"/>
      <c r="AB580" s="238"/>
      <c r="AC580" s="238"/>
      <c r="AD580" s="238"/>
      <c r="AE580" s="238"/>
      <c r="AF580" s="238"/>
      <c r="AG580" s="238"/>
      <c r="AH580" s="239"/>
      <c r="AI580" s="240"/>
      <c r="AJ580" s="239"/>
      <c r="AK580" s="238"/>
      <c r="AL580" s="241"/>
      <c r="AM580" s="238"/>
      <c r="AN580" s="238"/>
      <c r="AO580" s="238"/>
      <c r="AP580" s="174" t="str">
        <f t="shared" si="74"/>
        <v/>
      </c>
      <c r="AQ580" s="109" t="str">
        <f t="shared" si="75"/>
        <v/>
      </c>
      <c r="AR580" s="172" t="str">
        <f>UPPER(IF($AH580="","",IF(COUNTIF($AR$34:$AR579,$AH580)&lt;1,$AH580,"")))</f>
        <v/>
      </c>
      <c r="AS580" s="111" t="str">
        <f t="shared" si="71"/>
        <v/>
      </c>
      <c r="AT580" s="109" t="str">
        <f t="shared" si="76"/>
        <v/>
      </c>
      <c r="AU580" s="242"/>
      <c r="AV580" s="150"/>
      <c r="AW580" s="151"/>
      <c r="AX580" s="152" t="str">
        <f t="shared" si="69"/>
        <v/>
      </c>
      <c r="AY580" s="152"/>
    </row>
    <row r="581" spans="1:51" s="107" customFormat="1">
      <c r="A581" s="142" t="str">
        <f t="shared" si="72"/>
        <v/>
      </c>
      <c r="B581" s="148" t="str">
        <f t="shared" si="70"/>
        <v/>
      </c>
      <c r="C581" s="149"/>
      <c r="D581" s="111"/>
      <c r="E581" s="144" t="str">
        <f t="shared" si="73"/>
        <v/>
      </c>
      <c r="F581" s="238"/>
      <c r="G581" s="238"/>
      <c r="H581" s="238"/>
      <c r="I581" s="238"/>
      <c r="J581" s="238"/>
      <c r="K581" s="238"/>
      <c r="L581" s="238"/>
      <c r="M581" s="238"/>
      <c r="N581" s="238"/>
      <c r="O581" s="238"/>
      <c r="P581" s="238"/>
      <c r="Q581" s="238"/>
      <c r="R581" s="238"/>
      <c r="S581" s="238"/>
      <c r="T581" s="238"/>
      <c r="U581" s="238"/>
      <c r="V581" s="238"/>
      <c r="W581" s="238"/>
      <c r="X581" s="238"/>
      <c r="Y581" s="238"/>
      <c r="Z581" s="238"/>
      <c r="AA581" s="238"/>
      <c r="AB581" s="238"/>
      <c r="AC581" s="238"/>
      <c r="AD581" s="238"/>
      <c r="AE581" s="238"/>
      <c r="AF581" s="238"/>
      <c r="AG581" s="238"/>
      <c r="AH581" s="239"/>
      <c r="AI581" s="240"/>
      <c r="AJ581" s="239"/>
      <c r="AK581" s="238"/>
      <c r="AL581" s="241"/>
      <c r="AM581" s="238"/>
      <c r="AN581" s="238"/>
      <c r="AO581" s="238"/>
      <c r="AP581" s="174" t="str">
        <f t="shared" si="74"/>
        <v/>
      </c>
      <c r="AQ581" s="109" t="str">
        <f t="shared" si="75"/>
        <v/>
      </c>
      <c r="AR581" s="172" t="str">
        <f>UPPER(IF($AH581="","",IF(COUNTIF($AR$34:$AR580,$AH581)&lt;1,$AH581,"")))</f>
        <v/>
      </c>
      <c r="AS581" s="111" t="str">
        <f t="shared" si="71"/>
        <v/>
      </c>
      <c r="AT581" s="109" t="str">
        <f t="shared" si="76"/>
        <v/>
      </c>
      <c r="AU581" s="242"/>
      <c r="AV581" s="150"/>
      <c r="AW581" s="151"/>
      <c r="AX581" s="152" t="str">
        <f t="shared" si="69"/>
        <v/>
      </c>
      <c r="AY581" s="152"/>
    </row>
    <row r="582" spans="1:51" s="107" customFormat="1">
      <c r="A582" s="142" t="str">
        <f t="shared" si="72"/>
        <v/>
      </c>
      <c r="B582" s="148" t="str">
        <f t="shared" si="70"/>
        <v/>
      </c>
      <c r="C582" s="149"/>
      <c r="D582" s="111"/>
      <c r="E582" s="144" t="str">
        <f t="shared" si="73"/>
        <v/>
      </c>
      <c r="F582" s="238"/>
      <c r="G582" s="238"/>
      <c r="H582" s="238"/>
      <c r="I582" s="238"/>
      <c r="J582" s="238"/>
      <c r="K582" s="238"/>
      <c r="L582" s="238"/>
      <c r="M582" s="238"/>
      <c r="N582" s="238"/>
      <c r="O582" s="238"/>
      <c r="P582" s="238"/>
      <c r="Q582" s="238"/>
      <c r="R582" s="238"/>
      <c r="S582" s="238"/>
      <c r="T582" s="238"/>
      <c r="U582" s="238"/>
      <c r="V582" s="238"/>
      <c r="W582" s="238"/>
      <c r="X582" s="238"/>
      <c r="Y582" s="238"/>
      <c r="Z582" s="238"/>
      <c r="AA582" s="238"/>
      <c r="AB582" s="238"/>
      <c r="AC582" s="238"/>
      <c r="AD582" s="238"/>
      <c r="AE582" s="238"/>
      <c r="AF582" s="238"/>
      <c r="AG582" s="238"/>
      <c r="AH582" s="239"/>
      <c r="AI582" s="240"/>
      <c r="AJ582" s="239"/>
      <c r="AK582" s="238"/>
      <c r="AL582" s="241"/>
      <c r="AM582" s="238"/>
      <c r="AN582" s="238"/>
      <c r="AO582" s="238"/>
      <c r="AP582" s="174" t="str">
        <f t="shared" si="74"/>
        <v/>
      </c>
      <c r="AQ582" s="109" t="str">
        <f t="shared" si="75"/>
        <v/>
      </c>
      <c r="AR582" s="172" t="str">
        <f>UPPER(IF($AH582="","",IF(COUNTIF($AR$34:$AR581,$AH582)&lt;1,$AH582,"")))</f>
        <v/>
      </c>
      <c r="AS582" s="111" t="str">
        <f t="shared" si="71"/>
        <v/>
      </c>
      <c r="AT582" s="109" t="str">
        <f t="shared" si="76"/>
        <v/>
      </c>
      <c r="AU582" s="242"/>
      <c r="AV582" s="150"/>
      <c r="AW582" s="151"/>
      <c r="AX582" s="152" t="str">
        <f t="shared" si="69"/>
        <v/>
      </c>
      <c r="AY582" s="152"/>
    </row>
    <row r="583" spans="1:51" s="107" customFormat="1">
      <c r="A583" s="142" t="str">
        <f t="shared" si="72"/>
        <v/>
      </c>
      <c r="B583" s="148" t="str">
        <f t="shared" si="70"/>
        <v/>
      </c>
      <c r="C583" s="149"/>
      <c r="D583" s="111"/>
      <c r="E583" s="144" t="str">
        <f t="shared" si="73"/>
        <v/>
      </c>
      <c r="F583" s="238"/>
      <c r="G583" s="238"/>
      <c r="H583" s="238"/>
      <c r="I583" s="238"/>
      <c r="J583" s="238"/>
      <c r="K583" s="238"/>
      <c r="L583" s="238"/>
      <c r="M583" s="238"/>
      <c r="N583" s="238"/>
      <c r="O583" s="238"/>
      <c r="P583" s="238"/>
      <c r="Q583" s="238"/>
      <c r="R583" s="238"/>
      <c r="S583" s="238"/>
      <c r="T583" s="238"/>
      <c r="U583" s="238"/>
      <c r="V583" s="238"/>
      <c r="W583" s="238"/>
      <c r="X583" s="238"/>
      <c r="Y583" s="238"/>
      <c r="Z583" s="238"/>
      <c r="AA583" s="238"/>
      <c r="AB583" s="238"/>
      <c r="AC583" s="238"/>
      <c r="AD583" s="238"/>
      <c r="AE583" s="238"/>
      <c r="AF583" s="238"/>
      <c r="AG583" s="238"/>
      <c r="AH583" s="239"/>
      <c r="AI583" s="240"/>
      <c r="AJ583" s="239"/>
      <c r="AK583" s="238"/>
      <c r="AL583" s="241"/>
      <c r="AM583" s="238"/>
      <c r="AN583" s="238"/>
      <c r="AO583" s="238"/>
      <c r="AP583" s="174" t="str">
        <f t="shared" si="74"/>
        <v/>
      </c>
      <c r="AQ583" s="109" t="str">
        <f t="shared" si="75"/>
        <v/>
      </c>
      <c r="AR583" s="172" t="str">
        <f>UPPER(IF($AH583="","",IF(COUNTIF($AR$34:$AR582,$AH583)&lt;1,$AH583,"")))</f>
        <v/>
      </c>
      <c r="AS583" s="111" t="str">
        <f t="shared" si="71"/>
        <v/>
      </c>
      <c r="AT583" s="109" t="str">
        <f t="shared" si="76"/>
        <v/>
      </c>
      <c r="AU583" s="242"/>
      <c r="AV583" s="150"/>
      <c r="AW583" s="151"/>
      <c r="AX583" s="152" t="str">
        <f t="shared" si="69"/>
        <v/>
      </c>
      <c r="AY583" s="152"/>
    </row>
    <row r="584" spans="1:51" s="107" customFormat="1">
      <c r="A584" s="142" t="str">
        <f t="shared" si="72"/>
        <v/>
      </c>
      <c r="B584" s="148" t="str">
        <f t="shared" si="70"/>
        <v/>
      </c>
      <c r="C584" s="149"/>
      <c r="D584" s="111"/>
      <c r="E584" s="144" t="str">
        <f t="shared" si="73"/>
        <v/>
      </c>
      <c r="F584" s="238"/>
      <c r="G584" s="238"/>
      <c r="H584" s="238"/>
      <c r="I584" s="238"/>
      <c r="J584" s="238"/>
      <c r="K584" s="238"/>
      <c r="L584" s="238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9"/>
      <c r="AI584" s="240"/>
      <c r="AJ584" s="239"/>
      <c r="AK584" s="238"/>
      <c r="AL584" s="241"/>
      <c r="AM584" s="238"/>
      <c r="AN584" s="238"/>
      <c r="AO584" s="238"/>
      <c r="AP584" s="174" t="str">
        <f t="shared" si="74"/>
        <v/>
      </c>
      <c r="AQ584" s="109" t="str">
        <f t="shared" si="75"/>
        <v/>
      </c>
      <c r="AR584" s="172" t="str">
        <f>UPPER(IF($AH584="","",IF(COUNTIF($AR$34:$AR583,$AH584)&lt;1,$AH584,"")))</f>
        <v/>
      </c>
      <c r="AS584" s="111" t="str">
        <f t="shared" si="71"/>
        <v/>
      </c>
      <c r="AT584" s="109" t="str">
        <f t="shared" si="76"/>
        <v/>
      </c>
      <c r="AU584" s="242"/>
      <c r="AV584" s="150"/>
      <c r="AW584" s="151"/>
      <c r="AX584" s="152" t="str">
        <f t="shared" si="69"/>
        <v/>
      </c>
      <c r="AY584" s="152"/>
    </row>
    <row r="585" spans="1:51" s="107" customFormat="1">
      <c r="A585" s="142" t="str">
        <f t="shared" si="72"/>
        <v/>
      </c>
      <c r="B585" s="148" t="str">
        <f t="shared" si="70"/>
        <v/>
      </c>
      <c r="C585" s="149"/>
      <c r="D585" s="111"/>
      <c r="E585" s="144" t="str">
        <f t="shared" si="73"/>
        <v/>
      </c>
      <c r="F585" s="238"/>
      <c r="G585" s="238"/>
      <c r="H585" s="238"/>
      <c r="I585" s="238"/>
      <c r="J585" s="238"/>
      <c r="K585" s="238"/>
      <c r="L585" s="238"/>
      <c r="M585" s="238"/>
      <c r="N585" s="238"/>
      <c r="O585" s="238"/>
      <c r="P585" s="238"/>
      <c r="Q585" s="238"/>
      <c r="R585" s="238"/>
      <c r="S585" s="238"/>
      <c r="T585" s="238"/>
      <c r="U585" s="238"/>
      <c r="V585" s="238"/>
      <c r="W585" s="238"/>
      <c r="X585" s="238"/>
      <c r="Y585" s="238"/>
      <c r="Z585" s="238"/>
      <c r="AA585" s="238"/>
      <c r="AB585" s="238"/>
      <c r="AC585" s="238"/>
      <c r="AD585" s="238"/>
      <c r="AE585" s="238"/>
      <c r="AF585" s="238"/>
      <c r="AG585" s="238"/>
      <c r="AH585" s="239"/>
      <c r="AI585" s="240"/>
      <c r="AJ585" s="239"/>
      <c r="AK585" s="238"/>
      <c r="AL585" s="241"/>
      <c r="AM585" s="238"/>
      <c r="AN585" s="238"/>
      <c r="AO585" s="238"/>
      <c r="AP585" s="174" t="str">
        <f t="shared" si="74"/>
        <v/>
      </c>
      <c r="AQ585" s="109" t="str">
        <f t="shared" si="75"/>
        <v/>
      </c>
      <c r="AR585" s="172" t="str">
        <f>UPPER(IF($AH585="","",IF(COUNTIF($AR$34:$AR584,$AH585)&lt;1,$AH585,"")))</f>
        <v/>
      </c>
      <c r="AS585" s="111" t="str">
        <f t="shared" si="71"/>
        <v/>
      </c>
      <c r="AT585" s="109" t="str">
        <f t="shared" si="76"/>
        <v/>
      </c>
      <c r="AU585" s="242"/>
      <c r="AV585" s="150"/>
      <c r="AW585" s="151"/>
      <c r="AX585" s="152" t="str">
        <f t="shared" si="69"/>
        <v/>
      </c>
      <c r="AY585" s="152"/>
    </row>
    <row r="586" spans="1:51" s="107" customFormat="1">
      <c r="A586" s="142" t="str">
        <f t="shared" si="72"/>
        <v/>
      </c>
      <c r="B586" s="148" t="str">
        <f t="shared" si="70"/>
        <v/>
      </c>
      <c r="C586" s="149"/>
      <c r="D586" s="111"/>
      <c r="E586" s="144" t="str">
        <f t="shared" si="73"/>
        <v/>
      </c>
      <c r="F586" s="238"/>
      <c r="G586" s="238"/>
      <c r="H586" s="238"/>
      <c r="I586" s="238"/>
      <c r="J586" s="238"/>
      <c r="K586" s="238"/>
      <c r="L586" s="238"/>
      <c r="M586" s="238"/>
      <c r="N586" s="238"/>
      <c r="O586" s="238"/>
      <c r="P586" s="238"/>
      <c r="Q586" s="238"/>
      <c r="R586" s="238"/>
      <c r="S586" s="238"/>
      <c r="T586" s="238"/>
      <c r="U586" s="238"/>
      <c r="V586" s="238"/>
      <c r="W586" s="238"/>
      <c r="X586" s="238"/>
      <c r="Y586" s="238"/>
      <c r="Z586" s="238"/>
      <c r="AA586" s="238"/>
      <c r="AB586" s="238"/>
      <c r="AC586" s="238"/>
      <c r="AD586" s="238"/>
      <c r="AE586" s="238"/>
      <c r="AF586" s="238"/>
      <c r="AG586" s="238"/>
      <c r="AH586" s="239"/>
      <c r="AI586" s="240"/>
      <c r="AJ586" s="239"/>
      <c r="AK586" s="238"/>
      <c r="AL586" s="241"/>
      <c r="AM586" s="238"/>
      <c r="AN586" s="238"/>
      <c r="AO586" s="238"/>
      <c r="AP586" s="174" t="str">
        <f t="shared" si="74"/>
        <v/>
      </c>
      <c r="AQ586" s="109" t="str">
        <f t="shared" si="75"/>
        <v/>
      </c>
      <c r="AR586" s="172" t="str">
        <f>UPPER(IF($AH586="","",IF(COUNTIF($AR$34:$AR585,$AH586)&lt;1,$AH586,"")))</f>
        <v/>
      </c>
      <c r="AS586" s="111" t="str">
        <f t="shared" si="71"/>
        <v/>
      </c>
      <c r="AT586" s="109" t="str">
        <f t="shared" si="76"/>
        <v/>
      </c>
      <c r="AU586" s="242"/>
      <c r="AV586" s="150"/>
      <c r="AW586" s="151"/>
      <c r="AX586" s="152" t="str">
        <f t="shared" si="69"/>
        <v/>
      </c>
      <c r="AY586" s="152"/>
    </row>
    <row r="587" spans="1:51" s="107" customFormat="1">
      <c r="A587" s="142" t="str">
        <f t="shared" si="72"/>
        <v/>
      </c>
      <c r="B587" s="148" t="str">
        <f t="shared" si="70"/>
        <v/>
      </c>
      <c r="C587" s="149"/>
      <c r="D587" s="111"/>
      <c r="E587" s="144" t="str">
        <f t="shared" si="73"/>
        <v/>
      </c>
      <c r="F587" s="238"/>
      <c r="G587" s="238"/>
      <c r="H587" s="238"/>
      <c r="I587" s="238"/>
      <c r="J587" s="238"/>
      <c r="K587" s="238"/>
      <c r="L587" s="238"/>
      <c r="M587" s="238"/>
      <c r="N587" s="238"/>
      <c r="O587" s="238"/>
      <c r="P587" s="238"/>
      <c r="Q587" s="238"/>
      <c r="R587" s="238"/>
      <c r="S587" s="238"/>
      <c r="T587" s="238"/>
      <c r="U587" s="238"/>
      <c r="V587" s="238"/>
      <c r="W587" s="238"/>
      <c r="X587" s="238"/>
      <c r="Y587" s="238"/>
      <c r="Z587" s="238"/>
      <c r="AA587" s="238"/>
      <c r="AB587" s="238"/>
      <c r="AC587" s="238"/>
      <c r="AD587" s="238"/>
      <c r="AE587" s="238"/>
      <c r="AF587" s="238"/>
      <c r="AG587" s="238"/>
      <c r="AH587" s="239"/>
      <c r="AI587" s="240"/>
      <c r="AJ587" s="239"/>
      <c r="AK587" s="238"/>
      <c r="AL587" s="241"/>
      <c r="AM587" s="238"/>
      <c r="AN587" s="238"/>
      <c r="AO587" s="238"/>
      <c r="AP587" s="174" t="str">
        <f t="shared" si="74"/>
        <v/>
      </c>
      <c r="AQ587" s="109" t="str">
        <f t="shared" si="75"/>
        <v/>
      </c>
      <c r="AR587" s="172" t="str">
        <f>UPPER(IF($AH587="","",IF(COUNTIF($AR$34:$AR586,$AH587)&lt;1,$AH587,"")))</f>
        <v/>
      </c>
      <c r="AS587" s="111" t="str">
        <f t="shared" si="71"/>
        <v/>
      </c>
      <c r="AT587" s="109" t="str">
        <f t="shared" si="76"/>
        <v/>
      </c>
      <c r="AU587" s="242"/>
      <c r="AV587" s="150"/>
      <c r="AW587" s="151"/>
      <c r="AX587" s="152" t="str">
        <f t="shared" si="69"/>
        <v/>
      </c>
      <c r="AY587" s="152"/>
    </row>
    <row r="588" spans="1:51" s="107" customFormat="1">
      <c r="A588" s="142" t="str">
        <f t="shared" si="72"/>
        <v/>
      </c>
      <c r="B588" s="148" t="str">
        <f t="shared" si="70"/>
        <v/>
      </c>
      <c r="C588" s="149"/>
      <c r="D588" s="111"/>
      <c r="E588" s="144" t="str">
        <f t="shared" si="73"/>
        <v/>
      </c>
      <c r="F588" s="238"/>
      <c r="G588" s="238"/>
      <c r="H588" s="238"/>
      <c r="I588" s="238"/>
      <c r="J588" s="238"/>
      <c r="K588" s="238"/>
      <c r="L588" s="238"/>
      <c r="M588" s="238"/>
      <c r="N588" s="238"/>
      <c r="O588" s="238"/>
      <c r="P588" s="238"/>
      <c r="Q588" s="238"/>
      <c r="R588" s="238"/>
      <c r="S588" s="238"/>
      <c r="T588" s="238"/>
      <c r="U588" s="238"/>
      <c r="V588" s="238"/>
      <c r="W588" s="238"/>
      <c r="X588" s="238"/>
      <c r="Y588" s="238"/>
      <c r="Z588" s="238"/>
      <c r="AA588" s="238"/>
      <c r="AB588" s="238"/>
      <c r="AC588" s="238"/>
      <c r="AD588" s="238"/>
      <c r="AE588" s="238"/>
      <c r="AF588" s="238"/>
      <c r="AG588" s="238"/>
      <c r="AH588" s="239"/>
      <c r="AI588" s="240"/>
      <c r="AJ588" s="239"/>
      <c r="AK588" s="238"/>
      <c r="AL588" s="241"/>
      <c r="AM588" s="238"/>
      <c r="AN588" s="238"/>
      <c r="AO588" s="238"/>
      <c r="AP588" s="174" t="str">
        <f t="shared" si="74"/>
        <v/>
      </c>
      <c r="AQ588" s="109" t="str">
        <f t="shared" si="75"/>
        <v/>
      </c>
      <c r="AR588" s="172" t="str">
        <f>UPPER(IF($AH588="","",IF(COUNTIF($AR$34:$AR587,$AH588)&lt;1,$AH588,"")))</f>
        <v/>
      </c>
      <c r="AS588" s="111" t="str">
        <f t="shared" si="71"/>
        <v/>
      </c>
      <c r="AT588" s="109" t="str">
        <f t="shared" si="76"/>
        <v/>
      </c>
      <c r="AU588" s="242"/>
      <c r="AV588" s="150"/>
      <c r="AW588" s="151"/>
      <c r="AX588" s="152" t="str">
        <f t="shared" si="69"/>
        <v/>
      </c>
      <c r="AY588" s="152"/>
    </row>
    <row r="589" spans="1:51" s="107" customFormat="1">
      <c r="A589" s="142" t="str">
        <f t="shared" si="72"/>
        <v/>
      </c>
      <c r="B589" s="148" t="str">
        <f t="shared" si="70"/>
        <v/>
      </c>
      <c r="C589" s="149"/>
      <c r="D589" s="111"/>
      <c r="E589" s="144" t="str">
        <f t="shared" si="73"/>
        <v/>
      </c>
      <c r="F589" s="238"/>
      <c r="G589" s="238"/>
      <c r="H589" s="238"/>
      <c r="I589" s="238"/>
      <c r="J589" s="238"/>
      <c r="K589" s="238"/>
      <c r="L589" s="238"/>
      <c r="M589" s="238"/>
      <c r="N589" s="238"/>
      <c r="O589" s="238"/>
      <c r="P589" s="238"/>
      <c r="Q589" s="238"/>
      <c r="R589" s="238"/>
      <c r="S589" s="238"/>
      <c r="T589" s="238"/>
      <c r="U589" s="238"/>
      <c r="V589" s="238"/>
      <c r="W589" s="238"/>
      <c r="X589" s="238"/>
      <c r="Y589" s="238"/>
      <c r="Z589" s="238"/>
      <c r="AA589" s="238"/>
      <c r="AB589" s="238"/>
      <c r="AC589" s="238"/>
      <c r="AD589" s="238"/>
      <c r="AE589" s="238"/>
      <c r="AF589" s="238"/>
      <c r="AG589" s="238"/>
      <c r="AH589" s="239"/>
      <c r="AI589" s="240"/>
      <c r="AJ589" s="239"/>
      <c r="AK589" s="238"/>
      <c r="AL589" s="241"/>
      <c r="AM589" s="238"/>
      <c r="AN589" s="238"/>
      <c r="AO589" s="238"/>
      <c r="AP589" s="174" t="str">
        <f t="shared" si="74"/>
        <v/>
      </c>
      <c r="AQ589" s="109" t="str">
        <f t="shared" si="75"/>
        <v/>
      </c>
      <c r="AR589" s="172" t="str">
        <f>UPPER(IF($AH589="","",IF(COUNTIF($AR$34:$AR588,$AH589)&lt;1,$AH589,"")))</f>
        <v/>
      </c>
      <c r="AS589" s="111" t="str">
        <f t="shared" si="71"/>
        <v/>
      </c>
      <c r="AT589" s="109" t="str">
        <f t="shared" si="76"/>
        <v/>
      </c>
      <c r="AU589" s="242"/>
      <c r="AV589" s="150"/>
      <c r="AW589" s="151"/>
      <c r="AX589" s="152" t="str">
        <f t="shared" si="69"/>
        <v/>
      </c>
      <c r="AY589" s="152"/>
    </row>
    <row r="590" spans="1:51" s="107" customFormat="1">
      <c r="A590" s="142" t="str">
        <f t="shared" si="72"/>
        <v/>
      </c>
      <c r="B590" s="148" t="str">
        <f t="shared" si="70"/>
        <v/>
      </c>
      <c r="C590" s="149"/>
      <c r="D590" s="111"/>
      <c r="E590" s="144" t="str">
        <f t="shared" si="73"/>
        <v/>
      </c>
      <c r="F590" s="238"/>
      <c r="G590" s="238"/>
      <c r="H590" s="238"/>
      <c r="I590" s="238"/>
      <c r="J590" s="238"/>
      <c r="K590" s="238"/>
      <c r="L590" s="238"/>
      <c r="M590" s="238"/>
      <c r="N590" s="238"/>
      <c r="O590" s="238"/>
      <c r="P590" s="238"/>
      <c r="Q590" s="238"/>
      <c r="R590" s="238"/>
      <c r="S590" s="238"/>
      <c r="T590" s="238"/>
      <c r="U590" s="238"/>
      <c r="V590" s="238"/>
      <c r="W590" s="238"/>
      <c r="X590" s="238"/>
      <c r="Y590" s="238"/>
      <c r="Z590" s="238"/>
      <c r="AA590" s="238"/>
      <c r="AB590" s="238"/>
      <c r="AC590" s="238"/>
      <c r="AD590" s="238"/>
      <c r="AE590" s="238"/>
      <c r="AF590" s="238"/>
      <c r="AG590" s="238"/>
      <c r="AH590" s="239"/>
      <c r="AI590" s="240"/>
      <c r="AJ590" s="239"/>
      <c r="AK590" s="238"/>
      <c r="AL590" s="241"/>
      <c r="AM590" s="238"/>
      <c r="AN590" s="238"/>
      <c r="AO590" s="238"/>
      <c r="AP590" s="174" t="str">
        <f t="shared" si="74"/>
        <v/>
      </c>
      <c r="AQ590" s="109" t="str">
        <f t="shared" si="75"/>
        <v/>
      </c>
      <c r="AR590" s="172" t="str">
        <f>UPPER(IF($AH590="","",IF(COUNTIF($AR$34:$AR589,$AH590)&lt;1,$AH590,"")))</f>
        <v/>
      </c>
      <c r="AS590" s="111" t="str">
        <f t="shared" si="71"/>
        <v/>
      </c>
      <c r="AT590" s="109" t="str">
        <f t="shared" si="76"/>
        <v/>
      </c>
      <c r="AU590" s="242"/>
      <c r="AV590" s="150"/>
      <c r="AW590" s="151"/>
      <c r="AX590" s="152" t="str">
        <f t="shared" si="69"/>
        <v/>
      </c>
      <c r="AY590" s="152"/>
    </row>
    <row r="591" spans="1:51" s="107" customFormat="1">
      <c r="A591" s="142" t="str">
        <f t="shared" si="72"/>
        <v/>
      </c>
      <c r="B591" s="148" t="str">
        <f t="shared" si="70"/>
        <v/>
      </c>
      <c r="C591" s="149"/>
      <c r="D591" s="111"/>
      <c r="E591" s="144" t="str">
        <f t="shared" si="73"/>
        <v/>
      </c>
      <c r="F591" s="238"/>
      <c r="G591" s="238"/>
      <c r="H591" s="238"/>
      <c r="I591" s="238"/>
      <c r="J591" s="238"/>
      <c r="K591" s="238"/>
      <c r="L591" s="238"/>
      <c r="M591" s="238"/>
      <c r="N591" s="238"/>
      <c r="O591" s="238"/>
      <c r="P591" s="238"/>
      <c r="Q591" s="238"/>
      <c r="R591" s="238"/>
      <c r="S591" s="238"/>
      <c r="T591" s="238"/>
      <c r="U591" s="238"/>
      <c r="V591" s="238"/>
      <c r="W591" s="238"/>
      <c r="X591" s="238"/>
      <c r="Y591" s="238"/>
      <c r="Z591" s="238"/>
      <c r="AA591" s="238"/>
      <c r="AB591" s="238"/>
      <c r="AC591" s="238"/>
      <c r="AD591" s="238"/>
      <c r="AE591" s="238"/>
      <c r="AF591" s="238"/>
      <c r="AG591" s="238"/>
      <c r="AH591" s="239"/>
      <c r="AI591" s="240"/>
      <c r="AJ591" s="239"/>
      <c r="AK591" s="238"/>
      <c r="AL591" s="241"/>
      <c r="AM591" s="238"/>
      <c r="AN591" s="238"/>
      <c r="AO591" s="238"/>
      <c r="AP591" s="174" t="str">
        <f t="shared" si="74"/>
        <v/>
      </c>
      <c r="AQ591" s="109" t="str">
        <f t="shared" si="75"/>
        <v/>
      </c>
      <c r="AR591" s="172" t="str">
        <f>UPPER(IF($AH591="","",IF(COUNTIF($AR$34:$AR590,$AH591)&lt;1,$AH591,"")))</f>
        <v/>
      </c>
      <c r="AS591" s="111" t="str">
        <f t="shared" si="71"/>
        <v/>
      </c>
      <c r="AT591" s="109" t="str">
        <f t="shared" si="76"/>
        <v/>
      </c>
      <c r="AU591" s="242"/>
      <c r="AV591" s="150"/>
      <c r="AW591" s="151"/>
      <c r="AX591" s="152" t="str">
        <f t="shared" si="69"/>
        <v/>
      </c>
      <c r="AY591" s="152"/>
    </row>
    <row r="592" spans="1:51" s="107" customFormat="1">
      <c r="A592" s="142" t="str">
        <f t="shared" si="72"/>
        <v/>
      </c>
      <c r="B592" s="148" t="str">
        <f t="shared" si="70"/>
        <v/>
      </c>
      <c r="C592" s="149"/>
      <c r="D592" s="111"/>
      <c r="E592" s="144" t="str">
        <f t="shared" si="73"/>
        <v/>
      </c>
      <c r="F592" s="238"/>
      <c r="G592" s="238"/>
      <c r="H592" s="238"/>
      <c r="I592" s="238"/>
      <c r="J592" s="238"/>
      <c r="K592" s="238"/>
      <c r="L592" s="238"/>
      <c r="M592" s="238"/>
      <c r="N592" s="238"/>
      <c r="O592" s="238"/>
      <c r="P592" s="238"/>
      <c r="Q592" s="238"/>
      <c r="R592" s="238"/>
      <c r="S592" s="238"/>
      <c r="T592" s="238"/>
      <c r="U592" s="238"/>
      <c r="V592" s="238"/>
      <c r="W592" s="238"/>
      <c r="X592" s="238"/>
      <c r="Y592" s="238"/>
      <c r="Z592" s="238"/>
      <c r="AA592" s="238"/>
      <c r="AB592" s="238"/>
      <c r="AC592" s="238"/>
      <c r="AD592" s="238"/>
      <c r="AE592" s="238"/>
      <c r="AF592" s="238"/>
      <c r="AG592" s="238"/>
      <c r="AH592" s="239"/>
      <c r="AI592" s="240"/>
      <c r="AJ592" s="239"/>
      <c r="AK592" s="238"/>
      <c r="AL592" s="241"/>
      <c r="AM592" s="238"/>
      <c r="AN592" s="238"/>
      <c r="AO592" s="238"/>
      <c r="AP592" s="174" t="str">
        <f t="shared" si="74"/>
        <v/>
      </c>
      <c r="AQ592" s="109" t="str">
        <f t="shared" si="75"/>
        <v/>
      </c>
      <c r="AR592" s="172" t="str">
        <f>UPPER(IF($AH592="","",IF(COUNTIF($AR$34:$AR591,$AH592)&lt;1,$AH592,"")))</f>
        <v/>
      </c>
      <c r="AS592" s="111" t="str">
        <f t="shared" si="71"/>
        <v/>
      </c>
      <c r="AT592" s="109" t="str">
        <f t="shared" si="76"/>
        <v/>
      </c>
      <c r="AU592" s="242"/>
      <c r="AV592" s="150"/>
      <c r="AW592" s="151"/>
      <c r="AX592" s="152" t="str">
        <f t="shared" si="69"/>
        <v/>
      </c>
      <c r="AY592" s="152"/>
    </row>
    <row r="593" spans="1:51" s="107" customFormat="1">
      <c r="A593" s="142" t="str">
        <f t="shared" si="72"/>
        <v/>
      </c>
      <c r="B593" s="148" t="str">
        <f t="shared" si="70"/>
        <v/>
      </c>
      <c r="C593" s="149"/>
      <c r="D593" s="111"/>
      <c r="E593" s="144" t="str">
        <f t="shared" si="73"/>
        <v/>
      </c>
      <c r="F593" s="238"/>
      <c r="G593" s="238"/>
      <c r="H593" s="238"/>
      <c r="I593" s="238"/>
      <c r="J593" s="238"/>
      <c r="K593" s="238"/>
      <c r="L593" s="238"/>
      <c r="M593" s="238"/>
      <c r="N593" s="238"/>
      <c r="O593" s="238"/>
      <c r="P593" s="238"/>
      <c r="Q593" s="238"/>
      <c r="R593" s="238"/>
      <c r="S593" s="238"/>
      <c r="T593" s="238"/>
      <c r="U593" s="238"/>
      <c r="V593" s="238"/>
      <c r="W593" s="238"/>
      <c r="X593" s="238"/>
      <c r="Y593" s="238"/>
      <c r="Z593" s="238"/>
      <c r="AA593" s="238"/>
      <c r="AB593" s="238"/>
      <c r="AC593" s="238"/>
      <c r="AD593" s="238"/>
      <c r="AE593" s="238"/>
      <c r="AF593" s="238"/>
      <c r="AG593" s="238"/>
      <c r="AH593" s="239"/>
      <c r="AI593" s="240"/>
      <c r="AJ593" s="239"/>
      <c r="AK593" s="238"/>
      <c r="AL593" s="241"/>
      <c r="AM593" s="238"/>
      <c r="AN593" s="238"/>
      <c r="AO593" s="238"/>
      <c r="AP593" s="174" t="str">
        <f t="shared" si="74"/>
        <v/>
      </c>
      <c r="AQ593" s="109" t="str">
        <f t="shared" si="75"/>
        <v/>
      </c>
      <c r="AR593" s="172" t="str">
        <f>UPPER(IF($AH593="","",IF(COUNTIF($AR$34:$AR592,$AH593)&lt;1,$AH593,"")))</f>
        <v/>
      </c>
      <c r="AS593" s="111" t="str">
        <f t="shared" si="71"/>
        <v/>
      </c>
      <c r="AT593" s="109" t="str">
        <f t="shared" si="76"/>
        <v/>
      </c>
      <c r="AU593" s="242"/>
      <c r="AV593" s="150"/>
      <c r="AW593" s="151"/>
      <c r="AX593" s="152" t="str">
        <f t="shared" si="69"/>
        <v/>
      </c>
      <c r="AY593" s="152"/>
    </row>
    <row r="594" spans="1:51" s="107" customFormat="1">
      <c r="A594" s="142" t="str">
        <f t="shared" si="72"/>
        <v/>
      </c>
      <c r="B594" s="148" t="str">
        <f t="shared" si="70"/>
        <v/>
      </c>
      <c r="C594" s="149"/>
      <c r="D594" s="111"/>
      <c r="E594" s="144" t="str">
        <f t="shared" si="73"/>
        <v/>
      </c>
      <c r="F594" s="238"/>
      <c r="G594" s="238"/>
      <c r="H594" s="238"/>
      <c r="I594" s="238"/>
      <c r="J594" s="238"/>
      <c r="K594" s="238"/>
      <c r="L594" s="238"/>
      <c r="M594" s="238"/>
      <c r="N594" s="238"/>
      <c r="O594" s="238"/>
      <c r="P594" s="238"/>
      <c r="Q594" s="238"/>
      <c r="R594" s="238"/>
      <c r="S594" s="238"/>
      <c r="T594" s="238"/>
      <c r="U594" s="238"/>
      <c r="V594" s="238"/>
      <c r="W594" s="238"/>
      <c r="X594" s="238"/>
      <c r="Y594" s="238"/>
      <c r="Z594" s="238"/>
      <c r="AA594" s="238"/>
      <c r="AB594" s="238"/>
      <c r="AC594" s="238"/>
      <c r="AD594" s="238"/>
      <c r="AE594" s="238"/>
      <c r="AF594" s="238"/>
      <c r="AG594" s="238"/>
      <c r="AH594" s="239"/>
      <c r="AI594" s="240"/>
      <c r="AJ594" s="239"/>
      <c r="AK594" s="238"/>
      <c r="AL594" s="241"/>
      <c r="AM594" s="238"/>
      <c r="AN594" s="238"/>
      <c r="AO594" s="238"/>
      <c r="AP594" s="174" t="str">
        <f t="shared" si="74"/>
        <v/>
      </c>
      <c r="AQ594" s="109" t="str">
        <f t="shared" si="75"/>
        <v/>
      </c>
      <c r="AR594" s="172" t="str">
        <f>UPPER(IF($AH594="","",IF(COUNTIF($AR$34:$AR593,$AH594)&lt;1,$AH594,"")))</f>
        <v/>
      </c>
      <c r="AS594" s="111" t="str">
        <f t="shared" si="71"/>
        <v/>
      </c>
      <c r="AT594" s="109" t="str">
        <f t="shared" si="76"/>
        <v/>
      </c>
      <c r="AU594" s="242"/>
      <c r="AV594" s="150"/>
      <c r="AW594" s="151"/>
      <c r="AX594" s="152" t="str">
        <f t="shared" si="69"/>
        <v/>
      </c>
      <c r="AY594" s="152"/>
    </row>
    <row r="595" spans="1:51" s="107" customFormat="1">
      <c r="A595" s="142" t="str">
        <f t="shared" si="72"/>
        <v/>
      </c>
      <c r="B595" s="148" t="str">
        <f t="shared" si="70"/>
        <v/>
      </c>
      <c r="C595" s="149"/>
      <c r="D595" s="111"/>
      <c r="E595" s="144" t="str">
        <f t="shared" si="73"/>
        <v/>
      </c>
      <c r="F595" s="238"/>
      <c r="G595" s="238"/>
      <c r="H595" s="238"/>
      <c r="I595" s="238"/>
      <c r="J595" s="238"/>
      <c r="K595" s="238"/>
      <c r="L595" s="238"/>
      <c r="M595" s="238"/>
      <c r="N595" s="238"/>
      <c r="O595" s="238"/>
      <c r="P595" s="238"/>
      <c r="Q595" s="238"/>
      <c r="R595" s="238"/>
      <c r="S595" s="238"/>
      <c r="T595" s="238"/>
      <c r="U595" s="238"/>
      <c r="V595" s="238"/>
      <c r="W595" s="238"/>
      <c r="X595" s="238"/>
      <c r="Y595" s="238"/>
      <c r="Z595" s="238"/>
      <c r="AA595" s="238"/>
      <c r="AB595" s="238"/>
      <c r="AC595" s="238"/>
      <c r="AD595" s="238"/>
      <c r="AE595" s="238"/>
      <c r="AF595" s="238"/>
      <c r="AG595" s="238"/>
      <c r="AH595" s="239"/>
      <c r="AI595" s="240"/>
      <c r="AJ595" s="239"/>
      <c r="AK595" s="238"/>
      <c r="AL595" s="241"/>
      <c r="AM595" s="238"/>
      <c r="AN595" s="238"/>
      <c r="AO595" s="238"/>
      <c r="AP595" s="174" t="str">
        <f t="shared" si="74"/>
        <v/>
      </c>
      <c r="AQ595" s="109" t="str">
        <f t="shared" si="75"/>
        <v/>
      </c>
      <c r="AR595" s="172" t="str">
        <f>UPPER(IF($AH595="","",IF(COUNTIF($AR$34:$AR594,$AH595)&lt;1,$AH595,"")))</f>
        <v/>
      </c>
      <c r="AS595" s="111" t="str">
        <f t="shared" si="71"/>
        <v/>
      </c>
      <c r="AT595" s="109" t="str">
        <f t="shared" si="76"/>
        <v/>
      </c>
      <c r="AU595" s="242"/>
      <c r="AV595" s="150"/>
      <c r="AW595" s="151"/>
      <c r="AX595" s="152" t="str">
        <f t="shared" si="69"/>
        <v/>
      </c>
      <c r="AY595" s="152"/>
    </row>
    <row r="596" spans="1:51" s="107" customFormat="1">
      <c r="A596" s="142" t="str">
        <f t="shared" si="72"/>
        <v/>
      </c>
      <c r="B596" s="148" t="str">
        <f t="shared" si="70"/>
        <v/>
      </c>
      <c r="C596" s="149"/>
      <c r="D596" s="111"/>
      <c r="E596" s="144" t="str">
        <f t="shared" si="73"/>
        <v/>
      </c>
      <c r="F596" s="238"/>
      <c r="G596" s="238"/>
      <c r="H596" s="238"/>
      <c r="I596" s="238"/>
      <c r="J596" s="238"/>
      <c r="K596" s="238"/>
      <c r="L596" s="238"/>
      <c r="M596" s="238"/>
      <c r="N596" s="238"/>
      <c r="O596" s="238"/>
      <c r="P596" s="238"/>
      <c r="Q596" s="238"/>
      <c r="R596" s="238"/>
      <c r="S596" s="238"/>
      <c r="T596" s="238"/>
      <c r="U596" s="238"/>
      <c r="V596" s="238"/>
      <c r="W596" s="238"/>
      <c r="X596" s="238"/>
      <c r="Y596" s="238"/>
      <c r="Z596" s="238"/>
      <c r="AA596" s="238"/>
      <c r="AB596" s="238"/>
      <c r="AC596" s="238"/>
      <c r="AD596" s="238"/>
      <c r="AE596" s="238"/>
      <c r="AF596" s="238"/>
      <c r="AG596" s="238"/>
      <c r="AH596" s="239"/>
      <c r="AI596" s="240"/>
      <c r="AJ596" s="239"/>
      <c r="AK596" s="238"/>
      <c r="AL596" s="241"/>
      <c r="AM596" s="238"/>
      <c r="AN596" s="238"/>
      <c r="AO596" s="238"/>
      <c r="AP596" s="174" t="str">
        <f t="shared" si="74"/>
        <v/>
      </c>
      <c r="AQ596" s="109" t="str">
        <f t="shared" si="75"/>
        <v/>
      </c>
      <c r="AR596" s="172" t="str">
        <f>UPPER(IF($AH596="","",IF(COUNTIF($AR$34:$AR595,$AH596)&lt;1,$AH596,"")))</f>
        <v/>
      </c>
      <c r="AS596" s="111" t="str">
        <f t="shared" si="71"/>
        <v/>
      </c>
      <c r="AT596" s="109" t="str">
        <f t="shared" si="76"/>
        <v/>
      </c>
      <c r="AU596" s="242"/>
      <c r="AV596" s="150"/>
      <c r="AW596" s="151"/>
      <c r="AX596" s="152" t="str">
        <f t="shared" si="69"/>
        <v/>
      </c>
      <c r="AY596" s="152"/>
    </row>
    <row r="597" spans="1:51" s="107" customFormat="1">
      <c r="A597" s="142" t="str">
        <f t="shared" si="72"/>
        <v/>
      </c>
      <c r="B597" s="148" t="str">
        <f t="shared" si="70"/>
        <v/>
      </c>
      <c r="C597" s="149"/>
      <c r="D597" s="111"/>
      <c r="E597" s="144" t="str">
        <f t="shared" si="73"/>
        <v/>
      </c>
      <c r="F597" s="238"/>
      <c r="G597" s="238"/>
      <c r="H597" s="238"/>
      <c r="I597" s="238"/>
      <c r="J597" s="238"/>
      <c r="K597" s="238"/>
      <c r="L597" s="238"/>
      <c r="M597" s="238"/>
      <c r="N597" s="238"/>
      <c r="O597" s="238"/>
      <c r="P597" s="238"/>
      <c r="Q597" s="238"/>
      <c r="R597" s="238"/>
      <c r="S597" s="238"/>
      <c r="T597" s="238"/>
      <c r="U597" s="238"/>
      <c r="V597" s="238"/>
      <c r="W597" s="238"/>
      <c r="X597" s="238"/>
      <c r="Y597" s="238"/>
      <c r="Z597" s="238"/>
      <c r="AA597" s="238"/>
      <c r="AB597" s="238"/>
      <c r="AC597" s="238"/>
      <c r="AD597" s="238"/>
      <c r="AE597" s="238"/>
      <c r="AF597" s="238"/>
      <c r="AG597" s="238"/>
      <c r="AH597" s="239"/>
      <c r="AI597" s="240"/>
      <c r="AJ597" s="239"/>
      <c r="AK597" s="238"/>
      <c r="AL597" s="241"/>
      <c r="AM597" s="238"/>
      <c r="AN597" s="238"/>
      <c r="AO597" s="238"/>
      <c r="AP597" s="174" t="str">
        <f t="shared" si="74"/>
        <v/>
      </c>
      <c r="AQ597" s="109" t="str">
        <f t="shared" si="75"/>
        <v/>
      </c>
      <c r="AR597" s="172" t="str">
        <f>UPPER(IF($AH597="","",IF(COUNTIF($AR$34:$AR596,$AH597)&lt;1,$AH597,"")))</f>
        <v/>
      </c>
      <c r="AS597" s="111" t="str">
        <f t="shared" si="71"/>
        <v/>
      </c>
      <c r="AT597" s="109" t="str">
        <f t="shared" si="76"/>
        <v/>
      </c>
      <c r="AU597" s="242"/>
      <c r="AV597" s="150"/>
      <c r="AW597" s="151"/>
      <c r="AX597" s="152" t="str">
        <f t="shared" si="69"/>
        <v/>
      </c>
      <c r="AY597" s="152"/>
    </row>
    <row r="598" spans="1:51" s="107" customFormat="1">
      <c r="A598" s="142" t="str">
        <f t="shared" si="72"/>
        <v/>
      </c>
      <c r="B598" s="148" t="str">
        <f t="shared" si="70"/>
        <v/>
      </c>
      <c r="C598" s="149"/>
      <c r="D598" s="111"/>
      <c r="E598" s="144" t="str">
        <f t="shared" si="73"/>
        <v/>
      </c>
      <c r="F598" s="238"/>
      <c r="G598" s="238"/>
      <c r="H598" s="238"/>
      <c r="I598" s="238"/>
      <c r="J598" s="238"/>
      <c r="K598" s="238"/>
      <c r="L598" s="238"/>
      <c r="M598" s="238"/>
      <c r="N598" s="238"/>
      <c r="O598" s="238"/>
      <c r="P598" s="238"/>
      <c r="Q598" s="238"/>
      <c r="R598" s="238"/>
      <c r="S598" s="238"/>
      <c r="T598" s="238"/>
      <c r="U598" s="238"/>
      <c r="V598" s="238"/>
      <c r="W598" s="238"/>
      <c r="X598" s="238"/>
      <c r="Y598" s="238"/>
      <c r="Z598" s="238"/>
      <c r="AA598" s="238"/>
      <c r="AB598" s="238"/>
      <c r="AC598" s="238"/>
      <c r="AD598" s="238"/>
      <c r="AE598" s="238"/>
      <c r="AF598" s="238"/>
      <c r="AG598" s="238"/>
      <c r="AH598" s="239"/>
      <c r="AI598" s="240"/>
      <c r="AJ598" s="239"/>
      <c r="AK598" s="238"/>
      <c r="AL598" s="241"/>
      <c r="AM598" s="238"/>
      <c r="AN598" s="238"/>
      <c r="AO598" s="238"/>
      <c r="AP598" s="174" t="str">
        <f t="shared" si="74"/>
        <v/>
      </c>
      <c r="AQ598" s="109" t="str">
        <f t="shared" si="75"/>
        <v/>
      </c>
      <c r="AR598" s="172" t="str">
        <f>UPPER(IF($AH598="","",IF(COUNTIF($AR$34:$AR597,$AH598)&lt;1,$AH598,"")))</f>
        <v/>
      </c>
      <c r="AS598" s="111" t="str">
        <f t="shared" si="71"/>
        <v/>
      </c>
      <c r="AT598" s="109" t="str">
        <f t="shared" si="76"/>
        <v/>
      </c>
      <c r="AU598" s="242"/>
      <c r="AV598" s="150"/>
      <c r="AW598" s="151"/>
      <c r="AX598" s="152" t="str">
        <f t="shared" si="69"/>
        <v/>
      </c>
      <c r="AY598" s="152"/>
    </row>
    <row r="599" spans="1:51" s="107" customFormat="1">
      <c r="A599" s="142" t="str">
        <f t="shared" si="72"/>
        <v/>
      </c>
      <c r="B599" s="148" t="str">
        <f t="shared" si="70"/>
        <v/>
      </c>
      <c r="C599" s="149"/>
      <c r="D599" s="111"/>
      <c r="E599" s="144" t="str">
        <f t="shared" si="73"/>
        <v/>
      </c>
      <c r="F599" s="238"/>
      <c r="G599" s="238"/>
      <c r="H599" s="238"/>
      <c r="I599" s="238"/>
      <c r="J599" s="238"/>
      <c r="K599" s="238"/>
      <c r="L599" s="238"/>
      <c r="M599" s="238"/>
      <c r="N599" s="238"/>
      <c r="O599" s="238"/>
      <c r="P599" s="238"/>
      <c r="Q599" s="238"/>
      <c r="R599" s="238"/>
      <c r="S599" s="238"/>
      <c r="T599" s="238"/>
      <c r="U599" s="238"/>
      <c r="V599" s="238"/>
      <c r="W599" s="238"/>
      <c r="X599" s="238"/>
      <c r="Y599" s="238"/>
      <c r="Z599" s="238"/>
      <c r="AA599" s="238"/>
      <c r="AB599" s="238"/>
      <c r="AC599" s="238"/>
      <c r="AD599" s="238"/>
      <c r="AE599" s="238"/>
      <c r="AF599" s="238"/>
      <c r="AG599" s="238"/>
      <c r="AH599" s="239"/>
      <c r="AI599" s="240"/>
      <c r="AJ599" s="239"/>
      <c r="AK599" s="238"/>
      <c r="AL599" s="241"/>
      <c r="AM599" s="238"/>
      <c r="AN599" s="238"/>
      <c r="AO599" s="238"/>
      <c r="AP599" s="174" t="str">
        <f t="shared" si="74"/>
        <v/>
      </c>
      <c r="AQ599" s="109" t="str">
        <f t="shared" si="75"/>
        <v/>
      </c>
      <c r="AR599" s="172" t="str">
        <f>UPPER(IF($AH599="","",IF(COUNTIF($AR$34:$AR598,$AH599)&lt;1,$AH599,"")))</f>
        <v/>
      </c>
      <c r="AS599" s="111" t="str">
        <f t="shared" si="71"/>
        <v/>
      </c>
      <c r="AT599" s="109" t="str">
        <f t="shared" si="76"/>
        <v/>
      </c>
      <c r="AU599" s="242"/>
      <c r="AV599" s="150"/>
      <c r="AW599" s="151"/>
      <c r="AX599" s="152" t="str">
        <f t="shared" si="69"/>
        <v/>
      </c>
      <c r="AY599" s="152"/>
    </row>
    <row r="600" spans="1:51" s="107" customFormat="1">
      <c r="A600" s="142" t="str">
        <f t="shared" si="72"/>
        <v/>
      </c>
      <c r="B600" s="148" t="str">
        <f t="shared" si="70"/>
        <v/>
      </c>
      <c r="C600" s="149"/>
      <c r="D600" s="111"/>
      <c r="E600" s="144" t="str">
        <f t="shared" si="73"/>
        <v/>
      </c>
      <c r="F600" s="238"/>
      <c r="G600" s="238"/>
      <c r="H600" s="238"/>
      <c r="I600" s="238"/>
      <c r="J600" s="238"/>
      <c r="K600" s="238"/>
      <c r="L600" s="238"/>
      <c r="M600" s="238"/>
      <c r="N600" s="238"/>
      <c r="O600" s="238"/>
      <c r="P600" s="238"/>
      <c r="Q600" s="238"/>
      <c r="R600" s="238"/>
      <c r="S600" s="238"/>
      <c r="T600" s="238"/>
      <c r="U600" s="238"/>
      <c r="V600" s="238"/>
      <c r="W600" s="238"/>
      <c r="X600" s="238"/>
      <c r="Y600" s="238"/>
      <c r="Z600" s="238"/>
      <c r="AA600" s="238"/>
      <c r="AB600" s="238"/>
      <c r="AC600" s="238"/>
      <c r="AD600" s="238"/>
      <c r="AE600" s="238"/>
      <c r="AF600" s="238"/>
      <c r="AG600" s="238"/>
      <c r="AH600" s="239"/>
      <c r="AI600" s="240"/>
      <c r="AJ600" s="239"/>
      <c r="AK600" s="238"/>
      <c r="AL600" s="241"/>
      <c r="AM600" s="238"/>
      <c r="AN600" s="238"/>
      <c r="AO600" s="238"/>
      <c r="AP600" s="174" t="str">
        <f t="shared" si="74"/>
        <v/>
      </c>
      <c r="AQ600" s="109" t="str">
        <f t="shared" si="75"/>
        <v/>
      </c>
      <c r="AR600" s="172" t="str">
        <f>UPPER(IF($AH600="","",IF(COUNTIF($AR$34:$AR599,$AH600)&lt;1,$AH600,"")))</f>
        <v/>
      </c>
      <c r="AS600" s="111" t="str">
        <f t="shared" si="71"/>
        <v/>
      </c>
      <c r="AT600" s="109" t="str">
        <f t="shared" si="76"/>
        <v/>
      </c>
      <c r="AU600" s="242"/>
      <c r="AV600" s="150"/>
      <c r="AW600" s="151"/>
      <c r="AX600" s="152" t="str">
        <f t="shared" si="69"/>
        <v/>
      </c>
      <c r="AY600" s="152"/>
    </row>
    <row r="601" spans="1:51" s="107" customFormat="1">
      <c r="A601" s="142" t="str">
        <f t="shared" si="72"/>
        <v/>
      </c>
      <c r="B601" s="148" t="str">
        <f t="shared" si="70"/>
        <v/>
      </c>
      <c r="C601" s="149"/>
      <c r="D601" s="111"/>
      <c r="E601" s="144" t="str">
        <f t="shared" si="73"/>
        <v/>
      </c>
      <c r="F601" s="238"/>
      <c r="G601" s="238"/>
      <c r="H601" s="238"/>
      <c r="I601" s="238"/>
      <c r="J601" s="238"/>
      <c r="K601" s="238"/>
      <c r="L601" s="238"/>
      <c r="M601" s="238"/>
      <c r="N601" s="238"/>
      <c r="O601" s="238"/>
      <c r="P601" s="238"/>
      <c r="Q601" s="238"/>
      <c r="R601" s="238"/>
      <c r="S601" s="238"/>
      <c r="T601" s="238"/>
      <c r="U601" s="238"/>
      <c r="V601" s="238"/>
      <c r="W601" s="238"/>
      <c r="X601" s="238"/>
      <c r="Y601" s="238"/>
      <c r="Z601" s="238"/>
      <c r="AA601" s="238"/>
      <c r="AB601" s="238"/>
      <c r="AC601" s="238"/>
      <c r="AD601" s="238"/>
      <c r="AE601" s="238"/>
      <c r="AF601" s="238"/>
      <c r="AG601" s="238"/>
      <c r="AH601" s="239"/>
      <c r="AI601" s="240"/>
      <c r="AJ601" s="239"/>
      <c r="AK601" s="238"/>
      <c r="AL601" s="241"/>
      <c r="AM601" s="238"/>
      <c r="AN601" s="238"/>
      <c r="AO601" s="238"/>
      <c r="AP601" s="174" t="str">
        <f t="shared" si="74"/>
        <v/>
      </c>
      <c r="AQ601" s="109" t="str">
        <f t="shared" si="75"/>
        <v/>
      </c>
      <c r="AR601" s="172" t="str">
        <f>UPPER(IF($AH601="","",IF(COUNTIF($AR$34:$AR600,$AH601)&lt;1,$AH601,"")))</f>
        <v/>
      </c>
      <c r="AS601" s="111" t="str">
        <f t="shared" si="71"/>
        <v/>
      </c>
      <c r="AT601" s="109" t="str">
        <f t="shared" si="76"/>
        <v/>
      </c>
      <c r="AU601" s="242"/>
      <c r="AV601" s="150"/>
      <c r="AW601" s="151"/>
      <c r="AX601" s="152" t="str">
        <f t="shared" si="69"/>
        <v/>
      </c>
      <c r="AY601" s="152"/>
    </row>
    <row r="602" spans="1:51" s="107" customFormat="1">
      <c r="A602" s="142" t="str">
        <f t="shared" si="72"/>
        <v/>
      </c>
      <c r="B602" s="148" t="str">
        <f t="shared" si="70"/>
        <v/>
      </c>
      <c r="C602" s="149"/>
      <c r="D602" s="111"/>
      <c r="E602" s="144" t="str">
        <f t="shared" si="73"/>
        <v/>
      </c>
      <c r="F602" s="238"/>
      <c r="G602" s="238"/>
      <c r="H602" s="238"/>
      <c r="I602" s="238"/>
      <c r="J602" s="238"/>
      <c r="K602" s="238"/>
      <c r="L602" s="238"/>
      <c r="M602" s="238"/>
      <c r="N602" s="238"/>
      <c r="O602" s="238"/>
      <c r="P602" s="238"/>
      <c r="Q602" s="238"/>
      <c r="R602" s="238"/>
      <c r="S602" s="238"/>
      <c r="T602" s="238"/>
      <c r="U602" s="238"/>
      <c r="V602" s="238"/>
      <c r="W602" s="238"/>
      <c r="X602" s="238"/>
      <c r="Y602" s="238"/>
      <c r="Z602" s="238"/>
      <c r="AA602" s="238"/>
      <c r="AB602" s="238"/>
      <c r="AC602" s="238"/>
      <c r="AD602" s="238"/>
      <c r="AE602" s="238"/>
      <c r="AF602" s="238"/>
      <c r="AG602" s="238"/>
      <c r="AH602" s="239"/>
      <c r="AI602" s="240"/>
      <c r="AJ602" s="239"/>
      <c r="AK602" s="238"/>
      <c r="AL602" s="241"/>
      <c r="AM602" s="238"/>
      <c r="AN602" s="238"/>
      <c r="AO602" s="238"/>
      <c r="AP602" s="174" t="str">
        <f t="shared" si="74"/>
        <v/>
      </c>
      <c r="AQ602" s="109" t="str">
        <f t="shared" si="75"/>
        <v/>
      </c>
      <c r="AR602" s="172" t="str">
        <f>UPPER(IF($AH602="","",IF(COUNTIF($AR$34:$AR601,$AH602)&lt;1,$AH602,"")))</f>
        <v/>
      </c>
      <c r="AS602" s="111" t="str">
        <f t="shared" si="71"/>
        <v/>
      </c>
      <c r="AT602" s="109" t="str">
        <f t="shared" si="76"/>
        <v/>
      </c>
      <c r="AU602" s="242"/>
      <c r="AV602" s="150"/>
      <c r="AW602" s="151"/>
      <c r="AX602" s="152" t="str">
        <f t="shared" si="69"/>
        <v/>
      </c>
      <c r="AY602" s="152"/>
    </row>
    <row r="603" spans="1:51" s="107" customFormat="1">
      <c r="A603" s="142" t="str">
        <f t="shared" si="72"/>
        <v/>
      </c>
      <c r="B603" s="148" t="str">
        <f t="shared" si="70"/>
        <v/>
      </c>
      <c r="C603" s="149"/>
      <c r="D603" s="111"/>
      <c r="E603" s="144" t="str">
        <f t="shared" si="73"/>
        <v/>
      </c>
      <c r="F603" s="238"/>
      <c r="G603" s="238"/>
      <c r="H603" s="238"/>
      <c r="I603" s="238"/>
      <c r="J603" s="238"/>
      <c r="K603" s="238"/>
      <c r="L603" s="238"/>
      <c r="M603" s="238"/>
      <c r="N603" s="238"/>
      <c r="O603" s="238"/>
      <c r="P603" s="238"/>
      <c r="Q603" s="238"/>
      <c r="R603" s="238"/>
      <c r="S603" s="238"/>
      <c r="T603" s="238"/>
      <c r="U603" s="238"/>
      <c r="V603" s="238"/>
      <c r="W603" s="238"/>
      <c r="X603" s="238"/>
      <c r="Y603" s="238"/>
      <c r="Z603" s="238"/>
      <c r="AA603" s="238"/>
      <c r="AB603" s="238"/>
      <c r="AC603" s="238"/>
      <c r="AD603" s="238"/>
      <c r="AE603" s="238"/>
      <c r="AF603" s="238"/>
      <c r="AG603" s="238"/>
      <c r="AH603" s="239"/>
      <c r="AI603" s="240"/>
      <c r="AJ603" s="239"/>
      <c r="AK603" s="238"/>
      <c r="AL603" s="241"/>
      <c r="AM603" s="238"/>
      <c r="AN603" s="238"/>
      <c r="AO603" s="238"/>
      <c r="AP603" s="174" t="str">
        <f t="shared" si="74"/>
        <v/>
      </c>
      <c r="AQ603" s="109" t="str">
        <f t="shared" si="75"/>
        <v/>
      </c>
      <c r="AR603" s="172" t="str">
        <f>UPPER(IF($AH603="","",IF(COUNTIF($AR$34:$AR602,$AH603)&lt;1,$AH603,"")))</f>
        <v/>
      </c>
      <c r="AS603" s="111" t="str">
        <f t="shared" si="71"/>
        <v/>
      </c>
      <c r="AT603" s="109" t="str">
        <f t="shared" si="76"/>
        <v/>
      </c>
      <c r="AU603" s="242"/>
      <c r="AV603" s="150"/>
      <c r="AW603" s="151"/>
      <c r="AX603" s="152" t="str">
        <f t="shared" si="69"/>
        <v/>
      </c>
      <c r="AY603" s="152"/>
    </row>
    <row r="604" spans="1:51" s="107" customFormat="1">
      <c r="A604" s="142" t="str">
        <f t="shared" si="72"/>
        <v/>
      </c>
      <c r="B604" s="148" t="str">
        <f t="shared" si="70"/>
        <v/>
      </c>
      <c r="C604" s="149"/>
      <c r="D604" s="111"/>
      <c r="E604" s="144" t="str">
        <f t="shared" si="73"/>
        <v/>
      </c>
      <c r="F604" s="238"/>
      <c r="G604" s="238"/>
      <c r="H604" s="238"/>
      <c r="I604" s="238"/>
      <c r="J604" s="238"/>
      <c r="K604" s="238"/>
      <c r="L604" s="238"/>
      <c r="M604" s="238"/>
      <c r="N604" s="238"/>
      <c r="O604" s="238"/>
      <c r="P604" s="238"/>
      <c r="Q604" s="238"/>
      <c r="R604" s="238"/>
      <c r="S604" s="238"/>
      <c r="T604" s="238"/>
      <c r="U604" s="238"/>
      <c r="V604" s="238"/>
      <c r="W604" s="238"/>
      <c r="X604" s="238"/>
      <c r="Y604" s="238"/>
      <c r="Z604" s="238"/>
      <c r="AA604" s="238"/>
      <c r="AB604" s="238"/>
      <c r="AC604" s="238"/>
      <c r="AD604" s="238"/>
      <c r="AE604" s="238"/>
      <c r="AF604" s="238"/>
      <c r="AG604" s="238"/>
      <c r="AH604" s="239"/>
      <c r="AI604" s="240"/>
      <c r="AJ604" s="239"/>
      <c r="AK604" s="238"/>
      <c r="AL604" s="241"/>
      <c r="AM604" s="238"/>
      <c r="AN604" s="238"/>
      <c r="AO604" s="238"/>
      <c r="AP604" s="174" t="str">
        <f t="shared" si="74"/>
        <v/>
      </c>
      <c r="AQ604" s="109" t="str">
        <f t="shared" si="75"/>
        <v/>
      </c>
      <c r="AR604" s="172" t="str">
        <f>UPPER(IF($AH604="","",IF(COUNTIF($AR$34:$AR603,$AH604)&lt;1,$AH604,"")))</f>
        <v/>
      </c>
      <c r="AS604" s="111" t="str">
        <f t="shared" si="71"/>
        <v/>
      </c>
      <c r="AT604" s="109" t="str">
        <f t="shared" si="76"/>
        <v/>
      </c>
      <c r="AU604" s="242"/>
      <c r="AV604" s="150"/>
      <c r="AW604" s="151"/>
      <c r="AX604" s="152" t="str">
        <f t="shared" si="69"/>
        <v/>
      </c>
      <c r="AY604" s="152"/>
    </row>
    <row r="605" spans="1:51" s="107" customFormat="1">
      <c r="A605" s="142" t="str">
        <f t="shared" si="72"/>
        <v/>
      </c>
      <c r="B605" s="148" t="str">
        <f t="shared" si="70"/>
        <v/>
      </c>
      <c r="C605" s="149"/>
      <c r="D605" s="111"/>
      <c r="E605" s="144" t="str">
        <f t="shared" si="73"/>
        <v/>
      </c>
      <c r="F605" s="238"/>
      <c r="G605" s="238"/>
      <c r="H605" s="238"/>
      <c r="I605" s="238"/>
      <c r="J605" s="238"/>
      <c r="K605" s="238"/>
      <c r="L605" s="238"/>
      <c r="M605" s="238"/>
      <c r="N605" s="238"/>
      <c r="O605" s="238"/>
      <c r="P605" s="238"/>
      <c r="Q605" s="238"/>
      <c r="R605" s="238"/>
      <c r="S605" s="238"/>
      <c r="T605" s="238"/>
      <c r="U605" s="238"/>
      <c r="V605" s="238"/>
      <c r="W605" s="238"/>
      <c r="X605" s="238"/>
      <c r="Y605" s="238"/>
      <c r="Z605" s="238"/>
      <c r="AA605" s="238"/>
      <c r="AB605" s="238"/>
      <c r="AC605" s="238"/>
      <c r="AD605" s="238"/>
      <c r="AE605" s="238"/>
      <c r="AF605" s="238"/>
      <c r="AG605" s="238"/>
      <c r="AH605" s="239"/>
      <c r="AI605" s="240"/>
      <c r="AJ605" s="239"/>
      <c r="AK605" s="238"/>
      <c r="AL605" s="241"/>
      <c r="AM605" s="238"/>
      <c r="AN605" s="238"/>
      <c r="AO605" s="238"/>
      <c r="AP605" s="174" t="str">
        <f t="shared" si="74"/>
        <v/>
      </c>
      <c r="AQ605" s="109" t="str">
        <f t="shared" si="75"/>
        <v/>
      </c>
      <c r="AR605" s="172" t="str">
        <f>UPPER(IF($AH605="","",IF(COUNTIF($AR$34:$AR604,$AH605)&lt;1,$AH605,"")))</f>
        <v/>
      </c>
      <c r="AS605" s="111" t="str">
        <f t="shared" si="71"/>
        <v/>
      </c>
      <c r="AT605" s="109" t="str">
        <f t="shared" si="76"/>
        <v/>
      </c>
      <c r="AU605" s="242"/>
      <c r="AV605" s="150"/>
      <c r="AW605" s="151"/>
      <c r="AX605" s="152" t="str">
        <f t="shared" ref="AX605:AX668" si="77">IF(AT605="","",IF(ISTEXT(AT605),"未填寫全部正確資料",IF(AW605-AT605=0,"",AW605-AT605)))</f>
        <v/>
      </c>
      <c r="AY605" s="152"/>
    </row>
    <row r="606" spans="1:51" s="107" customFormat="1">
      <c r="A606" s="142" t="str">
        <f t="shared" si="72"/>
        <v/>
      </c>
      <c r="B606" s="148" t="str">
        <f t="shared" si="70"/>
        <v/>
      </c>
      <c r="C606" s="149"/>
      <c r="D606" s="111"/>
      <c r="E606" s="144" t="str">
        <f t="shared" si="73"/>
        <v/>
      </c>
      <c r="F606" s="238"/>
      <c r="G606" s="238"/>
      <c r="H606" s="238"/>
      <c r="I606" s="238"/>
      <c r="J606" s="238"/>
      <c r="K606" s="238"/>
      <c r="L606" s="238"/>
      <c r="M606" s="238"/>
      <c r="N606" s="238"/>
      <c r="O606" s="238"/>
      <c r="P606" s="238"/>
      <c r="Q606" s="238"/>
      <c r="R606" s="238"/>
      <c r="S606" s="238"/>
      <c r="T606" s="238"/>
      <c r="U606" s="238"/>
      <c r="V606" s="238"/>
      <c r="W606" s="238"/>
      <c r="X606" s="238"/>
      <c r="Y606" s="238"/>
      <c r="Z606" s="238"/>
      <c r="AA606" s="238"/>
      <c r="AB606" s="238"/>
      <c r="AC606" s="238"/>
      <c r="AD606" s="238"/>
      <c r="AE606" s="238"/>
      <c r="AF606" s="238"/>
      <c r="AG606" s="238"/>
      <c r="AH606" s="239"/>
      <c r="AI606" s="240"/>
      <c r="AJ606" s="239"/>
      <c r="AK606" s="238"/>
      <c r="AL606" s="241"/>
      <c r="AM606" s="238"/>
      <c r="AN606" s="238"/>
      <c r="AO606" s="238"/>
      <c r="AP606" s="174" t="str">
        <f t="shared" si="74"/>
        <v/>
      </c>
      <c r="AQ606" s="109" t="str">
        <f t="shared" si="75"/>
        <v/>
      </c>
      <c r="AR606" s="172" t="str">
        <f>UPPER(IF($AH606="","",IF(COUNTIF($AR$34:$AR605,$AH606)&lt;1,$AH606,"")))</f>
        <v/>
      </c>
      <c r="AS606" s="111" t="str">
        <f t="shared" si="71"/>
        <v/>
      </c>
      <c r="AT606" s="109" t="str">
        <f t="shared" si="76"/>
        <v/>
      </c>
      <c r="AU606" s="242"/>
      <c r="AV606" s="150"/>
      <c r="AW606" s="151"/>
      <c r="AX606" s="152" t="str">
        <f t="shared" si="77"/>
        <v/>
      </c>
      <c r="AY606" s="152"/>
    </row>
    <row r="607" spans="1:51" s="107" customFormat="1">
      <c r="A607" s="142" t="str">
        <f t="shared" si="72"/>
        <v/>
      </c>
      <c r="B607" s="148" t="str">
        <f t="shared" si="70"/>
        <v/>
      </c>
      <c r="C607" s="149"/>
      <c r="D607" s="111"/>
      <c r="E607" s="144" t="str">
        <f t="shared" si="73"/>
        <v/>
      </c>
      <c r="F607" s="238"/>
      <c r="G607" s="238"/>
      <c r="H607" s="238"/>
      <c r="I607" s="238"/>
      <c r="J607" s="238"/>
      <c r="K607" s="238"/>
      <c r="L607" s="238"/>
      <c r="M607" s="238"/>
      <c r="N607" s="238"/>
      <c r="O607" s="238"/>
      <c r="P607" s="238"/>
      <c r="Q607" s="238"/>
      <c r="R607" s="238"/>
      <c r="S607" s="238"/>
      <c r="T607" s="238"/>
      <c r="U607" s="238"/>
      <c r="V607" s="238"/>
      <c r="W607" s="238"/>
      <c r="X607" s="238"/>
      <c r="Y607" s="238"/>
      <c r="Z607" s="238"/>
      <c r="AA607" s="238"/>
      <c r="AB607" s="238"/>
      <c r="AC607" s="238"/>
      <c r="AD607" s="238"/>
      <c r="AE607" s="238"/>
      <c r="AF607" s="238"/>
      <c r="AG607" s="238"/>
      <c r="AH607" s="239"/>
      <c r="AI607" s="240"/>
      <c r="AJ607" s="239"/>
      <c r="AK607" s="238"/>
      <c r="AL607" s="241"/>
      <c r="AM607" s="238"/>
      <c r="AN607" s="238"/>
      <c r="AO607" s="238"/>
      <c r="AP607" s="174" t="str">
        <f t="shared" si="74"/>
        <v/>
      </c>
      <c r="AQ607" s="109" t="str">
        <f t="shared" si="75"/>
        <v/>
      </c>
      <c r="AR607" s="172" t="str">
        <f>UPPER(IF($AH607="","",IF(COUNTIF($AR$34:$AR606,$AH607)&lt;1,$AH607,"")))</f>
        <v/>
      </c>
      <c r="AS607" s="111" t="str">
        <f t="shared" si="71"/>
        <v/>
      </c>
      <c r="AT607" s="109" t="str">
        <f t="shared" si="76"/>
        <v/>
      </c>
      <c r="AU607" s="242"/>
      <c r="AV607" s="150"/>
      <c r="AW607" s="151"/>
      <c r="AX607" s="152" t="str">
        <f t="shared" si="77"/>
        <v/>
      </c>
      <c r="AY607" s="152"/>
    </row>
    <row r="608" spans="1:51" s="107" customFormat="1">
      <c r="A608" s="142" t="str">
        <f t="shared" si="72"/>
        <v/>
      </c>
      <c r="B608" s="148" t="str">
        <f t="shared" si="70"/>
        <v/>
      </c>
      <c r="C608" s="149"/>
      <c r="D608" s="111"/>
      <c r="E608" s="144" t="str">
        <f t="shared" si="73"/>
        <v/>
      </c>
      <c r="F608" s="238"/>
      <c r="G608" s="238"/>
      <c r="H608" s="238"/>
      <c r="I608" s="238"/>
      <c r="J608" s="238"/>
      <c r="K608" s="238"/>
      <c r="L608" s="238"/>
      <c r="M608" s="238"/>
      <c r="N608" s="238"/>
      <c r="O608" s="238"/>
      <c r="P608" s="238"/>
      <c r="Q608" s="238"/>
      <c r="R608" s="238"/>
      <c r="S608" s="238"/>
      <c r="T608" s="238"/>
      <c r="U608" s="238"/>
      <c r="V608" s="238"/>
      <c r="W608" s="238"/>
      <c r="X608" s="238"/>
      <c r="Y608" s="238"/>
      <c r="Z608" s="238"/>
      <c r="AA608" s="238"/>
      <c r="AB608" s="238"/>
      <c r="AC608" s="238"/>
      <c r="AD608" s="238"/>
      <c r="AE608" s="238"/>
      <c r="AF608" s="238"/>
      <c r="AG608" s="238"/>
      <c r="AH608" s="239"/>
      <c r="AI608" s="240"/>
      <c r="AJ608" s="239"/>
      <c r="AK608" s="238"/>
      <c r="AL608" s="241"/>
      <c r="AM608" s="238"/>
      <c r="AN608" s="238"/>
      <c r="AO608" s="238"/>
      <c r="AP608" s="174" t="str">
        <f t="shared" si="74"/>
        <v/>
      </c>
      <c r="AQ608" s="109" t="str">
        <f t="shared" si="75"/>
        <v/>
      </c>
      <c r="AR608" s="172" t="str">
        <f>UPPER(IF($AH608="","",IF(COUNTIF($AR$34:$AR607,$AH608)&lt;1,$AH608,"")))</f>
        <v/>
      </c>
      <c r="AS608" s="111" t="str">
        <f t="shared" si="71"/>
        <v/>
      </c>
      <c r="AT608" s="109" t="str">
        <f t="shared" si="76"/>
        <v/>
      </c>
      <c r="AU608" s="242"/>
      <c r="AV608" s="150"/>
      <c r="AW608" s="151"/>
      <c r="AX608" s="152" t="str">
        <f t="shared" si="77"/>
        <v/>
      </c>
      <c r="AY608" s="152"/>
    </row>
    <row r="609" spans="1:51" s="107" customFormat="1">
      <c r="A609" s="142" t="str">
        <f t="shared" si="72"/>
        <v/>
      </c>
      <c r="B609" s="148" t="str">
        <f t="shared" si="70"/>
        <v/>
      </c>
      <c r="C609" s="149"/>
      <c r="D609" s="111"/>
      <c r="E609" s="144" t="str">
        <f t="shared" si="73"/>
        <v/>
      </c>
      <c r="F609" s="238"/>
      <c r="G609" s="238"/>
      <c r="H609" s="238"/>
      <c r="I609" s="238"/>
      <c r="J609" s="238"/>
      <c r="K609" s="238"/>
      <c r="L609" s="238"/>
      <c r="M609" s="238"/>
      <c r="N609" s="238"/>
      <c r="O609" s="238"/>
      <c r="P609" s="238"/>
      <c r="Q609" s="238"/>
      <c r="R609" s="238"/>
      <c r="S609" s="238"/>
      <c r="T609" s="238"/>
      <c r="U609" s="238"/>
      <c r="V609" s="238"/>
      <c r="W609" s="238"/>
      <c r="X609" s="238"/>
      <c r="Y609" s="238"/>
      <c r="Z609" s="238"/>
      <c r="AA609" s="238"/>
      <c r="AB609" s="238"/>
      <c r="AC609" s="238"/>
      <c r="AD609" s="238"/>
      <c r="AE609" s="238"/>
      <c r="AF609" s="238"/>
      <c r="AG609" s="238"/>
      <c r="AH609" s="239"/>
      <c r="AI609" s="240"/>
      <c r="AJ609" s="239"/>
      <c r="AK609" s="238"/>
      <c r="AL609" s="241"/>
      <c r="AM609" s="238"/>
      <c r="AN609" s="238"/>
      <c r="AO609" s="238"/>
      <c r="AP609" s="174" t="str">
        <f t="shared" si="74"/>
        <v/>
      </c>
      <c r="AQ609" s="109" t="str">
        <f t="shared" si="75"/>
        <v/>
      </c>
      <c r="AR609" s="172" t="str">
        <f>UPPER(IF($AH609="","",IF(COUNTIF($AR$34:$AR608,$AH609)&lt;1,$AH609,"")))</f>
        <v/>
      </c>
      <c r="AS609" s="111" t="str">
        <f t="shared" si="71"/>
        <v/>
      </c>
      <c r="AT609" s="109" t="str">
        <f t="shared" si="76"/>
        <v/>
      </c>
      <c r="AU609" s="242"/>
      <c r="AV609" s="150"/>
      <c r="AW609" s="151"/>
      <c r="AX609" s="152" t="str">
        <f t="shared" si="77"/>
        <v/>
      </c>
      <c r="AY609" s="152"/>
    </row>
    <row r="610" spans="1:51" s="107" customFormat="1">
      <c r="A610" s="142" t="str">
        <f t="shared" si="72"/>
        <v/>
      </c>
      <c r="B610" s="148" t="str">
        <f t="shared" si="70"/>
        <v/>
      </c>
      <c r="C610" s="149"/>
      <c r="D610" s="111"/>
      <c r="E610" s="144" t="str">
        <f t="shared" si="73"/>
        <v/>
      </c>
      <c r="F610" s="238"/>
      <c r="G610" s="238"/>
      <c r="H610" s="238"/>
      <c r="I610" s="238"/>
      <c r="J610" s="238"/>
      <c r="K610" s="238"/>
      <c r="L610" s="238"/>
      <c r="M610" s="238"/>
      <c r="N610" s="238"/>
      <c r="O610" s="238"/>
      <c r="P610" s="238"/>
      <c r="Q610" s="238"/>
      <c r="R610" s="238"/>
      <c r="S610" s="238"/>
      <c r="T610" s="238"/>
      <c r="U610" s="238"/>
      <c r="V610" s="238"/>
      <c r="W610" s="238"/>
      <c r="X610" s="238"/>
      <c r="Y610" s="238"/>
      <c r="Z610" s="238"/>
      <c r="AA610" s="238"/>
      <c r="AB610" s="238"/>
      <c r="AC610" s="238"/>
      <c r="AD610" s="238"/>
      <c r="AE610" s="238"/>
      <c r="AF610" s="238"/>
      <c r="AG610" s="238"/>
      <c r="AH610" s="239"/>
      <c r="AI610" s="240"/>
      <c r="AJ610" s="239"/>
      <c r="AK610" s="238"/>
      <c r="AL610" s="241"/>
      <c r="AM610" s="238"/>
      <c r="AN610" s="238"/>
      <c r="AO610" s="238"/>
      <c r="AP610" s="174" t="str">
        <f t="shared" si="74"/>
        <v/>
      </c>
      <c r="AQ610" s="109" t="str">
        <f t="shared" si="75"/>
        <v/>
      </c>
      <c r="AR610" s="172" t="str">
        <f>UPPER(IF($AH610="","",IF(COUNTIF($AR$34:$AR609,$AH610)&lt;1,$AH610,"")))</f>
        <v/>
      </c>
      <c r="AS610" s="111" t="str">
        <f t="shared" si="71"/>
        <v/>
      </c>
      <c r="AT610" s="109" t="str">
        <f t="shared" si="76"/>
        <v/>
      </c>
      <c r="AU610" s="242"/>
      <c r="AV610" s="150"/>
      <c r="AW610" s="151"/>
      <c r="AX610" s="152" t="str">
        <f t="shared" si="77"/>
        <v/>
      </c>
      <c r="AY610" s="152"/>
    </row>
    <row r="611" spans="1:51" s="107" customFormat="1">
      <c r="A611" s="142" t="str">
        <f t="shared" si="72"/>
        <v/>
      </c>
      <c r="B611" s="148" t="str">
        <f t="shared" ref="B611:B674" si="78">IF(G611="","",IF(C611="","X",E611&amp;TEXT(C611,"000")))</f>
        <v/>
      </c>
      <c r="C611" s="149"/>
      <c r="D611" s="111"/>
      <c r="E611" s="144" t="str">
        <f t="shared" si="73"/>
        <v/>
      </c>
      <c r="F611" s="238"/>
      <c r="G611" s="238"/>
      <c r="H611" s="238"/>
      <c r="I611" s="238"/>
      <c r="J611" s="238"/>
      <c r="K611" s="238"/>
      <c r="L611" s="238"/>
      <c r="M611" s="238"/>
      <c r="N611" s="238"/>
      <c r="O611" s="238"/>
      <c r="P611" s="238"/>
      <c r="Q611" s="238"/>
      <c r="R611" s="238"/>
      <c r="S611" s="238"/>
      <c r="T611" s="238"/>
      <c r="U611" s="238"/>
      <c r="V611" s="238"/>
      <c r="W611" s="238"/>
      <c r="X611" s="238"/>
      <c r="Y611" s="238"/>
      <c r="Z611" s="238"/>
      <c r="AA611" s="238"/>
      <c r="AB611" s="238"/>
      <c r="AC611" s="238"/>
      <c r="AD611" s="238"/>
      <c r="AE611" s="238"/>
      <c r="AF611" s="238"/>
      <c r="AG611" s="238"/>
      <c r="AH611" s="239"/>
      <c r="AI611" s="240"/>
      <c r="AJ611" s="239"/>
      <c r="AK611" s="238"/>
      <c r="AL611" s="241"/>
      <c r="AM611" s="238"/>
      <c r="AN611" s="238"/>
      <c r="AO611" s="238"/>
      <c r="AP611" s="174" t="str">
        <f t="shared" si="74"/>
        <v/>
      </c>
      <c r="AQ611" s="109" t="str">
        <f t="shared" si="75"/>
        <v/>
      </c>
      <c r="AR611" s="172" t="str">
        <f>UPPER(IF($AH611="","",IF(COUNTIF($AR$34:$AR610,$AH611)&lt;1,$AH611,"")))</f>
        <v/>
      </c>
      <c r="AS611" s="111" t="str">
        <f t="shared" ref="AS611:AS674" si="79">IF($AH611="","",IF(COUNTIF($AH$35:$AH$1035,$AH611)&lt;4,"每隊最少4人",IF(COUNTIF($AH$35:$AH$1035,$AH611)&gt;6,"每隊最多6人",COUNTIF($AH$35:$AH$1035,$AH611))))</f>
        <v/>
      </c>
      <c r="AT611" s="109" t="str">
        <f t="shared" si="76"/>
        <v/>
      </c>
      <c r="AU611" s="242"/>
      <c r="AV611" s="150"/>
      <c r="AW611" s="151"/>
      <c r="AX611" s="152" t="str">
        <f t="shared" si="77"/>
        <v/>
      </c>
      <c r="AY611" s="152"/>
    </row>
    <row r="612" spans="1:51" s="107" customFormat="1">
      <c r="A612" s="142" t="str">
        <f t="shared" ref="A612:A675" si="80">UPPER(IF($I612="","",IF(H612="F","W",IF(H612="M","M","ERROR"))))</f>
        <v/>
      </c>
      <c r="B612" s="148" t="str">
        <f t="shared" si="78"/>
        <v/>
      </c>
      <c r="C612" s="149"/>
      <c r="D612" s="111"/>
      <c r="E612" s="144" t="str">
        <f t="shared" ref="E612:E675" si="81">UPPER(IF($I612="","",IF($K612="OPEN",$A612&amp;"O",IF(COUNTA($S612:$W612)&gt;0,$A612&amp;"O",IF(COUNTA($Z612:$AB612)&gt;0,$A612&amp;"O",IF(AND($I612&lt;=$E$4,$I612&gt;=$D$4),$A612&amp;$F$4,IF(AND($I612&lt;=$E$5,$I612&gt;=$D$5),$A612&amp;$F$5,IF(AND($I612&lt;=$E$6,$I612&gt;=$D$6),$A612&amp;$F$6,IF(AND($I612&lt;=$E$7,$I612&gt;=$D$7),$A612&amp;$F$7,IF(AND($I612&lt;=$E$8,$I612&gt;=$D$8),$A612&amp;$F$8,IF(AND($I612&lt;=$E$9,$I612&gt;=$D$9),$A612&amp;$F$9,IF(AND($I612&lt;=$E$10,$I612&gt;=$D$10),$A612&amp;$F$10,IF(AND($I612&lt;=$E$11,$I612&gt;=$D$11),$A612&amp;$F$11,IF(AND($I612&lt;=$E$12,$I612&gt;=$D$12),$A612&amp;$F$12,"ERR"))))))))))))))</f>
        <v/>
      </c>
      <c r="F612" s="238"/>
      <c r="G612" s="238"/>
      <c r="H612" s="238"/>
      <c r="I612" s="238"/>
      <c r="J612" s="238"/>
      <c r="K612" s="238"/>
      <c r="L612" s="238"/>
      <c r="M612" s="238"/>
      <c r="N612" s="238"/>
      <c r="O612" s="238"/>
      <c r="P612" s="238"/>
      <c r="Q612" s="238"/>
      <c r="R612" s="238"/>
      <c r="S612" s="238"/>
      <c r="T612" s="238"/>
      <c r="U612" s="238"/>
      <c r="V612" s="238"/>
      <c r="W612" s="238"/>
      <c r="X612" s="238"/>
      <c r="Y612" s="238"/>
      <c r="Z612" s="238"/>
      <c r="AA612" s="238"/>
      <c r="AB612" s="238"/>
      <c r="AC612" s="238"/>
      <c r="AD612" s="238"/>
      <c r="AE612" s="238"/>
      <c r="AF612" s="238"/>
      <c r="AG612" s="238"/>
      <c r="AH612" s="239"/>
      <c r="AI612" s="240"/>
      <c r="AJ612" s="239"/>
      <c r="AK612" s="238"/>
      <c r="AL612" s="241"/>
      <c r="AM612" s="238"/>
      <c r="AN612" s="238"/>
      <c r="AO612" s="238"/>
      <c r="AP612" s="174" t="str">
        <f t="shared" ref="AP612:AP675" si="82">IF($I612="","",IF(COUNTA(L612:AE612)&gt;4,"超過項目上限",IF(COUNTA(L612:AE612)=0,200,IF(AK612="Y",0,IF(COUNTA(AJ612)=1,COUNTA(L612:AE612)*($AP$31+$AP$32)+$AP$30,IF(COUNTA(AJ612)=0,COUNTA(L612:AE612)*($AP$31+$AP$30),"輸入錯誤"))))))</f>
        <v/>
      </c>
      <c r="AQ612" s="109" t="str">
        <f t="shared" ref="AQ612:AQ675" si="83">IF(COUNTA(AF612:AG612)&gt;1,"只可選1項接力",IF(AR612="","",$AQ$31))</f>
        <v/>
      </c>
      <c r="AR612" s="172" t="str">
        <f>UPPER(IF($AH612="","",IF(COUNTIF($AR$34:$AR611,$AH612)&lt;1,$AH612,"")))</f>
        <v/>
      </c>
      <c r="AS612" s="111" t="str">
        <f t="shared" si="79"/>
        <v/>
      </c>
      <c r="AT612" s="109" t="str">
        <f t="shared" ref="AT612:AT675" si="84">IF($E612="","",IF(ISTEXT(AP612),"輸入有錯誤",IF($AI612="",SUM($AP612:$AQ612)+$AV612,SUM($AP612:$AQ612)+$AV612+$AI$34)))</f>
        <v/>
      </c>
      <c r="AU612" s="242"/>
      <c r="AV612" s="150"/>
      <c r="AW612" s="151"/>
      <c r="AX612" s="152" t="str">
        <f t="shared" si="77"/>
        <v/>
      </c>
      <c r="AY612" s="152"/>
    </row>
    <row r="613" spans="1:51" s="107" customFormat="1">
      <c r="A613" s="142" t="str">
        <f t="shared" si="80"/>
        <v/>
      </c>
      <c r="B613" s="148" t="str">
        <f t="shared" si="78"/>
        <v/>
      </c>
      <c r="C613" s="149"/>
      <c r="D613" s="111"/>
      <c r="E613" s="144" t="str">
        <f t="shared" si="81"/>
        <v/>
      </c>
      <c r="F613" s="238"/>
      <c r="G613" s="238"/>
      <c r="H613" s="238"/>
      <c r="I613" s="238"/>
      <c r="J613" s="238"/>
      <c r="K613" s="238"/>
      <c r="L613" s="238"/>
      <c r="M613" s="238"/>
      <c r="N613" s="238"/>
      <c r="O613" s="238"/>
      <c r="P613" s="238"/>
      <c r="Q613" s="238"/>
      <c r="R613" s="238"/>
      <c r="S613" s="238"/>
      <c r="T613" s="238"/>
      <c r="U613" s="238"/>
      <c r="V613" s="238"/>
      <c r="W613" s="238"/>
      <c r="X613" s="238"/>
      <c r="Y613" s="238"/>
      <c r="Z613" s="238"/>
      <c r="AA613" s="238"/>
      <c r="AB613" s="238"/>
      <c r="AC613" s="238"/>
      <c r="AD613" s="238"/>
      <c r="AE613" s="238"/>
      <c r="AF613" s="238"/>
      <c r="AG613" s="238"/>
      <c r="AH613" s="239"/>
      <c r="AI613" s="240"/>
      <c r="AJ613" s="239"/>
      <c r="AK613" s="238"/>
      <c r="AL613" s="241"/>
      <c r="AM613" s="238"/>
      <c r="AN613" s="238"/>
      <c r="AO613" s="238"/>
      <c r="AP613" s="174" t="str">
        <f t="shared" si="82"/>
        <v/>
      </c>
      <c r="AQ613" s="109" t="str">
        <f t="shared" si="83"/>
        <v/>
      </c>
      <c r="AR613" s="172" t="str">
        <f>UPPER(IF($AH613="","",IF(COUNTIF($AR$34:$AR612,$AH613)&lt;1,$AH613,"")))</f>
        <v/>
      </c>
      <c r="AS613" s="111" t="str">
        <f t="shared" si="79"/>
        <v/>
      </c>
      <c r="AT613" s="109" t="str">
        <f t="shared" si="84"/>
        <v/>
      </c>
      <c r="AU613" s="242"/>
      <c r="AV613" s="150"/>
      <c r="AW613" s="151"/>
      <c r="AX613" s="152" t="str">
        <f t="shared" si="77"/>
        <v/>
      </c>
      <c r="AY613" s="152"/>
    </row>
    <row r="614" spans="1:51" s="107" customFormat="1">
      <c r="A614" s="142" t="str">
        <f t="shared" si="80"/>
        <v/>
      </c>
      <c r="B614" s="148" t="str">
        <f t="shared" si="78"/>
        <v/>
      </c>
      <c r="C614" s="149"/>
      <c r="D614" s="111"/>
      <c r="E614" s="144" t="str">
        <f t="shared" si="81"/>
        <v/>
      </c>
      <c r="F614" s="238"/>
      <c r="G614" s="238"/>
      <c r="H614" s="238"/>
      <c r="I614" s="238"/>
      <c r="J614" s="238"/>
      <c r="K614" s="238"/>
      <c r="L614" s="238"/>
      <c r="M614" s="238"/>
      <c r="N614" s="238"/>
      <c r="O614" s="238"/>
      <c r="P614" s="238"/>
      <c r="Q614" s="238"/>
      <c r="R614" s="238"/>
      <c r="S614" s="238"/>
      <c r="T614" s="238"/>
      <c r="U614" s="238"/>
      <c r="V614" s="238"/>
      <c r="W614" s="238"/>
      <c r="X614" s="238"/>
      <c r="Y614" s="238"/>
      <c r="Z614" s="238"/>
      <c r="AA614" s="238"/>
      <c r="AB614" s="238"/>
      <c r="AC614" s="238"/>
      <c r="AD614" s="238"/>
      <c r="AE614" s="238"/>
      <c r="AF614" s="238"/>
      <c r="AG614" s="238"/>
      <c r="AH614" s="239"/>
      <c r="AI614" s="240"/>
      <c r="AJ614" s="239"/>
      <c r="AK614" s="238"/>
      <c r="AL614" s="241"/>
      <c r="AM614" s="238"/>
      <c r="AN614" s="238"/>
      <c r="AO614" s="238"/>
      <c r="AP614" s="174" t="str">
        <f t="shared" si="82"/>
        <v/>
      </c>
      <c r="AQ614" s="109" t="str">
        <f t="shared" si="83"/>
        <v/>
      </c>
      <c r="AR614" s="172" t="str">
        <f>UPPER(IF($AH614="","",IF(COUNTIF($AR$34:$AR613,$AH614)&lt;1,$AH614,"")))</f>
        <v/>
      </c>
      <c r="AS614" s="111" t="str">
        <f t="shared" si="79"/>
        <v/>
      </c>
      <c r="AT614" s="109" t="str">
        <f t="shared" si="84"/>
        <v/>
      </c>
      <c r="AU614" s="242"/>
      <c r="AV614" s="150"/>
      <c r="AW614" s="151"/>
      <c r="AX614" s="152" t="str">
        <f t="shared" si="77"/>
        <v/>
      </c>
      <c r="AY614" s="152"/>
    </row>
    <row r="615" spans="1:51" s="107" customFormat="1">
      <c r="A615" s="142" t="str">
        <f t="shared" si="80"/>
        <v/>
      </c>
      <c r="B615" s="148" t="str">
        <f t="shared" si="78"/>
        <v/>
      </c>
      <c r="C615" s="149"/>
      <c r="D615" s="111"/>
      <c r="E615" s="144" t="str">
        <f t="shared" si="81"/>
        <v/>
      </c>
      <c r="F615" s="238"/>
      <c r="G615" s="238"/>
      <c r="H615" s="238"/>
      <c r="I615" s="238"/>
      <c r="J615" s="238"/>
      <c r="K615" s="238"/>
      <c r="L615" s="238"/>
      <c r="M615" s="238"/>
      <c r="N615" s="238"/>
      <c r="O615" s="238"/>
      <c r="P615" s="238"/>
      <c r="Q615" s="238"/>
      <c r="R615" s="238"/>
      <c r="S615" s="238"/>
      <c r="T615" s="238"/>
      <c r="U615" s="238"/>
      <c r="V615" s="238"/>
      <c r="W615" s="238"/>
      <c r="X615" s="238"/>
      <c r="Y615" s="238"/>
      <c r="Z615" s="238"/>
      <c r="AA615" s="238"/>
      <c r="AB615" s="238"/>
      <c r="AC615" s="238"/>
      <c r="AD615" s="238"/>
      <c r="AE615" s="238"/>
      <c r="AF615" s="238"/>
      <c r="AG615" s="238"/>
      <c r="AH615" s="239"/>
      <c r="AI615" s="240"/>
      <c r="AJ615" s="239"/>
      <c r="AK615" s="238"/>
      <c r="AL615" s="241"/>
      <c r="AM615" s="238"/>
      <c r="AN615" s="238"/>
      <c r="AO615" s="238"/>
      <c r="AP615" s="174" t="str">
        <f t="shared" si="82"/>
        <v/>
      </c>
      <c r="AQ615" s="109" t="str">
        <f t="shared" si="83"/>
        <v/>
      </c>
      <c r="AR615" s="172" t="str">
        <f>UPPER(IF($AH615="","",IF(COUNTIF($AR$34:$AR614,$AH615)&lt;1,$AH615,"")))</f>
        <v/>
      </c>
      <c r="AS615" s="111" t="str">
        <f t="shared" si="79"/>
        <v/>
      </c>
      <c r="AT615" s="109" t="str">
        <f t="shared" si="84"/>
        <v/>
      </c>
      <c r="AU615" s="242"/>
      <c r="AV615" s="150"/>
      <c r="AW615" s="151"/>
      <c r="AX615" s="152" t="str">
        <f t="shared" si="77"/>
        <v/>
      </c>
      <c r="AY615" s="152"/>
    </row>
    <row r="616" spans="1:51" s="107" customFormat="1">
      <c r="A616" s="142" t="str">
        <f t="shared" si="80"/>
        <v/>
      </c>
      <c r="B616" s="148" t="str">
        <f t="shared" si="78"/>
        <v/>
      </c>
      <c r="C616" s="149"/>
      <c r="D616" s="111"/>
      <c r="E616" s="144" t="str">
        <f t="shared" si="81"/>
        <v/>
      </c>
      <c r="F616" s="238"/>
      <c r="G616" s="238"/>
      <c r="H616" s="238"/>
      <c r="I616" s="238"/>
      <c r="J616" s="238"/>
      <c r="K616" s="238"/>
      <c r="L616" s="238"/>
      <c r="M616" s="238"/>
      <c r="N616" s="238"/>
      <c r="O616" s="238"/>
      <c r="P616" s="238"/>
      <c r="Q616" s="238"/>
      <c r="R616" s="238"/>
      <c r="S616" s="238"/>
      <c r="T616" s="238"/>
      <c r="U616" s="238"/>
      <c r="V616" s="238"/>
      <c r="W616" s="238"/>
      <c r="X616" s="238"/>
      <c r="Y616" s="238"/>
      <c r="Z616" s="238"/>
      <c r="AA616" s="238"/>
      <c r="AB616" s="238"/>
      <c r="AC616" s="238"/>
      <c r="AD616" s="238"/>
      <c r="AE616" s="238"/>
      <c r="AF616" s="238"/>
      <c r="AG616" s="238"/>
      <c r="AH616" s="239"/>
      <c r="AI616" s="240"/>
      <c r="AJ616" s="239"/>
      <c r="AK616" s="238"/>
      <c r="AL616" s="241"/>
      <c r="AM616" s="238"/>
      <c r="AN616" s="238"/>
      <c r="AO616" s="238"/>
      <c r="AP616" s="174" t="str">
        <f t="shared" si="82"/>
        <v/>
      </c>
      <c r="AQ616" s="109" t="str">
        <f t="shared" si="83"/>
        <v/>
      </c>
      <c r="AR616" s="172" t="str">
        <f>UPPER(IF($AH616="","",IF(COUNTIF($AR$34:$AR615,$AH616)&lt;1,$AH616,"")))</f>
        <v/>
      </c>
      <c r="AS616" s="111" t="str">
        <f t="shared" si="79"/>
        <v/>
      </c>
      <c r="AT616" s="109" t="str">
        <f t="shared" si="84"/>
        <v/>
      </c>
      <c r="AU616" s="242"/>
      <c r="AV616" s="150"/>
      <c r="AW616" s="151"/>
      <c r="AX616" s="152" t="str">
        <f t="shared" si="77"/>
        <v/>
      </c>
      <c r="AY616" s="152"/>
    </row>
    <row r="617" spans="1:51" s="107" customFormat="1">
      <c r="A617" s="142" t="str">
        <f t="shared" si="80"/>
        <v/>
      </c>
      <c r="B617" s="148" t="str">
        <f t="shared" si="78"/>
        <v/>
      </c>
      <c r="C617" s="149"/>
      <c r="D617" s="111"/>
      <c r="E617" s="144" t="str">
        <f t="shared" si="81"/>
        <v/>
      </c>
      <c r="F617" s="238"/>
      <c r="G617" s="238"/>
      <c r="H617" s="238"/>
      <c r="I617" s="238"/>
      <c r="J617" s="238"/>
      <c r="K617" s="238"/>
      <c r="L617" s="238"/>
      <c r="M617" s="238"/>
      <c r="N617" s="238"/>
      <c r="O617" s="238"/>
      <c r="P617" s="238"/>
      <c r="Q617" s="238"/>
      <c r="R617" s="238"/>
      <c r="S617" s="238"/>
      <c r="T617" s="238"/>
      <c r="U617" s="238"/>
      <c r="V617" s="238"/>
      <c r="W617" s="238"/>
      <c r="X617" s="238"/>
      <c r="Y617" s="238"/>
      <c r="Z617" s="238"/>
      <c r="AA617" s="238"/>
      <c r="AB617" s="238"/>
      <c r="AC617" s="238"/>
      <c r="AD617" s="238"/>
      <c r="AE617" s="238"/>
      <c r="AF617" s="238"/>
      <c r="AG617" s="238"/>
      <c r="AH617" s="239"/>
      <c r="AI617" s="240"/>
      <c r="AJ617" s="239"/>
      <c r="AK617" s="238"/>
      <c r="AL617" s="241"/>
      <c r="AM617" s="238"/>
      <c r="AN617" s="238"/>
      <c r="AO617" s="238"/>
      <c r="AP617" s="174" t="str">
        <f t="shared" si="82"/>
        <v/>
      </c>
      <c r="AQ617" s="109" t="str">
        <f t="shared" si="83"/>
        <v/>
      </c>
      <c r="AR617" s="172" t="str">
        <f>UPPER(IF($AH617="","",IF(COUNTIF($AR$34:$AR616,$AH617)&lt;1,$AH617,"")))</f>
        <v/>
      </c>
      <c r="AS617" s="111" t="str">
        <f t="shared" si="79"/>
        <v/>
      </c>
      <c r="AT617" s="109" t="str">
        <f t="shared" si="84"/>
        <v/>
      </c>
      <c r="AU617" s="242"/>
      <c r="AV617" s="150"/>
      <c r="AW617" s="151"/>
      <c r="AX617" s="152" t="str">
        <f t="shared" si="77"/>
        <v/>
      </c>
      <c r="AY617" s="152"/>
    </row>
    <row r="618" spans="1:51" s="107" customFormat="1">
      <c r="A618" s="142" t="str">
        <f t="shared" si="80"/>
        <v/>
      </c>
      <c r="B618" s="148" t="str">
        <f t="shared" si="78"/>
        <v/>
      </c>
      <c r="C618" s="149"/>
      <c r="D618" s="111"/>
      <c r="E618" s="144" t="str">
        <f t="shared" si="81"/>
        <v/>
      </c>
      <c r="F618" s="238"/>
      <c r="G618" s="238"/>
      <c r="H618" s="238"/>
      <c r="I618" s="238"/>
      <c r="J618" s="238"/>
      <c r="K618" s="238"/>
      <c r="L618" s="238"/>
      <c r="M618" s="238"/>
      <c r="N618" s="238"/>
      <c r="O618" s="238"/>
      <c r="P618" s="238"/>
      <c r="Q618" s="238"/>
      <c r="R618" s="238"/>
      <c r="S618" s="238"/>
      <c r="T618" s="238"/>
      <c r="U618" s="238"/>
      <c r="V618" s="238"/>
      <c r="W618" s="238"/>
      <c r="X618" s="238"/>
      <c r="Y618" s="238"/>
      <c r="Z618" s="238"/>
      <c r="AA618" s="238"/>
      <c r="AB618" s="238"/>
      <c r="AC618" s="238"/>
      <c r="AD618" s="238"/>
      <c r="AE618" s="238"/>
      <c r="AF618" s="238"/>
      <c r="AG618" s="238"/>
      <c r="AH618" s="239"/>
      <c r="AI618" s="240"/>
      <c r="AJ618" s="239"/>
      <c r="AK618" s="238"/>
      <c r="AL618" s="241"/>
      <c r="AM618" s="238"/>
      <c r="AN618" s="238"/>
      <c r="AO618" s="238"/>
      <c r="AP618" s="174" t="str">
        <f t="shared" si="82"/>
        <v/>
      </c>
      <c r="AQ618" s="109" t="str">
        <f t="shared" si="83"/>
        <v/>
      </c>
      <c r="AR618" s="172" t="str">
        <f>UPPER(IF($AH618="","",IF(COUNTIF($AR$34:$AR617,$AH618)&lt;1,$AH618,"")))</f>
        <v/>
      </c>
      <c r="AS618" s="111" t="str">
        <f t="shared" si="79"/>
        <v/>
      </c>
      <c r="AT618" s="109" t="str">
        <f t="shared" si="84"/>
        <v/>
      </c>
      <c r="AU618" s="242"/>
      <c r="AV618" s="150"/>
      <c r="AW618" s="151"/>
      <c r="AX618" s="152" t="str">
        <f t="shared" si="77"/>
        <v/>
      </c>
      <c r="AY618" s="152"/>
    </row>
    <row r="619" spans="1:51" s="107" customFormat="1">
      <c r="A619" s="142" t="str">
        <f t="shared" si="80"/>
        <v/>
      </c>
      <c r="B619" s="148" t="str">
        <f t="shared" si="78"/>
        <v/>
      </c>
      <c r="C619" s="149"/>
      <c r="D619" s="111"/>
      <c r="E619" s="144" t="str">
        <f t="shared" si="81"/>
        <v/>
      </c>
      <c r="F619" s="238"/>
      <c r="G619" s="238"/>
      <c r="H619" s="238"/>
      <c r="I619" s="238"/>
      <c r="J619" s="238"/>
      <c r="K619" s="238"/>
      <c r="L619" s="238"/>
      <c r="M619" s="238"/>
      <c r="N619" s="238"/>
      <c r="O619" s="238"/>
      <c r="P619" s="238"/>
      <c r="Q619" s="238"/>
      <c r="R619" s="238"/>
      <c r="S619" s="238"/>
      <c r="T619" s="238"/>
      <c r="U619" s="238"/>
      <c r="V619" s="238"/>
      <c r="W619" s="238"/>
      <c r="X619" s="238"/>
      <c r="Y619" s="238"/>
      <c r="Z619" s="238"/>
      <c r="AA619" s="238"/>
      <c r="AB619" s="238"/>
      <c r="AC619" s="238"/>
      <c r="AD619" s="238"/>
      <c r="AE619" s="238"/>
      <c r="AF619" s="238"/>
      <c r="AG619" s="238"/>
      <c r="AH619" s="239"/>
      <c r="AI619" s="240"/>
      <c r="AJ619" s="239"/>
      <c r="AK619" s="238"/>
      <c r="AL619" s="241"/>
      <c r="AM619" s="238"/>
      <c r="AN619" s="238"/>
      <c r="AO619" s="238"/>
      <c r="AP619" s="174" t="str">
        <f t="shared" si="82"/>
        <v/>
      </c>
      <c r="AQ619" s="109" t="str">
        <f t="shared" si="83"/>
        <v/>
      </c>
      <c r="AR619" s="172" t="str">
        <f>UPPER(IF($AH619="","",IF(COUNTIF($AR$34:$AR618,$AH619)&lt;1,$AH619,"")))</f>
        <v/>
      </c>
      <c r="AS619" s="111" t="str">
        <f t="shared" si="79"/>
        <v/>
      </c>
      <c r="AT619" s="109" t="str">
        <f t="shared" si="84"/>
        <v/>
      </c>
      <c r="AU619" s="242"/>
      <c r="AV619" s="150"/>
      <c r="AW619" s="151"/>
      <c r="AX619" s="152" t="str">
        <f t="shared" si="77"/>
        <v/>
      </c>
      <c r="AY619" s="152"/>
    </row>
    <row r="620" spans="1:51" s="107" customFormat="1">
      <c r="A620" s="142" t="str">
        <f t="shared" si="80"/>
        <v/>
      </c>
      <c r="B620" s="148" t="str">
        <f t="shared" si="78"/>
        <v/>
      </c>
      <c r="C620" s="149"/>
      <c r="D620" s="111"/>
      <c r="E620" s="144" t="str">
        <f t="shared" si="81"/>
        <v/>
      </c>
      <c r="F620" s="238"/>
      <c r="G620" s="238"/>
      <c r="H620" s="238"/>
      <c r="I620" s="238"/>
      <c r="J620" s="238"/>
      <c r="K620" s="238"/>
      <c r="L620" s="238"/>
      <c r="M620" s="238"/>
      <c r="N620" s="238"/>
      <c r="O620" s="238"/>
      <c r="P620" s="238"/>
      <c r="Q620" s="238"/>
      <c r="R620" s="238"/>
      <c r="S620" s="238"/>
      <c r="T620" s="238"/>
      <c r="U620" s="238"/>
      <c r="V620" s="238"/>
      <c r="W620" s="238"/>
      <c r="X620" s="238"/>
      <c r="Y620" s="238"/>
      <c r="Z620" s="238"/>
      <c r="AA620" s="238"/>
      <c r="AB620" s="238"/>
      <c r="AC620" s="238"/>
      <c r="AD620" s="238"/>
      <c r="AE620" s="238"/>
      <c r="AF620" s="238"/>
      <c r="AG620" s="238"/>
      <c r="AH620" s="239"/>
      <c r="AI620" s="240"/>
      <c r="AJ620" s="239"/>
      <c r="AK620" s="238"/>
      <c r="AL620" s="241"/>
      <c r="AM620" s="238"/>
      <c r="AN620" s="238"/>
      <c r="AO620" s="238"/>
      <c r="AP620" s="174" t="str">
        <f t="shared" si="82"/>
        <v/>
      </c>
      <c r="AQ620" s="109" t="str">
        <f t="shared" si="83"/>
        <v/>
      </c>
      <c r="AR620" s="172" t="str">
        <f>UPPER(IF($AH620="","",IF(COUNTIF($AR$34:$AR619,$AH620)&lt;1,$AH620,"")))</f>
        <v/>
      </c>
      <c r="AS620" s="111" t="str">
        <f t="shared" si="79"/>
        <v/>
      </c>
      <c r="AT620" s="109" t="str">
        <f t="shared" si="84"/>
        <v/>
      </c>
      <c r="AU620" s="242"/>
      <c r="AV620" s="150"/>
      <c r="AW620" s="151"/>
      <c r="AX620" s="152" t="str">
        <f t="shared" si="77"/>
        <v/>
      </c>
      <c r="AY620" s="152"/>
    </row>
    <row r="621" spans="1:51" s="107" customFormat="1">
      <c r="A621" s="142" t="str">
        <f t="shared" si="80"/>
        <v/>
      </c>
      <c r="B621" s="148" t="str">
        <f t="shared" si="78"/>
        <v/>
      </c>
      <c r="C621" s="149"/>
      <c r="D621" s="111"/>
      <c r="E621" s="144" t="str">
        <f t="shared" si="81"/>
        <v/>
      </c>
      <c r="F621" s="238"/>
      <c r="G621" s="238"/>
      <c r="H621" s="238"/>
      <c r="I621" s="238"/>
      <c r="J621" s="238"/>
      <c r="K621" s="238"/>
      <c r="L621" s="238"/>
      <c r="M621" s="238"/>
      <c r="N621" s="238"/>
      <c r="O621" s="238"/>
      <c r="P621" s="238"/>
      <c r="Q621" s="238"/>
      <c r="R621" s="238"/>
      <c r="S621" s="238"/>
      <c r="T621" s="238"/>
      <c r="U621" s="238"/>
      <c r="V621" s="238"/>
      <c r="W621" s="238"/>
      <c r="X621" s="238"/>
      <c r="Y621" s="238"/>
      <c r="Z621" s="238"/>
      <c r="AA621" s="238"/>
      <c r="AB621" s="238"/>
      <c r="AC621" s="238"/>
      <c r="AD621" s="238"/>
      <c r="AE621" s="238"/>
      <c r="AF621" s="238"/>
      <c r="AG621" s="238"/>
      <c r="AH621" s="239"/>
      <c r="AI621" s="240"/>
      <c r="AJ621" s="239"/>
      <c r="AK621" s="238"/>
      <c r="AL621" s="241"/>
      <c r="AM621" s="238"/>
      <c r="AN621" s="238"/>
      <c r="AO621" s="238"/>
      <c r="AP621" s="174" t="str">
        <f t="shared" si="82"/>
        <v/>
      </c>
      <c r="AQ621" s="109" t="str">
        <f t="shared" si="83"/>
        <v/>
      </c>
      <c r="AR621" s="172" t="str">
        <f>UPPER(IF($AH621="","",IF(COUNTIF($AR$34:$AR620,$AH621)&lt;1,$AH621,"")))</f>
        <v/>
      </c>
      <c r="AS621" s="111" t="str">
        <f t="shared" si="79"/>
        <v/>
      </c>
      <c r="AT621" s="109" t="str">
        <f t="shared" si="84"/>
        <v/>
      </c>
      <c r="AU621" s="242"/>
      <c r="AV621" s="150"/>
      <c r="AW621" s="151"/>
      <c r="AX621" s="152" t="str">
        <f t="shared" si="77"/>
        <v/>
      </c>
      <c r="AY621" s="152"/>
    </row>
    <row r="622" spans="1:51" s="107" customFormat="1">
      <c r="A622" s="142" t="str">
        <f t="shared" si="80"/>
        <v/>
      </c>
      <c r="B622" s="148" t="str">
        <f t="shared" si="78"/>
        <v/>
      </c>
      <c r="C622" s="149"/>
      <c r="D622" s="111"/>
      <c r="E622" s="144" t="str">
        <f t="shared" si="81"/>
        <v/>
      </c>
      <c r="F622" s="238"/>
      <c r="G622" s="238"/>
      <c r="H622" s="238"/>
      <c r="I622" s="238"/>
      <c r="J622" s="238"/>
      <c r="K622" s="238"/>
      <c r="L622" s="238"/>
      <c r="M622" s="238"/>
      <c r="N622" s="238"/>
      <c r="O622" s="238"/>
      <c r="P622" s="238"/>
      <c r="Q622" s="238"/>
      <c r="R622" s="238"/>
      <c r="S622" s="238"/>
      <c r="T622" s="238"/>
      <c r="U622" s="238"/>
      <c r="V622" s="238"/>
      <c r="W622" s="238"/>
      <c r="X622" s="238"/>
      <c r="Y622" s="238"/>
      <c r="Z622" s="238"/>
      <c r="AA622" s="238"/>
      <c r="AB622" s="238"/>
      <c r="AC622" s="238"/>
      <c r="AD622" s="238"/>
      <c r="AE622" s="238"/>
      <c r="AF622" s="238"/>
      <c r="AG622" s="238"/>
      <c r="AH622" s="239"/>
      <c r="AI622" s="240"/>
      <c r="AJ622" s="239"/>
      <c r="AK622" s="238"/>
      <c r="AL622" s="241"/>
      <c r="AM622" s="238"/>
      <c r="AN622" s="238"/>
      <c r="AO622" s="238"/>
      <c r="AP622" s="174" t="str">
        <f t="shared" si="82"/>
        <v/>
      </c>
      <c r="AQ622" s="109" t="str">
        <f t="shared" si="83"/>
        <v/>
      </c>
      <c r="AR622" s="172" t="str">
        <f>UPPER(IF($AH622="","",IF(COUNTIF($AR$34:$AR621,$AH622)&lt;1,$AH622,"")))</f>
        <v/>
      </c>
      <c r="AS622" s="111" t="str">
        <f t="shared" si="79"/>
        <v/>
      </c>
      <c r="AT622" s="109" t="str">
        <f t="shared" si="84"/>
        <v/>
      </c>
      <c r="AU622" s="242"/>
      <c r="AV622" s="150"/>
      <c r="AW622" s="151"/>
      <c r="AX622" s="152" t="str">
        <f t="shared" si="77"/>
        <v/>
      </c>
      <c r="AY622" s="152"/>
    </row>
    <row r="623" spans="1:51" s="107" customFormat="1">
      <c r="A623" s="142" t="str">
        <f t="shared" si="80"/>
        <v/>
      </c>
      <c r="B623" s="148" t="str">
        <f t="shared" si="78"/>
        <v/>
      </c>
      <c r="C623" s="149"/>
      <c r="D623" s="111"/>
      <c r="E623" s="144" t="str">
        <f t="shared" si="81"/>
        <v/>
      </c>
      <c r="F623" s="238"/>
      <c r="G623" s="238"/>
      <c r="H623" s="238"/>
      <c r="I623" s="238"/>
      <c r="J623" s="238"/>
      <c r="K623" s="238"/>
      <c r="L623" s="238"/>
      <c r="M623" s="238"/>
      <c r="N623" s="238"/>
      <c r="O623" s="238"/>
      <c r="P623" s="238"/>
      <c r="Q623" s="238"/>
      <c r="R623" s="238"/>
      <c r="S623" s="238"/>
      <c r="T623" s="238"/>
      <c r="U623" s="238"/>
      <c r="V623" s="238"/>
      <c r="W623" s="238"/>
      <c r="X623" s="238"/>
      <c r="Y623" s="238"/>
      <c r="Z623" s="238"/>
      <c r="AA623" s="238"/>
      <c r="AB623" s="238"/>
      <c r="AC623" s="238"/>
      <c r="AD623" s="238"/>
      <c r="AE623" s="238"/>
      <c r="AF623" s="238"/>
      <c r="AG623" s="238"/>
      <c r="AH623" s="239"/>
      <c r="AI623" s="240"/>
      <c r="AJ623" s="239"/>
      <c r="AK623" s="238"/>
      <c r="AL623" s="241"/>
      <c r="AM623" s="238"/>
      <c r="AN623" s="238"/>
      <c r="AO623" s="238"/>
      <c r="AP623" s="174" t="str">
        <f t="shared" si="82"/>
        <v/>
      </c>
      <c r="AQ623" s="109" t="str">
        <f t="shared" si="83"/>
        <v/>
      </c>
      <c r="AR623" s="172" t="str">
        <f>UPPER(IF($AH623="","",IF(COUNTIF($AR$34:$AR622,$AH623)&lt;1,$AH623,"")))</f>
        <v/>
      </c>
      <c r="AS623" s="111" t="str">
        <f t="shared" si="79"/>
        <v/>
      </c>
      <c r="AT623" s="109" t="str">
        <f t="shared" si="84"/>
        <v/>
      </c>
      <c r="AU623" s="242"/>
      <c r="AV623" s="150"/>
      <c r="AW623" s="151"/>
      <c r="AX623" s="152" t="str">
        <f t="shared" si="77"/>
        <v/>
      </c>
      <c r="AY623" s="152"/>
    </row>
    <row r="624" spans="1:51" s="107" customFormat="1">
      <c r="A624" s="142" t="str">
        <f t="shared" si="80"/>
        <v/>
      </c>
      <c r="B624" s="148" t="str">
        <f t="shared" si="78"/>
        <v/>
      </c>
      <c r="C624" s="149"/>
      <c r="D624" s="111"/>
      <c r="E624" s="144" t="str">
        <f t="shared" si="81"/>
        <v/>
      </c>
      <c r="F624" s="238"/>
      <c r="G624" s="238"/>
      <c r="H624" s="238"/>
      <c r="I624" s="238"/>
      <c r="J624" s="238"/>
      <c r="K624" s="238"/>
      <c r="L624" s="238"/>
      <c r="M624" s="238"/>
      <c r="N624" s="238"/>
      <c r="O624" s="238"/>
      <c r="P624" s="238"/>
      <c r="Q624" s="238"/>
      <c r="R624" s="238"/>
      <c r="S624" s="238"/>
      <c r="T624" s="238"/>
      <c r="U624" s="238"/>
      <c r="V624" s="238"/>
      <c r="W624" s="238"/>
      <c r="X624" s="238"/>
      <c r="Y624" s="238"/>
      <c r="Z624" s="238"/>
      <c r="AA624" s="238"/>
      <c r="AB624" s="238"/>
      <c r="AC624" s="238"/>
      <c r="AD624" s="238"/>
      <c r="AE624" s="238"/>
      <c r="AF624" s="238"/>
      <c r="AG624" s="238"/>
      <c r="AH624" s="239"/>
      <c r="AI624" s="240"/>
      <c r="AJ624" s="239"/>
      <c r="AK624" s="238"/>
      <c r="AL624" s="241"/>
      <c r="AM624" s="238"/>
      <c r="AN624" s="238"/>
      <c r="AO624" s="238"/>
      <c r="AP624" s="174" t="str">
        <f t="shared" si="82"/>
        <v/>
      </c>
      <c r="AQ624" s="109" t="str">
        <f t="shared" si="83"/>
        <v/>
      </c>
      <c r="AR624" s="172" t="str">
        <f>UPPER(IF($AH624="","",IF(COUNTIF($AR$34:$AR623,$AH624)&lt;1,$AH624,"")))</f>
        <v/>
      </c>
      <c r="AS624" s="111" t="str">
        <f t="shared" si="79"/>
        <v/>
      </c>
      <c r="AT624" s="109" t="str">
        <f t="shared" si="84"/>
        <v/>
      </c>
      <c r="AU624" s="242"/>
      <c r="AV624" s="150"/>
      <c r="AW624" s="151"/>
      <c r="AX624" s="152" t="str">
        <f t="shared" si="77"/>
        <v/>
      </c>
      <c r="AY624" s="152"/>
    </row>
    <row r="625" spans="1:51" s="107" customFormat="1">
      <c r="A625" s="142" t="str">
        <f t="shared" si="80"/>
        <v/>
      </c>
      <c r="B625" s="148" t="str">
        <f t="shared" si="78"/>
        <v/>
      </c>
      <c r="C625" s="149"/>
      <c r="D625" s="111"/>
      <c r="E625" s="144" t="str">
        <f t="shared" si="81"/>
        <v/>
      </c>
      <c r="F625" s="238"/>
      <c r="G625" s="238"/>
      <c r="H625" s="238"/>
      <c r="I625" s="238"/>
      <c r="J625" s="238"/>
      <c r="K625" s="238"/>
      <c r="L625" s="238"/>
      <c r="M625" s="238"/>
      <c r="N625" s="238"/>
      <c r="O625" s="238"/>
      <c r="P625" s="238"/>
      <c r="Q625" s="238"/>
      <c r="R625" s="238"/>
      <c r="S625" s="238"/>
      <c r="T625" s="238"/>
      <c r="U625" s="238"/>
      <c r="V625" s="238"/>
      <c r="W625" s="238"/>
      <c r="X625" s="238"/>
      <c r="Y625" s="238"/>
      <c r="Z625" s="238"/>
      <c r="AA625" s="238"/>
      <c r="AB625" s="238"/>
      <c r="AC625" s="238"/>
      <c r="AD625" s="238"/>
      <c r="AE625" s="238"/>
      <c r="AF625" s="238"/>
      <c r="AG625" s="238"/>
      <c r="AH625" s="239"/>
      <c r="AI625" s="240"/>
      <c r="AJ625" s="239"/>
      <c r="AK625" s="238"/>
      <c r="AL625" s="241"/>
      <c r="AM625" s="238"/>
      <c r="AN625" s="238"/>
      <c r="AO625" s="238"/>
      <c r="AP625" s="174" t="str">
        <f t="shared" si="82"/>
        <v/>
      </c>
      <c r="AQ625" s="109" t="str">
        <f t="shared" si="83"/>
        <v/>
      </c>
      <c r="AR625" s="172" t="str">
        <f>UPPER(IF($AH625="","",IF(COUNTIF($AR$34:$AR624,$AH625)&lt;1,$AH625,"")))</f>
        <v/>
      </c>
      <c r="AS625" s="111" t="str">
        <f t="shared" si="79"/>
        <v/>
      </c>
      <c r="AT625" s="109" t="str">
        <f t="shared" si="84"/>
        <v/>
      </c>
      <c r="AU625" s="242"/>
      <c r="AV625" s="150"/>
      <c r="AW625" s="151"/>
      <c r="AX625" s="152" t="str">
        <f t="shared" si="77"/>
        <v/>
      </c>
      <c r="AY625" s="152"/>
    </row>
    <row r="626" spans="1:51" s="107" customFormat="1">
      <c r="A626" s="142" t="str">
        <f t="shared" si="80"/>
        <v/>
      </c>
      <c r="B626" s="148" t="str">
        <f t="shared" si="78"/>
        <v/>
      </c>
      <c r="C626" s="149"/>
      <c r="D626" s="111"/>
      <c r="E626" s="144" t="str">
        <f t="shared" si="81"/>
        <v/>
      </c>
      <c r="F626" s="238"/>
      <c r="G626" s="238"/>
      <c r="H626" s="238"/>
      <c r="I626" s="238"/>
      <c r="J626" s="238"/>
      <c r="K626" s="238"/>
      <c r="L626" s="238"/>
      <c r="M626" s="238"/>
      <c r="N626" s="238"/>
      <c r="O626" s="238"/>
      <c r="P626" s="238"/>
      <c r="Q626" s="238"/>
      <c r="R626" s="238"/>
      <c r="S626" s="238"/>
      <c r="T626" s="238"/>
      <c r="U626" s="238"/>
      <c r="V626" s="238"/>
      <c r="W626" s="238"/>
      <c r="X626" s="238"/>
      <c r="Y626" s="238"/>
      <c r="Z626" s="238"/>
      <c r="AA626" s="238"/>
      <c r="AB626" s="238"/>
      <c r="AC626" s="238"/>
      <c r="AD626" s="238"/>
      <c r="AE626" s="238"/>
      <c r="AF626" s="238"/>
      <c r="AG626" s="238"/>
      <c r="AH626" s="239"/>
      <c r="AI626" s="240"/>
      <c r="AJ626" s="239"/>
      <c r="AK626" s="238"/>
      <c r="AL626" s="241"/>
      <c r="AM626" s="238"/>
      <c r="AN626" s="238"/>
      <c r="AO626" s="238"/>
      <c r="AP626" s="174" t="str">
        <f t="shared" si="82"/>
        <v/>
      </c>
      <c r="AQ626" s="109" t="str">
        <f t="shared" si="83"/>
        <v/>
      </c>
      <c r="AR626" s="172" t="str">
        <f>UPPER(IF($AH626="","",IF(COUNTIF($AR$34:$AR625,$AH626)&lt;1,$AH626,"")))</f>
        <v/>
      </c>
      <c r="AS626" s="111" t="str">
        <f t="shared" si="79"/>
        <v/>
      </c>
      <c r="AT626" s="109" t="str">
        <f t="shared" si="84"/>
        <v/>
      </c>
      <c r="AU626" s="242"/>
      <c r="AV626" s="150"/>
      <c r="AW626" s="151"/>
      <c r="AX626" s="152" t="str">
        <f t="shared" si="77"/>
        <v/>
      </c>
      <c r="AY626" s="152"/>
    </row>
    <row r="627" spans="1:51" s="107" customFormat="1">
      <c r="A627" s="142" t="str">
        <f t="shared" si="80"/>
        <v/>
      </c>
      <c r="B627" s="148" t="str">
        <f t="shared" si="78"/>
        <v/>
      </c>
      <c r="C627" s="149"/>
      <c r="D627" s="111"/>
      <c r="E627" s="144" t="str">
        <f t="shared" si="81"/>
        <v/>
      </c>
      <c r="F627" s="238"/>
      <c r="G627" s="238"/>
      <c r="H627" s="238"/>
      <c r="I627" s="238"/>
      <c r="J627" s="238"/>
      <c r="K627" s="238"/>
      <c r="L627" s="238"/>
      <c r="M627" s="238"/>
      <c r="N627" s="238"/>
      <c r="O627" s="238"/>
      <c r="P627" s="238"/>
      <c r="Q627" s="238"/>
      <c r="R627" s="238"/>
      <c r="S627" s="238"/>
      <c r="T627" s="238"/>
      <c r="U627" s="238"/>
      <c r="V627" s="238"/>
      <c r="W627" s="238"/>
      <c r="X627" s="238"/>
      <c r="Y627" s="238"/>
      <c r="Z627" s="238"/>
      <c r="AA627" s="238"/>
      <c r="AB627" s="238"/>
      <c r="AC627" s="238"/>
      <c r="AD627" s="238"/>
      <c r="AE627" s="238"/>
      <c r="AF627" s="238"/>
      <c r="AG627" s="238"/>
      <c r="AH627" s="239"/>
      <c r="AI627" s="240"/>
      <c r="AJ627" s="239"/>
      <c r="AK627" s="238"/>
      <c r="AL627" s="241"/>
      <c r="AM627" s="238"/>
      <c r="AN627" s="238"/>
      <c r="AO627" s="238"/>
      <c r="AP627" s="174" t="str">
        <f t="shared" si="82"/>
        <v/>
      </c>
      <c r="AQ627" s="109" t="str">
        <f t="shared" si="83"/>
        <v/>
      </c>
      <c r="AR627" s="172" t="str">
        <f>UPPER(IF($AH627="","",IF(COUNTIF($AR$34:$AR626,$AH627)&lt;1,$AH627,"")))</f>
        <v/>
      </c>
      <c r="AS627" s="111" t="str">
        <f t="shared" si="79"/>
        <v/>
      </c>
      <c r="AT627" s="109" t="str">
        <f t="shared" si="84"/>
        <v/>
      </c>
      <c r="AU627" s="242"/>
      <c r="AV627" s="150"/>
      <c r="AW627" s="151"/>
      <c r="AX627" s="152" t="str">
        <f t="shared" si="77"/>
        <v/>
      </c>
      <c r="AY627" s="152"/>
    </row>
    <row r="628" spans="1:51" s="107" customFormat="1">
      <c r="A628" s="142" t="str">
        <f t="shared" si="80"/>
        <v/>
      </c>
      <c r="B628" s="148" t="str">
        <f t="shared" si="78"/>
        <v/>
      </c>
      <c r="C628" s="149"/>
      <c r="D628" s="111"/>
      <c r="E628" s="144" t="str">
        <f t="shared" si="81"/>
        <v/>
      </c>
      <c r="F628" s="238"/>
      <c r="G628" s="238"/>
      <c r="H628" s="238"/>
      <c r="I628" s="238"/>
      <c r="J628" s="238"/>
      <c r="K628" s="238"/>
      <c r="L628" s="238"/>
      <c r="M628" s="238"/>
      <c r="N628" s="238"/>
      <c r="O628" s="238"/>
      <c r="P628" s="238"/>
      <c r="Q628" s="238"/>
      <c r="R628" s="238"/>
      <c r="S628" s="238"/>
      <c r="T628" s="238"/>
      <c r="U628" s="238"/>
      <c r="V628" s="238"/>
      <c r="W628" s="238"/>
      <c r="X628" s="238"/>
      <c r="Y628" s="238"/>
      <c r="Z628" s="238"/>
      <c r="AA628" s="238"/>
      <c r="AB628" s="238"/>
      <c r="AC628" s="238"/>
      <c r="AD628" s="238"/>
      <c r="AE628" s="238"/>
      <c r="AF628" s="238"/>
      <c r="AG628" s="238"/>
      <c r="AH628" s="239"/>
      <c r="AI628" s="240"/>
      <c r="AJ628" s="239"/>
      <c r="AK628" s="238"/>
      <c r="AL628" s="241"/>
      <c r="AM628" s="238"/>
      <c r="AN628" s="238"/>
      <c r="AO628" s="238"/>
      <c r="AP628" s="174" t="str">
        <f t="shared" si="82"/>
        <v/>
      </c>
      <c r="AQ628" s="109" t="str">
        <f t="shared" si="83"/>
        <v/>
      </c>
      <c r="AR628" s="172" t="str">
        <f>UPPER(IF($AH628="","",IF(COUNTIF($AR$34:$AR627,$AH628)&lt;1,$AH628,"")))</f>
        <v/>
      </c>
      <c r="AS628" s="111" t="str">
        <f t="shared" si="79"/>
        <v/>
      </c>
      <c r="AT628" s="109" t="str">
        <f t="shared" si="84"/>
        <v/>
      </c>
      <c r="AU628" s="242"/>
      <c r="AV628" s="150"/>
      <c r="AW628" s="151"/>
      <c r="AX628" s="152" t="str">
        <f t="shared" si="77"/>
        <v/>
      </c>
      <c r="AY628" s="152"/>
    </row>
    <row r="629" spans="1:51" s="107" customFormat="1">
      <c r="A629" s="142" t="str">
        <f t="shared" si="80"/>
        <v/>
      </c>
      <c r="B629" s="148" t="str">
        <f t="shared" si="78"/>
        <v/>
      </c>
      <c r="C629" s="149"/>
      <c r="D629" s="111"/>
      <c r="E629" s="144" t="str">
        <f t="shared" si="81"/>
        <v/>
      </c>
      <c r="F629" s="238"/>
      <c r="G629" s="238"/>
      <c r="H629" s="238"/>
      <c r="I629" s="238"/>
      <c r="J629" s="238"/>
      <c r="K629" s="238"/>
      <c r="L629" s="238"/>
      <c r="M629" s="238"/>
      <c r="N629" s="238"/>
      <c r="O629" s="238"/>
      <c r="P629" s="238"/>
      <c r="Q629" s="238"/>
      <c r="R629" s="238"/>
      <c r="S629" s="238"/>
      <c r="T629" s="238"/>
      <c r="U629" s="238"/>
      <c r="V629" s="238"/>
      <c r="W629" s="238"/>
      <c r="X629" s="238"/>
      <c r="Y629" s="238"/>
      <c r="Z629" s="238"/>
      <c r="AA629" s="238"/>
      <c r="AB629" s="238"/>
      <c r="AC629" s="238"/>
      <c r="AD629" s="238"/>
      <c r="AE629" s="238"/>
      <c r="AF629" s="238"/>
      <c r="AG629" s="238"/>
      <c r="AH629" s="239"/>
      <c r="AI629" s="240"/>
      <c r="AJ629" s="239"/>
      <c r="AK629" s="238"/>
      <c r="AL629" s="241"/>
      <c r="AM629" s="238"/>
      <c r="AN629" s="238"/>
      <c r="AO629" s="238"/>
      <c r="AP629" s="174" t="str">
        <f t="shared" si="82"/>
        <v/>
      </c>
      <c r="AQ629" s="109" t="str">
        <f t="shared" si="83"/>
        <v/>
      </c>
      <c r="AR629" s="172" t="str">
        <f>UPPER(IF($AH629="","",IF(COUNTIF($AR$34:$AR628,$AH629)&lt;1,$AH629,"")))</f>
        <v/>
      </c>
      <c r="AS629" s="111" t="str">
        <f t="shared" si="79"/>
        <v/>
      </c>
      <c r="AT629" s="109" t="str">
        <f t="shared" si="84"/>
        <v/>
      </c>
      <c r="AU629" s="242"/>
      <c r="AV629" s="150"/>
      <c r="AW629" s="151"/>
      <c r="AX629" s="152" t="str">
        <f t="shared" si="77"/>
        <v/>
      </c>
      <c r="AY629" s="152"/>
    </row>
    <row r="630" spans="1:51" s="107" customFormat="1">
      <c r="A630" s="142" t="str">
        <f t="shared" si="80"/>
        <v/>
      </c>
      <c r="B630" s="148" t="str">
        <f t="shared" si="78"/>
        <v/>
      </c>
      <c r="C630" s="149"/>
      <c r="D630" s="111"/>
      <c r="E630" s="144" t="str">
        <f t="shared" si="81"/>
        <v/>
      </c>
      <c r="F630" s="238"/>
      <c r="G630" s="238"/>
      <c r="H630" s="238"/>
      <c r="I630" s="238"/>
      <c r="J630" s="238"/>
      <c r="K630" s="238"/>
      <c r="L630" s="238"/>
      <c r="M630" s="238"/>
      <c r="N630" s="238"/>
      <c r="O630" s="238"/>
      <c r="P630" s="238"/>
      <c r="Q630" s="238"/>
      <c r="R630" s="238"/>
      <c r="S630" s="238"/>
      <c r="T630" s="238"/>
      <c r="U630" s="238"/>
      <c r="V630" s="238"/>
      <c r="W630" s="238"/>
      <c r="X630" s="238"/>
      <c r="Y630" s="238"/>
      <c r="Z630" s="238"/>
      <c r="AA630" s="238"/>
      <c r="AB630" s="238"/>
      <c r="AC630" s="238"/>
      <c r="AD630" s="238"/>
      <c r="AE630" s="238"/>
      <c r="AF630" s="238"/>
      <c r="AG630" s="238"/>
      <c r="AH630" s="239"/>
      <c r="AI630" s="240"/>
      <c r="AJ630" s="239"/>
      <c r="AK630" s="238"/>
      <c r="AL630" s="241"/>
      <c r="AM630" s="238"/>
      <c r="AN630" s="238"/>
      <c r="AO630" s="238"/>
      <c r="AP630" s="174" t="str">
        <f t="shared" si="82"/>
        <v/>
      </c>
      <c r="AQ630" s="109" t="str">
        <f t="shared" si="83"/>
        <v/>
      </c>
      <c r="AR630" s="172" t="str">
        <f>UPPER(IF($AH630="","",IF(COUNTIF($AR$34:$AR629,$AH630)&lt;1,$AH630,"")))</f>
        <v/>
      </c>
      <c r="AS630" s="111" t="str">
        <f t="shared" si="79"/>
        <v/>
      </c>
      <c r="AT630" s="109" t="str">
        <f t="shared" si="84"/>
        <v/>
      </c>
      <c r="AU630" s="242"/>
      <c r="AV630" s="150"/>
      <c r="AW630" s="151"/>
      <c r="AX630" s="152" t="str">
        <f t="shared" si="77"/>
        <v/>
      </c>
      <c r="AY630" s="152"/>
    </row>
    <row r="631" spans="1:51" s="107" customFormat="1">
      <c r="A631" s="142" t="str">
        <f t="shared" si="80"/>
        <v/>
      </c>
      <c r="B631" s="148" t="str">
        <f t="shared" si="78"/>
        <v/>
      </c>
      <c r="C631" s="149"/>
      <c r="D631" s="111"/>
      <c r="E631" s="144" t="str">
        <f t="shared" si="81"/>
        <v/>
      </c>
      <c r="F631" s="238"/>
      <c r="G631" s="238"/>
      <c r="H631" s="238"/>
      <c r="I631" s="238"/>
      <c r="J631" s="238"/>
      <c r="K631" s="238"/>
      <c r="L631" s="238"/>
      <c r="M631" s="238"/>
      <c r="N631" s="238"/>
      <c r="O631" s="238"/>
      <c r="P631" s="238"/>
      <c r="Q631" s="238"/>
      <c r="R631" s="238"/>
      <c r="S631" s="238"/>
      <c r="T631" s="238"/>
      <c r="U631" s="238"/>
      <c r="V631" s="238"/>
      <c r="W631" s="238"/>
      <c r="X631" s="238"/>
      <c r="Y631" s="238"/>
      <c r="Z631" s="238"/>
      <c r="AA631" s="238"/>
      <c r="AB631" s="238"/>
      <c r="AC631" s="238"/>
      <c r="AD631" s="238"/>
      <c r="AE631" s="238"/>
      <c r="AF631" s="238"/>
      <c r="AG631" s="238"/>
      <c r="AH631" s="239"/>
      <c r="AI631" s="240"/>
      <c r="AJ631" s="239"/>
      <c r="AK631" s="238"/>
      <c r="AL631" s="241"/>
      <c r="AM631" s="238"/>
      <c r="AN631" s="238"/>
      <c r="AO631" s="238"/>
      <c r="AP631" s="174" t="str">
        <f t="shared" si="82"/>
        <v/>
      </c>
      <c r="AQ631" s="109" t="str">
        <f t="shared" si="83"/>
        <v/>
      </c>
      <c r="AR631" s="172" t="str">
        <f>UPPER(IF($AH631="","",IF(COUNTIF($AR$34:$AR630,$AH631)&lt;1,$AH631,"")))</f>
        <v/>
      </c>
      <c r="AS631" s="111" t="str">
        <f t="shared" si="79"/>
        <v/>
      </c>
      <c r="AT631" s="109" t="str">
        <f t="shared" si="84"/>
        <v/>
      </c>
      <c r="AU631" s="242"/>
      <c r="AV631" s="150"/>
      <c r="AW631" s="151"/>
      <c r="AX631" s="152" t="str">
        <f t="shared" si="77"/>
        <v/>
      </c>
      <c r="AY631" s="152"/>
    </row>
    <row r="632" spans="1:51" s="107" customFormat="1">
      <c r="A632" s="142" t="str">
        <f t="shared" si="80"/>
        <v/>
      </c>
      <c r="B632" s="148" t="str">
        <f t="shared" si="78"/>
        <v/>
      </c>
      <c r="C632" s="149"/>
      <c r="D632" s="111"/>
      <c r="E632" s="144" t="str">
        <f t="shared" si="81"/>
        <v/>
      </c>
      <c r="F632" s="238"/>
      <c r="G632" s="238"/>
      <c r="H632" s="238"/>
      <c r="I632" s="238"/>
      <c r="J632" s="238"/>
      <c r="K632" s="238"/>
      <c r="L632" s="238"/>
      <c r="M632" s="238"/>
      <c r="N632" s="238"/>
      <c r="O632" s="238"/>
      <c r="P632" s="238"/>
      <c r="Q632" s="238"/>
      <c r="R632" s="238"/>
      <c r="S632" s="238"/>
      <c r="T632" s="238"/>
      <c r="U632" s="238"/>
      <c r="V632" s="238"/>
      <c r="W632" s="238"/>
      <c r="X632" s="238"/>
      <c r="Y632" s="238"/>
      <c r="Z632" s="238"/>
      <c r="AA632" s="238"/>
      <c r="AB632" s="238"/>
      <c r="AC632" s="238"/>
      <c r="AD632" s="238"/>
      <c r="AE632" s="238"/>
      <c r="AF632" s="238"/>
      <c r="AG632" s="238"/>
      <c r="AH632" s="239"/>
      <c r="AI632" s="240"/>
      <c r="AJ632" s="239"/>
      <c r="AK632" s="238"/>
      <c r="AL632" s="241"/>
      <c r="AM632" s="238"/>
      <c r="AN632" s="238"/>
      <c r="AO632" s="238"/>
      <c r="AP632" s="174" t="str">
        <f t="shared" si="82"/>
        <v/>
      </c>
      <c r="AQ632" s="109" t="str">
        <f t="shared" si="83"/>
        <v/>
      </c>
      <c r="AR632" s="172" t="str">
        <f>UPPER(IF($AH632="","",IF(COUNTIF($AR$34:$AR631,$AH632)&lt;1,$AH632,"")))</f>
        <v/>
      </c>
      <c r="AS632" s="111" t="str">
        <f t="shared" si="79"/>
        <v/>
      </c>
      <c r="AT632" s="109" t="str">
        <f t="shared" si="84"/>
        <v/>
      </c>
      <c r="AU632" s="242"/>
      <c r="AV632" s="150"/>
      <c r="AW632" s="151"/>
      <c r="AX632" s="152" t="str">
        <f t="shared" si="77"/>
        <v/>
      </c>
      <c r="AY632" s="152"/>
    </row>
    <row r="633" spans="1:51" s="107" customFormat="1">
      <c r="A633" s="142" t="str">
        <f t="shared" si="80"/>
        <v/>
      </c>
      <c r="B633" s="148" t="str">
        <f t="shared" si="78"/>
        <v/>
      </c>
      <c r="C633" s="149"/>
      <c r="D633" s="111"/>
      <c r="E633" s="144" t="str">
        <f t="shared" si="81"/>
        <v/>
      </c>
      <c r="F633" s="238"/>
      <c r="G633" s="238"/>
      <c r="H633" s="238"/>
      <c r="I633" s="238"/>
      <c r="J633" s="238"/>
      <c r="K633" s="238"/>
      <c r="L633" s="238"/>
      <c r="M633" s="238"/>
      <c r="N633" s="238"/>
      <c r="O633" s="238"/>
      <c r="P633" s="238"/>
      <c r="Q633" s="238"/>
      <c r="R633" s="238"/>
      <c r="S633" s="238"/>
      <c r="T633" s="238"/>
      <c r="U633" s="238"/>
      <c r="V633" s="238"/>
      <c r="W633" s="238"/>
      <c r="X633" s="238"/>
      <c r="Y633" s="238"/>
      <c r="Z633" s="238"/>
      <c r="AA633" s="238"/>
      <c r="AB633" s="238"/>
      <c r="AC633" s="238"/>
      <c r="AD633" s="238"/>
      <c r="AE633" s="238"/>
      <c r="AF633" s="238"/>
      <c r="AG633" s="238"/>
      <c r="AH633" s="239"/>
      <c r="AI633" s="240"/>
      <c r="AJ633" s="239"/>
      <c r="AK633" s="238"/>
      <c r="AL633" s="241"/>
      <c r="AM633" s="238"/>
      <c r="AN633" s="238"/>
      <c r="AO633" s="238"/>
      <c r="AP633" s="174" t="str">
        <f t="shared" si="82"/>
        <v/>
      </c>
      <c r="AQ633" s="109" t="str">
        <f t="shared" si="83"/>
        <v/>
      </c>
      <c r="AR633" s="172" t="str">
        <f>UPPER(IF($AH633="","",IF(COUNTIF($AR$34:$AR632,$AH633)&lt;1,$AH633,"")))</f>
        <v/>
      </c>
      <c r="AS633" s="111" t="str">
        <f t="shared" si="79"/>
        <v/>
      </c>
      <c r="AT633" s="109" t="str">
        <f t="shared" si="84"/>
        <v/>
      </c>
      <c r="AU633" s="242"/>
      <c r="AV633" s="150"/>
      <c r="AW633" s="151"/>
      <c r="AX633" s="152" t="str">
        <f t="shared" si="77"/>
        <v/>
      </c>
      <c r="AY633" s="152"/>
    </row>
    <row r="634" spans="1:51" s="107" customFormat="1">
      <c r="A634" s="142" t="str">
        <f t="shared" si="80"/>
        <v/>
      </c>
      <c r="B634" s="148" t="str">
        <f t="shared" si="78"/>
        <v/>
      </c>
      <c r="C634" s="149"/>
      <c r="D634" s="111"/>
      <c r="E634" s="144" t="str">
        <f t="shared" si="81"/>
        <v/>
      </c>
      <c r="F634" s="238"/>
      <c r="G634" s="238"/>
      <c r="H634" s="238"/>
      <c r="I634" s="238"/>
      <c r="J634" s="238"/>
      <c r="K634" s="238"/>
      <c r="L634" s="238"/>
      <c r="M634" s="238"/>
      <c r="N634" s="238"/>
      <c r="O634" s="238"/>
      <c r="P634" s="238"/>
      <c r="Q634" s="238"/>
      <c r="R634" s="238"/>
      <c r="S634" s="238"/>
      <c r="T634" s="238"/>
      <c r="U634" s="238"/>
      <c r="V634" s="238"/>
      <c r="W634" s="238"/>
      <c r="X634" s="238"/>
      <c r="Y634" s="238"/>
      <c r="Z634" s="238"/>
      <c r="AA634" s="238"/>
      <c r="AB634" s="238"/>
      <c r="AC634" s="238"/>
      <c r="AD634" s="238"/>
      <c r="AE634" s="238"/>
      <c r="AF634" s="238"/>
      <c r="AG634" s="238"/>
      <c r="AH634" s="239"/>
      <c r="AI634" s="240"/>
      <c r="AJ634" s="239"/>
      <c r="AK634" s="238"/>
      <c r="AL634" s="241"/>
      <c r="AM634" s="238"/>
      <c r="AN634" s="238"/>
      <c r="AO634" s="238"/>
      <c r="AP634" s="174" t="str">
        <f t="shared" si="82"/>
        <v/>
      </c>
      <c r="AQ634" s="109" t="str">
        <f t="shared" si="83"/>
        <v/>
      </c>
      <c r="AR634" s="172" t="str">
        <f>UPPER(IF($AH634="","",IF(COUNTIF($AR$34:$AR633,$AH634)&lt;1,$AH634,"")))</f>
        <v/>
      </c>
      <c r="AS634" s="111" t="str">
        <f t="shared" si="79"/>
        <v/>
      </c>
      <c r="AT634" s="109" t="str">
        <f t="shared" si="84"/>
        <v/>
      </c>
      <c r="AU634" s="242"/>
      <c r="AV634" s="150"/>
      <c r="AW634" s="151"/>
      <c r="AX634" s="152" t="str">
        <f t="shared" si="77"/>
        <v/>
      </c>
      <c r="AY634" s="152"/>
    </row>
    <row r="635" spans="1:51" s="107" customFormat="1">
      <c r="A635" s="142" t="str">
        <f t="shared" si="80"/>
        <v/>
      </c>
      <c r="B635" s="148" t="str">
        <f t="shared" si="78"/>
        <v/>
      </c>
      <c r="C635" s="149"/>
      <c r="D635" s="111"/>
      <c r="E635" s="144" t="str">
        <f t="shared" si="81"/>
        <v/>
      </c>
      <c r="F635" s="238"/>
      <c r="G635" s="238"/>
      <c r="H635" s="238"/>
      <c r="I635" s="238"/>
      <c r="J635" s="238"/>
      <c r="K635" s="238"/>
      <c r="L635" s="238"/>
      <c r="M635" s="238"/>
      <c r="N635" s="238"/>
      <c r="O635" s="238"/>
      <c r="P635" s="238"/>
      <c r="Q635" s="238"/>
      <c r="R635" s="238"/>
      <c r="S635" s="238"/>
      <c r="T635" s="238"/>
      <c r="U635" s="238"/>
      <c r="V635" s="238"/>
      <c r="W635" s="238"/>
      <c r="X635" s="238"/>
      <c r="Y635" s="238"/>
      <c r="Z635" s="238"/>
      <c r="AA635" s="238"/>
      <c r="AB635" s="238"/>
      <c r="AC635" s="238"/>
      <c r="AD635" s="238"/>
      <c r="AE635" s="238"/>
      <c r="AF635" s="238"/>
      <c r="AG635" s="238"/>
      <c r="AH635" s="239"/>
      <c r="AI635" s="240"/>
      <c r="AJ635" s="239"/>
      <c r="AK635" s="238"/>
      <c r="AL635" s="241"/>
      <c r="AM635" s="238"/>
      <c r="AN635" s="238"/>
      <c r="AO635" s="238"/>
      <c r="AP635" s="174" t="str">
        <f t="shared" si="82"/>
        <v/>
      </c>
      <c r="AQ635" s="109" t="str">
        <f t="shared" si="83"/>
        <v/>
      </c>
      <c r="AR635" s="172" t="str">
        <f>UPPER(IF($AH635="","",IF(COUNTIF($AR$34:$AR634,$AH635)&lt;1,$AH635,"")))</f>
        <v/>
      </c>
      <c r="AS635" s="111" t="str">
        <f t="shared" si="79"/>
        <v/>
      </c>
      <c r="AT635" s="109" t="str">
        <f t="shared" si="84"/>
        <v/>
      </c>
      <c r="AU635" s="242"/>
      <c r="AV635" s="150"/>
      <c r="AW635" s="151"/>
      <c r="AX635" s="152" t="str">
        <f t="shared" si="77"/>
        <v/>
      </c>
      <c r="AY635" s="152"/>
    </row>
    <row r="636" spans="1:51" s="107" customFormat="1">
      <c r="A636" s="142" t="str">
        <f t="shared" si="80"/>
        <v/>
      </c>
      <c r="B636" s="148" t="str">
        <f t="shared" si="78"/>
        <v/>
      </c>
      <c r="C636" s="149"/>
      <c r="D636" s="111"/>
      <c r="E636" s="144" t="str">
        <f t="shared" si="81"/>
        <v/>
      </c>
      <c r="F636" s="238"/>
      <c r="G636" s="238"/>
      <c r="H636" s="238"/>
      <c r="I636" s="238"/>
      <c r="J636" s="238"/>
      <c r="K636" s="238"/>
      <c r="L636" s="238"/>
      <c r="M636" s="238"/>
      <c r="N636" s="238"/>
      <c r="O636" s="238"/>
      <c r="P636" s="238"/>
      <c r="Q636" s="238"/>
      <c r="R636" s="238"/>
      <c r="S636" s="238"/>
      <c r="T636" s="238"/>
      <c r="U636" s="238"/>
      <c r="V636" s="238"/>
      <c r="W636" s="238"/>
      <c r="X636" s="238"/>
      <c r="Y636" s="238"/>
      <c r="Z636" s="238"/>
      <c r="AA636" s="238"/>
      <c r="AB636" s="238"/>
      <c r="AC636" s="238"/>
      <c r="AD636" s="238"/>
      <c r="AE636" s="238"/>
      <c r="AF636" s="238"/>
      <c r="AG636" s="238"/>
      <c r="AH636" s="239"/>
      <c r="AI636" s="240"/>
      <c r="AJ636" s="239"/>
      <c r="AK636" s="238"/>
      <c r="AL636" s="241"/>
      <c r="AM636" s="238"/>
      <c r="AN636" s="238"/>
      <c r="AO636" s="238"/>
      <c r="AP636" s="174" t="str">
        <f t="shared" si="82"/>
        <v/>
      </c>
      <c r="AQ636" s="109" t="str">
        <f t="shared" si="83"/>
        <v/>
      </c>
      <c r="AR636" s="172" t="str">
        <f>UPPER(IF($AH636="","",IF(COUNTIF($AR$34:$AR635,$AH636)&lt;1,$AH636,"")))</f>
        <v/>
      </c>
      <c r="AS636" s="111" t="str">
        <f t="shared" si="79"/>
        <v/>
      </c>
      <c r="AT636" s="109" t="str">
        <f t="shared" si="84"/>
        <v/>
      </c>
      <c r="AU636" s="242"/>
      <c r="AV636" s="150"/>
      <c r="AW636" s="151"/>
      <c r="AX636" s="152" t="str">
        <f t="shared" si="77"/>
        <v/>
      </c>
      <c r="AY636" s="152"/>
    </row>
    <row r="637" spans="1:51" s="107" customFormat="1">
      <c r="A637" s="142" t="str">
        <f t="shared" si="80"/>
        <v/>
      </c>
      <c r="B637" s="148" t="str">
        <f t="shared" si="78"/>
        <v/>
      </c>
      <c r="C637" s="149"/>
      <c r="D637" s="111"/>
      <c r="E637" s="144" t="str">
        <f t="shared" si="81"/>
        <v/>
      </c>
      <c r="F637" s="238"/>
      <c r="G637" s="238"/>
      <c r="H637" s="238"/>
      <c r="I637" s="238"/>
      <c r="J637" s="238"/>
      <c r="K637" s="238"/>
      <c r="L637" s="238"/>
      <c r="M637" s="238"/>
      <c r="N637" s="238"/>
      <c r="O637" s="238"/>
      <c r="P637" s="238"/>
      <c r="Q637" s="238"/>
      <c r="R637" s="238"/>
      <c r="S637" s="238"/>
      <c r="T637" s="238"/>
      <c r="U637" s="238"/>
      <c r="V637" s="238"/>
      <c r="W637" s="238"/>
      <c r="X637" s="238"/>
      <c r="Y637" s="238"/>
      <c r="Z637" s="238"/>
      <c r="AA637" s="238"/>
      <c r="AB637" s="238"/>
      <c r="AC637" s="238"/>
      <c r="AD637" s="238"/>
      <c r="AE637" s="238"/>
      <c r="AF637" s="238"/>
      <c r="AG637" s="238"/>
      <c r="AH637" s="239"/>
      <c r="AI637" s="240"/>
      <c r="AJ637" s="239"/>
      <c r="AK637" s="238"/>
      <c r="AL637" s="241"/>
      <c r="AM637" s="238"/>
      <c r="AN637" s="238"/>
      <c r="AO637" s="238"/>
      <c r="AP637" s="174" t="str">
        <f t="shared" si="82"/>
        <v/>
      </c>
      <c r="AQ637" s="109" t="str">
        <f t="shared" si="83"/>
        <v/>
      </c>
      <c r="AR637" s="172" t="str">
        <f>UPPER(IF($AH637="","",IF(COUNTIF($AR$34:$AR636,$AH637)&lt;1,$AH637,"")))</f>
        <v/>
      </c>
      <c r="AS637" s="111" t="str">
        <f t="shared" si="79"/>
        <v/>
      </c>
      <c r="AT637" s="109" t="str">
        <f t="shared" si="84"/>
        <v/>
      </c>
      <c r="AU637" s="242"/>
      <c r="AV637" s="150"/>
      <c r="AW637" s="151"/>
      <c r="AX637" s="152" t="str">
        <f t="shared" si="77"/>
        <v/>
      </c>
      <c r="AY637" s="152"/>
    </row>
    <row r="638" spans="1:51" s="107" customFormat="1">
      <c r="A638" s="142" t="str">
        <f t="shared" si="80"/>
        <v/>
      </c>
      <c r="B638" s="148" t="str">
        <f t="shared" si="78"/>
        <v/>
      </c>
      <c r="C638" s="149"/>
      <c r="D638" s="111"/>
      <c r="E638" s="144" t="str">
        <f t="shared" si="81"/>
        <v/>
      </c>
      <c r="F638" s="238"/>
      <c r="G638" s="238"/>
      <c r="H638" s="238"/>
      <c r="I638" s="238"/>
      <c r="J638" s="238"/>
      <c r="K638" s="238"/>
      <c r="L638" s="238"/>
      <c r="M638" s="238"/>
      <c r="N638" s="238"/>
      <c r="O638" s="238"/>
      <c r="P638" s="238"/>
      <c r="Q638" s="238"/>
      <c r="R638" s="238"/>
      <c r="S638" s="238"/>
      <c r="T638" s="238"/>
      <c r="U638" s="238"/>
      <c r="V638" s="238"/>
      <c r="W638" s="238"/>
      <c r="X638" s="238"/>
      <c r="Y638" s="238"/>
      <c r="Z638" s="238"/>
      <c r="AA638" s="238"/>
      <c r="AB638" s="238"/>
      <c r="AC638" s="238"/>
      <c r="AD638" s="238"/>
      <c r="AE638" s="238"/>
      <c r="AF638" s="238"/>
      <c r="AG638" s="238"/>
      <c r="AH638" s="239"/>
      <c r="AI638" s="240"/>
      <c r="AJ638" s="239"/>
      <c r="AK638" s="238"/>
      <c r="AL638" s="241"/>
      <c r="AM638" s="238"/>
      <c r="AN638" s="238"/>
      <c r="AO638" s="238"/>
      <c r="AP638" s="174" t="str">
        <f t="shared" si="82"/>
        <v/>
      </c>
      <c r="AQ638" s="109" t="str">
        <f t="shared" si="83"/>
        <v/>
      </c>
      <c r="AR638" s="172" t="str">
        <f>UPPER(IF($AH638="","",IF(COUNTIF($AR$34:$AR637,$AH638)&lt;1,$AH638,"")))</f>
        <v/>
      </c>
      <c r="AS638" s="111" t="str">
        <f t="shared" si="79"/>
        <v/>
      </c>
      <c r="AT638" s="109" t="str">
        <f t="shared" si="84"/>
        <v/>
      </c>
      <c r="AU638" s="242"/>
      <c r="AV638" s="150"/>
      <c r="AW638" s="151"/>
      <c r="AX638" s="152" t="str">
        <f t="shared" si="77"/>
        <v/>
      </c>
      <c r="AY638" s="152"/>
    </row>
    <row r="639" spans="1:51" s="107" customFormat="1">
      <c r="A639" s="142" t="str">
        <f t="shared" si="80"/>
        <v/>
      </c>
      <c r="B639" s="148" t="str">
        <f t="shared" si="78"/>
        <v/>
      </c>
      <c r="C639" s="149"/>
      <c r="D639" s="111"/>
      <c r="E639" s="144" t="str">
        <f t="shared" si="81"/>
        <v/>
      </c>
      <c r="F639" s="238"/>
      <c r="G639" s="238"/>
      <c r="H639" s="238"/>
      <c r="I639" s="238"/>
      <c r="J639" s="238"/>
      <c r="K639" s="238"/>
      <c r="L639" s="238"/>
      <c r="M639" s="238"/>
      <c r="N639" s="238"/>
      <c r="O639" s="238"/>
      <c r="P639" s="238"/>
      <c r="Q639" s="238"/>
      <c r="R639" s="238"/>
      <c r="S639" s="238"/>
      <c r="T639" s="238"/>
      <c r="U639" s="238"/>
      <c r="V639" s="238"/>
      <c r="W639" s="238"/>
      <c r="X639" s="238"/>
      <c r="Y639" s="238"/>
      <c r="Z639" s="238"/>
      <c r="AA639" s="238"/>
      <c r="AB639" s="238"/>
      <c r="AC639" s="238"/>
      <c r="AD639" s="238"/>
      <c r="AE639" s="238"/>
      <c r="AF639" s="238"/>
      <c r="AG639" s="238"/>
      <c r="AH639" s="239"/>
      <c r="AI639" s="240"/>
      <c r="AJ639" s="239"/>
      <c r="AK639" s="238"/>
      <c r="AL639" s="241"/>
      <c r="AM639" s="238"/>
      <c r="AN639" s="238"/>
      <c r="AO639" s="238"/>
      <c r="AP639" s="174" t="str">
        <f t="shared" si="82"/>
        <v/>
      </c>
      <c r="AQ639" s="109" t="str">
        <f t="shared" si="83"/>
        <v/>
      </c>
      <c r="AR639" s="172" t="str">
        <f>UPPER(IF($AH639="","",IF(COUNTIF($AR$34:$AR638,$AH639)&lt;1,$AH639,"")))</f>
        <v/>
      </c>
      <c r="AS639" s="111" t="str">
        <f t="shared" si="79"/>
        <v/>
      </c>
      <c r="AT639" s="109" t="str">
        <f t="shared" si="84"/>
        <v/>
      </c>
      <c r="AU639" s="242"/>
      <c r="AV639" s="150"/>
      <c r="AW639" s="151"/>
      <c r="AX639" s="152" t="str">
        <f t="shared" si="77"/>
        <v/>
      </c>
      <c r="AY639" s="152"/>
    </row>
    <row r="640" spans="1:51" s="107" customFormat="1">
      <c r="A640" s="142" t="str">
        <f t="shared" si="80"/>
        <v/>
      </c>
      <c r="B640" s="148" t="str">
        <f t="shared" si="78"/>
        <v/>
      </c>
      <c r="C640" s="149"/>
      <c r="D640" s="111"/>
      <c r="E640" s="144" t="str">
        <f t="shared" si="81"/>
        <v/>
      </c>
      <c r="F640" s="238"/>
      <c r="G640" s="238"/>
      <c r="H640" s="238"/>
      <c r="I640" s="238"/>
      <c r="J640" s="238"/>
      <c r="K640" s="238"/>
      <c r="L640" s="238"/>
      <c r="M640" s="238"/>
      <c r="N640" s="238"/>
      <c r="O640" s="238"/>
      <c r="P640" s="238"/>
      <c r="Q640" s="238"/>
      <c r="R640" s="238"/>
      <c r="S640" s="238"/>
      <c r="T640" s="238"/>
      <c r="U640" s="238"/>
      <c r="V640" s="238"/>
      <c r="W640" s="238"/>
      <c r="X640" s="238"/>
      <c r="Y640" s="238"/>
      <c r="Z640" s="238"/>
      <c r="AA640" s="238"/>
      <c r="AB640" s="238"/>
      <c r="AC640" s="238"/>
      <c r="AD640" s="238"/>
      <c r="AE640" s="238"/>
      <c r="AF640" s="238"/>
      <c r="AG640" s="238"/>
      <c r="AH640" s="239"/>
      <c r="AI640" s="240"/>
      <c r="AJ640" s="239"/>
      <c r="AK640" s="238"/>
      <c r="AL640" s="241"/>
      <c r="AM640" s="238"/>
      <c r="AN640" s="238"/>
      <c r="AO640" s="238"/>
      <c r="AP640" s="174" t="str">
        <f t="shared" si="82"/>
        <v/>
      </c>
      <c r="AQ640" s="109" t="str">
        <f t="shared" si="83"/>
        <v/>
      </c>
      <c r="AR640" s="172" t="str">
        <f>UPPER(IF($AH640="","",IF(COUNTIF($AR$34:$AR639,$AH640)&lt;1,$AH640,"")))</f>
        <v/>
      </c>
      <c r="AS640" s="111" t="str">
        <f t="shared" si="79"/>
        <v/>
      </c>
      <c r="AT640" s="109" t="str">
        <f t="shared" si="84"/>
        <v/>
      </c>
      <c r="AU640" s="242"/>
      <c r="AV640" s="150"/>
      <c r="AW640" s="151"/>
      <c r="AX640" s="152" t="str">
        <f t="shared" si="77"/>
        <v/>
      </c>
      <c r="AY640" s="152"/>
    </row>
    <row r="641" spans="1:51" s="107" customFormat="1">
      <c r="A641" s="142" t="str">
        <f t="shared" si="80"/>
        <v/>
      </c>
      <c r="B641" s="148" t="str">
        <f t="shared" si="78"/>
        <v/>
      </c>
      <c r="C641" s="149"/>
      <c r="D641" s="111"/>
      <c r="E641" s="144" t="str">
        <f t="shared" si="81"/>
        <v/>
      </c>
      <c r="F641" s="238"/>
      <c r="G641" s="238"/>
      <c r="H641" s="238"/>
      <c r="I641" s="238"/>
      <c r="J641" s="238"/>
      <c r="K641" s="238"/>
      <c r="L641" s="238"/>
      <c r="M641" s="238"/>
      <c r="N641" s="238"/>
      <c r="O641" s="238"/>
      <c r="P641" s="238"/>
      <c r="Q641" s="238"/>
      <c r="R641" s="238"/>
      <c r="S641" s="238"/>
      <c r="T641" s="238"/>
      <c r="U641" s="238"/>
      <c r="V641" s="238"/>
      <c r="W641" s="238"/>
      <c r="X641" s="238"/>
      <c r="Y641" s="238"/>
      <c r="Z641" s="238"/>
      <c r="AA641" s="238"/>
      <c r="AB641" s="238"/>
      <c r="AC641" s="238"/>
      <c r="AD641" s="238"/>
      <c r="AE641" s="238"/>
      <c r="AF641" s="238"/>
      <c r="AG641" s="238"/>
      <c r="AH641" s="239"/>
      <c r="AI641" s="240"/>
      <c r="AJ641" s="239"/>
      <c r="AK641" s="238"/>
      <c r="AL641" s="241"/>
      <c r="AM641" s="238"/>
      <c r="AN641" s="238"/>
      <c r="AO641" s="238"/>
      <c r="AP641" s="174" t="str">
        <f t="shared" si="82"/>
        <v/>
      </c>
      <c r="AQ641" s="109" t="str">
        <f t="shared" si="83"/>
        <v/>
      </c>
      <c r="AR641" s="172" t="str">
        <f>UPPER(IF($AH641="","",IF(COUNTIF($AR$34:$AR640,$AH641)&lt;1,$AH641,"")))</f>
        <v/>
      </c>
      <c r="AS641" s="111" t="str">
        <f t="shared" si="79"/>
        <v/>
      </c>
      <c r="AT641" s="109" t="str">
        <f t="shared" si="84"/>
        <v/>
      </c>
      <c r="AU641" s="242"/>
      <c r="AV641" s="150"/>
      <c r="AW641" s="151"/>
      <c r="AX641" s="152" t="str">
        <f t="shared" si="77"/>
        <v/>
      </c>
      <c r="AY641" s="152"/>
    </row>
    <row r="642" spans="1:51" s="107" customFormat="1">
      <c r="A642" s="142" t="str">
        <f t="shared" si="80"/>
        <v/>
      </c>
      <c r="B642" s="148" t="str">
        <f t="shared" si="78"/>
        <v/>
      </c>
      <c r="C642" s="149"/>
      <c r="D642" s="111"/>
      <c r="E642" s="144" t="str">
        <f t="shared" si="81"/>
        <v/>
      </c>
      <c r="F642" s="238"/>
      <c r="G642" s="238"/>
      <c r="H642" s="238"/>
      <c r="I642" s="238"/>
      <c r="J642" s="238"/>
      <c r="K642" s="238"/>
      <c r="L642" s="238"/>
      <c r="M642" s="238"/>
      <c r="N642" s="238"/>
      <c r="O642" s="238"/>
      <c r="P642" s="238"/>
      <c r="Q642" s="238"/>
      <c r="R642" s="238"/>
      <c r="S642" s="238"/>
      <c r="T642" s="238"/>
      <c r="U642" s="238"/>
      <c r="V642" s="238"/>
      <c r="W642" s="238"/>
      <c r="X642" s="238"/>
      <c r="Y642" s="238"/>
      <c r="Z642" s="238"/>
      <c r="AA642" s="238"/>
      <c r="AB642" s="238"/>
      <c r="AC642" s="238"/>
      <c r="AD642" s="238"/>
      <c r="AE642" s="238"/>
      <c r="AF642" s="238"/>
      <c r="AG642" s="238"/>
      <c r="AH642" s="239"/>
      <c r="AI642" s="240"/>
      <c r="AJ642" s="239"/>
      <c r="AK642" s="238"/>
      <c r="AL642" s="241"/>
      <c r="AM642" s="238"/>
      <c r="AN642" s="238"/>
      <c r="AO642" s="238"/>
      <c r="AP642" s="174" t="str">
        <f t="shared" si="82"/>
        <v/>
      </c>
      <c r="AQ642" s="109" t="str">
        <f t="shared" si="83"/>
        <v/>
      </c>
      <c r="AR642" s="172" t="str">
        <f>UPPER(IF($AH642="","",IF(COUNTIF($AR$34:$AR641,$AH642)&lt;1,$AH642,"")))</f>
        <v/>
      </c>
      <c r="AS642" s="111" t="str">
        <f t="shared" si="79"/>
        <v/>
      </c>
      <c r="AT642" s="109" t="str">
        <f t="shared" si="84"/>
        <v/>
      </c>
      <c r="AU642" s="242"/>
      <c r="AV642" s="150"/>
      <c r="AW642" s="151"/>
      <c r="AX642" s="152" t="str">
        <f t="shared" si="77"/>
        <v/>
      </c>
      <c r="AY642" s="152"/>
    </row>
    <row r="643" spans="1:51" s="107" customFormat="1">
      <c r="A643" s="142" t="str">
        <f t="shared" si="80"/>
        <v/>
      </c>
      <c r="B643" s="148" t="str">
        <f t="shared" si="78"/>
        <v/>
      </c>
      <c r="C643" s="149"/>
      <c r="D643" s="111"/>
      <c r="E643" s="144" t="str">
        <f t="shared" si="81"/>
        <v/>
      </c>
      <c r="F643" s="238"/>
      <c r="G643" s="238"/>
      <c r="H643" s="238"/>
      <c r="I643" s="238"/>
      <c r="J643" s="238"/>
      <c r="K643" s="238"/>
      <c r="L643" s="238"/>
      <c r="M643" s="238"/>
      <c r="N643" s="238"/>
      <c r="O643" s="238"/>
      <c r="P643" s="238"/>
      <c r="Q643" s="238"/>
      <c r="R643" s="238"/>
      <c r="S643" s="238"/>
      <c r="T643" s="238"/>
      <c r="U643" s="238"/>
      <c r="V643" s="238"/>
      <c r="W643" s="238"/>
      <c r="X643" s="238"/>
      <c r="Y643" s="238"/>
      <c r="Z643" s="238"/>
      <c r="AA643" s="238"/>
      <c r="AB643" s="238"/>
      <c r="AC643" s="238"/>
      <c r="AD643" s="238"/>
      <c r="AE643" s="238"/>
      <c r="AF643" s="238"/>
      <c r="AG643" s="238"/>
      <c r="AH643" s="239"/>
      <c r="AI643" s="240"/>
      <c r="AJ643" s="239"/>
      <c r="AK643" s="238"/>
      <c r="AL643" s="241"/>
      <c r="AM643" s="238"/>
      <c r="AN643" s="238"/>
      <c r="AO643" s="238"/>
      <c r="AP643" s="174" t="str">
        <f t="shared" si="82"/>
        <v/>
      </c>
      <c r="AQ643" s="109" t="str">
        <f t="shared" si="83"/>
        <v/>
      </c>
      <c r="AR643" s="172" t="str">
        <f>UPPER(IF($AH643="","",IF(COUNTIF($AR$34:$AR642,$AH643)&lt;1,$AH643,"")))</f>
        <v/>
      </c>
      <c r="AS643" s="111" t="str">
        <f t="shared" si="79"/>
        <v/>
      </c>
      <c r="AT643" s="109" t="str">
        <f t="shared" si="84"/>
        <v/>
      </c>
      <c r="AU643" s="242"/>
      <c r="AV643" s="150"/>
      <c r="AW643" s="151"/>
      <c r="AX643" s="152" t="str">
        <f t="shared" si="77"/>
        <v/>
      </c>
      <c r="AY643" s="152"/>
    </row>
    <row r="644" spans="1:51" s="107" customFormat="1">
      <c r="A644" s="142" t="str">
        <f t="shared" si="80"/>
        <v/>
      </c>
      <c r="B644" s="148" t="str">
        <f t="shared" si="78"/>
        <v/>
      </c>
      <c r="C644" s="149"/>
      <c r="D644" s="111"/>
      <c r="E644" s="144" t="str">
        <f t="shared" si="81"/>
        <v/>
      </c>
      <c r="F644" s="238"/>
      <c r="G644" s="238"/>
      <c r="H644" s="238"/>
      <c r="I644" s="238"/>
      <c r="J644" s="238"/>
      <c r="K644" s="238"/>
      <c r="L644" s="238"/>
      <c r="M644" s="238"/>
      <c r="N644" s="238"/>
      <c r="O644" s="238"/>
      <c r="P644" s="238"/>
      <c r="Q644" s="238"/>
      <c r="R644" s="238"/>
      <c r="S644" s="238"/>
      <c r="T644" s="238"/>
      <c r="U644" s="238"/>
      <c r="V644" s="238"/>
      <c r="W644" s="238"/>
      <c r="X644" s="238"/>
      <c r="Y644" s="238"/>
      <c r="Z644" s="238"/>
      <c r="AA644" s="238"/>
      <c r="AB644" s="238"/>
      <c r="AC644" s="238"/>
      <c r="AD644" s="238"/>
      <c r="AE644" s="238"/>
      <c r="AF644" s="238"/>
      <c r="AG644" s="238"/>
      <c r="AH644" s="239"/>
      <c r="AI644" s="240"/>
      <c r="AJ644" s="239"/>
      <c r="AK644" s="238"/>
      <c r="AL644" s="241"/>
      <c r="AM644" s="238"/>
      <c r="AN644" s="238"/>
      <c r="AO644" s="238"/>
      <c r="AP644" s="174" t="str">
        <f t="shared" si="82"/>
        <v/>
      </c>
      <c r="AQ644" s="109" t="str">
        <f t="shared" si="83"/>
        <v/>
      </c>
      <c r="AR644" s="172" t="str">
        <f>UPPER(IF($AH644="","",IF(COUNTIF($AR$34:$AR643,$AH644)&lt;1,$AH644,"")))</f>
        <v/>
      </c>
      <c r="AS644" s="111" t="str">
        <f t="shared" si="79"/>
        <v/>
      </c>
      <c r="AT644" s="109" t="str">
        <f t="shared" si="84"/>
        <v/>
      </c>
      <c r="AU644" s="242"/>
      <c r="AV644" s="150"/>
      <c r="AW644" s="151"/>
      <c r="AX644" s="152" t="str">
        <f t="shared" si="77"/>
        <v/>
      </c>
      <c r="AY644" s="152"/>
    </row>
    <row r="645" spans="1:51" s="107" customFormat="1">
      <c r="A645" s="142" t="str">
        <f t="shared" si="80"/>
        <v/>
      </c>
      <c r="B645" s="148" t="str">
        <f t="shared" si="78"/>
        <v/>
      </c>
      <c r="C645" s="149"/>
      <c r="D645" s="111"/>
      <c r="E645" s="144" t="str">
        <f t="shared" si="81"/>
        <v/>
      </c>
      <c r="F645" s="238"/>
      <c r="G645" s="238"/>
      <c r="H645" s="238"/>
      <c r="I645" s="238"/>
      <c r="J645" s="238"/>
      <c r="K645" s="238"/>
      <c r="L645" s="238"/>
      <c r="M645" s="238"/>
      <c r="N645" s="238"/>
      <c r="O645" s="238"/>
      <c r="P645" s="238"/>
      <c r="Q645" s="238"/>
      <c r="R645" s="238"/>
      <c r="S645" s="238"/>
      <c r="T645" s="238"/>
      <c r="U645" s="238"/>
      <c r="V645" s="238"/>
      <c r="W645" s="238"/>
      <c r="X645" s="238"/>
      <c r="Y645" s="238"/>
      <c r="Z645" s="238"/>
      <c r="AA645" s="238"/>
      <c r="AB645" s="238"/>
      <c r="AC645" s="238"/>
      <c r="AD645" s="238"/>
      <c r="AE645" s="238"/>
      <c r="AF645" s="238"/>
      <c r="AG645" s="238"/>
      <c r="AH645" s="239"/>
      <c r="AI645" s="240"/>
      <c r="AJ645" s="239"/>
      <c r="AK645" s="238"/>
      <c r="AL645" s="241"/>
      <c r="AM645" s="238"/>
      <c r="AN645" s="238"/>
      <c r="AO645" s="238"/>
      <c r="AP645" s="174" t="str">
        <f t="shared" si="82"/>
        <v/>
      </c>
      <c r="AQ645" s="109" t="str">
        <f t="shared" si="83"/>
        <v/>
      </c>
      <c r="AR645" s="172" t="str">
        <f>UPPER(IF($AH645="","",IF(COUNTIF($AR$34:$AR644,$AH645)&lt;1,$AH645,"")))</f>
        <v/>
      </c>
      <c r="AS645" s="111" t="str">
        <f t="shared" si="79"/>
        <v/>
      </c>
      <c r="AT645" s="109" t="str">
        <f t="shared" si="84"/>
        <v/>
      </c>
      <c r="AU645" s="242"/>
      <c r="AV645" s="150"/>
      <c r="AW645" s="151"/>
      <c r="AX645" s="152" t="str">
        <f t="shared" si="77"/>
        <v/>
      </c>
      <c r="AY645" s="152"/>
    </row>
    <row r="646" spans="1:51" s="107" customFormat="1">
      <c r="A646" s="142" t="str">
        <f t="shared" si="80"/>
        <v/>
      </c>
      <c r="B646" s="148" t="str">
        <f t="shared" si="78"/>
        <v/>
      </c>
      <c r="C646" s="149"/>
      <c r="D646" s="111"/>
      <c r="E646" s="144" t="str">
        <f t="shared" si="81"/>
        <v/>
      </c>
      <c r="F646" s="238"/>
      <c r="G646" s="238"/>
      <c r="H646" s="238"/>
      <c r="I646" s="238"/>
      <c r="J646" s="238"/>
      <c r="K646" s="238"/>
      <c r="L646" s="238"/>
      <c r="M646" s="238"/>
      <c r="N646" s="238"/>
      <c r="O646" s="238"/>
      <c r="P646" s="238"/>
      <c r="Q646" s="238"/>
      <c r="R646" s="238"/>
      <c r="S646" s="238"/>
      <c r="T646" s="238"/>
      <c r="U646" s="238"/>
      <c r="V646" s="238"/>
      <c r="W646" s="238"/>
      <c r="X646" s="238"/>
      <c r="Y646" s="238"/>
      <c r="Z646" s="238"/>
      <c r="AA646" s="238"/>
      <c r="AB646" s="238"/>
      <c r="AC646" s="238"/>
      <c r="AD646" s="238"/>
      <c r="AE646" s="238"/>
      <c r="AF646" s="238"/>
      <c r="AG646" s="238"/>
      <c r="AH646" s="239"/>
      <c r="AI646" s="240"/>
      <c r="AJ646" s="239"/>
      <c r="AK646" s="238"/>
      <c r="AL646" s="241"/>
      <c r="AM646" s="238"/>
      <c r="AN646" s="238"/>
      <c r="AO646" s="238"/>
      <c r="AP646" s="174" t="str">
        <f t="shared" si="82"/>
        <v/>
      </c>
      <c r="AQ646" s="109" t="str">
        <f t="shared" si="83"/>
        <v/>
      </c>
      <c r="AR646" s="172" t="str">
        <f>UPPER(IF($AH646="","",IF(COUNTIF($AR$34:$AR645,$AH646)&lt;1,$AH646,"")))</f>
        <v/>
      </c>
      <c r="AS646" s="111" t="str">
        <f t="shared" si="79"/>
        <v/>
      </c>
      <c r="AT646" s="109" t="str">
        <f t="shared" si="84"/>
        <v/>
      </c>
      <c r="AU646" s="242"/>
      <c r="AV646" s="150"/>
      <c r="AW646" s="151"/>
      <c r="AX646" s="152" t="str">
        <f t="shared" si="77"/>
        <v/>
      </c>
      <c r="AY646" s="152"/>
    </row>
    <row r="647" spans="1:51" s="107" customFormat="1">
      <c r="A647" s="142" t="str">
        <f t="shared" si="80"/>
        <v/>
      </c>
      <c r="B647" s="148" t="str">
        <f t="shared" si="78"/>
        <v/>
      </c>
      <c r="C647" s="149"/>
      <c r="D647" s="111"/>
      <c r="E647" s="144" t="str">
        <f t="shared" si="81"/>
        <v/>
      </c>
      <c r="F647" s="238"/>
      <c r="G647" s="238"/>
      <c r="H647" s="238"/>
      <c r="I647" s="238"/>
      <c r="J647" s="238"/>
      <c r="K647" s="238"/>
      <c r="L647" s="238"/>
      <c r="M647" s="238"/>
      <c r="N647" s="238"/>
      <c r="O647" s="238"/>
      <c r="P647" s="238"/>
      <c r="Q647" s="238"/>
      <c r="R647" s="238"/>
      <c r="S647" s="238"/>
      <c r="T647" s="238"/>
      <c r="U647" s="238"/>
      <c r="V647" s="238"/>
      <c r="W647" s="238"/>
      <c r="X647" s="238"/>
      <c r="Y647" s="238"/>
      <c r="Z647" s="238"/>
      <c r="AA647" s="238"/>
      <c r="AB647" s="238"/>
      <c r="AC647" s="238"/>
      <c r="AD647" s="238"/>
      <c r="AE647" s="238"/>
      <c r="AF647" s="238"/>
      <c r="AG647" s="238"/>
      <c r="AH647" s="239"/>
      <c r="AI647" s="240"/>
      <c r="AJ647" s="239"/>
      <c r="AK647" s="238"/>
      <c r="AL647" s="241"/>
      <c r="AM647" s="238"/>
      <c r="AN647" s="238"/>
      <c r="AO647" s="238"/>
      <c r="AP647" s="174" t="str">
        <f t="shared" si="82"/>
        <v/>
      </c>
      <c r="AQ647" s="109" t="str">
        <f t="shared" si="83"/>
        <v/>
      </c>
      <c r="AR647" s="172" t="str">
        <f>UPPER(IF($AH647="","",IF(COUNTIF($AR$34:$AR646,$AH647)&lt;1,$AH647,"")))</f>
        <v/>
      </c>
      <c r="AS647" s="111" t="str">
        <f t="shared" si="79"/>
        <v/>
      </c>
      <c r="AT647" s="109" t="str">
        <f t="shared" si="84"/>
        <v/>
      </c>
      <c r="AU647" s="242"/>
      <c r="AV647" s="150"/>
      <c r="AW647" s="151"/>
      <c r="AX647" s="152" t="str">
        <f t="shared" si="77"/>
        <v/>
      </c>
      <c r="AY647" s="152"/>
    </row>
    <row r="648" spans="1:51" s="107" customFormat="1">
      <c r="A648" s="142" t="str">
        <f t="shared" si="80"/>
        <v/>
      </c>
      <c r="B648" s="148" t="str">
        <f t="shared" si="78"/>
        <v/>
      </c>
      <c r="C648" s="149"/>
      <c r="D648" s="111"/>
      <c r="E648" s="144" t="str">
        <f t="shared" si="81"/>
        <v/>
      </c>
      <c r="F648" s="238"/>
      <c r="G648" s="238"/>
      <c r="H648" s="238"/>
      <c r="I648" s="238"/>
      <c r="J648" s="238"/>
      <c r="K648" s="238"/>
      <c r="L648" s="238"/>
      <c r="M648" s="238"/>
      <c r="N648" s="238"/>
      <c r="O648" s="238"/>
      <c r="P648" s="238"/>
      <c r="Q648" s="238"/>
      <c r="R648" s="238"/>
      <c r="S648" s="238"/>
      <c r="T648" s="238"/>
      <c r="U648" s="238"/>
      <c r="V648" s="238"/>
      <c r="W648" s="238"/>
      <c r="X648" s="238"/>
      <c r="Y648" s="238"/>
      <c r="Z648" s="238"/>
      <c r="AA648" s="238"/>
      <c r="AB648" s="238"/>
      <c r="AC648" s="238"/>
      <c r="AD648" s="238"/>
      <c r="AE648" s="238"/>
      <c r="AF648" s="238"/>
      <c r="AG648" s="238"/>
      <c r="AH648" s="239"/>
      <c r="AI648" s="240"/>
      <c r="AJ648" s="239"/>
      <c r="AK648" s="238"/>
      <c r="AL648" s="241"/>
      <c r="AM648" s="238"/>
      <c r="AN648" s="238"/>
      <c r="AO648" s="238"/>
      <c r="AP648" s="174" t="str">
        <f t="shared" si="82"/>
        <v/>
      </c>
      <c r="AQ648" s="109" t="str">
        <f t="shared" si="83"/>
        <v/>
      </c>
      <c r="AR648" s="172" t="str">
        <f>UPPER(IF($AH648="","",IF(COUNTIF($AR$34:$AR647,$AH648)&lt;1,$AH648,"")))</f>
        <v/>
      </c>
      <c r="AS648" s="111" t="str">
        <f t="shared" si="79"/>
        <v/>
      </c>
      <c r="AT648" s="109" t="str">
        <f t="shared" si="84"/>
        <v/>
      </c>
      <c r="AU648" s="242"/>
      <c r="AV648" s="150"/>
      <c r="AW648" s="151"/>
      <c r="AX648" s="152" t="str">
        <f t="shared" si="77"/>
        <v/>
      </c>
      <c r="AY648" s="152"/>
    </row>
    <row r="649" spans="1:51" s="107" customFormat="1">
      <c r="A649" s="142" t="str">
        <f t="shared" si="80"/>
        <v/>
      </c>
      <c r="B649" s="148" t="str">
        <f t="shared" si="78"/>
        <v/>
      </c>
      <c r="C649" s="149"/>
      <c r="D649" s="111"/>
      <c r="E649" s="144" t="str">
        <f t="shared" si="81"/>
        <v/>
      </c>
      <c r="F649" s="238"/>
      <c r="G649" s="238"/>
      <c r="H649" s="238"/>
      <c r="I649" s="238"/>
      <c r="J649" s="238"/>
      <c r="K649" s="238"/>
      <c r="L649" s="238"/>
      <c r="M649" s="238"/>
      <c r="N649" s="238"/>
      <c r="O649" s="238"/>
      <c r="P649" s="238"/>
      <c r="Q649" s="238"/>
      <c r="R649" s="238"/>
      <c r="S649" s="238"/>
      <c r="T649" s="238"/>
      <c r="U649" s="238"/>
      <c r="V649" s="238"/>
      <c r="W649" s="238"/>
      <c r="X649" s="238"/>
      <c r="Y649" s="238"/>
      <c r="Z649" s="238"/>
      <c r="AA649" s="238"/>
      <c r="AB649" s="238"/>
      <c r="AC649" s="238"/>
      <c r="AD649" s="238"/>
      <c r="AE649" s="238"/>
      <c r="AF649" s="238"/>
      <c r="AG649" s="238"/>
      <c r="AH649" s="239"/>
      <c r="AI649" s="240"/>
      <c r="AJ649" s="239"/>
      <c r="AK649" s="238"/>
      <c r="AL649" s="241"/>
      <c r="AM649" s="238"/>
      <c r="AN649" s="238"/>
      <c r="AO649" s="238"/>
      <c r="AP649" s="174" t="str">
        <f t="shared" si="82"/>
        <v/>
      </c>
      <c r="AQ649" s="109" t="str">
        <f t="shared" si="83"/>
        <v/>
      </c>
      <c r="AR649" s="172" t="str">
        <f>UPPER(IF($AH649="","",IF(COUNTIF($AR$34:$AR648,$AH649)&lt;1,$AH649,"")))</f>
        <v/>
      </c>
      <c r="AS649" s="111" t="str">
        <f t="shared" si="79"/>
        <v/>
      </c>
      <c r="AT649" s="109" t="str">
        <f t="shared" si="84"/>
        <v/>
      </c>
      <c r="AU649" s="242"/>
      <c r="AV649" s="150"/>
      <c r="AW649" s="151"/>
      <c r="AX649" s="152" t="str">
        <f t="shared" si="77"/>
        <v/>
      </c>
      <c r="AY649" s="152"/>
    </row>
    <row r="650" spans="1:51" s="107" customFormat="1">
      <c r="A650" s="142" t="str">
        <f t="shared" si="80"/>
        <v/>
      </c>
      <c r="B650" s="148" t="str">
        <f t="shared" si="78"/>
        <v/>
      </c>
      <c r="C650" s="149"/>
      <c r="D650" s="111"/>
      <c r="E650" s="144" t="str">
        <f t="shared" si="81"/>
        <v/>
      </c>
      <c r="F650" s="238"/>
      <c r="G650" s="238"/>
      <c r="H650" s="238"/>
      <c r="I650" s="238"/>
      <c r="J650" s="238"/>
      <c r="K650" s="238"/>
      <c r="L650" s="238"/>
      <c r="M650" s="238"/>
      <c r="N650" s="238"/>
      <c r="O650" s="238"/>
      <c r="P650" s="238"/>
      <c r="Q650" s="238"/>
      <c r="R650" s="238"/>
      <c r="S650" s="238"/>
      <c r="T650" s="238"/>
      <c r="U650" s="238"/>
      <c r="V650" s="238"/>
      <c r="W650" s="238"/>
      <c r="X650" s="238"/>
      <c r="Y650" s="238"/>
      <c r="Z650" s="238"/>
      <c r="AA650" s="238"/>
      <c r="AB650" s="238"/>
      <c r="AC650" s="238"/>
      <c r="AD650" s="238"/>
      <c r="AE650" s="238"/>
      <c r="AF650" s="238"/>
      <c r="AG650" s="238"/>
      <c r="AH650" s="239"/>
      <c r="AI650" s="240"/>
      <c r="AJ650" s="239"/>
      <c r="AK650" s="238"/>
      <c r="AL650" s="241"/>
      <c r="AM650" s="238"/>
      <c r="AN650" s="238"/>
      <c r="AO650" s="238"/>
      <c r="AP650" s="174" t="str">
        <f t="shared" si="82"/>
        <v/>
      </c>
      <c r="AQ650" s="109" t="str">
        <f t="shared" si="83"/>
        <v/>
      </c>
      <c r="AR650" s="172" t="str">
        <f>UPPER(IF($AH650="","",IF(COUNTIF($AR$34:$AR649,$AH650)&lt;1,$AH650,"")))</f>
        <v/>
      </c>
      <c r="AS650" s="111" t="str">
        <f t="shared" si="79"/>
        <v/>
      </c>
      <c r="AT650" s="109" t="str">
        <f t="shared" si="84"/>
        <v/>
      </c>
      <c r="AU650" s="242"/>
      <c r="AV650" s="150"/>
      <c r="AW650" s="151"/>
      <c r="AX650" s="152" t="str">
        <f t="shared" si="77"/>
        <v/>
      </c>
      <c r="AY650" s="152"/>
    </row>
    <row r="651" spans="1:51" s="107" customFormat="1">
      <c r="A651" s="142" t="str">
        <f t="shared" si="80"/>
        <v/>
      </c>
      <c r="B651" s="148" t="str">
        <f t="shared" si="78"/>
        <v/>
      </c>
      <c r="C651" s="149"/>
      <c r="D651" s="111"/>
      <c r="E651" s="144" t="str">
        <f t="shared" si="81"/>
        <v/>
      </c>
      <c r="F651" s="238"/>
      <c r="G651" s="238"/>
      <c r="H651" s="238"/>
      <c r="I651" s="238"/>
      <c r="J651" s="238"/>
      <c r="K651" s="238"/>
      <c r="L651" s="238"/>
      <c r="M651" s="238"/>
      <c r="N651" s="238"/>
      <c r="O651" s="238"/>
      <c r="P651" s="238"/>
      <c r="Q651" s="238"/>
      <c r="R651" s="238"/>
      <c r="S651" s="238"/>
      <c r="T651" s="238"/>
      <c r="U651" s="238"/>
      <c r="V651" s="238"/>
      <c r="W651" s="238"/>
      <c r="X651" s="238"/>
      <c r="Y651" s="238"/>
      <c r="Z651" s="238"/>
      <c r="AA651" s="238"/>
      <c r="AB651" s="238"/>
      <c r="AC651" s="238"/>
      <c r="AD651" s="238"/>
      <c r="AE651" s="238"/>
      <c r="AF651" s="238"/>
      <c r="AG651" s="238"/>
      <c r="AH651" s="239"/>
      <c r="AI651" s="240"/>
      <c r="AJ651" s="239"/>
      <c r="AK651" s="238"/>
      <c r="AL651" s="241"/>
      <c r="AM651" s="238"/>
      <c r="AN651" s="238"/>
      <c r="AO651" s="238"/>
      <c r="AP651" s="174" t="str">
        <f t="shared" si="82"/>
        <v/>
      </c>
      <c r="AQ651" s="109" t="str">
        <f t="shared" si="83"/>
        <v/>
      </c>
      <c r="AR651" s="172" t="str">
        <f>UPPER(IF($AH651="","",IF(COUNTIF($AR$34:$AR650,$AH651)&lt;1,$AH651,"")))</f>
        <v/>
      </c>
      <c r="AS651" s="111" t="str">
        <f t="shared" si="79"/>
        <v/>
      </c>
      <c r="AT651" s="109" t="str">
        <f t="shared" si="84"/>
        <v/>
      </c>
      <c r="AU651" s="242"/>
      <c r="AV651" s="150"/>
      <c r="AW651" s="151"/>
      <c r="AX651" s="152" t="str">
        <f t="shared" si="77"/>
        <v/>
      </c>
      <c r="AY651" s="152"/>
    </row>
    <row r="652" spans="1:51" s="107" customFormat="1">
      <c r="A652" s="142" t="str">
        <f t="shared" si="80"/>
        <v/>
      </c>
      <c r="B652" s="148" t="str">
        <f t="shared" si="78"/>
        <v/>
      </c>
      <c r="C652" s="149"/>
      <c r="D652" s="111"/>
      <c r="E652" s="144" t="str">
        <f t="shared" si="81"/>
        <v/>
      </c>
      <c r="F652" s="238"/>
      <c r="G652" s="238"/>
      <c r="H652" s="238"/>
      <c r="I652" s="238"/>
      <c r="J652" s="238"/>
      <c r="K652" s="238"/>
      <c r="L652" s="238"/>
      <c r="M652" s="238"/>
      <c r="N652" s="238"/>
      <c r="O652" s="238"/>
      <c r="P652" s="238"/>
      <c r="Q652" s="238"/>
      <c r="R652" s="238"/>
      <c r="S652" s="238"/>
      <c r="T652" s="238"/>
      <c r="U652" s="238"/>
      <c r="V652" s="238"/>
      <c r="W652" s="238"/>
      <c r="X652" s="238"/>
      <c r="Y652" s="238"/>
      <c r="Z652" s="238"/>
      <c r="AA652" s="238"/>
      <c r="AB652" s="238"/>
      <c r="AC652" s="238"/>
      <c r="AD652" s="238"/>
      <c r="AE652" s="238"/>
      <c r="AF652" s="238"/>
      <c r="AG652" s="238"/>
      <c r="AH652" s="239"/>
      <c r="AI652" s="240"/>
      <c r="AJ652" s="239"/>
      <c r="AK652" s="238"/>
      <c r="AL652" s="241"/>
      <c r="AM652" s="238"/>
      <c r="AN652" s="238"/>
      <c r="AO652" s="238"/>
      <c r="AP652" s="174" t="str">
        <f t="shared" si="82"/>
        <v/>
      </c>
      <c r="AQ652" s="109" t="str">
        <f t="shared" si="83"/>
        <v/>
      </c>
      <c r="AR652" s="172" t="str">
        <f>UPPER(IF($AH652="","",IF(COUNTIF($AR$34:$AR651,$AH652)&lt;1,$AH652,"")))</f>
        <v/>
      </c>
      <c r="AS652" s="111" t="str">
        <f t="shared" si="79"/>
        <v/>
      </c>
      <c r="AT652" s="109" t="str">
        <f t="shared" si="84"/>
        <v/>
      </c>
      <c r="AU652" s="242"/>
      <c r="AV652" s="150"/>
      <c r="AW652" s="151"/>
      <c r="AX652" s="152" t="str">
        <f t="shared" si="77"/>
        <v/>
      </c>
      <c r="AY652" s="152"/>
    </row>
    <row r="653" spans="1:51" s="107" customFormat="1">
      <c r="A653" s="142" t="str">
        <f t="shared" si="80"/>
        <v/>
      </c>
      <c r="B653" s="148" t="str">
        <f t="shared" si="78"/>
        <v/>
      </c>
      <c r="C653" s="149"/>
      <c r="D653" s="111"/>
      <c r="E653" s="144" t="str">
        <f t="shared" si="81"/>
        <v/>
      </c>
      <c r="F653" s="238"/>
      <c r="G653" s="238"/>
      <c r="H653" s="238"/>
      <c r="I653" s="238"/>
      <c r="J653" s="238"/>
      <c r="K653" s="238"/>
      <c r="L653" s="238"/>
      <c r="M653" s="238"/>
      <c r="N653" s="238"/>
      <c r="O653" s="238"/>
      <c r="P653" s="238"/>
      <c r="Q653" s="238"/>
      <c r="R653" s="238"/>
      <c r="S653" s="238"/>
      <c r="T653" s="238"/>
      <c r="U653" s="238"/>
      <c r="V653" s="238"/>
      <c r="W653" s="238"/>
      <c r="X653" s="238"/>
      <c r="Y653" s="238"/>
      <c r="Z653" s="238"/>
      <c r="AA653" s="238"/>
      <c r="AB653" s="238"/>
      <c r="AC653" s="238"/>
      <c r="AD653" s="238"/>
      <c r="AE653" s="238"/>
      <c r="AF653" s="238"/>
      <c r="AG653" s="238"/>
      <c r="AH653" s="239"/>
      <c r="AI653" s="240"/>
      <c r="AJ653" s="239"/>
      <c r="AK653" s="238"/>
      <c r="AL653" s="241"/>
      <c r="AM653" s="238"/>
      <c r="AN653" s="238"/>
      <c r="AO653" s="238"/>
      <c r="AP653" s="174" t="str">
        <f t="shared" si="82"/>
        <v/>
      </c>
      <c r="AQ653" s="109" t="str">
        <f t="shared" si="83"/>
        <v/>
      </c>
      <c r="AR653" s="172" t="str">
        <f>UPPER(IF($AH653="","",IF(COUNTIF($AR$34:$AR652,$AH653)&lt;1,$AH653,"")))</f>
        <v/>
      </c>
      <c r="AS653" s="111" t="str">
        <f t="shared" si="79"/>
        <v/>
      </c>
      <c r="AT653" s="109" t="str">
        <f t="shared" si="84"/>
        <v/>
      </c>
      <c r="AU653" s="242"/>
      <c r="AV653" s="150"/>
      <c r="AW653" s="151"/>
      <c r="AX653" s="152" t="str">
        <f t="shared" si="77"/>
        <v/>
      </c>
      <c r="AY653" s="152"/>
    </row>
    <row r="654" spans="1:51" s="107" customFormat="1">
      <c r="A654" s="142" t="str">
        <f t="shared" si="80"/>
        <v/>
      </c>
      <c r="B654" s="148" t="str">
        <f t="shared" si="78"/>
        <v/>
      </c>
      <c r="C654" s="149"/>
      <c r="D654" s="111"/>
      <c r="E654" s="144" t="str">
        <f t="shared" si="81"/>
        <v/>
      </c>
      <c r="F654" s="238"/>
      <c r="G654" s="238"/>
      <c r="H654" s="238"/>
      <c r="I654" s="238"/>
      <c r="J654" s="238"/>
      <c r="K654" s="238"/>
      <c r="L654" s="238"/>
      <c r="M654" s="238"/>
      <c r="N654" s="238"/>
      <c r="O654" s="238"/>
      <c r="P654" s="238"/>
      <c r="Q654" s="238"/>
      <c r="R654" s="238"/>
      <c r="S654" s="238"/>
      <c r="T654" s="238"/>
      <c r="U654" s="238"/>
      <c r="V654" s="238"/>
      <c r="W654" s="238"/>
      <c r="X654" s="238"/>
      <c r="Y654" s="238"/>
      <c r="Z654" s="238"/>
      <c r="AA654" s="238"/>
      <c r="AB654" s="238"/>
      <c r="AC654" s="238"/>
      <c r="AD654" s="238"/>
      <c r="AE654" s="238"/>
      <c r="AF654" s="238"/>
      <c r="AG654" s="238"/>
      <c r="AH654" s="239"/>
      <c r="AI654" s="240"/>
      <c r="AJ654" s="239"/>
      <c r="AK654" s="238"/>
      <c r="AL654" s="241"/>
      <c r="AM654" s="238"/>
      <c r="AN654" s="238"/>
      <c r="AO654" s="238"/>
      <c r="AP654" s="174" t="str">
        <f t="shared" si="82"/>
        <v/>
      </c>
      <c r="AQ654" s="109" t="str">
        <f t="shared" si="83"/>
        <v/>
      </c>
      <c r="AR654" s="172" t="str">
        <f>UPPER(IF($AH654="","",IF(COUNTIF($AR$34:$AR653,$AH654)&lt;1,$AH654,"")))</f>
        <v/>
      </c>
      <c r="AS654" s="111" t="str">
        <f t="shared" si="79"/>
        <v/>
      </c>
      <c r="AT654" s="109" t="str">
        <f t="shared" si="84"/>
        <v/>
      </c>
      <c r="AU654" s="242"/>
      <c r="AV654" s="150"/>
      <c r="AW654" s="151"/>
      <c r="AX654" s="152" t="str">
        <f t="shared" si="77"/>
        <v/>
      </c>
      <c r="AY654" s="152"/>
    </row>
    <row r="655" spans="1:51" s="107" customFormat="1">
      <c r="A655" s="142" t="str">
        <f t="shared" si="80"/>
        <v/>
      </c>
      <c r="B655" s="148" t="str">
        <f t="shared" si="78"/>
        <v/>
      </c>
      <c r="C655" s="149"/>
      <c r="D655" s="111"/>
      <c r="E655" s="144" t="str">
        <f t="shared" si="81"/>
        <v/>
      </c>
      <c r="F655" s="238"/>
      <c r="G655" s="238"/>
      <c r="H655" s="238"/>
      <c r="I655" s="238"/>
      <c r="J655" s="238"/>
      <c r="K655" s="238"/>
      <c r="L655" s="238"/>
      <c r="M655" s="238"/>
      <c r="N655" s="238"/>
      <c r="O655" s="238"/>
      <c r="P655" s="238"/>
      <c r="Q655" s="238"/>
      <c r="R655" s="238"/>
      <c r="S655" s="238"/>
      <c r="T655" s="238"/>
      <c r="U655" s="238"/>
      <c r="V655" s="238"/>
      <c r="W655" s="238"/>
      <c r="X655" s="238"/>
      <c r="Y655" s="238"/>
      <c r="Z655" s="238"/>
      <c r="AA655" s="238"/>
      <c r="AB655" s="238"/>
      <c r="AC655" s="238"/>
      <c r="AD655" s="238"/>
      <c r="AE655" s="238"/>
      <c r="AF655" s="238"/>
      <c r="AG655" s="238"/>
      <c r="AH655" s="239"/>
      <c r="AI655" s="240"/>
      <c r="AJ655" s="239"/>
      <c r="AK655" s="238"/>
      <c r="AL655" s="241"/>
      <c r="AM655" s="238"/>
      <c r="AN655" s="238"/>
      <c r="AO655" s="238"/>
      <c r="AP655" s="174" t="str">
        <f t="shared" si="82"/>
        <v/>
      </c>
      <c r="AQ655" s="109" t="str">
        <f t="shared" si="83"/>
        <v/>
      </c>
      <c r="AR655" s="172" t="str">
        <f>UPPER(IF($AH655="","",IF(COUNTIF($AR$34:$AR654,$AH655)&lt;1,$AH655,"")))</f>
        <v/>
      </c>
      <c r="AS655" s="111" t="str">
        <f t="shared" si="79"/>
        <v/>
      </c>
      <c r="AT655" s="109" t="str">
        <f t="shared" si="84"/>
        <v/>
      </c>
      <c r="AU655" s="242"/>
      <c r="AV655" s="150"/>
      <c r="AW655" s="151"/>
      <c r="AX655" s="152" t="str">
        <f t="shared" si="77"/>
        <v/>
      </c>
      <c r="AY655" s="152"/>
    </row>
    <row r="656" spans="1:51" s="107" customFormat="1">
      <c r="A656" s="142" t="str">
        <f t="shared" si="80"/>
        <v/>
      </c>
      <c r="B656" s="148" t="str">
        <f t="shared" si="78"/>
        <v/>
      </c>
      <c r="C656" s="149"/>
      <c r="D656" s="111"/>
      <c r="E656" s="144" t="str">
        <f t="shared" si="81"/>
        <v/>
      </c>
      <c r="F656" s="238"/>
      <c r="G656" s="238"/>
      <c r="H656" s="238"/>
      <c r="I656" s="238"/>
      <c r="J656" s="238"/>
      <c r="K656" s="238"/>
      <c r="L656" s="238"/>
      <c r="M656" s="238"/>
      <c r="N656" s="238"/>
      <c r="O656" s="238"/>
      <c r="P656" s="238"/>
      <c r="Q656" s="238"/>
      <c r="R656" s="238"/>
      <c r="S656" s="238"/>
      <c r="T656" s="238"/>
      <c r="U656" s="238"/>
      <c r="V656" s="238"/>
      <c r="W656" s="238"/>
      <c r="X656" s="238"/>
      <c r="Y656" s="238"/>
      <c r="Z656" s="238"/>
      <c r="AA656" s="238"/>
      <c r="AB656" s="238"/>
      <c r="AC656" s="238"/>
      <c r="AD656" s="238"/>
      <c r="AE656" s="238"/>
      <c r="AF656" s="238"/>
      <c r="AG656" s="238"/>
      <c r="AH656" s="239"/>
      <c r="AI656" s="240"/>
      <c r="AJ656" s="239"/>
      <c r="AK656" s="238"/>
      <c r="AL656" s="241"/>
      <c r="AM656" s="238"/>
      <c r="AN656" s="238"/>
      <c r="AO656" s="238"/>
      <c r="AP656" s="174" t="str">
        <f t="shared" si="82"/>
        <v/>
      </c>
      <c r="AQ656" s="109" t="str">
        <f t="shared" si="83"/>
        <v/>
      </c>
      <c r="AR656" s="172" t="str">
        <f>UPPER(IF($AH656="","",IF(COUNTIF($AR$34:$AR655,$AH656)&lt;1,$AH656,"")))</f>
        <v/>
      </c>
      <c r="AS656" s="111" t="str">
        <f t="shared" si="79"/>
        <v/>
      </c>
      <c r="AT656" s="109" t="str">
        <f t="shared" si="84"/>
        <v/>
      </c>
      <c r="AU656" s="242"/>
      <c r="AV656" s="150"/>
      <c r="AW656" s="151"/>
      <c r="AX656" s="152" t="str">
        <f t="shared" si="77"/>
        <v/>
      </c>
      <c r="AY656" s="152"/>
    </row>
    <row r="657" spans="1:51" s="107" customFormat="1">
      <c r="A657" s="142" t="str">
        <f t="shared" si="80"/>
        <v/>
      </c>
      <c r="B657" s="148" t="str">
        <f t="shared" si="78"/>
        <v/>
      </c>
      <c r="C657" s="149"/>
      <c r="D657" s="111"/>
      <c r="E657" s="144" t="str">
        <f t="shared" si="81"/>
        <v/>
      </c>
      <c r="F657" s="238"/>
      <c r="G657" s="238"/>
      <c r="H657" s="238"/>
      <c r="I657" s="238"/>
      <c r="J657" s="238"/>
      <c r="K657" s="238"/>
      <c r="L657" s="238"/>
      <c r="M657" s="238"/>
      <c r="N657" s="238"/>
      <c r="O657" s="238"/>
      <c r="P657" s="238"/>
      <c r="Q657" s="238"/>
      <c r="R657" s="238"/>
      <c r="S657" s="238"/>
      <c r="T657" s="238"/>
      <c r="U657" s="238"/>
      <c r="V657" s="238"/>
      <c r="W657" s="238"/>
      <c r="X657" s="238"/>
      <c r="Y657" s="238"/>
      <c r="Z657" s="238"/>
      <c r="AA657" s="238"/>
      <c r="AB657" s="238"/>
      <c r="AC657" s="238"/>
      <c r="AD657" s="238"/>
      <c r="AE657" s="238"/>
      <c r="AF657" s="238"/>
      <c r="AG657" s="238"/>
      <c r="AH657" s="239"/>
      <c r="AI657" s="240"/>
      <c r="AJ657" s="239"/>
      <c r="AK657" s="238"/>
      <c r="AL657" s="241"/>
      <c r="AM657" s="238"/>
      <c r="AN657" s="238"/>
      <c r="AO657" s="238"/>
      <c r="AP657" s="174" t="str">
        <f t="shared" si="82"/>
        <v/>
      </c>
      <c r="AQ657" s="109" t="str">
        <f t="shared" si="83"/>
        <v/>
      </c>
      <c r="AR657" s="172" t="str">
        <f>UPPER(IF($AH657="","",IF(COUNTIF($AR$34:$AR656,$AH657)&lt;1,$AH657,"")))</f>
        <v/>
      </c>
      <c r="AS657" s="111" t="str">
        <f t="shared" si="79"/>
        <v/>
      </c>
      <c r="AT657" s="109" t="str">
        <f t="shared" si="84"/>
        <v/>
      </c>
      <c r="AU657" s="242"/>
      <c r="AV657" s="150"/>
      <c r="AW657" s="151"/>
      <c r="AX657" s="152" t="str">
        <f t="shared" si="77"/>
        <v/>
      </c>
      <c r="AY657" s="152"/>
    </row>
    <row r="658" spans="1:51" s="107" customFormat="1">
      <c r="A658" s="142" t="str">
        <f t="shared" si="80"/>
        <v/>
      </c>
      <c r="B658" s="148" t="str">
        <f t="shared" si="78"/>
        <v/>
      </c>
      <c r="C658" s="149"/>
      <c r="D658" s="111"/>
      <c r="E658" s="144" t="str">
        <f t="shared" si="81"/>
        <v/>
      </c>
      <c r="F658" s="238"/>
      <c r="G658" s="238"/>
      <c r="H658" s="238"/>
      <c r="I658" s="238"/>
      <c r="J658" s="238"/>
      <c r="K658" s="238"/>
      <c r="L658" s="238"/>
      <c r="M658" s="238"/>
      <c r="N658" s="238"/>
      <c r="O658" s="238"/>
      <c r="P658" s="238"/>
      <c r="Q658" s="238"/>
      <c r="R658" s="238"/>
      <c r="S658" s="238"/>
      <c r="T658" s="238"/>
      <c r="U658" s="238"/>
      <c r="V658" s="238"/>
      <c r="W658" s="238"/>
      <c r="X658" s="238"/>
      <c r="Y658" s="238"/>
      <c r="Z658" s="238"/>
      <c r="AA658" s="238"/>
      <c r="AB658" s="238"/>
      <c r="AC658" s="238"/>
      <c r="AD658" s="238"/>
      <c r="AE658" s="238"/>
      <c r="AF658" s="238"/>
      <c r="AG658" s="238"/>
      <c r="AH658" s="239"/>
      <c r="AI658" s="240"/>
      <c r="AJ658" s="239"/>
      <c r="AK658" s="238"/>
      <c r="AL658" s="241"/>
      <c r="AM658" s="238"/>
      <c r="AN658" s="238"/>
      <c r="AO658" s="238"/>
      <c r="AP658" s="174" t="str">
        <f t="shared" si="82"/>
        <v/>
      </c>
      <c r="AQ658" s="109" t="str">
        <f t="shared" si="83"/>
        <v/>
      </c>
      <c r="AR658" s="172" t="str">
        <f>UPPER(IF($AH658="","",IF(COUNTIF($AR$34:$AR657,$AH658)&lt;1,$AH658,"")))</f>
        <v/>
      </c>
      <c r="AS658" s="111" t="str">
        <f t="shared" si="79"/>
        <v/>
      </c>
      <c r="AT658" s="109" t="str">
        <f t="shared" si="84"/>
        <v/>
      </c>
      <c r="AU658" s="242"/>
      <c r="AV658" s="150"/>
      <c r="AW658" s="151"/>
      <c r="AX658" s="152" t="str">
        <f t="shared" si="77"/>
        <v/>
      </c>
      <c r="AY658" s="152"/>
    </row>
    <row r="659" spans="1:51" s="107" customFormat="1">
      <c r="A659" s="142" t="str">
        <f t="shared" si="80"/>
        <v/>
      </c>
      <c r="B659" s="148" t="str">
        <f t="shared" si="78"/>
        <v/>
      </c>
      <c r="C659" s="149"/>
      <c r="D659" s="111"/>
      <c r="E659" s="144" t="str">
        <f t="shared" si="81"/>
        <v/>
      </c>
      <c r="F659" s="238"/>
      <c r="G659" s="238"/>
      <c r="H659" s="238"/>
      <c r="I659" s="238"/>
      <c r="J659" s="238"/>
      <c r="K659" s="238"/>
      <c r="L659" s="238"/>
      <c r="M659" s="238"/>
      <c r="N659" s="238"/>
      <c r="O659" s="238"/>
      <c r="P659" s="238"/>
      <c r="Q659" s="238"/>
      <c r="R659" s="238"/>
      <c r="S659" s="238"/>
      <c r="T659" s="238"/>
      <c r="U659" s="238"/>
      <c r="V659" s="238"/>
      <c r="W659" s="238"/>
      <c r="X659" s="238"/>
      <c r="Y659" s="238"/>
      <c r="Z659" s="238"/>
      <c r="AA659" s="238"/>
      <c r="AB659" s="238"/>
      <c r="AC659" s="238"/>
      <c r="AD659" s="238"/>
      <c r="AE659" s="238"/>
      <c r="AF659" s="238"/>
      <c r="AG659" s="238"/>
      <c r="AH659" s="239"/>
      <c r="AI659" s="240"/>
      <c r="AJ659" s="239"/>
      <c r="AK659" s="238"/>
      <c r="AL659" s="241"/>
      <c r="AM659" s="238"/>
      <c r="AN659" s="238"/>
      <c r="AO659" s="238"/>
      <c r="AP659" s="174" t="str">
        <f t="shared" si="82"/>
        <v/>
      </c>
      <c r="AQ659" s="109" t="str">
        <f t="shared" si="83"/>
        <v/>
      </c>
      <c r="AR659" s="172" t="str">
        <f>UPPER(IF($AH659="","",IF(COUNTIF($AR$34:$AR658,$AH659)&lt;1,$AH659,"")))</f>
        <v/>
      </c>
      <c r="AS659" s="111" t="str">
        <f t="shared" si="79"/>
        <v/>
      </c>
      <c r="AT659" s="109" t="str">
        <f t="shared" si="84"/>
        <v/>
      </c>
      <c r="AU659" s="242"/>
      <c r="AV659" s="150"/>
      <c r="AW659" s="151"/>
      <c r="AX659" s="152" t="str">
        <f t="shared" si="77"/>
        <v/>
      </c>
      <c r="AY659" s="152"/>
    </row>
    <row r="660" spans="1:51" s="107" customFormat="1">
      <c r="A660" s="142" t="str">
        <f t="shared" si="80"/>
        <v/>
      </c>
      <c r="B660" s="148" t="str">
        <f t="shared" si="78"/>
        <v/>
      </c>
      <c r="C660" s="149"/>
      <c r="D660" s="111"/>
      <c r="E660" s="144" t="str">
        <f t="shared" si="81"/>
        <v/>
      </c>
      <c r="F660" s="238"/>
      <c r="G660" s="238"/>
      <c r="H660" s="238"/>
      <c r="I660" s="238"/>
      <c r="J660" s="238"/>
      <c r="K660" s="238"/>
      <c r="L660" s="238"/>
      <c r="M660" s="238"/>
      <c r="N660" s="238"/>
      <c r="O660" s="238"/>
      <c r="P660" s="238"/>
      <c r="Q660" s="238"/>
      <c r="R660" s="238"/>
      <c r="S660" s="238"/>
      <c r="T660" s="238"/>
      <c r="U660" s="238"/>
      <c r="V660" s="238"/>
      <c r="W660" s="238"/>
      <c r="X660" s="238"/>
      <c r="Y660" s="238"/>
      <c r="Z660" s="238"/>
      <c r="AA660" s="238"/>
      <c r="AB660" s="238"/>
      <c r="AC660" s="238"/>
      <c r="AD660" s="238"/>
      <c r="AE660" s="238"/>
      <c r="AF660" s="238"/>
      <c r="AG660" s="238"/>
      <c r="AH660" s="239"/>
      <c r="AI660" s="240"/>
      <c r="AJ660" s="239"/>
      <c r="AK660" s="238"/>
      <c r="AL660" s="241"/>
      <c r="AM660" s="238"/>
      <c r="AN660" s="238"/>
      <c r="AO660" s="238"/>
      <c r="AP660" s="174" t="str">
        <f t="shared" si="82"/>
        <v/>
      </c>
      <c r="AQ660" s="109" t="str">
        <f t="shared" si="83"/>
        <v/>
      </c>
      <c r="AR660" s="172" t="str">
        <f>UPPER(IF($AH660="","",IF(COUNTIF($AR$34:$AR659,$AH660)&lt;1,$AH660,"")))</f>
        <v/>
      </c>
      <c r="AS660" s="111" t="str">
        <f t="shared" si="79"/>
        <v/>
      </c>
      <c r="AT660" s="109" t="str">
        <f t="shared" si="84"/>
        <v/>
      </c>
      <c r="AU660" s="242"/>
      <c r="AV660" s="150"/>
      <c r="AW660" s="151"/>
      <c r="AX660" s="152" t="str">
        <f t="shared" si="77"/>
        <v/>
      </c>
      <c r="AY660" s="152"/>
    </row>
    <row r="661" spans="1:51" s="107" customFormat="1">
      <c r="A661" s="142" t="str">
        <f t="shared" si="80"/>
        <v/>
      </c>
      <c r="B661" s="148" t="str">
        <f t="shared" si="78"/>
        <v/>
      </c>
      <c r="C661" s="149"/>
      <c r="D661" s="111"/>
      <c r="E661" s="144" t="str">
        <f t="shared" si="81"/>
        <v/>
      </c>
      <c r="F661" s="238"/>
      <c r="G661" s="238"/>
      <c r="H661" s="238"/>
      <c r="I661" s="238"/>
      <c r="J661" s="238"/>
      <c r="K661" s="238"/>
      <c r="L661" s="238"/>
      <c r="M661" s="238"/>
      <c r="N661" s="238"/>
      <c r="O661" s="238"/>
      <c r="P661" s="238"/>
      <c r="Q661" s="238"/>
      <c r="R661" s="238"/>
      <c r="S661" s="238"/>
      <c r="T661" s="238"/>
      <c r="U661" s="238"/>
      <c r="V661" s="238"/>
      <c r="W661" s="238"/>
      <c r="X661" s="238"/>
      <c r="Y661" s="238"/>
      <c r="Z661" s="238"/>
      <c r="AA661" s="238"/>
      <c r="AB661" s="238"/>
      <c r="AC661" s="238"/>
      <c r="AD661" s="238"/>
      <c r="AE661" s="238"/>
      <c r="AF661" s="238"/>
      <c r="AG661" s="238"/>
      <c r="AH661" s="239"/>
      <c r="AI661" s="240"/>
      <c r="AJ661" s="239"/>
      <c r="AK661" s="238"/>
      <c r="AL661" s="241"/>
      <c r="AM661" s="238"/>
      <c r="AN661" s="238"/>
      <c r="AO661" s="238"/>
      <c r="AP661" s="174" t="str">
        <f t="shared" si="82"/>
        <v/>
      </c>
      <c r="AQ661" s="109" t="str">
        <f t="shared" si="83"/>
        <v/>
      </c>
      <c r="AR661" s="172" t="str">
        <f>UPPER(IF($AH661="","",IF(COUNTIF($AR$34:$AR660,$AH661)&lt;1,$AH661,"")))</f>
        <v/>
      </c>
      <c r="AS661" s="111" t="str">
        <f t="shared" si="79"/>
        <v/>
      </c>
      <c r="AT661" s="109" t="str">
        <f t="shared" si="84"/>
        <v/>
      </c>
      <c r="AU661" s="242"/>
      <c r="AV661" s="150"/>
      <c r="AW661" s="151"/>
      <c r="AX661" s="152" t="str">
        <f t="shared" si="77"/>
        <v/>
      </c>
      <c r="AY661" s="152"/>
    </row>
    <row r="662" spans="1:51" s="107" customFormat="1">
      <c r="A662" s="142" t="str">
        <f t="shared" si="80"/>
        <v/>
      </c>
      <c r="B662" s="148" t="str">
        <f t="shared" si="78"/>
        <v/>
      </c>
      <c r="C662" s="149"/>
      <c r="D662" s="111"/>
      <c r="E662" s="144" t="str">
        <f t="shared" si="81"/>
        <v/>
      </c>
      <c r="F662" s="238"/>
      <c r="G662" s="238"/>
      <c r="H662" s="238"/>
      <c r="I662" s="238"/>
      <c r="J662" s="238"/>
      <c r="K662" s="238"/>
      <c r="L662" s="238"/>
      <c r="M662" s="238"/>
      <c r="N662" s="238"/>
      <c r="O662" s="238"/>
      <c r="P662" s="238"/>
      <c r="Q662" s="238"/>
      <c r="R662" s="238"/>
      <c r="S662" s="238"/>
      <c r="T662" s="238"/>
      <c r="U662" s="238"/>
      <c r="V662" s="238"/>
      <c r="W662" s="238"/>
      <c r="X662" s="238"/>
      <c r="Y662" s="238"/>
      <c r="Z662" s="238"/>
      <c r="AA662" s="238"/>
      <c r="AB662" s="238"/>
      <c r="AC662" s="238"/>
      <c r="AD662" s="238"/>
      <c r="AE662" s="238"/>
      <c r="AF662" s="238"/>
      <c r="AG662" s="238"/>
      <c r="AH662" s="239"/>
      <c r="AI662" s="240"/>
      <c r="AJ662" s="239"/>
      <c r="AK662" s="238"/>
      <c r="AL662" s="241"/>
      <c r="AM662" s="238"/>
      <c r="AN662" s="238"/>
      <c r="AO662" s="238"/>
      <c r="AP662" s="174" t="str">
        <f t="shared" si="82"/>
        <v/>
      </c>
      <c r="AQ662" s="109" t="str">
        <f t="shared" si="83"/>
        <v/>
      </c>
      <c r="AR662" s="172" t="str">
        <f>UPPER(IF($AH662="","",IF(COUNTIF($AR$34:$AR661,$AH662)&lt;1,$AH662,"")))</f>
        <v/>
      </c>
      <c r="AS662" s="111" t="str">
        <f t="shared" si="79"/>
        <v/>
      </c>
      <c r="AT662" s="109" t="str">
        <f t="shared" si="84"/>
        <v/>
      </c>
      <c r="AU662" s="242"/>
      <c r="AV662" s="150"/>
      <c r="AW662" s="151"/>
      <c r="AX662" s="152" t="str">
        <f t="shared" si="77"/>
        <v/>
      </c>
      <c r="AY662" s="152"/>
    </row>
    <row r="663" spans="1:51" s="107" customFormat="1">
      <c r="A663" s="142" t="str">
        <f t="shared" si="80"/>
        <v/>
      </c>
      <c r="B663" s="148" t="str">
        <f t="shared" si="78"/>
        <v/>
      </c>
      <c r="C663" s="149"/>
      <c r="D663" s="111"/>
      <c r="E663" s="144" t="str">
        <f t="shared" si="81"/>
        <v/>
      </c>
      <c r="F663" s="238"/>
      <c r="G663" s="238"/>
      <c r="H663" s="238"/>
      <c r="I663" s="238"/>
      <c r="J663" s="238"/>
      <c r="K663" s="238"/>
      <c r="L663" s="238"/>
      <c r="M663" s="238"/>
      <c r="N663" s="238"/>
      <c r="O663" s="238"/>
      <c r="P663" s="238"/>
      <c r="Q663" s="238"/>
      <c r="R663" s="238"/>
      <c r="S663" s="238"/>
      <c r="T663" s="238"/>
      <c r="U663" s="238"/>
      <c r="V663" s="238"/>
      <c r="W663" s="238"/>
      <c r="X663" s="238"/>
      <c r="Y663" s="238"/>
      <c r="Z663" s="238"/>
      <c r="AA663" s="238"/>
      <c r="AB663" s="238"/>
      <c r="AC663" s="238"/>
      <c r="AD663" s="238"/>
      <c r="AE663" s="238"/>
      <c r="AF663" s="238"/>
      <c r="AG663" s="238"/>
      <c r="AH663" s="239"/>
      <c r="AI663" s="240"/>
      <c r="AJ663" s="239"/>
      <c r="AK663" s="238"/>
      <c r="AL663" s="241"/>
      <c r="AM663" s="238"/>
      <c r="AN663" s="238"/>
      <c r="AO663" s="238"/>
      <c r="AP663" s="174" t="str">
        <f t="shared" si="82"/>
        <v/>
      </c>
      <c r="AQ663" s="109" t="str">
        <f t="shared" si="83"/>
        <v/>
      </c>
      <c r="AR663" s="172" t="str">
        <f>UPPER(IF($AH663="","",IF(COUNTIF($AR$34:$AR662,$AH663)&lt;1,$AH663,"")))</f>
        <v/>
      </c>
      <c r="AS663" s="111" t="str">
        <f t="shared" si="79"/>
        <v/>
      </c>
      <c r="AT663" s="109" t="str">
        <f t="shared" si="84"/>
        <v/>
      </c>
      <c r="AU663" s="242"/>
      <c r="AV663" s="150"/>
      <c r="AW663" s="151"/>
      <c r="AX663" s="152" t="str">
        <f t="shared" si="77"/>
        <v/>
      </c>
      <c r="AY663" s="152"/>
    </row>
    <row r="664" spans="1:51" s="107" customFormat="1">
      <c r="A664" s="142" t="str">
        <f t="shared" si="80"/>
        <v/>
      </c>
      <c r="B664" s="148" t="str">
        <f t="shared" si="78"/>
        <v/>
      </c>
      <c r="C664" s="149"/>
      <c r="D664" s="111"/>
      <c r="E664" s="144" t="str">
        <f t="shared" si="81"/>
        <v/>
      </c>
      <c r="F664" s="238"/>
      <c r="G664" s="238"/>
      <c r="H664" s="238"/>
      <c r="I664" s="238"/>
      <c r="J664" s="238"/>
      <c r="K664" s="238"/>
      <c r="L664" s="238"/>
      <c r="M664" s="238"/>
      <c r="N664" s="238"/>
      <c r="O664" s="238"/>
      <c r="P664" s="238"/>
      <c r="Q664" s="238"/>
      <c r="R664" s="238"/>
      <c r="S664" s="238"/>
      <c r="T664" s="238"/>
      <c r="U664" s="238"/>
      <c r="V664" s="238"/>
      <c r="W664" s="238"/>
      <c r="X664" s="238"/>
      <c r="Y664" s="238"/>
      <c r="Z664" s="238"/>
      <c r="AA664" s="238"/>
      <c r="AB664" s="238"/>
      <c r="AC664" s="238"/>
      <c r="AD664" s="238"/>
      <c r="AE664" s="238"/>
      <c r="AF664" s="238"/>
      <c r="AG664" s="238"/>
      <c r="AH664" s="239"/>
      <c r="AI664" s="240"/>
      <c r="AJ664" s="239"/>
      <c r="AK664" s="238"/>
      <c r="AL664" s="241"/>
      <c r="AM664" s="238"/>
      <c r="AN664" s="238"/>
      <c r="AO664" s="238"/>
      <c r="AP664" s="174" t="str">
        <f t="shared" si="82"/>
        <v/>
      </c>
      <c r="AQ664" s="109" t="str">
        <f t="shared" si="83"/>
        <v/>
      </c>
      <c r="AR664" s="172" t="str">
        <f>UPPER(IF($AH664="","",IF(COUNTIF($AR$34:$AR663,$AH664)&lt;1,$AH664,"")))</f>
        <v/>
      </c>
      <c r="AS664" s="111" t="str">
        <f t="shared" si="79"/>
        <v/>
      </c>
      <c r="AT664" s="109" t="str">
        <f t="shared" si="84"/>
        <v/>
      </c>
      <c r="AU664" s="242"/>
      <c r="AV664" s="150"/>
      <c r="AW664" s="151"/>
      <c r="AX664" s="152" t="str">
        <f t="shared" si="77"/>
        <v/>
      </c>
      <c r="AY664" s="152"/>
    </row>
    <row r="665" spans="1:51" s="107" customFormat="1">
      <c r="A665" s="142" t="str">
        <f t="shared" si="80"/>
        <v/>
      </c>
      <c r="B665" s="148" t="str">
        <f t="shared" si="78"/>
        <v/>
      </c>
      <c r="C665" s="149"/>
      <c r="D665" s="111"/>
      <c r="E665" s="144" t="str">
        <f t="shared" si="81"/>
        <v/>
      </c>
      <c r="F665" s="238"/>
      <c r="G665" s="238"/>
      <c r="H665" s="238"/>
      <c r="I665" s="238"/>
      <c r="J665" s="238"/>
      <c r="K665" s="238"/>
      <c r="L665" s="238"/>
      <c r="M665" s="238"/>
      <c r="N665" s="238"/>
      <c r="O665" s="238"/>
      <c r="P665" s="238"/>
      <c r="Q665" s="238"/>
      <c r="R665" s="238"/>
      <c r="S665" s="238"/>
      <c r="T665" s="238"/>
      <c r="U665" s="238"/>
      <c r="V665" s="238"/>
      <c r="W665" s="238"/>
      <c r="X665" s="238"/>
      <c r="Y665" s="238"/>
      <c r="Z665" s="238"/>
      <c r="AA665" s="238"/>
      <c r="AB665" s="238"/>
      <c r="AC665" s="238"/>
      <c r="AD665" s="238"/>
      <c r="AE665" s="238"/>
      <c r="AF665" s="238"/>
      <c r="AG665" s="238"/>
      <c r="AH665" s="239"/>
      <c r="AI665" s="240"/>
      <c r="AJ665" s="239"/>
      <c r="AK665" s="238"/>
      <c r="AL665" s="241"/>
      <c r="AM665" s="238"/>
      <c r="AN665" s="238"/>
      <c r="AO665" s="238"/>
      <c r="AP665" s="174" t="str">
        <f t="shared" si="82"/>
        <v/>
      </c>
      <c r="AQ665" s="109" t="str">
        <f t="shared" si="83"/>
        <v/>
      </c>
      <c r="AR665" s="172" t="str">
        <f>UPPER(IF($AH665="","",IF(COUNTIF($AR$34:$AR664,$AH665)&lt;1,$AH665,"")))</f>
        <v/>
      </c>
      <c r="AS665" s="111" t="str">
        <f t="shared" si="79"/>
        <v/>
      </c>
      <c r="AT665" s="109" t="str">
        <f t="shared" si="84"/>
        <v/>
      </c>
      <c r="AU665" s="242"/>
      <c r="AV665" s="150"/>
      <c r="AW665" s="151"/>
      <c r="AX665" s="152" t="str">
        <f t="shared" si="77"/>
        <v/>
      </c>
      <c r="AY665" s="152"/>
    </row>
    <row r="666" spans="1:51" s="107" customFormat="1">
      <c r="A666" s="142" t="str">
        <f t="shared" si="80"/>
        <v/>
      </c>
      <c r="B666" s="148" t="str">
        <f t="shared" si="78"/>
        <v/>
      </c>
      <c r="C666" s="149"/>
      <c r="D666" s="111"/>
      <c r="E666" s="144" t="str">
        <f t="shared" si="81"/>
        <v/>
      </c>
      <c r="F666" s="238"/>
      <c r="G666" s="238"/>
      <c r="H666" s="238"/>
      <c r="I666" s="238"/>
      <c r="J666" s="238"/>
      <c r="K666" s="238"/>
      <c r="L666" s="238"/>
      <c r="M666" s="238"/>
      <c r="N666" s="238"/>
      <c r="O666" s="238"/>
      <c r="P666" s="238"/>
      <c r="Q666" s="238"/>
      <c r="R666" s="238"/>
      <c r="S666" s="238"/>
      <c r="T666" s="238"/>
      <c r="U666" s="238"/>
      <c r="V666" s="238"/>
      <c r="W666" s="238"/>
      <c r="X666" s="238"/>
      <c r="Y666" s="238"/>
      <c r="Z666" s="238"/>
      <c r="AA666" s="238"/>
      <c r="AB666" s="238"/>
      <c r="AC666" s="238"/>
      <c r="AD666" s="238"/>
      <c r="AE666" s="238"/>
      <c r="AF666" s="238"/>
      <c r="AG666" s="238"/>
      <c r="AH666" s="239"/>
      <c r="AI666" s="240"/>
      <c r="AJ666" s="239"/>
      <c r="AK666" s="238"/>
      <c r="AL666" s="241"/>
      <c r="AM666" s="238"/>
      <c r="AN666" s="238"/>
      <c r="AO666" s="238"/>
      <c r="AP666" s="174" t="str">
        <f t="shared" si="82"/>
        <v/>
      </c>
      <c r="AQ666" s="109" t="str">
        <f t="shared" si="83"/>
        <v/>
      </c>
      <c r="AR666" s="172" t="str">
        <f>UPPER(IF($AH666="","",IF(COUNTIF($AR$34:$AR665,$AH666)&lt;1,$AH666,"")))</f>
        <v/>
      </c>
      <c r="AS666" s="111" t="str">
        <f t="shared" si="79"/>
        <v/>
      </c>
      <c r="AT666" s="109" t="str">
        <f t="shared" si="84"/>
        <v/>
      </c>
      <c r="AU666" s="242"/>
      <c r="AV666" s="150"/>
      <c r="AW666" s="151"/>
      <c r="AX666" s="152" t="str">
        <f t="shared" si="77"/>
        <v/>
      </c>
      <c r="AY666" s="152"/>
    </row>
    <row r="667" spans="1:51" s="107" customFormat="1">
      <c r="A667" s="142" t="str">
        <f t="shared" si="80"/>
        <v/>
      </c>
      <c r="B667" s="148" t="str">
        <f t="shared" si="78"/>
        <v/>
      </c>
      <c r="C667" s="149"/>
      <c r="D667" s="111"/>
      <c r="E667" s="144" t="str">
        <f t="shared" si="81"/>
        <v/>
      </c>
      <c r="F667" s="238"/>
      <c r="G667" s="238"/>
      <c r="H667" s="238"/>
      <c r="I667" s="238"/>
      <c r="J667" s="238"/>
      <c r="K667" s="238"/>
      <c r="L667" s="238"/>
      <c r="M667" s="238"/>
      <c r="N667" s="238"/>
      <c r="O667" s="238"/>
      <c r="P667" s="238"/>
      <c r="Q667" s="238"/>
      <c r="R667" s="238"/>
      <c r="S667" s="238"/>
      <c r="T667" s="238"/>
      <c r="U667" s="238"/>
      <c r="V667" s="238"/>
      <c r="W667" s="238"/>
      <c r="X667" s="238"/>
      <c r="Y667" s="238"/>
      <c r="Z667" s="238"/>
      <c r="AA667" s="238"/>
      <c r="AB667" s="238"/>
      <c r="AC667" s="238"/>
      <c r="AD667" s="238"/>
      <c r="AE667" s="238"/>
      <c r="AF667" s="238"/>
      <c r="AG667" s="238"/>
      <c r="AH667" s="239"/>
      <c r="AI667" s="240"/>
      <c r="AJ667" s="239"/>
      <c r="AK667" s="238"/>
      <c r="AL667" s="241"/>
      <c r="AM667" s="238"/>
      <c r="AN667" s="238"/>
      <c r="AO667" s="238"/>
      <c r="AP667" s="174" t="str">
        <f t="shared" si="82"/>
        <v/>
      </c>
      <c r="AQ667" s="109" t="str">
        <f t="shared" si="83"/>
        <v/>
      </c>
      <c r="AR667" s="172" t="str">
        <f>UPPER(IF($AH667="","",IF(COUNTIF($AR$34:$AR666,$AH667)&lt;1,$AH667,"")))</f>
        <v/>
      </c>
      <c r="AS667" s="111" t="str">
        <f t="shared" si="79"/>
        <v/>
      </c>
      <c r="AT667" s="109" t="str">
        <f t="shared" si="84"/>
        <v/>
      </c>
      <c r="AU667" s="242"/>
      <c r="AV667" s="150"/>
      <c r="AW667" s="151"/>
      <c r="AX667" s="152" t="str">
        <f t="shared" si="77"/>
        <v/>
      </c>
      <c r="AY667" s="152"/>
    </row>
    <row r="668" spans="1:51" s="107" customFormat="1">
      <c r="A668" s="142" t="str">
        <f t="shared" si="80"/>
        <v/>
      </c>
      <c r="B668" s="148" t="str">
        <f t="shared" si="78"/>
        <v/>
      </c>
      <c r="C668" s="149"/>
      <c r="D668" s="111"/>
      <c r="E668" s="144" t="str">
        <f t="shared" si="81"/>
        <v/>
      </c>
      <c r="F668" s="238"/>
      <c r="G668" s="238"/>
      <c r="H668" s="238"/>
      <c r="I668" s="238"/>
      <c r="J668" s="238"/>
      <c r="K668" s="238"/>
      <c r="L668" s="238"/>
      <c r="M668" s="238"/>
      <c r="N668" s="238"/>
      <c r="O668" s="238"/>
      <c r="P668" s="238"/>
      <c r="Q668" s="238"/>
      <c r="R668" s="238"/>
      <c r="S668" s="238"/>
      <c r="T668" s="238"/>
      <c r="U668" s="238"/>
      <c r="V668" s="238"/>
      <c r="W668" s="238"/>
      <c r="X668" s="238"/>
      <c r="Y668" s="238"/>
      <c r="Z668" s="238"/>
      <c r="AA668" s="238"/>
      <c r="AB668" s="238"/>
      <c r="AC668" s="238"/>
      <c r="AD668" s="238"/>
      <c r="AE668" s="238"/>
      <c r="AF668" s="238"/>
      <c r="AG668" s="238"/>
      <c r="AH668" s="239"/>
      <c r="AI668" s="240"/>
      <c r="AJ668" s="239"/>
      <c r="AK668" s="238"/>
      <c r="AL668" s="241"/>
      <c r="AM668" s="238"/>
      <c r="AN668" s="238"/>
      <c r="AO668" s="238"/>
      <c r="AP668" s="174" t="str">
        <f t="shared" si="82"/>
        <v/>
      </c>
      <c r="AQ668" s="109" t="str">
        <f t="shared" si="83"/>
        <v/>
      </c>
      <c r="AR668" s="172" t="str">
        <f>UPPER(IF($AH668="","",IF(COUNTIF($AR$34:$AR667,$AH668)&lt;1,$AH668,"")))</f>
        <v/>
      </c>
      <c r="AS668" s="111" t="str">
        <f t="shared" si="79"/>
        <v/>
      </c>
      <c r="AT668" s="109" t="str">
        <f t="shared" si="84"/>
        <v/>
      </c>
      <c r="AU668" s="242"/>
      <c r="AV668" s="150"/>
      <c r="AW668" s="151"/>
      <c r="AX668" s="152" t="str">
        <f t="shared" si="77"/>
        <v/>
      </c>
      <c r="AY668" s="152"/>
    </row>
    <row r="669" spans="1:51" s="107" customFormat="1">
      <c r="A669" s="142" t="str">
        <f t="shared" si="80"/>
        <v/>
      </c>
      <c r="B669" s="148" t="str">
        <f t="shared" si="78"/>
        <v/>
      </c>
      <c r="C669" s="149"/>
      <c r="D669" s="111"/>
      <c r="E669" s="144" t="str">
        <f t="shared" si="81"/>
        <v/>
      </c>
      <c r="F669" s="238"/>
      <c r="G669" s="238"/>
      <c r="H669" s="238"/>
      <c r="I669" s="238"/>
      <c r="J669" s="238"/>
      <c r="K669" s="238"/>
      <c r="L669" s="238"/>
      <c r="M669" s="238"/>
      <c r="N669" s="238"/>
      <c r="O669" s="238"/>
      <c r="P669" s="238"/>
      <c r="Q669" s="238"/>
      <c r="R669" s="238"/>
      <c r="S669" s="238"/>
      <c r="T669" s="238"/>
      <c r="U669" s="238"/>
      <c r="V669" s="238"/>
      <c r="W669" s="238"/>
      <c r="X669" s="238"/>
      <c r="Y669" s="238"/>
      <c r="Z669" s="238"/>
      <c r="AA669" s="238"/>
      <c r="AB669" s="238"/>
      <c r="AC669" s="238"/>
      <c r="AD669" s="238"/>
      <c r="AE669" s="238"/>
      <c r="AF669" s="238"/>
      <c r="AG669" s="238"/>
      <c r="AH669" s="239"/>
      <c r="AI669" s="240"/>
      <c r="AJ669" s="239"/>
      <c r="AK669" s="238"/>
      <c r="AL669" s="241"/>
      <c r="AM669" s="238"/>
      <c r="AN669" s="238"/>
      <c r="AO669" s="238"/>
      <c r="AP669" s="174" t="str">
        <f t="shared" si="82"/>
        <v/>
      </c>
      <c r="AQ669" s="109" t="str">
        <f t="shared" si="83"/>
        <v/>
      </c>
      <c r="AR669" s="172" t="str">
        <f>UPPER(IF($AH669="","",IF(COUNTIF($AR$34:$AR668,$AH669)&lt;1,$AH669,"")))</f>
        <v/>
      </c>
      <c r="AS669" s="111" t="str">
        <f t="shared" si="79"/>
        <v/>
      </c>
      <c r="AT669" s="109" t="str">
        <f t="shared" si="84"/>
        <v/>
      </c>
      <c r="AU669" s="242"/>
      <c r="AV669" s="150"/>
      <c r="AW669" s="151"/>
      <c r="AX669" s="152" t="str">
        <f t="shared" ref="AX669:AX732" si="85">IF(AT669="","",IF(ISTEXT(AT669),"未填寫全部正確資料",IF(AW669-AT669=0,"",AW669-AT669)))</f>
        <v/>
      </c>
      <c r="AY669" s="152"/>
    </row>
    <row r="670" spans="1:51" s="107" customFormat="1">
      <c r="A670" s="142" t="str">
        <f t="shared" si="80"/>
        <v/>
      </c>
      <c r="B670" s="148" t="str">
        <f t="shared" si="78"/>
        <v/>
      </c>
      <c r="C670" s="149"/>
      <c r="D670" s="111"/>
      <c r="E670" s="144" t="str">
        <f t="shared" si="81"/>
        <v/>
      </c>
      <c r="F670" s="238"/>
      <c r="G670" s="238"/>
      <c r="H670" s="238"/>
      <c r="I670" s="238"/>
      <c r="J670" s="238"/>
      <c r="K670" s="238"/>
      <c r="L670" s="238"/>
      <c r="M670" s="238"/>
      <c r="N670" s="238"/>
      <c r="O670" s="238"/>
      <c r="P670" s="238"/>
      <c r="Q670" s="238"/>
      <c r="R670" s="238"/>
      <c r="S670" s="238"/>
      <c r="T670" s="238"/>
      <c r="U670" s="238"/>
      <c r="V670" s="238"/>
      <c r="W670" s="238"/>
      <c r="X670" s="238"/>
      <c r="Y670" s="238"/>
      <c r="Z670" s="238"/>
      <c r="AA670" s="238"/>
      <c r="AB670" s="238"/>
      <c r="AC670" s="238"/>
      <c r="AD670" s="238"/>
      <c r="AE670" s="238"/>
      <c r="AF670" s="238"/>
      <c r="AG670" s="238"/>
      <c r="AH670" s="239"/>
      <c r="AI670" s="240"/>
      <c r="AJ670" s="239"/>
      <c r="AK670" s="238"/>
      <c r="AL670" s="241"/>
      <c r="AM670" s="238"/>
      <c r="AN670" s="238"/>
      <c r="AO670" s="238"/>
      <c r="AP670" s="174" t="str">
        <f t="shared" si="82"/>
        <v/>
      </c>
      <c r="AQ670" s="109" t="str">
        <f t="shared" si="83"/>
        <v/>
      </c>
      <c r="AR670" s="172" t="str">
        <f>UPPER(IF($AH670="","",IF(COUNTIF($AR$34:$AR669,$AH670)&lt;1,$AH670,"")))</f>
        <v/>
      </c>
      <c r="AS670" s="111" t="str">
        <f t="shared" si="79"/>
        <v/>
      </c>
      <c r="AT670" s="109" t="str">
        <f t="shared" si="84"/>
        <v/>
      </c>
      <c r="AU670" s="242"/>
      <c r="AV670" s="150"/>
      <c r="AW670" s="151"/>
      <c r="AX670" s="152" t="str">
        <f t="shared" si="85"/>
        <v/>
      </c>
      <c r="AY670" s="152"/>
    </row>
    <row r="671" spans="1:51" s="107" customFormat="1">
      <c r="A671" s="142" t="str">
        <f t="shared" si="80"/>
        <v/>
      </c>
      <c r="B671" s="148" t="str">
        <f t="shared" si="78"/>
        <v/>
      </c>
      <c r="C671" s="149"/>
      <c r="D671" s="111"/>
      <c r="E671" s="144" t="str">
        <f t="shared" si="81"/>
        <v/>
      </c>
      <c r="F671" s="238"/>
      <c r="G671" s="238"/>
      <c r="H671" s="238"/>
      <c r="I671" s="238"/>
      <c r="J671" s="238"/>
      <c r="K671" s="238"/>
      <c r="L671" s="238"/>
      <c r="M671" s="238"/>
      <c r="N671" s="238"/>
      <c r="O671" s="238"/>
      <c r="P671" s="238"/>
      <c r="Q671" s="238"/>
      <c r="R671" s="238"/>
      <c r="S671" s="238"/>
      <c r="T671" s="238"/>
      <c r="U671" s="238"/>
      <c r="V671" s="238"/>
      <c r="W671" s="238"/>
      <c r="X671" s="238"/>
      <c r="Y671" s="238"/>
      <c r="Z671" s="238"/>
      <c r="AA671" s="238"/>
      <c r="AB671" s="238"/>
      <c r="AC671" s="238"/>
      <c r="AD671" s="238"/>
      <c r="AE671" s="238"/>
      <c r="AF671" s="238"/>
      <c r="AG671" s="238"/>
      <c r="AH671" s="239"/>
      <c r="AI671" s="240"/>
      <c r="AJ671" s="239"/>
      <c r="AK671" s="238"/>
      <c r="AL671" s="241"/>
      <c r="AM671" s="238"/>
      <c r="AN671" s="238"/>
      <c r="AO671" s="238"/>
      <c r="AP671" s="174" t="str">
        <f t="shared" si="82"/>
        <v/>
      </c>
      <c r="AQ671" s="109" t="str">
        <f t="shared" si="83"/>
        <v/>
      </c>
      <c r="AR671" s="172" t="str">
        <f>UPPER(IF($AH671="","",IF(COUNTIF($AR$34:$AR670,$AH671)&lt;1,$AH671,"")))</f>
        <v/>
      </c>
      <c r="AS671" s="111" t="str">
        <f t="shared" si="79"/>
        <v/>
      </c>
      <c r="AT671" s="109" t="str">
        <f t="shared" si="84"/>
        <v/>
      </c>
      <c r="AU671" s="242"/>
      <c r="AV671" s="150"/>
      <c r="AW671" s="151"/>
      <c r="AX671" s="152" t="str">
        <f t="shared" si="85"/>
        <v/>
      </c>
      <c r="AY671" s="152"/>
    </row>
    <row r="672" spans="1:51" s="107" customFormat="1">
      <c r="A672" s="142" t="str">
        <f t="shared" si="80"/>
        <v/>
      </c>
      <c r="B672" s="148" t="str">
        <f t="shared" si="78"/>
        <v/>
      </c>
      <c r="C672" s="149"/>
      <c r="D672" s="111"/>
      <c r="E672" s="144" t="str">
        <f t="shared" si="81"/>
        <v/>
      </c>
      <c r="F672" s="238"/>
      <c r="G672" s="238"/>
      <c r="H672" s="238"/>
      <c r="I672" s="238"/>
      <c r="J672" s="238"/>
      <c r="K672" s="238"/>
      <c r="L672" s="238"/>
      <c r="M672" s="238"/>
      <c r="N672" s="238"/>
      <c r="O672" s="238"/>
      <c r="P672" s="238"/>
      <c r="Q672" s="238"/>
      <c r="R672" s="238"/>
      <c r="S672" s="238"/>
      <c r="T672" s="238"/>
      <c r="U672" s="238"/>
      <c r="V672" s="238"/>
      <c r="W672" s="238"/>
      <c r="X672" s="238"/>
      <c r="Y672" s="238"/>
      <c r="Z672" s="238"/>
      <c r="AA672" s="238"/>
      <c r="AB672" s="238"/>
      <c r="AC672" s="238"/>
      <c r="AD672" s="238"/>
      <c r="AE672" s="238"/>
      <c r="AF672" s="238"/>
      <c r="AG672" s="238"/>
      <c r="AH672" s="239"/>
      <c r="AI672" s="240"/>
      <c r="AJ672" s="239"/>
      <c r="AK672" s="238"/>
      <c r="AL672" s="241"/>
      <c r="AM672" s="238"/>
      <c r="AN672" s="238"/>
      <c r="AO672" s="238"/>
      <c r="AP672" s="174" t="str">
        <f t="shared" si="82"/>
        <v/>
      </c>
      <c r="AQ672" s="109" t="str">
        <f t="shared" si="83"/>
        <v/>
      </c>
      <c r="AR672" s="172" t="str">
        <f>UPPER(IF($AH672="","",IF(COUNTIF($AR$34:$AR671,$AH672)&lt;1,$AH672,"")))</f>
        <v/>
      </c>
      <c r="AS672" s="111" t="str">
        <f t="shared" si="79"/>
        <v/>
      </c>
      <c r="AT672" s="109" t="str">
        <f t="shared" si="84"/>
        <v/>
      </c>
      <c r="AU672" s="242"/>
      <c r="AV672" s="150"/>
      <c r="AW672" s="151"/>
      <c r="AX672" s="152" t="str">
        <f t="shared" si="85"/>
        <v/>
      </c>
      <c r="AY672" s="152"/>
    </row>
    <row r="673" spans="1:51" s="107" customFormat="1">
      <c r="A673" s="142" t="str">
        <f t="shared" si="80"/>
        <v/>
      </c>
      <c r="B673" s="148" t="str">
        <f t="shared" si="78"/>
        <v/>
      </c>
      <c r="C673" s="149"/>
      <c r="D673" s="111"/>
      <c r="E673" s="144" t="str">
        <f t="shared" si="81"/>
        <v/>
      </c>
      <c r="F673" s="238"/>
      <c r="G673" s="238"/>
      <c r="H673" s="238"/>
      <c r="I673" s="238"/>
      <c r="J673" s="238"/>
      <c r="K673" s="238"/>
      <c r="L673" s="238"/>
      <c r="M673" s="238"/>
      <c r="N673" s="238"/>
      <c r="O673" s="238"/>
      <c r="P673" s="238"/>
      <c r="Q673" s="238"/>
      <c r="R673" s="238"/>
      <c r="S673" s="238"/>
      <c r="T673" s="238"/>
      <c r="U673" s="238"/>
      <c r="V673" s="238"/>
      <c r="W673" s="238"/>
      <c r="X673" s="238"/>
      <c r="Y673" s="238"/>
      <c r="Z673" s="238"/>
      <c r="AA673" s="238"/>
      <c r="AB673" s="238"/>
      <c r="AC673" s="238"/>
      <c r="AD673" s="238"/>
      <c r="AE673" s="238"/>
      <c r="AF673" s="238"/>
      <c r="AG673" s="238"/>
      <c r="AH673" s="239"/>
      <c r="AI673" s="240"/>
      <c r="AJ673" s="239"/>
      <c r="AK673" s="238"/>
      <c r="AL673" s="241"/>
      <c r="AM673" s="238"/>
      <c r="AN673" s="238"/>
      <c r="AO673" s="238"/>
      <c r="AP673" s="174" t="str">
        <f t="shared" si="82"/>
        <v/>
      </c>
      <c r="AQ673" s="109" t="str">
        <f t="shared" si="83"/>
        <v/>
      </c>
      <c r="AR673" s="172" t="str">
        <f>UPPER(IF($AH673="","",IF(COUNTIF($AR$34:$AR672,$AH673)&lt;1,$AH673,"")))</f>
        <v/>
      </c>
      <c r="AS673" s="111" t="str">
        <f t="shared" si="79"/>
        <v/>
      </c>
      <c r="AT673" s="109" t="str">
        <f t="shared" si="84"/>
        <v/>
      </c>
      <c r="AU673" s="242"/>
      <c r="AV673" s="150"/>
      <c r="AW673" s="151"/>
      <c r="AX673" s="152" t="str">
        <f t="shared" si="85"/>
        <v/>
      </c>
      <c r="AY673" s="152"/>
    </row>
    <row r="674" spans="1:51" s="107" customFormat="1">
      <c r="A674" s="142" t="str">
        <f t="shared" si="80"/>
        <v/>
      </c>
      <c r="B674" s="148" t="str">
        <f t="shared" si="78"/>
        <v/>
      </c>
      <c r="C674" s="149"/>
      <c r="D674" s="111"/>
      <c r="E674" s="144" t="str">
        <f t="shared" si="81"/>
        <v/>
      </c>
      <c r="F674" s="238"/>
      <c r="G674" s="238"/>
      <c r="H674" s="238"/>
      <c r="I674" s="238"/>
      <c r="J674" s="238"/>
      <c r="K674" s="238"/>
      <c r="L674" s="238"/>
      <c r="M674" s="238"/>
      <c r="N674" s="238"/>
      <c r="O674" s="238"/>
      <c r="P674" s="238"/>
      <c r="Q674" s="238"/>
      <c r="R674" s="238"/>
      <c r="S674" s="238"/>
      <c r="T674" s="238"/>
      <c r="U674" s="238"/>
      <c r="V674" s="238"/>
      <c r="W674" s="238"/>
      <c r="X674" s="238"/>
      <c r="Y674" s="238"/>
      <c r="Z674" s="238"/>
      <c r="AA674" s="238"/>
      <c r="AB674" s="238"/>
      <c r="AC674" s="238"/>
      <c r="AD674" s="238"/>
      <c r="AE674" s="238"/>
      <c r="AF674" s="238"/>
      <c r="AG674" s="238"/>
      <c r="AH674" s="239"/>
      <c r="AI674" s="240"/>
      <c r="AJ674" s="239"/>
      <c r="AK674" s="238"/>
      <c r="AL674" s="241"/>
      <c r="AM674" s="238"/>
      <c r="AN674" s="238"/>
      <c r="AO674" s="238"/>
      <c r="AP674" s="174" t="str">
        <f t="shared" si="82"/>
        <v/>
      </c>
      <c r="AQ674" s="109" t="str">
        <f t="shared" si="83"/>
        <v/>
      </c>
      <c r="AR674" s="172" t="str">
        <f>UPPER(IF($AH674="","",IF(COUNTIF($AR$34:$AR673,$AH674)&lt;1,$AH674,"")))</f>
        <v/>
      </c>
      <c r="AS674" s="111" t="str">
        <f t="shared" si="79"/>
        <v/>
      </c>
      <c r="AT674" s="109" t="str">
        <f t="shared" si="84"/>
        <v/>
      </c>
      <c r="AU674" s="242"/>
      <c r="AV674" s="150"/>
      <c r="AW674" s="151"/>
      <c r="AX674" s="152" t="str">
        <f t="shared" si="85"/>
        <v/>
      </c>
      <c r="AY674" s="152"/>
    </row>
    <row r="675" spans="1:51" s="107" customFormat="1">
      <c r="A675" s="142" t="str">
        <f t="shared" si="80"/>
        <v/>
      </c>
      <c r="B675" s="148" t="str">
        <f t="shared" ref="B675:B738" si="86">IF(G675="","",IF(C675="","X",E675&amp;TEXT(C675,"000")))</f>
        <v/>
      </c>
      <c r="C675" s="149"/>
      <c r="D675" s="111"/>
      <c r="E675" s="144" t="str">
        <f t="shared" si="81"/>
        <v/>
      </c>
      <c r="F675" s="238"/>
      <c r="G675" s="238"/>
      <c r="H675" s="238"/>
      <c r="I675" s="238"/>
      <c r="J675" s="238"/>
      <c r="K675" s="238"/>
      <c r="L675" s="238"/>
      <c r="M675" s="238"/>
      <c r="N675" s="238"/>
      <c r="O675" s="238"/>
      <c r="P675" s="238"/>
      <c r="Q675" s="238"/>
      <c r="R675" s="238"/>
      <c r="S675" s="238"/>
      <c r="T675" s="238"/>
      <c r="U675" s="238"/>
      <c r="V675" s="238"/>
      <c r="W675" s="238"/>
      <c r="X675" s="238"/>
      <c r="Y675" s="238"/>
      <c r="Z675" s="238"/>
      <c r="AA675" s="238"/>
      <c r="AB675" s="238"/>
      <c r="AC675" s="238"/>
      <c r="AD675" s="238"/>
      <c r="AE675" s="238"/>
      <c r="AF675" s="238"/>
      <c r="AG675" s="238"/>
      <c r="AH675" s="239"/>
      <c r="AI675" s="240"/>
      <c r="AJ675" s="239"/>
      <c r="AK675" s="238"/>
      <c r="AL675" s="241"/>
      <c r="AM675" s="238"/>
      <c r="AN675" s="238"/>
      <c r="AO675" s="238"/>
      <c r="AP675" s="174" t="str">
        <f t="shared" si="82"/>
        <v/>
      </c>
      <c r="AQ675" s="109" t="str">
        <f t="shared" si="83"/>
        <v/>
      </c>
      <c r="AR675" s="172" t="str">
        <f>UPPER(IF($AH675="","",IF(COUNTIF($AR$34:$AR674,$AH675)&lt;1,$AH675,"")))</f>
        <v/>
      </c>
      <c r="AS675" s="111" t="str">
        <f t="shared" ref="AS675:AS738" si="87">IF($AH675="","",IF(COUNTIF($AH$35:$AH$1035,$AH675)&lt;4,"每隊最少4人",IF(COUNTIF($AH$35:$AH$1035,$AH675)&gt;6,"每隊最多6人",COUNTIF($AH$35:$AH$1035,$AH675))))</f>
        <v/>
      </c>
      <c r="AT675" s="109" t="str">
        <f t="shared" si="84"/>
        <v/>
      </c>
      <c r="AU675" s="242"/>
      <c r="AV675" s="150"/>
      <c r="AW675" s="151"/>
      <c r="AX675" s="152" t="str">
        <f t="shared" si="85"/>
        <v/>
      </c>
      <c r="AY675" s="152"/>
    </row>
    <row r="676" spans="1:51" s="107" customFormat="1">
      <c r="A676" s="142" t="str">
        <f t="shared" ref="A676:A739" si="88">UPPER(IF($I676="","",IF(H676="F","W",IF(H676="M","M","ERROR"))))</f>
        <v/>
      </c>
      <c r="B676" s="148" t="str">
        <f t="shared" si="86"/>
        <v/>
      </c>
      <c r="C676" s="149"/>
      <c r="D676" s="111"/>
      <c r="E676" s="144" t="str">
        <f t="shared" ref="E676:E739" si="89">UPPER(IF($I676="","",IF($K676="OPEN",$A676&amp;"O",IF(COUNTA($S676:$W676)&gt;0,$A676&amp;"O",IF(COUNTA($Z676:$AB676)&gt;0,$A676&amp;"O",IF(AND($I676&lt;=$E$4,$I676&gt;=$D$4),$A676&amp;$F$4,IF(AND($I676&lt;=$E$5,$I676&gt;=$D$5),$A676&amp;$F$5,IF(AND($I676&lt;=$E$6,$I676&gt;=$D$6),$A676&amp;$F$6,IF(AND($I676&lt;=$E$7,$I676&gt;=$D$7),$A676&amp;$F$7,IF(AND($I676&lt;=$E$8,$I676&gt;=$D$8),$A676&amp;$F$8,IF(AND($I676&lt;=$E$9,$I676&gt;=$D$9),$A676&amp;$F$9,IF(AND($I676&lt;=$E$10,$I676&gt;=$D$10),$A676&amp;$F$10,IF(AND($I676&lt;=$E$11,$I676&gt;=$D$11),$A676&amp;$F$11,IF(AND($I676&lt;=$E$12,$I676&gt;=$D$12),$A676&amp;$F$12,"ERR"))))))))))))))</f>
        <v/>
      </c>
      <c r="F676" s="238"/>
      <c r="G676" s="238"/>
      <c r="H676" s="238"/>
      <c r="I676" s="238"/>
      <c r="J676" s="238"/>
      <c r="K676" s="238"/>
      <c r="L676" s="238"/>
      <c r="M676" s="238"/>
      <c r="N676" s="238"/>
      <c r="O676" s="238"/>
      <c r="P676" s="238"/>
      <c r="Q676" s="238"/>
      <c r="R676" s="238"/>
      <c r="S676" s="238"/>
      <c r="T676" s="238"/>
      <c r="U676" s="238"/>
      <c r="V676" s="238"/>
      <c r="W676" s="238"/>
      <c r="X676" s="238"/>
      <c r="Y676" s="238"/>
      <c r="Z676" s="238"/>
      <c r="AA676" s="238"/>
      <c r="AB676" s="238"/>
      <c r="AC676" s="238"/>
      <c r="AD676" s="238"/>
      <c r="AE676" s="238"/>
      <c r="AF676" s="238"/>
      <c r="AG676" s="238"/>
      <c r="AH676" s="239"/>
      <c r="AI676" s="240"/>
      <c r="AJ676" s="239"/>
      <c r="AK676" s="238"/>
      <c r="AL676" s="241"/>
      <c r="AM676" s="238"/>
      <c r="AN676" s="238"/>
      <c r="AO676" s="238"/>
      <c r="AP676" s="174" t="str">
        <f t="shared" ref="AP676:AP739" si="90">IF($I676="","",IF(COUNTA(L676:AE676)&gt;4,"超過項目上限",IF(COUNTA(L676:AE676)=0,200,IF(AK676="Y",0,IF(COUNTA(AJ676)=1,COUNTA(L676:AE676)*($AP$31+$AP$32)+$AP$30,IF(COUNTA(AJ676)=0,COUNTA(L676:AE676)*($AP$31+$AP$30),"輸入錯誤"))))))</f>
        <v/>
      </c>
      <c r="AQ676" s="109" t="str">
        <f t="shared" ref="AQ676:AQ739" si="91">IF(COUNTA(AF676:AG676)&gt;1,"只可選1項接力",IF(AR676="","",$AQ$31))</f>
        <v/>
      </c>
      <c r="AR676" s="172" t="str">
        <f>UPPER(IF($AH676="","",IF(COUNTIF($AR$34:$AR675,$AH676)&lt;1,$AH676,"")))</f>
        <v/>
      </c>
      <c r="AS676" s="111" t="str">
        <f t="shared" si="87"/>
        <v/>
      </c>
      <c r="AT676" s="109" t="str">
        <f t="shared" ref="AT676:AT739" si="92">IF($E676="","",IF(ISTEXT(AP676),"輸入有錯誤",IF($AI676="",SUM($AP676:$AQ676)+$AV676,SUM($AP676:$AQ676)+$AV676+$AI$34)))</f>
        <v/>
      </c>
      <c r="AU676" s="242"/>
      <c r="AV676" s="150"/>
      <c r="AW676" s="151"/>
      <c r="AX676" s="152" t="str">
        <f t="shared" si="85"/>
        <v/>
      </c>
      <c r="AY676" s="152"/>
    </row>
    <row r="677" spans="1:51" s="107" customFormat="1">
      <c r="A677" s="142" t="str">
        <f t="shared" si="88"/>
        <v/>
      </c>
      <c r="B677" s="148" t="str">
        <f t="shared" si="86"/>
        <v/>
      </c>
      <c r="C677" s="149"/>
      <c r="D677" s="111"/>
      <c r="E677" s="144" t="str">
        <f t="shared" si="89"/>
        <v/>
      </c>
      <c r="F677" s="238"/>
      <c r="G677" s="238"/>
      <c r="H677" s="238"/>
      <c r="I677" s="238"/>
      <c r="J677" s="238"/>
      <c r="K677" s="238"/>
      <c r="L677" s="238"/>
      <c r="M677" s="238"/>
      <c r="N677" s="238"/>
      <c r="O677" s="238"/>
      <c r="P677" s="238"/>
      <c r="Q677" s="238"/>
      <c r="R677" s="238"/>
      <c r="S677" s="238"/>
      <c r="T677" s="238"/>
      <c r="U677" s="238"/>
      <c r="V677" s="238"/>
      <c r="W677" s="238"/>
      <c r="X677" s="238"/>
      <c r="Y677" s="238"/>
      <c r="Z677" s="238"/>
      <c r="AA677" s="238"/>
      <c r="AB677" s="238"/>
      <c r="AC677" s="238"/>
      <c r="AD677" s="238"/>
      <c r="AE677" s="238"/>
      <c r="AF677" s="238"/>
      <c r="AG677" s="238"/>
      <c r="AH677" s="239"/>
      <c r="AI677" s="240"/>
      <c r="AJ677" s="239"/>
      <c r="AK677" s="238"/>
      <c r="AL677" s="241"/>
      <c r="AM677" s="238"/>
      <c r="AN677" s="238"/>
      <c r="AO677" s="238"/>
      <c r="AP677" s="174" t="str">
        <f t="shared" si="90"/>
        <v/>
      </c>
      <c r="AQ677" s="109" t="str">
        <f t="shared" si="91"/>
        <v/>
      </c>
      <c r="AR677" s="172" t="str">
        <f>UPPER(IF($AH677="","",IF(COUNTIF($AR$34:$AR676,$AH677)&lt;1,$AH677,"")))</f>
        <v/>
      </c>
      <c r="AS677" s="111" t="str">
        <f t="shared" si="87"/>
        <v/>
      </c>
      <c r="AT677" s="109" t="str">
        <f t="shared" si="92"/>
        <v/>
      </c>
      <c r="AU677" s="242"/>
      <c r="AV677" s="150"/>
      <c r="AW677" s="151"/>
      <c r="AX677" s="152" t="str">
        <f t="shared" si="85"/>
        <v/>
      </c>
      <c r="AY677" s="152"/>
    </row>
    <row r="678" spans="1:51" s="107" customFormat="1">
      <c r="A678" s="142" t="str">
        <f t="shared" si="88"/>
        <v/>
      </c>
      <c r="B678" s="148" t="str">
        <f t="shared" si="86"/>
        <v/>
      </c>
      <c r="C678" s="149"/>
      <c r="D678" s="111"/>
      <c r="E678" s="144" t="str">
        <f t="shared" si="89"/>
        <v/>
      </c>
      <c r="F678" s="238"/>
      <c r="G678" s="238"/>
      <c r="H678" s="238"/>
      <c r="I678" s="238"/>
      <c r="J678" s="238"/>
      <c r="K678" s="238"/>
      <c r="L678" s="238"/>
      <c r="M678" s="238"/>
      <c r="N678" s="238"/>
      <c r="O678" s="238"/>
      <c r="P678" s="238"/>
      <c r="Q678" s="238"/>
      <c r="R678" s="238"/>
      <c r="S678" s="238"/>
      <c r="T678" s="238"/>
      <c r="U678" s="238"/>
      <c r="V678" s="238"/>
      <c r="W678" s="238"/>
      <c r="X678" s="238"/>
      <c r="Y678" s="238"/>
      <c r="Z678" s="238"/>
      <c r="AA678" s="238"/>
      <c r="AB678" s="238"/>
      <c r="AC678" s="238"/>
      <c r="AD678" s="238"/>
      <c r="AE678" s="238"/>
      <c r="AF678" s="238"/>
      <c r="AG678" s="238"/>
      <c r="AH678" s="239"/>
      <c r="AI678" s="240"/>
      <c r="AJ678" s="239"/>
      <c r="AK678" s="238"/>
      <c r="AL678" s="241"/>
      <c r="AM678" s="238"/>
      <c r="AN678" s="238"/>
      <c r="AO678" s="238"/>
      <c r="AP678" s="174" t="str">
        <f t="shared" si="90"/>
        <v/>
      </c>
      <c r="AQ678" s="109" t="str">
        <f t="shared" si="91"/>
        <v/>
      </c>
      <c r="AR678" s="172" t="str">
        <f>UPPER(IF($AH678="","",IF(COUNTIF($AR$34:$AR677,$AH678)&lt;1,$AH678,"")))</f>
        <v/>
      </c>
      <c r="AS678" s="111" t="str">
        <f t="shared" si="87"/>
        <v/>
      </c>
      <c r="AT678" s="109" t="str">
        <f t="shared" si="92"/>
        <v/>
      </c>
      <c r="AU678" s="242"/>
      <c r="AV678" s="150"/>
      <c r="AW678" s="151"/>
      <c r="AX678" s="152" t="str">
        <f t="shared" si="85"/>
        <v/>
      </c>
      <c r="AY678" s="152"/>
    </row>
    <row r="679" spans="1:51" s="107" customFormat="1">
      <c r="A679" s="142" t="str">
        <f t="shared" si="88"/>
        <v/>
      </c>
      <c r="B679" s="148" t="str">
        <f t="shared" si="86"/>
        <v/>
      </c>
      <c r="C679" s="149"/>
      <c r="D679" s="111"/>
      <c r="E679" s="144" t="str">
        <f t="shared" si="89"/>
        <v/>
      </c>
      <c r="F679" s="238"/>
      <c r="G679" s="238"/>
      <c r="H679" s="238"/>
      <c r="I679" s="238"/>
      <c r="J679" s="238"/>
      <c r="K679" s="238"/>
      <c r="L679" s="238"/>
      <c r="M679" s="238"/>
      <c r="N679" s="238"/>
      <c r="O679" s="238"/>
      <c r="P679" s="238"/>
      <c r="Q679" s="238"/>
      <c r="R679" s="238"/>
      <c r="S679" s="238"/>
      <c r="T679" s="238"/>
      <c r="U679" s="238"/>
      <c r="V679" s="238"/>
      <c r="W679" s="238"/>
      <c r="X679" s="238"/>
      <c r="Y679" s="238"/>
      <c r="Z679" s="238"/>
      <c r="AA679" s="238"/>
      <c r="AB679" s="238"/>
      <c r="AC679" s="238"/>
      <c r="AD679" s="238"/>
      <c r="AE679" s="238"/>
      <c r="AF679" s="238"/>
      <c r="AG679" s="238"/>
      <c r="AH679" s="239"/>
      <c r="AI679" s="240"/>
      <c r="AJ679" s="239"/>
      <c r="AK679" s="238"/>
      <c r="AL679" s="241"/>
      <c r="AM679" s="238"/>
      <c r="AN679" s="238"/>
      <c r="AO679" s="238"/>
      <c r="AP679" s="174" t="str">
        <f t="shared" si="90"/>
        <v/>
      </c>
      <c r="AQ679" s="109" t="str">
        <f t="shared" si="91"/>
        <v/>
      </c>
      <c r="AR679" s="172" t="str">
        <f>UPPER(IF($AH679="","",IF(COUNTIF($AR$34:$AR678,$AH679)&lt;1,$AH679,"")))</f>
        <v/>
      </c>
      <c r="AS679" s="111" t="str">
        <f t="shared" si="87"/>
        <v/>
      </c>
      <c r="AT679" s="109" t="str">
        <f t="shared" si="92"/>
        <v/>
      </c>
      <c r="AU679" s="242"/>
      <c r="AV679" s="150"/>
      <c r="AW679" s="151"/>
      <c r="AX679" s="152" t="str">
        <f t="shared" si="85"/>
        <v/>
      </c>
      <c r="AY679" s="152"/>
    </row>
    <row r="680" spans="1:51" s="107" customFormat="1">
      <c r="A680" s="142" t="str">
        <f t="shared" si="88"/>
        <v/>
      </c>
      <c r="B680" s="148" t="str">
        <f t="shared" si="86"/>
        <v/>
      </c>
      <c r="C680" s="149"/>
      <c r="D680" s="111"/>
      <c r="E680" s="144" t="str">
        <f t="shared" si="89"/>
        <v/>
      </c>
      <c r="F680" s="238"/>
      <c r="G680" s="238"/>
      <c r="H680" s="238"/>
      <c r="I680" s="238"/>
      <c r="J680" s="238"/>
      <c r="K680" s="238"/>
      <c r="L680" s="238"/>
      <c r="M680" s="238"/>
      <c r="N680" s="238"/>
      <c r="O680" s="238"/>
      <c r="P680" s="238"/>
      <c r="Q680" s="238"/>
      <c r="R680" s="238"/>
      <c r="S680" s="238"/>
      <c r="T680" s="238"/>
      <c r="U680" s="238"/>
      <c r="V680" s="238"/>
      <c r="W680" s="238"/>
      <c r="X680" s="238"/>
      <c r="Y680" s="238"/>
      <c r="Z680" s="238"/>
      <c r="AA680" s="238"/>
      <c r="AB680" s="238"/>
      <c r="AC680" s="238"/>
      <c r="AD680" s="238"/>
      <c r="AE680" s="238"/>
      <c r="AF680" s="238"/>
      <c r="AG680" s="238"/>
      <c r="AH680" s="239"/>
      <c r="AI680" s="240"/>
      <c r="AJ680" s="239"/>
      <c r="AK680" s="238"/>
      <c r="AL680" s="241"/>
      <c r="AM680" s="238"/>
      <c r="AN680" s="238"/>
      <c r="AO680" s="238"/>
      <c r="AP680" s="174" t="str">
        <f t="shared" si="90"/>
        <v/>
      </c>
      <c r="AQ680" s="109" t="str">
        <f t="shared" si="91"/>
        <v/>
      </c>
      <c r="AR680" s="172" t="str">
        <f>UPPER(IF($AH680="","",IF(COUNTIF($AR$34:$AR679,$AH680)&lt;1,$AH680,"")))</f>
        <v/>
      </c>
      <c r="AS680" s="111" t="str">
        <f t="shared" si="87"/>
        <v/>
      </c>
      <c r="AT680" s="109" t="str">
        <f t="shared" si="92"/>
        <v/>
      </c>
      <c r="AU680" s="242"/>
      <c r="AV680" s="150"/>
      <c r="AW680" s="151"/>
      <c r="AX680" s="152" t="str">
        <f t="shared" si="85"/>
        <v/>
      </c>
      <c r="AY680" s="152"/>
    </row>
    <row r="681" spans="1:51" s="107" customFormat="1">
      <c r="A681" s="142" t="str">
        <f t="shared" si="88"/>
        <v/>
      </c>
      <c r="B681" s="148" t="str">
        <f t="shared" si="86"/>
        <v/>
      </c>
      <c r="C681" s="149"/>
      <c r="D681" s="111"/>
      <c r="E681" s="144" t="str">
        <f t="shared" si="89"/>
        <v/>
      </c>
      <c r="F681" s="238"/>
      <c r="G681" s="238"/>
      <c r="H681" s="238"/>
      <c r="I681" s="238"/>
      <c r="J681" s="238"/>
      <c r="K681" s="238"/>
      <c r="L681" s="238"/>
      <c r="M681" s="238"/>
      <c r="N681" s="238"/>
      <c r="O681" s="238"/>
      <c r="P681" s="238"/>
      <c r="Q681" s="238"/>
      <c r="R681" s="238"/>
      <c r="S681" s="238"/>
      <c r="T681" s="238"/>
      <c r="U681" s="238"/>
      <c r="V681" s="238"/>
      <c r="W681" s="238"/>
      <c r="X681" s="238"/>
      <c r="Y681" s="238"/>
      <c r="Z681" s="238"/>
      <c r="AA681" s="238"/>
      <c r="AB681" s="238"/>
      <c r="AC681" s="238"/>
      <c r="AD681" s="238"/>
      <c r="AE681" s="238"/>
      <c r="AF681" s="238"/>
      <c r="AG681" s="238"/>
      <c r="AH681" s="239"/>
      <c r="AI681" s="240"/>
      <c r="AJ681" s="239"/>
      <c r="AK681" s="238"/>
      <c r="AL681" s="241"/>
      <c r="AM681" s="238"/>
      <c r="AN681" s="238"/>
      <c r="AO681" s="238"/>
      <c r="AP681" s="174" t="str">
        <f t="shared" si="90"/>
        <v/>
      </c>
      <c r="AQ681" s="109" t="str">
        <f t="shared" si="91"/>
        <v/>
      </c>
      <c r="AR681" s="172" t="str">
        <f>UPPER(IF($AH681="","",IF(COUNTIF($AR$34:$AR680,$AH681)&lt;1,$AH681,"")))</f>
        <v/>
      </c>
      <c r="AS681" s="111" t="str">
        <f t="shared" si="87"/>
        <v/>
      </c>
      <c r="AT681" s="109" t="str">
        <f t="shared" si="92"/>
        <v/>
      </c>
      <c r="AU681" s="242"/>
      <c r="AV681" s="150"/>
      <c r="AW681" s="151"/>
      <c r="AX681" s="152" t="str">
        <f t="shared" si="85"/>
        <v/>
      </c>
      <c r="AY681" s="152"/>
    </row>
    <row r="682" spans="1:51" s="107" customFormat="1">
      <c r="A682" s="142" t="str">
        <f t="shared" si="88"/>
        <v/>
      </c>
      <c r="B682" s="148" t="str">
        <f t="shared" si="86"/>
        <v/>
      </c>
      <c r="C682" s="149"/>
      <c r="D682" s="111"/>
      <c r="E682" s="144" t="str">
        <f t="shared" si="89"/>
        <v/>
      </c>
      <c r="F682" s="238"/>
      <c r="G682" s="238"/>
      <c r="H682" s="238"/>
      <c r="I682" s="238"/>
      <c r="J682" s="238"/>
      <c r="K682" s="238"/>
      <c r="L682" s="238"/>
      <c r="M682" s="238"/>
      <c r="N682" s="238"/>
      <c r="O682" s="238"/>
      <c r="P682" s="238"/>
      <c r="Q682" s="238"/>
      <c r="R682" s="238"/>
      <c r="S682" s="238"/>
      <c r="T682" s="238"/>
      <c r="U682" s="238"/>
      <c r="V682" s="238"/>
      <c r="W682" s="238"/>
      <c r="X682" s="238"/>
      <c r="Y682" s="238"/>
      <c r="Z682" s="238"/>
      <c r="AA682" s="238"/>
      <c r="AB682" s="238"/>
      <c r="AC682" s="238"/>
      <c r="AD682" s="238"/>
      <c r="AE682" s="238"/>
      <c r="AF682" s="238"/>
      <c r="AG682" s="238"/>
      <c r="AH682" s="239"/>
      <c r="AI682" s="240"/>
      <c r="AJ682" s="239"/>
      <c r="AK682" s="238"/>
      <c r="AL682" s="241"/>
      <c r="AM682" s="238"/>
      <c r="AN682" s="238"/>
      <c r="AO682" s="238"/>
      <c r="AP682" s="174" t="str">
        <f t="shared" si="90"/>
        <v/>
      </c>
      <c r="AQ682" s="109" t="str">
        <f t="shared" si="91"/>
        <v/>
      </c>
      <c r="AR682" s="172" t="str">
        <f>UPPER(IF($AH682="","",IF(COUNTIF($AR$34:$AR681,$AH682)&lt;1,$AH682,"")))</f>
        <v/>
      </c>
      <c r="AS682" s="111" t="str">
        <f t="shared" si="87"/>
        <v/>
      </c>
      <c r="AT682" s="109" t="str">
        <f t="shared" si="92"/>
        <v/>
      </c>
      <c r="AU682" s="242"/>
      <c r="AV682" s="150"/>
      <c r="AW682" s="151"/>
      <c r="AX682" s="152" t="str">
        <f t="shared" si="85"/>
        <v/>
      </c>
      <c r="AY682" s="152"/>
    </row>
    <row r="683" spans="1:51" s="107" customFormat="1">
      <c r="A683" s="142" t="str">
        <f t="shared" si="88"/>
        <v/>
      </c>
      <c r="B683" s="148" t="str">
        <f t="shared" si="86"/>
        <v/>
      </c>
      <c r="C683" s="149"/>
      <c r="D683" s="111"/>
      <c r="E683" s="144" t="str">
        <f t="shared" si="89"/>
        <v/>
      </c>
      <c r="F683" s="238"/>
      <c r="G683" s="238"/>
      <c r="H683" s="238"/>
      <c r="I683" s="238"/>
      <c r="J683" s="238"/>
      <c r="K683" s="238"/>
      <c r="L683" s="238"/>
      <c r="M683" s="238"/>
      <c r="N683" s="238"/>
      <c r="O683" s="238"/>
      <c r="P683" s="238"/>
      <c r="Q683" s="238"/>
      <c r="R683" s="238"/>
      <c r="S683" s="238"/>
      <c r="T683" s="238"/>
      <c r="U683" s="238"/>
      <c r="V683" s="238"/>
      <c r="W683" s="238"/>
      <c r="X683" s="238"/>
      <c r="Y683" s="238"/>
      <c r="Z683" s="238"/>
      <c r="AA683" s="238"/>
      <c r="AB683" s="238"/>
      <c r="AC683" s="238"/>
      <c r="AD683" s="238"/>
      <c r="AE683" s="238"/>
      <c r="AF683" s="238"/>
      <c r="AG683" s="238"/>
      <c r="AH683" s="239"/>
      <c r="AI683" s="240"/>
      <c r="AJ683" s="239"/>
      <c r="AK683" s="238"/>
      <c r="AL683" s="241"/>
      <c r="AM683" s="238"/>
      <c r="AN683" s="238"/>
      <c r="AO683" s="238"/>
      <c r="AP683" s="174" t="str">
        <f t="shared" si="90"/>
        <v/>
      </c>
      <c r="AQ683" s="109" t="str">
        <f t="shared" si="91"/>
        <v/>
      </c>
      <c r="AR683" s="172" t="str">
        <f>UPPER(IF($AH683="","",IF(COUNTIF($AR$34:$AR682,$AH683)&lt;1,$AH683,"")))</f>
        <v/>
      </c>
      <c r="AS683" s="111" t="str">
        <f t="shared" si="87"/>
        <v/>
      </c>
      <c r="AT683" s="109" t="str">
        <f t="shared" si="92"/>
        <v/>
      </c>
      <c r="AU683" s="242"/>
      <c r="AV683" s="150"/>
      <c r="AW683" s="151"/>
      <c r="AX683" s="152" t="str">
        <f t="shared" si="85"/>
        <v/>
      </c>
      <c r="AY683" s="152"/>
    </row>
    <row r="684" spans="1:51" s="107" customFormat="1">
      <c r="A684" s="142" t="str">
        <f t="shared" si="88"/>
        <v/>
      </c>
      <c r="B684" s="148" t="str">
        <f t="shared" si="86"/>
        <v/>
      </c>
      <c r="C684" s="149"/>
      <c r="D684" s="111"/>
      <c r="E684" s="144" t="str">
        <f t="shared" si="89"/>
        <v/>
      </c>
      <c r="F684" s="238"/>
      <c r="G684" s="238"/>
      <c r="H684" s="238"/>
      <c r="I684" s="238"/>
      <c r="J684" s="238"/>
      <c r="K684" s="238"/>
      <c r="L684" s="238"/>
      <c r="M684" s="238"/>
      <c r="N684" s="238"/>
      <c r="O684" s="238"/>
      <c r="P684" s="238"/>
      <c r="Q684" s="238"/>
      <c r="R684" s="238"/>
      <c r="S684" s="238"/>
      <c r="T684" s="238"/>
      <c r="U684" s="238"/>
      <c r="V684" s="238"/>
      <c r="W684" s="238"/>
      <c r="X684" s="238"/>
      <c r="Y684" s="238"/>
      <c r="Z684" s="238"/>
      <c r="AA684" s="238"/>
      <c r="AB684" s="238"/>
      <c r="AC684" s="238"/>
      <c r="AD684" s="238"/>
      <c r="AE684" s="238"/>
      <c r="AF684" s="238"/>
      <c r="AG684" s="238"/>
      <c r="AH684" s="239"/>
      <c r="AI684" s="240"/>
      <c r="AJ684" s="239"/>
      <c r="AK684" s="238"/>
      <c r="AL684" s="241"/>
      <c r="AM684" s="238"/>
      <c r="AN684" s="238"/>
      <c r="AO684" s="238"/>
      <c r="AP684" s="174" t="str">
        <f t="shared" si="90"/>
        <v/>
      </c>
      <c r="AQ684" s="109" t="str">
        <f t="shared" si="91"/>
        <v/>
      </c>
      <c r="AR684" s="172" t="str">
        <f>UPPER(IF($AH684="","",IF(COUNTIF($AR$34:$AR683,$AH684)&lt;1,$AH684,"")))</f>
        <v/>
      </c>
      <c r="AS684" s="111" t="str">
        <f t="shared" si="87"/>
        <v/>
      </c>
      <c r="AT684" s="109" t="str">
        <f t="shared" si="92"/>
        <v/>
      </c>
      <c r="AU684" s="242"/>
      <c r="AV684" s="150"/>
      <c r="AW684" s="151"/>
      <c r="AX684" s="152" t="str">
        <f t="shared" si="85"/>
        <v/>
      </c>
      <c r="AY684" s="152"/>
    </row>
    <row r="685" spans="1:51" s="107" customFormat="1">
      <c r="A685" s="142" t="str">
        <f t="shared" si="88"/>
        <v/>
      </c>
      <c r="B685" s="148" t="str">
        <f t="shared" si="86"/>
        <v/>
      </c>
      <c r="C685" s="149"/>
      <c r="D685" s="111"/>
      <c r="E685" s="144" t="str">
        <f t="shared" si="89"/>
        <v/>
      </c>
      <c r="F685" s="238"/>
      <c r="G685" s="238"/>
      <c r="H685" s="238"/>
      <c r="I685" s="238"/>
      <c r="J685" s="238"/>
      <c r="K685" s="238"/>
      <c r="L685" s="238"/>
      <c r="M685" s="238"/>
      <c r="N685" s="238"/>
      <c r="O685" s="238"/>
      <c r="P685" s="238"/>
      <c r="Q685" s="238"/>
      <c r="R685" s="238"/>
      <c r="S685" s="238"/>
      <c r="T685" s="238"/>
      <c r="U685" s="238"/>
      <c r="V685" s="238"/>
      <c r="W685" s="238"/>
      <c r="X685" s="238"/>
      <c r="Y685" s="238"/>
      <c r="Z685" s="238"/>
      <c r="AA685" s="238"/>
      <c r="AB685" s="238"/>
      <c r="AC685" s="238"/>
      <c r="AD685" s="238"/>
      <c r="AE685" s="238"/>
      <c r="AF685" s="238"/>
      <c r="AG685" s="238"/>
      <c r="AH685" s="239"/>
      <c r="AI685" s="240"/>
      <c r="AJ685" s="239"/>
      <c r="AK685" s="238"/>
      <c r="AL685" s="241"/>
      <c r="AM685" s="238"/>
      <c r="AN685" s="238"/>
      <c r="AO685" s="238"/>
      <c r="AP685" s="174" t="str">
        <f t="shared" si="90"/>
        <v/>
      </c>
      <c r="AQ685" s="109" t="str">
        <f t="shared" si="91"/>
        <v/>
      </c>
      <c r="AR685" s="172" t="str">
        <f>UPPER(IF($AH685="","",IF(COUNTIF($AR$34:$AR684,$AH685)&lt;1,$AH685,"")))</f>
        <v/>
      </c>
      <c r="AS685" s="111" t="str">
        <f t="shared" si="87"/>
        <v/>
      </c>
      <c r="AT685" s="109" t="str">
        <f t="shared" si="92"/>
        <v/>
      </c>
      <c r="AU685" s="242"/>
      <c r="AV685" s="150"/>
      <c r="AW685" s="151"/>
      <c r="AX685" s="152" t="str">
        <f t="shared" si="85"/>
        <v/>
      </c>
      <c r="AY685" s="152"/>
    </row>
    <row r="686" spans="1:51" s="107" customFormat="1">
      <c r="A686" s="142" t="str">
        <f t="shared" si="88"/>
        <v/>
      </c>
      <c r="B686" s="148" t="str">
        <f t="shared" si="86"/>
        <v/>
      </c>
      <c r="C686" s="149"/>
      <c r="D686" s="111"/>
      <c r="E686" s="144" t="str">
        <f t="shared" si="89"/>
        <v/>
      </c>
      <c r="F686" s="238"/>
      <c r="G686" s="238"/>
      <c r="H686" s="238"/>
      <c r="I686" s="238"/>
      <c r="J686" s="238"/>
      <c r="K686" s="238"/>
      <c r="L686" s="238"/>
      <c r="M686" s="238"/>
      <c r="N686" s="238"/>
      <c r="O686" s="238"/>
      <c r="P686" s="238"/>
      <c r="Q686" s="238"/>
      <c r="R686" s="238"/>
      <c r="S686" s="238"/>
      <c r="T686" s="238"/>
      <c r="U686" s="238"/>
      <c r="V686" s="238"/>
      <c r="W686" s="238"/>
      <c r="X686" s="238"/>
      <c r="Y686" s="238"/>
      <c r="Z686" s="238"/>
      <c r="AA686" s="238"/>
      <c r="AB686" s="238"/>
      <c r="AC686" s="238"/>
      <c r="AD686" s="238"/>
      <c r="AE686" s="238"/>
      <c r="AF686" s="238"/>
      <c r="AG686" s="238"/>
      <c r="AH686" s="239"/>
      <c r="AI686" s="240"/>
      <c r="AJ686" s="239"/>
      <c r="AK686" s="238"/>
      <c r="AL686" s="241"/>
      <c r="AM686" s="238"/>
      <c r="AN686" s="238"/>
      <c r="AO686" s="238"/>
      <c r="AP686" s="174" t="str">
        <f t="shared" si="90"/>
        <v/>
      </c>
      <c r="AQ686" s="109" t="str">
        <f t="shared" si="91"/>
        <v/>
      </c>
      <c r="AR686" s="172" t="str">
        <f>UPPER(IF($AH686="","",IF(COUNTIF($AR$34:$AR685,$AH686)&lt;1,$AH686,"")))</f>
        <v/>
      </c>
      <c r="AS686" s="111" t="str">
        <f t="shared" si="87"/>
        <v/>
      </c>
      <c r="AT686" s="109" t="str">
        <f t="shared" si="92"/>
        <v/>
      </c>
      <c r="AU686" s="242"/>
      <c r="AV686" s="150"/>
      <c r="AW686" s="151"/>
      <c r="AX686" s="152" t="str">
        <f t="shared" si="85"/>
        <v/>
      </c>
      <c r="AY686" s="152"/>
    </row>
    <row r="687" spans="1:51" s="107" customFormat="1">
      <c r="A687" s="142" t="str">
        <f t="shared" si="88"/>
        <v/>
      </c>
      <c r="B687" s="148" t="str">
        <f t="shared" si="86"/>
        <v/>
      </c>
      <c r="C687" s="149"/>
      <c r="D687" s="111"/>
      <c r="E687" s="144" t="str">
        <f t="shared" si="89"/>
        <v/>
      </c>
      <c r="F687" s="238"/>
      <c r="G687" s="238"/>
      <c r="H687" s="238"/>
      <c r="I687" s="238"/>
      <c r="J687" s="238"/>
      <c r="K687" s="238"/>
      <c r="L687" s="238"/>
      <c r="M687" s="238"/>
      <c r="N687" s="238"/>
      <c r="O687" s="238"/>
      <c r="P687" s="238"/>
      <c r="Q687" s="238"/>
      <c r="R687" s="238"/>
      <c r="S687" s="238"/>
      <c r="T687" s="238"/>
      <c r="U687" s="238"/>
      <c r="V687" s="238"/>
      <c r="W687" s="238"/>
      <c r="X687" s="238"/>
      <c r="Y687" s="238"/>
      <c r="Z687" s="238"/>
      <c r="AA687" s="238"/>
      <c r="AB687" s="238"/>
      <c r="AC687" s="238"/>
      <c r="AD687" s="238"/>
      <c r="AE687" s="238"/>
      <c r="AF687" s="238"/>
      <c r="AG687" s="238"/>
      <c r="AH687" s="239"/>
      <c r="AI687" s="240"/>
      <c r="AJ687" s="239"/>
      <c r="AK687" s="238"/>
      <c r="AL687" s="241"/>
      <c r="AM687" s="238"/>
      <c r="AN687" s="238"/>
      <c r="AO687" s="238"/>
      <c r="AP687" s="174" t="str">
        <f t="shared" si="90"/>
        <v/>
      </c>
      <c r="AQ687" s="109" t="str">
        <f t="shared" si="91"/>
        <v/>
      </c>
      <c r="AR687" s="172" t="str">
        <f>UPPER(IF($AH687="","",IF(COUNTIF($AR$34:$AR686,$AH687)&lt;1,$AH687,"")))</f>
        <v/>
      </c>
      <c r="AS687" s="111" t="str">
        <f t="shared" si="87"/>
        <v/>
      </c>
      <c r="AT687" s="109" t="str">
        <f t="shared" si="92"/>
        <v/>
      </c>
      <c r="AU687" s="242"/>
      <c r="AV687" s="150"/>
      <c r="AW687" s="151"/>
      <c r="AX687" s="152" t="str">
        <f t="shared" si="85"/>
        <v/>
      </c>
      <c r="AY687" s="152"/>
    </row>
    <row r="688" spans="1:51" s="107" customFormat="1">
      <c r="A688" s="142" t="str">
        <f t="shared" si="88"/>
        <v/>
      </c>
      <c r="B688" s="148" t="str">
        <f t="shared" si="86"/>
        <v/>
      </c>
      <c r="C688" s="149"/>
      <c r="D688" s="111"/>
      <c r="E688" s="144" t="str">
        <f t="shared" si="89"/>
        <v/>
      </c>
      <c r="F688" s="238"/>
      <c r="G688" s="238"/>
      <c r="H688" s="238"/>
      <c r="I688" s="238"/>
      <c r="J688" s="238"/>
      <c r="K688" s="238"/>
      <c r="L688" s="238"/>
      <c r="M688" s="238"/>
      <c r="N688" s="238"/>
      <c r="O688" s="238"/>
      <c r="P688" s="238"/>
      <c r="Q688" s="238"/>
      <c r="R688" s="238"/>
      <c r="S688" s="238"/>
      <c r="T688" s="238"/>
      <c r="U688" s="238"/>
      <c r="V688" s="238"/>
      <c r="W688" s="238"/>
      <c r="X688" s="238"/>
      <c r="Y688" s="238"/>
      <c r="Z688" s="238"/>
      <c r="AA688" s="238"/>
      <c r="AB688" s="238"/>
      <c r="AC688" s="238"/>
      <c r="AD688" s="238"/>
      <c r="AE688" s="238"/>
      <c r="AF688" s="238"/>
      <c r="AG688" s="238"/>
      <c r="AH688" s="239"/>
      <c r="AI688" s="240"/>
      <c r="AJ688" s="239"/>
      <c r="AK688" s="238"/>
      <c r="AL688" s="241"/>
      <c r="AM688" s="238"/>
      <c r="AN688" s="238"/>
      <c r="AO688" s="238"/>
      <c r="AP688" s="174" t="str">
        <f t="shared" si="90"/>
        <v/>
      </c>
      <c r="AQ688" s="109" t="str">
        <f t="shared" si="91"/>
        <v/>
      </c>
      <c r="AR688" s="172" t="str">
        <f>UPPER(IF($AH688="","",IF(COUNTIF($AR$34:$AR687,$AH688)&lt;1,$AH688,"")))</f>
        <v/>
      </c>
      <c r="AS688" s="111" t="str">
        <f t="shared" si="87"/>
        <v/>
      </c>
      <c r="AT688" s="109" t="str">
        <f t="shared" si="92"/>
        <v/>
      </c>
      <c r="AU688" s="242"/>
      <c r="AV688" s="150"/>
      <c r="AW688" s="151"/>
      <c r="AX688" s="152" t="str">
        <f t="shared" si="85"/>
        <v/>
      </c>
      <c r="AY688" s="152"/>
    </row>
    <row r="689" spans="1:51" s="107" customFormat="1">
      <c r="A689" s="142" t="str">
        <f t="shared" si="88"/>
        <v/>
      </c>
      <c r="B689" s="148" t="str">
        <f t="shared" si="86"/>
        <v/>
      </c>
      <c r="C689" s="149"/>
      <c r="D689" s="111"/>
      <c r="E689" s="144" t="str">
        <f t="shared" si="89"/>
        <v/>
      </c>
      <c r="F689" s="238"/>
      <c r="G689" s="238"/>
      <c r="H689" s="238"/>
      <c r="I689" s="238"/>
      <c r="J689" s="238"/>
      <c r="K689" s="238"/>
      <c r="L689" s="238"/>
      <c r="M689" s="238"/>
      <c r="N689" s="238"/>
      <c r="O689" s="238"/>
      <c r="P689" s="238"/>
      <c r="Q689" s="238"/>
      <c r="R689" s="238"/>
      <c r="S689" s="238"/>
      <c r="T689" s="238"/>
      <c r="U689" s="238"/>
      <c r="V689" s="238"/>
      <c r="W689" s="238"/>
      <c r="X689" s="238"/>
      <c r="Y689" s="238"/>
      <c r="Z689" s="238"/>
      <c r="AA689" s="238"/>
      <c r="AB689" s="238"/>
      <c r="AC689" s="238"/>
      <c r="AD689" s="238"/>
      <c r="AE689" s="238"/>
      <c r="AF689" s="238"/>
      <c r="AG689" s="238"/>
      <c r="AH689" s="239"/>
      <c r="AI689" s="240"/>
      <c r="AJ689" s="239"/>
      <c r="AK689" s="238"/>
      <c r="AL689" s="241"/>
      <c r="AM689" s="238"/>
      <c r="AN689" s="238"/>
      <c r="AO689" s="238"/>
      <c r="AP689" s="174" t="str">
        <f t="shared" si="90"/>
        <v/>
      </c>
      <c r="AQ689" s="109" t="str">
        <f t="shared" si="91"/>
        <v/>
      </c>
      <c r="AR689" s="172" t="str">
        <f>UPPER(IF($AH689="","",IF(COUNTIF($AR$34:$AR688,$AH689)&lt;1,$AH689,"")))</f>
        <v/>
      </c>
      <c r="AS689" s="111" t="str">
        <f t="shared" si="87"/>
        <v/>
      </c>
      <c r="AT689" s="109" t="str">
        <f t="shared" si="92"/>
        <v/>
      </c>
      <c r="AU689" s="242"/>
      <c r="AV689" s="150"/>
      <c r="AW689" s="151"/>
      <c r="AX689" s="152" t="str">
        <f t="shared" si="85"/>
        <v/>
      </c>
      <c r="AY689" s="152"/>
    </row>
    <row r="690" spans="1:51" s="107" customFormat="1">
      <c r="A690" s="142" t="str">
        <f t="shared" si="88"/>
        <v/>
      </c>
      <c r="B690" s="148" t="str">
        <f t="shared" si="86"/>
        <v/>
      </c>
      <c r="C690" s="149"/>
      <c r="D690" s="111"/>
      <c r="E690" s="144" t="str">
        <f t="shared" si="89"/>
        <v/>
      </c>
      <c r="F690" s="238"/>
      <c r="G690" s="238"/>
      <c r="H690" s="238"/>
      <c r="I690" s="238"/>
      <c r="J690" s="238"/>
      <c r="K690" s="238"/>
      <c r="L690" s="238"/>
      <c r="M690" s="238"/>
      <c r="N690" s="238"/>
      <c r="O690" s="238"/>
      <c r="P690" s="238"/>
      <c r="Q690" s="238"/>
      <c r="R690" s="238"/>
      <c r="S690" s="238"/>
      <c r="T690" s="238"/>
      <c r="U690" s="238"/>
      <c r="V690" s="238"/>
      <c r="W690" s="238"/>
      <c r="X690" s="238"/>
      <c r="Y690" s="238"/>
      <c r="Z690" s="238"/>
      <c r="AA690" s="238"/>
      <c r="AB690" s="238"/>
      <c r="AC690" s="238"/>
      <c r="AD690" s="238"/>
      <c r="AE690" s="238"/>
      <c r="AF690" s="238"/>
      <c r="AG690" s="238"/>
      <c r="AH690" s="239"/>
      <c r="AI690" s="240"/>
      <c r="AJ690" s="239"/>
      <c r="AK690" s="238"/>
      <c r="AL690" s="241"/>
      <c r="AM690" s="238"/>
      <c r="AN690" s="238"/>
      <c r="AO690" s="238"/>
      <c r="AP690" s="174" t="str">
        <f t="shared" si="90"/>
        <v/>
      </c>
      <c r="AQ690" s="109" t="str">
        <f t="shared" si="91"/>
        <v/>
      </c>
      <c r="AR690" s="172" t="str">
        <f>UPPER(IF($AH690="","",IF(COUNTIF($AR$34:$AR689,$AH690)&lt;1,$AH690,"")))</f>
        <v/>
      </c>
      <c r="AS690" s="111" t="str">
        <f t="shared" si="87"/>
        <v/>
      </c>
      <c r="AT690" s="109" t="str">
        <f t="shared" si="92"/>
        <v/>
      </c>
      <c r="AU690" s="242"/>
      <c r="AV690" s="150"/>
      <c r="AW690" s="151"/>
      <c r="AX690" s="152" t="str">
        <f t="shared" si="85"/>
        <v/>
      </c>
      <c r="AY690" s="152"/>
    </row>
    <row r="691" spans="1:51" s="107" customFormat="1">
      <c r="A691" s="142" t="str">
        <f t="shared" si="88"/>
        <v/>
      </c>
      <c r="B691" s="148" t="str">
        <f t="shared" si="86"/>
        <v/>
      </c>
      <c r="C691" s="149"/>
      <c r="D691" s="111"/>
      <c r="E691" s="144" t="str">
        <f t="shared" si="89"/>
        <v/>
      </c>
      <c r="F691" s="238"/>
      <c r="G691" s="238"/>
      <c r="H691" s="238"/>
      <c r="I691" s="238"/>
      <c r="J691" s="238"/>
      <c r="K691" s="238"/>
      <c r="L691" s="238"/>
      <c r="M691" s="238"/>
      <c r="N691" s="238"/>
      <c r="O691" s="238"/>
      <c r="P691" s="238"/>
      <c r="Q691" s="238"/>
      <c r="R691" s="238"/>
      <c r="S691" s="238"/>
      <c r="T691" s="238"/>
      <c r="U691" s="238"/>
      <c r="V691" s="238"/>
      <c r="W691" s="238"/>
      <c r="X691" s="238"/>
      <c r="Y691" s="238"/>
      <c r="Z691" s="238"/>
      <c r="AA691" s="238"/>
      <c r="AB691" s="238"/>
      <c r="AC691" s="238"/>
      <c r="AD691" s="238"/>
      <c r="AE691" s="238"/>
      <c r="AF691" s="238"/>
      <c r="AG691" s="238"/>
      <c r="AH691" s="239"/>
      <c r="AI691" s="240"/>
      <c r="AJ691" s="239"/>
      <c r="AK691" s="238"/>
      <c r="AL691" s="241"/>
      <c r="AM691" s="238"/>
      <c r="AN691" s="238"/>
      <c r="AO691" s="238"/>
      <c r="AP691" s="174" t="str">
        <f t="shared" si="90"/>
        <v/>
      </c>
      <c r="AQ691" s="109" t="str">
        <f t="shared" si="91"/>
        <v/>
      </c>
      <c r="AR691" s="172" t="str">
        <f>UPPER(IF($AH691="","",IF(COUNTIF($AR$34:$AR690,$AH691)&lt;1,$AH691,"")))</f>
        <v/>
      </c>
      <c r="AS691" s="111" t="str">
        <f t="shared" si="87"/>
        <v/>
      </c>
      <c r="AT691" s="109" t="str">
        <f t="shared" si="92"/>
        <v/>
      </c>
      <c r="AU691" s="242"/>
      <c r="AV691" s="150"/>
      <c r="AW691" s="151"/>
      <c r="AX691" s="152" t="str">
        <f t="shared" si="85"/>
        <v/>
      </c>
      <c r="AY691" s="152"/>
    </row>
    <row r="692" spans="1:51" s="107" customFormat="1">
      <c r="A692" s="142" t="str">
        <f t="shared" si="88"/>
        <v/>
      </c>
      <c r="B692" s="148" t="str">
        <f t="shared" si="86"/>
        <v/>
      </c>
      <c r="C692" s="149"/>
      <c r="D692" s="111"/>
      <c r="E692" s="144" t="str">
        <f t="shared" si="89"/>
        <v/>
      </c>
      <c r="F692" s="238"/>
      <c r="G692" s="238"/>
      <c r="H692" s="238"/>
      <c r="I692" s="238"/>
      <c r="J692" s="238"/>
      <c r="K692" s="238"/>
      <c r="L692" s="238"/>
      <c r="M692" s="238"/>
      <c r="N692" s="238"/>
      <c r="O692" s="238"/>
      <c r="P692" s="238"/>
      <c r="Q692" s="238"/>
      <c r="R692" s="238"/>
      <c r="S692" s="238"/>
      <c r="T692" s="238"/>
      <c r="U692" s="238"/>
      <c r="V692" s="238"/>
      <c r="W692" s="238"/>
      <c r="X692" s="238"/>
      <c r="Y692" s="238"/>
      <c r="Z692" s="238"/>
      <c r="AA692" s="238"/>
      <c r="AB692" s="238"/>
      <c r="AC692" s="238"/>
      <c r="AD692" s="238"/>
      <c r="AE692" s="238"/>
      <c r="AF692" s="238"/>
      <c r="AG692" s="238"/>
      <c r="AH692" s="239"/>
      <c r="AI692" s="240"/>
      <c r="AJ692" s="239"/>
      <c r="AK692" s="238"/>
      <c r="AL692" s="241"/>
      <c r="AM692" s="238"/>
      <c r="AN692" s="238"/>
      <c r="AO692" s="238"/>
      <c r="AP692" s="174" t="str">
        <f t="shared" si="90"/>
        <v/>
      </c>
      <c r="AQ692" s="109" t="str">
        <f t="shared" si="91"/>
        <v/>
      </c>
      <c r="AR692" s="172" t="str">
        <f>UPPER(IF($AH692="","",IF(COUNTIF($AR$34:$AR691,$AH692)&lt;1,$AH692,"")))</f>
        <v/>
      </c>
      <c r="AS692" s="111" t="str">
        <f t="shared" si="87"/>
        <v/>
      </c>
      <c r="AT692" s="109" t="str">
        <f t="shared" si="92"/>
        <v/>
      </c>
      <c r="AU692" s="242"/>
      <c r="AV692" s="150"/>
      <c r="AW692" s="151"/>
      <c r="AX692" s="152" t="str">
        <f t="shared" si="85"/>
        <v/>
      </c>
      <c r="AY692" s="152"/>
    </row>
    <row r="693" spans="1:51" s="107" customFormat="1">
      <c r="A693" s="142" t="str">
        <f t="shared" si="88"/>
        <v/>
      </c>
      <c r="B693" s="148" t="str">
        <f t="shared" si="86"/>
        <v/>
      </c>
      <c r="C693" s="149"/>
      <c r="D693" s="111"/>
      <c r="E693" s="144" t="str">
        <f t="shared" si="89"/>
        <v/>
      </c>
      <c r="F693" s="238"/>
      <c r="G693" s="238"/>
      <c r="H693" s="238"/>
      <c r="I693" s="238"/>
      <c r="J693" s="238"/>
      <c r="K693" s="238"/>
      <c r="L693" s="238"/>
      <c r="M693" s="238"/>
      <c r="N693" s="238"/>
      <c r="O693" s="238"/>
      <c r="P693" s="238"/>
      <c r="Q693" s="238"/>
      <c r="R693" s="238"/>
      <c r="S693" s="238"/>
      <c r="T693" s="238"/>
      <c r="U693" s="238"/>
      <c r="V693" s="238"/>
      <c r="W693" s="238"/>
      <c r="X693" s="238"/>
      <c r="Y693" s="238"/>
      <c r="Z693" s="238"/>
      <c r="AA693" s="238"/>
      <c r="AB693" s="238"/>
      <c r="AC693" s="238"/>
      <c r="AD693" s="238"/>
      <c r="AE693" s="238"/>
      <c r="AF693" s="238"/>
      <c r="AG693" s="238"/>
      <c r="AH693" s="239"/>
      <c r="AI693" s="240"/>
      <c r="AJ693" s="239"/>
      <c r="AK693" s="238"/>
      <c r="AL693" s="241"/>
      <c r="AM693" s="238"/>
      <c r="AN693" s="238"/>
      <c r="AO693" s="238"/>
      <c r="AP693" s="174" t="str">
        <f t="shared" si="90"/>
        <v/>
      </c>
      <c r="AQ693" s="109" t="str">
        <f t="shared" si="91"/>
        <v/>
      </c>
      <c r="AR693" s="172" t="str">
        <f>UPPER(IF($AH693="","",IF(COUNTIF($AR$34:$AR692,$AH693)&lt;1,$AH693,"")))</f>
        <v/>
      </c>
      <c r="AS693" s="111" t="str">
        <f t="shared" si="87"/>
        <v/>
      </c>
      <c r="AT693" s="109" t="str">
        <f t="shared" si="92"/>
        <v/>
      </c>
      <c r="AU693" s="242"/>
      <c r="AV693" s="150"/>
      <c r="AW693" s="151"/>
      <c r="AX693" s="152" t="str">
        <f t="shared" si="85"/>
        <v/>
      </c>
      <c r="AY693" s="152"/>
    </row>
    <row r="694" spans="1:51" s="107" customFormat="1">
      <c r="A694" s="142" t="str">
        <f t="shared" si="88"/>
        <v/>
      </c>
      <c r="B694" s="148" t="str">
        <f t="shared" si="86"/>
        <v/>
      </c>
      <c r="C694" s="149"/>
      <c r="D694" s="111"/>
      <c r="E694" s="144" t="str">
        <f t="shared" si="89"/>
        <v/>
      </c>
      <c r="F694" s="238"/>
      <c r="G694" s="238"/>
      <c r="H694" s="238"/>
      <c r="I694" s="238"/>
      <c r="J694" s="238"/>
      <c r="K694" s="238"/>
      <c r="L694" s="238"/>
      <c r="M694" s="238"/>
      <c r="N694" s="238"/>
      <c r="O694" s="238"/>
      <c r="P694" s="238"/>
      <c r="Q694" s="238"/>
      <c r="R694" s="238"/>
      <c r="S694" s="238"/>
      <c r="T694" s="238"/>
      <c r="U694" s="238"/>
      <c r="V694" s="238"/>
      <c r="W694" s="238"/>
      <c r="X694" s="238"/>
      <c r="Y694" s="238"/>
      <c r="Z694" s="238"/>
      <c r="AA694" s="238"/>
      <c r="AB694" s="238"/>
      <c r="AC694" s="238"/>
      <c r="AD694" s="238"/>
      <c r="AE694" s="238"/>
      <c r="AF694" s="238"/>
      <c r="AG694" s="238"/>
      <c r="AH694" s="239"/>
      <c r="AI694" s="240"/>
      <c r="AJ694" s="239"/>
      <c r="AK694" s="238"/>
      <c r="AL694" s="241"/>
      <c r="AM694" s="238"/>
      <c r="AN694" s="238"/>
      <c r="AO694" s="238"/>
      <c r="AP694" s="174" t="str">
        <f t="shared" si="90"/>
        <v/>
      </c>
      <c r="AQ694" s="109" t="str">
        <f t="shared" si="91"/>
        <v/>
      </c>
      <c r="AR694" s="172" t="str">
        <f>UPPER(IF($AH694="","",IF(COUNTIF($AR$34:$AR693,$AH694)&lt;1,$AH694,"")))</f>
        <v/>
      </c>
      <c r="AS694" s="111" t="str">
        <f t="shared" si="87"/>
        <v/>
      </c>
      <c r="AT694" s="109" t="str">
        <f t="shared" si="92"/>
        <v/>
      </c>
      <c r="AU694" s="242"/>
      <c r="AV694" s="150"/>
      <c r="AW694" s="151"/>
      <c r="AX694" s="152" t="str">
        <f t="shared" si="85"/>
        <v/>
      </c>
      <c r="AY694" s="152"/>
    </row>
    <row r="695" spans="1:51" s="107" customFormat="1">
      <c r="A695" s="142" t="str">
        <f t="shared" si="88"/>
        <v/>
      </c>
      <c r="B695" s="148" t="str">
        <f t="shared" si="86"/>
        <v/>
      </c>
      <c r="C695" s="149"/>
      <c r="D695" s="111"/>
      <c r="E695" s="144" t="str">
        <f t="shared" si="89"/>
        <v/>
      </c>
      <c r="F695" s="238"/>
      <c r="G695" s="238"/>
      <c r="H695" s="238"/>
      <c r="I695" s="238"/>
      <c r="J695" s="238"/>
      <c r="K695" s="238"/>
      <c r="L695" s="238"/>
      <c r="M695" s="238"/>
      <c r="N695" s="238"/>
      <c r="O695" s="238"/>
      <c r="P695" s="238"/>
      <c r="Q695" s="238"/>
      <c r="R695" s="238"/>
      <c r="S695" s="238"/>
      <c r="T695" s="238"/>
      <c r="U695" s="238"/>
      <c r="V695" s="238"/>
      <c r="W695" s="238"/>
      <c r="X695" s="238"/>
      <c r="Y695" s="238"/>
      <c r="Z695" s="238"/>
      <c r="AA695" s="238"/>
      <c r="AB695" s="238"/>
      <c r="AC695" s="238"/>
      <c r="AD695" s="238"/>
      <c r="AE695" s="238"/>
      <c r="AF695" s="238"/>
      <c r="AG695" s="238"/>
      <c r="AH695" s="239"/>
      <c r="AI695" s="240"/>
      <c r="AJ695" s="239"/>
      <c r="AK695" s="238"/>
      <c r="AL695" s="241"/>
      <c r="AM695" s="238"/>
      <c r="AN695" s="238"/>
      <c r="AO695" s="238"/>
      <c r="AP695" s="174" t="str">
        <f t="shared" si="90"/>
        <v/>
      </c>
      <c r="AQ695" s="109" t="str">
        <f t="shared" si="91"/>
        <v/>
      </c>
      <c r="AR695" s="172" t="str">
        <f>UPPER(IF($AH695="","",IF(COUNTIF($AR$34:$AR694,$AH695)&lt;1,$AH695,"")))</f>
        <v/>
      </c>
      <c r="AS695" s="111" t="str">
        <f t="shared" si="87"/>
        <v/>
      </c>
      <c r="AT695" s="109" t="str">
        <f t="shared" si="92"/>
        <v/>
      </c>
      <c r="AU695" s="242"/>
      <c r="AV695" s="150"/>
      <c r="AW695" s="151"/>
      <c r="AX695" s="152" t="str">
        <f t="shared" si="85"/>
        <v/>
      </c>
      <c r="AY695" s="152"/>
    </row>
    <row r="696" spans="1:51" s="107" customFormat="1">
      <c r="A696" s="142" t="str">
        <f t="shared" si="88"/>
        <v/>
      </c>
      <c r="B696" s="148" t="str">
        <f t="shared" si="86"/>
        <v/>
      </c>
      <c r="C696" s="149"/>
      <c r="D696" s="111"/>
      <c r="E696" s="144" t="str">
        <f t="shared" si="89"/>
        <v/>
      </c>
      <c r="F696" s="238"/>
      <c r="G696" s="238"/>
      <c r="H696" s="238"/>
      <c r="I696" s="238"/>
      <c r="J696" s="238"/>
      <c r="K696" s="238"/>
      <c r="L696" s="238"/>
      <c r="M696" s="238"/>
      <c r="N696" s="238"/>
      <c r="O696" s="238"/>
      <c r="P696" s="238"/>
      <c r="Q696" s="238"/>
      <c r="R696" s="238"/>
      <c r="S696" s="238"/>
      <c r="T696" s="238"/>
      <c r="U696" s="238"/>
      <c r="V696" s="238"/>
      <c r="W696" s="238"/>
      <c r="X696" s="238"/>
      <c r="Y696" s="238"/>
      <c r="Z696" s="238"/>
      <c r="AA696" s="238"/>
      <c r="AB696" s="238"/>
      <c r="AC696" s="238"/>
      <c r="AD696" s="238"/>
      <c r="AE696" s="238"/>
      <c r="AF696" s="238"/>
      <c r="AG696" s="238"/>
      <c r="AH696" s="239"/>
      <c r="AI696" s="240"/>
      <c r="AJ696" s="239"/>
      <c r="AK696" s="238"/>
      <c r="AL696" s="241"/>
      <c r="AM696" s="238"/>
      <c r="AN696" s="238"/>
      <c r="AO696" s="238"/>
      <c r="AP696" s="174" t="str">
        <f t="shared" si="90"/>
        <v/>
      </c>
      <c r="AQ696" s="109" t="str">
        <f t="shared" si="91"/>
        <v/>
      </c>
      <c r="AR696" s="172" t="str">
        <f>UPPER(IF($AH696="","",IF(COUNTIF($AR$34:$AR695,$AH696)&lt;1,$AH696,"")))</f>
        <v/>
      </c>
      <c r="AS696" s="111" t="str">
        <f t="shared" si="87"/>
        <v/>
      </c>
      <c r="AT696" s="109" t="str">
        <f t="shared" si="92"/>
        <v/>
      </c>
      <c r="AU696" s="242"/>
      <c r="AV696" s="150"/>
      <c r="AW696" s="151"/>
      <c r="AX696" s="152" t="str">
        <f t="shared" si="85"/>
        <v/>
      </c>
      <c r="AY696" s="152"/>
    </row>
    <row r="697" spans="1:51" s="107" customFormat="1">
      <c r="A697" s="142" t="str">
        <f t="shared" si="88"/>
        <v/>
      </c>
      <c r="B697" s="148" t="str">
        <f t="shared" si="86"/>
        <v/>
      </c>
      <c r="C697" s="149"/>
      <c r="D697" s="111"/>
      <c r="E697" s="144" t="str">
        <f t="shared" si="89"/>
        <v/>
      </c>
      <c r="F697" s="238"/>
      <c r="G697" s="238"/>
      <c r="H697" s="238"/>
      <c r="I697" s="238"/>
      <c r="J697" s="238"/>
      <c r="K697" s="238"/>
      <c r="L697" s="238"/>
      <c r="M697" s="238"/>
      <c r="N697" s="238"/>
      <c r="O697" s="238"/>
      <c r="P697" s="238"/>
      <c r="Q697" s="238"/>
      <c r="R697" s="238"/>
      <c r="S697" s="238"/>
      <c r="T697" s="238"/>
      <c r="U697" s="238"/>
      <c r="V697" s="238"/>
      <c r="W697" s="238"/>
      <c r="X697" s="238"/>
      <c r="Y697" s="238"/>
      <c r="Z697" s="238"/>
      <c r="AA697" s="238"/>
      <c r="AB697" s="238"/>
      <c r="AC697" s="238"/>
      <c r="AD697" s="238"/>
      <c r="AE697" s="238"/>
      <c r="AF697" s="238"/>
      <c r="AG697" s="238"/>
      <c r="AH697" s="239"/>
      <c r="AI697" s="240"/>
      <c r="AJ697" s="239"/>
      <c r="AK697" s="238"/>
      <c r="AL697" s="241"/>
      <c r="AM697" s="238"/>
      <c r="AN697" s="238"/>
      <c r="AO697" s="238"/>
      <c r="AP697" s="174" t="str">
        <f t="shared" si="90"/>
        <v/>
      </c>
      <c r="AQ697" s="109" t="str">
        <f t="shared" si="91"/>
        <v/>
      </c>
      <c r="AR697" s="172" t="str">
        <f>UPPER(IF($AH697="","",IF(COUNTIF($AR$34:$AR696,$AH697)&lt;1,$AH697,"")))</f>
        <v/>
      </c>
      <c r="AS697" s="111" t="str">
        <f t="shared" si="87"/>
        <v/>
      </c>
      <c r="AT697" s="109" t="str">
        <f t="shared" si="92"/>
        <v/>
      </c>
      <c r="AU697" s="242"/>
      <c r="AV697" s="150"/>
      <c r="AW697" s="151"/>
      <c r="AX697" s="152" t="str">
        <f t="shared" si="85"/>
        <v/>
      </c>
      <c r="AY697" s="152"/>
    </row>
    <row r="698" spans="1:51" s="107" customFormat="1">
      <c r="A698" s="142" t="str">
        <f t="shared" si="88"/>
        <v/>
      </c>
      <c r="B698" s="148" t="str">
        <f t="shared" si="86"/>
        <v/>
      </c>
      <c r="C698" s="149"/>
      <c r="D698" s="111"/>
      <c r="E698" s="144" t="str">
        <f t="shared" si="89"/>
        <v/>
      </c>
      <c r="F698" s="238"/>
      <c r="G698" s="238"/>
      <c r="H698" s="238"/>
      <c r="I698" s="238"/>
      <c r="J698" s="238"/>
      <c r="K698" s="238"/>
      <c r="L698" s="238"/>
      <c r="M698" s="238"/>
      <c r="N698" s="238"/>
      <c r="O698" s="238"/>
      <c r="P698" s="238"/>
      <c r="Q698" s="238"/>
      <c r="R698" s="238"/>
      <c r="S698" s="238"/>
      <c r="T698" s="238"/>
      <c r="U698" s="238"/>
      <c r="V698" s="238"/>
      <c r="W698" s="238"/>
      <c r="X698" s="238"/>
      <c r="Y698" s="238"/>
      <c r="Z698" s="238"/>
      <c r="AA698" s="238"/>
      <c r="AB698" s="238"/>
      <c r="AC698" s="238"/>
      <c r="AD698" s="238"/>
      <c r="AE698" s="238"/>
      <c r="AF698" s="238"/>
      <c r="AG698" s="238"/>
      <c r="AH698" s="239"/>
      <c r="AI698" s="240"/>
      <c r="AJ698" s="239"/>
      <c r="AK698" s="238"/>
      <c r="AL698" s="241"/>
      <c r="AM698" s="238"/>
      <c r="AN698" s="238"/>
      <c r="AO698" s="238"/>
      <c r="AP698" s="174" t="str">
        <f t="shared" si="90"/>
        <v/>
      </c>
      <c r="AQ698" s="109" t="str">
        <f t="shared" si="91"/>
        <v/>
      </c>
      <c r="AR698" s="172" t="str">
        <f>UPPER(IF($AH698="","",IF(COUNTIF($AR$34:$AR697,$AH698)&lt;1,$AH698,"")))</f>
        <v/>
      </c>
      <c r="AS698" s="111" t="str">
        <f t="shared" si="87"/>
        <v/>
      </c>
      <c r="AT698" s="109" t="str">
        <f t="shared" si="92"/>
        <v/>
      </c>
      <c r="AU698" s="242"/>
      <c r="AV698" s="150"/>
      <c r="AW698" s="151"/>
      <c r="AX698" s="152" t="str">
        <f t="shared" si="85"/>
        <v/>
      </c>
      <c r="AY698" s="152"/>
    </row>
    <row r="699" spans="1:51" s="107" customFormat="1">
      <c r="A699" s="142" t="str">
        <f t="shared" si="88"/>
        <v/>
      </c>
      <c r="B699" s="148" t="str">
        <f t="shared" si="86"/>
        <v/>
      </c>
      <c r="C699" s="149"/>
      <c r="D699" s="111"/>
      <c r="E699" s="144" t="str">
        <f t="shared" si="89"/>
        <v/>
      </c>
      <c r="F699" s="238"/>
      <c r="G699" s="238"/>
      <c r="H699" s="238"/>
      <c r="I699" s="238"/>
      <c r="J699" s="238"/>
      <c r="K699" s="238"/>
      <c r="L699" s="238"/>
      <c r="M699" s="238"/>
      <c r="N699" s="238"/>
      <c r="O699" s="238"/>
      <c r="P699" s="238"/>
      <c r="Q699" s="238"/>
      <c r="R699" s="238"/>
      <c r="S699" s="238"/>
      <c r="T699" s="238"/>
      <c r="U699" s="238"/>
      <c r="V699" s="238"/>
      <c r="W699" s="238"/>
      <c r="X699" s="238"/>
      <c r="Y699" s="238"/>
      <c r="Z699" s="238"/>
      <c r="AA699" s="238"/>
      <c r="AB699" s="238"/>
      <c r="AC699" s="238"/>
      <c r="AD699" s="238"/>
      <c r="AE699" s="238"/>
      <c r="AF699" s="238"/>
      <c r="AG699" s="238"/>
      <c r="AH699" s="239"/>
      <c r="AI699" s="240"/>
      <c r="AJ699" s="239"/>
      <c r="AK699" s="238"/>
      <c r="AL699" s="241"/>
      <c r="AM699" s="238"/>
      <c r="AN699" s="238"/>
      <c r="AO699" s="238"/>
      <c r="AP699" s="174" t="str">
        <f t="shared" si="90"/>
        <v/>
      </c>
      <c r="AQ699" s="109" t="str">
        <f t="shared" si="91"/>
        <v/>
      </c>
      <c r="AR699" s="172" t="str">
        <f>UPPER(IF($AH699="","",IF(COUNTIF($AR$34:$AR698,$AH699)&lt;1,$AH699,"")))</f>
        <v/>
      </c>
      <c r="AS699" s="111" t="str">
        <f t="shared" si="87"/>
        <v/>
      </c>
      <c r="AT699" s="109" t="str">
        <f t="shared" si="92"/>
        <v/>
      </c>
      <c r="AU699" s="242"/>
      <c r="AV699" s="150"/>
      <c r="AW699" s="151"/>
      <c r="AX699" s="152" t="str">
        <f t="shared" si="85"/>
        <v/>
      </c>
      <c r="AY699" s="152"/>
    </row>
    <row r="700" spans="1:51" s="107" customFormat="1">
      <c r="A700" s="142" t="str">
        <f t="shared" si="88"/>
        <v/>
      </c>
      <c r="B700" s="148" t="str">
        <f t="shared" si="86"/>
        <v/>
      </c>
      <c r="C700" s="149"/>
      <c r="D700" s="111"/>
      <c r="E700" s="144" t="str">
        <f t="shared" si="89"/>
        <v/>
      </c>
      <c r="F700" s="238"/>
      <c r="G700" s="238"/>
      <c r="H700" s="238"/>
      <c r="I700" s="238"/>
      <c r="J700" s="238"/>
      <c r="K700" s="238"/>
      <c r="L700" s="238"/>
      <c r="M700" s="238"/>
      <c r="N700" s="238"/>
      <c r="O700" s="238"/>
      <c r="P700" s="238"/>
      <c r="Q700" s="238"/>
      <c r="R700" s="238"/>
      <c r="S700" s="238"/>
      <c r="T700" s="238"/>
      <c r="U700" s="238"/>
      <c r="V700" s="238"/>
      <c r="W700" s="238"/>
      <c r="X700" s="238"/>
      <c r="Y700" s="238"/>
      <c r="Z700" s="238"/>
      <c r="AA700" s="238"/>
      <c r="AB700" s="238"/>
      <c r="AC700" s="238"/>
      <c r="AD700" s="238"/>
      <c r="AE700" s="238"/>
      <c r="AF700" s="238"/>
      <c r="AG700" s="238"/>
      <c r="AH700" s="239"/>
      <c r="AI700" s="240"/>
      <c r="AJ700" s="239"/>
      <c r="AK700" s="238"/>
      <c r="AL700" s="241"/>
      <c r="AM700" s="238"/>
      <c r="AN700" s="238"/>
      <c r="AO700" s="238"/>
      <c r="AP700" s="174" t="str">
        <f t="shared" si="90"/>
        <v/>
      </c>
      <c r="AQ700" s="109" t="str">
        <f t="shared" si="91"/>
        <v/>
      </c>
      <c r="AR700" s="172" t="str">
        <f>UPPER(IF($AH700="","",IF(COUNTIF($AR$34:$AR699,$AH700)&lt;1,$AH700,"")))</f>
        <v/>
      </c>
      <c r="AS700" s="111" t="str">
        <f t="shared" si="87"/>
        <v/>
      </c>
      <c r="AT700" s="109" t="str">
        <f t="shared" si="92"/>
        <v/>
      </c>
      <c r="AU700" s="242"/>
      <c r="AV700" s="150"/>
      <c r="AW700" s="151"/>
      <c r="AX700" s="152" t="str">
        <f t="shared" si="85"/>
        <v/>
      </c>
      <c r="AY700" s="152"/>
    </row>
    <row r="701" spans="1:51" s="107" customFormat="1">
      <c r="A701" s="142" t="str">
        <f t="shared" si="88"/>
        <v/>
      </c>
      <c r="B701" s="148" t="str">
        <f t="shared" si="86"/>
        <v/>
      </c>
      <c r="C701" s="149"/>
      <c r="D701" s="111"/>
      <c r="E701" s="144" t="str">
        <f t="shared" si="89"/>
        <v/>
      </c>
      <c r="F701" s="238"/>
      <c r="G701" s="238"/>
      <c r="H701" s="238"/>
      <c r="I701" s="238"/>
      <c r="J701" s="238"/>
      <c r="K701" s="238"/>
      <c r="L701" s="238"/>
      <c r="M701" s="238"/>
      <c r="N701" s="238"/>
      <c r="O701" s="238"/>
      <c r="P701" s="238"/>
      <c r="Q701" s="238"/>
      <c r="R701" s="238"/>
      <c r="S701" s="238"/>
      <c r="T701" s="238"/>
      <c r="U701" s="238"/>
      <c r="V701" s="238"/>
      <c r="W701" s="238"/>
      <c r="X701" s="238"/>
      <c r="Y701" s="238"/>
      <c r="Z701" s="238"/>
      <c r="AA701" s="238"/>
      <c r="AB701" s="238"/>
      <c r="AC701" s="238"/>
      <c r="AD701" s="238"/>
      <c r="AE701" s="238"/>
      <c r="AF701" s="238"/>
      <c r="AG701" s="238"/>
      <c r="AH701" s="239"/>
      <c r="AI701" s="240"/>
      <c r="AJ701" s="239"/>
      <c r="AK701" s="238"/>
      <c r="AL701" s="241"/>
      <c r="AM701" s="238"/>
      <c r="AN701" s="238"/>
      <c r="AO701" s="238"/>
      <c r="AP701" s="174" t="str">
        <f t="shared" si="90"/>
        <v/>
      </c>
      <c r="AQ701" s="109" t="str">
        <f t="shared" si="91"/>
        <v/>
      </c>
      <c r="AR701" s="172" t="str">
        <f>UPPER(IF($AH701="","",IF(COUNTIF($AR$34:$AR700,$AH701)&lt;1,$AH701,"")))</f>
        <v/>
      </c>
      <c r="AS701" s="111" t="str">
        <f t="shared" si="87"/>
        <v/>
      </c>
      <c r="AT701" s="109" t="str">
        <f t="shared" si="92"/>
        <v/>
      </c>
      <c r="AU701" s="242"/>
      <c r="AV701" s="150"/>
      <c r="AW701" s="151"/>
      <c r="AX701" s="152" t="str">
        <f t="shared" si="85"/>
        <v/>
      </c>
      <c r="AY701" s="152"/>
    </row>
    <row r="702" spans="1:51" s="107" customFormat="1">
      <c r="A702" s="142" t="str">
        <f t="shared" si="88"/>
        <v/>
      </c>
      <c r="B702" s="148" t="str">
        <f t="shared" si="86"/>
        <v/>
      </c>
      <c r="C702" s="149"/>
      <c r="D702" s="111"/>
      <c r="E702" s="144" t="str">
        <f t="shared" si="89"/>
        <v/>
      </c>
      <c r="F702" s="238"/>
      <c r="G702" s="238"/>
      <c r="H702" s="238"/>
      <c r="I702" s="238"/>
      <c r="J702" s="238"/>
      <c r="K702" s="238"/>
      <c r="L702" s="238"/>
      <c r="M702" s="238"/>
      <c r="N702" s="238"/>
      <c r="O702" s="238"/>
      <c r="P702" s="238"/>
      <c r="Q702" s="238"/>
      <c r="R702" s="238"/>
      <c r="S702" s="238"/>
      <c r="T702" s="238"/>
      <c r="U702" s="238"/>
      <c r="V702" s="238"/>
      <c r="W702" s="238"/>
      <c r="X702" s="238"/>
      <c r="Y702" s="238"/>
      <c r="Z702" s="238"/>
      <c r="AA702" s="238"/>
      <c r="AB702" s="238"/>
      <c r="AC702" s="238"/>
      <c r="AD702" s="238"/>
      <c r="AE702" s="238"/>
      <c r="AF702" s="238"/>
      <c r="AG702" s="238"/>
      <c r="AH702" s="239"/>
      <c r="AI702" s="240"/>
      <c r="AJ702" s="239"/>
      <c r="AK702" s="238"/>
      <c r="AL702" s="241"/>
      <c r="AM702" s="238"/>
      <c r="AN702" s="238"/>
      <c r="AO702" s="238"/>
      <c r="AP702" s="174" t="str">
        <f t="shared" si="90"/>
        <v/>
      </c>
      <c r="AQ702" s="109" t="str">
        <f t="shared" si="91"/>
        <v/>
      </c>
      <c r="AR702" s="172" t="str">
        <f>UPPER(IF($AH702="","",IF(COUNTIF($AR$34:$AR701,$AH702)&lt;1,$AH702,"")))</f>
        <v/>
      </c>
      <c r="AS702" s="111" t="str">
        <f t="shared" si="87"/>
        <v/>
      </c>
      <c r="AT702" s="109" t="str">
        <f t="shared" si="92"/>
        <v/>
      </c>
      <c r="AU702" s="242"/>
      <c r="AV702" s="150"/>
      <c r="AW702" s="151"/>
      <c r="AX702" s="152" t="str">
        <f t="shared" si="85"/>
        <v/>
      </c>
      <c r="AY702" s="152"/>
    </row>
    <row r="703" spans="1:51" s="107" customFormat="1">
      <c r="A703" s="142" t="str">
        <f t="shared" si="88"/>
        <v/>
      </c>
      <c r="B703" s="148" t="str">
        <f t="shared" si="86"/>
        <v/>
      </c>
      <c r="C703" s="149"/>
      <c r="D703" s="111"/>
      <c r="E703" s="144" t="str">
        <f t="shared" si="89"/>
        <v/>
      </c>
      <c r="F703" s="238"/>
      <c r="G703" s="238"/>
      <c r="H703" s="238"/>
      <c r="I703" s="238"/>
      <c r="J703" s="238"/>
      <c r="K703" s="238"/>
      <c r="L703" s="238"/>
      <c r="M703" s="238"/>
      <c r="N703" s="238"/>
      <c r="O703" s="238"/>
      <c r="P703" s="238"/>
      <c r="Q703" s="238"/>
      <c r="R703" s="238"/>
      <c r="S703" s="238"/>
      <c r="T703" s="238"/>
      <c r="U703" s="238"/>
      <c r="V703" s="238"/>
      <c r="W703" s="238"/>
      <c r="X703" s="238"/>
      <c r="Y703" s="238"/>
      <c r="Z703" s="238"/>
      <c r="AA703" s="238"/>
      <c r="AB703" s="238"/>
      <c r="AC703" s="238"/>
      <c r="AD703" s="238"/>
      <c r="AE703" s="238"/>
      <c r="AF703" s="238"/>
      <c r="AG703" s="238"/>
      <c r="AH703" s="239"/>
      <c r="AI703" s="240"/>
      <c r="AJ703" s="239"/>
      <c r="AK703" s="238"/>
      <c r="AL703" s="241"/>
      <c r="AM703" s="238"/>
      <c r="AN703" s="238"/>
      <c r="AO703" s="238"/>
      <c r="AP703" s="174" t="str">
        <f t="shared" si="90"/>
        <v/>
      </c>
      <c r="AQ703" s="109" t="str">
        <f t="shared" si="91"/>
        <v/>
      </c>
      <c r="AR703" s="172" t="str">
        <f>UPPER(IF($AH703="","",IF(COUNTIF($AR$34:$AR702,$AH703)&lt;1,$AH703,"")))</f>
        <v/>
      </c>
      <c r="AS703" s="111" t="str">
        <f t="shared" si="87"/>
        <v/>
      </c>
      <c r="AT703" s="109" t="str">
        <f t="shared" si="92"/>
        <v/>
      </c>
      <c r="AU703" s="242"/>
      <c r="AV703" s="150"/>
      <c r="AW703" s="151"/>
      <c r="AX703" s="152" t="str">
        <f t="shared" si="85"/>
        <v/>
      </c>
      <c r="AY703" s="152"/>
    </row>
    <row r="704" spans="1:51" s="107" customFormat="1">
      <c r="A704" s="142" t="str">
        <f t="shared" si="88"/>
        <v/>
      </c>
      <c r="B704" s="148" t="str">
        <f t="shared" si="86"/>
        <v/>
      </c>
      <c r="C704" s="149"/>
      <c r="D704" s="111"/>
      <c r="E704" s="144" t="str">
        <f t="shared" si="89"/>
        <v/>
      </c>
      <c r="F704" s="238"/>
      <c r="G704" s="238"/>
      <c r="H704" s="238"/>
      <c r="I704" s="238"/>
      <c r="J704" s="238"/>
      <c r="K704" s="238"/>
      <c r="L704" s="238"/>
      <c r="M704" s="238"/>
      <c r="N704" s="238"/>
      <c r="O704" s="238"/>
      <c r="P704" s="238"/>
      <c r="Q704" s="238"/>
      <c r="R704" s="238"/>
      <c r="S704" s="238"/>
      <c r="T704" s="238"/>
      <c r="U704" s="238"/>
      <c r="V704" s="238"/>
      <c r="W704" s="238"/>
      <c r="X704" s="238"/>
      <c r="Y704" s="238"/>
      <c r="Z704" s="238"/>
      <c r="AA704" s="238"/>
      <c r="AB704" s="238"/>
      <c r="AC704" s="238"/>
      <c r="AD704" s="238"/>
      <c r="AE704" s="238"/>
      <c r="AF704" s="238"/>
      <c r="AG704" s="238"/>
      <c r="AH704" s="239"/>
      <c r="AI704" s="240"/>
      <c r="AJ704" s="239"/>
      <c r="AK704" s="238"/>
      <c r="AL704" s="241"/>
      <c r="AM704" s="238"/>
      <c r="AN704" s="238"/>
      <c r="AO704" s="238"/>
      <c r="AP704" s="174" t="str">
        <f t="shared" si="90"/>
        <v/>
      </c>
      <c r="AQ704" s="109" t="str">
        <f t="shared" si="91"/>
        <v/>
      </c>
      <c r="AR704" s="172" t="str">
        <f>UPPER(IF($AH704="","",IF(COUNTIF($AR$34:$AR703,$AH704)&lt;1,$AH704,"")))</f>
        <v/>
      </c>
      <c r="AS704" s="111" t="str">
        <f t="shared" si="87"/>
        <v/>
      </c>
      <c r="AT704" s="109" t="str">
        <f t="shared" si="92"/>
        <v/>
      </c>
      <c r="AU704" s="242"/>
      <c r="AV704" s="150"/>
      <c r="AW704" s="151"/>
      <c r="AX704" s="152" t="str">
        <f t="shared" si="85"/>
        <v/>
      </c>
      <c r="AY704" s="152"/>
    </row>
    <row r="705" spans="1:51" s="107" customFormat="1">
      <c r="A705" s="142" t="str">
        <f t="shared" si="88"/>
        <v/>
      </c>
      <c r="B705" s="148" t="str">
        <f t="shared" si="86"/>
        <v/>
      </c>
      <c r="C705" s="149"/>
      <c r="D705" s="111"/>
      <c r="E705" s="144" t="str">
        <f t="shared" si="89"/>
        <v/>
      </c>
      <c r="F705" s="238"/>
      <c r="G705" s="238"/>
      <c r="H705" s="238"/>
      <c r="I705" s="238"/>
      <c r="J705" s="238"/>
      <c r="K705" s="238"/>
      <c r="L705" s="238"/>
      <c r="M705" s="238"/>
      <c r="N705" s="238"/>
      <c r="O705" s="238"/>
      <c r="P705" s="238"/>
      <c r="Q705" s="238"/>
      <c r="R705" s="238"/>
      <c r="S705" s="238"/>
      <c r="T705" s="238"/>
      <c r="U705" s="238"/>
      <c r="V705" s="238"/>
      <c r="W705" s="238"/>
      <c r="X705" s="238"/>
      <c r="Y705" s="238"/>
      <c r="Z705" s="238"/>
      <c r="AA705" s="238"/>
      <c r="AB705" s="238"/>
      <c r="AC705" s="238"/>
      <c r="AD705" s="238"/>
      <c r="AE705" s="238"/>
      <c r="AF705" s="238"/>
      <c r="AG705" s="238"/>
      <c r="AH705" s="239"/>
      <c r="AI705" s="240"/>
      <c r="AJ705" s="239"/>
      <c r="AK705" s="238"/>
      <c r="AL705" s="241"/>
      <c r="AM705" s="238"/>
      <c r="AN705" s="238"/>
      <c r="AO705" s="238"/>
      <c r="AP705" s="174" t="str">
        <f t="shared" si="90"/>
        <v/>
      </c>
      <c r="AQ705" s="109" t="str">
        <f t="shared" si="91"/>
        <v/>
      </c>
      <c r="AR705" s="172" t="str">
        <f>UPPER(IF($AH705="","",IF(COUNTIF($AR$34:$AR704,$AH705)&lt;1,$AH705,"")))</f>
        <v/>
      </c>
      <c r="AS705" s="111" t="str">
        <f t="shared" si="87"/>
        <v/>
      </c>
      <c r="AT705" s="109" t="str">
        <f t="shared" si="92"/>
        <v/>
      </c>
      <c r="AU705" s="242"/>
      <c r="AV705" s="150"/>
      <c r="AW705" s="151"/>
      <c r="AX705" s="152" t="str">
        <f t="shared" si="85"/>
        <v/>
      </c>
      <c r="AY705" s="152"/>
    </row>
    <row r="706" spans="1:51" s="107" customFormat="1">
      <c r="A706" s="142" t="str">
        <f t="shared" si="88"/>
        <v/>
      </c>
      <c r="B706" s="148" t="str">
        <f t="shared" si="86"/>
        <v/>
      </c>
      <c r="C706" s="149"/>
      <c r="D706" s="111"/>
      <c r="E706" s="144" t="str">
        <f t="shared" si="89"/>
        <v/>
      </c>
      <c r="F706" s="238"/>
      <c r="G706" s="238"/>
      <c r="H706" s="238"/>
      <c r="I706" s="238"/>
      <c r="J706" s="238"/>
      <c r="K706" s="238"/>
      <c r="L706" s="238"/>
      <c r="M706" s="238"/>
      <c r="N706" s="238"/>
      <c r="O706" s="238"/>
      <c r="P706" s="238"/>
      <c r="Q706" s="238"/>
      <c r="R706" s="238"/>
      <c r="S706" s="238"/>
      <c r="T706" s="238"/>
      <c r="U706" s="238"/>
      <c r="V706" s="238"/>
      <c r="W706" s="238"/>
      <c r="X706" s="238"/>
      <c r="Y706" s="238"/>
      <c r="Z706" s="238"/>
      <c r="AA706" s="238"/>
      <c r="AB706" s="238"/>
      <c r="AC706" s="238"/>
      <c r="AD706" s="238"/>
      <c r="AE706" s="238"/>
      <c r="AF706" s="238"/>
      <c r="AG706" s="238"/>
      <c r="AH706" s="239"/>
      <c r="AI706" s="240"/>
      <c r="AJ706" s="239"/>
      <c r="AK706" s="238"/>
      <c r="AL706" s="241"/>
      <c r="AM706" s="238"/>
      <c r="AN706" s="238"/>
      <c r="AO706" s="238"/>
      <c r="AP706" s="174" t="str">
        <f t="shared" si="90"/>
        <v/>
      </c>
      <c r="AQ706" s="109" t="str">
        <f t="shared" si="91"/>
        <v/>
      </c>
      <c r="AR706" s="172" t="str">
        <f>UPPER(IF($AH706="","",IF(COUNTIF($AR$34:$AR705,$AH706)&lt;1,$AH706,"")))</f>
        <v/>
      </c>
      <c r="AS706" s="111" t="str">
        <f t="shared" si="87"/>
        <v/>
      </c>
      <c r="AT706" s="109" t="str">
        <f t="shared" si="92"/>
        <v/>
      </c>
      <c r="AU706" s="242"/>
      <c r="AV706" s="150"/>
      <c r="AW706" s="151"/>
      <c r="AX706" s="152" t="str">
        <f t="shared" si="85"/>
        <v/>
      </c>
      <c r="AY706" s="152"/>
    </row>
    <row r="707" spans="1:51" s="107" customFormat="1">
      <c r="A707" s="142" t="str">
        <f t="shared" si="88"/>
        <v/>
      </c>
      <c r="B707" s="148" t="str">
        <f t="shared" si="86"/>
        <v/>
      </c>
      <c r="C707" s="149"/>
      <c r="D707" s="111"/>
      <c r="E707" s="144" t="str">
        <f t="shared" si="89"/>
        <v/>
      </c>
      <c r="F707" s="238"/>
      <c r="G707" s="238"/>
      <c r="H707" s="238"/>
      <c r="I707" s="238"/>
      <c r="J707" s="238"/>
      <c r="K707" s="238"/>
      <c r="L707" s="238"/>
      <c r="M707" s="238"/>
      <c r="N707" s="238"/>
      <c r="O707" s="238"/>
      <c r="P707" s="238"/>
      <c r="Q707" s="238"/>
      <c r="R707" s="238"/>
      <c r="S707" s="238"/>
      <c r="T707" s="238"/>
      <c r="U707" s="238"/>
      <c r="V707" s="238"/>
      <c r="W707" s="238"/>
      <c r="X707" s="238"/>
      <c r="Y707" s="238"/>
      <c r="Z707" s="238"/>
      <c r="AA707" s="238"/>
      <c r="AB707" s="238"/>
      <c r="AC707" s="238"/>
      <c r="AD707" s="238"/>
      <c r="AE707" s="238"/>
      <c r="AF707" s="238"/>
      <c r="AG707" s="238"/>
      <c r="AH707" s="239"/>
      <c r="AI707" s="240"/>
      <c r="AJ707" s="239"/>
      <c r="AK707" s="238"/>
      <c r="AL707" s="241"/>
      <c r="AM707" s="238"/>
      <c r="AN707" s="238"/>
      <c r="AO707" s="238"/>
      <c r="AP707" s="174" t="str">
        <f t="shared" si="90"/>
        <v/>
      </c>
      <c r="AQ707" s="109" t="str">
        <f t="shared" si="91"/>
        <v/>
      </c>
      <c r="AR707" s="172" t="str">
        <f>UPPER(IF($AH707="","",IF(COUNTIF($AR$34:$AR706,$AH707)&lt;1,$AH707,"")))</f>
        <v/>
      </c>
      <c r="AS707" s="111" t="str">
        <f t="shared" si="87"/>
        <v/>
      </c>
      <c r="AT707" s="109" t="str">
        <f t="shared" si="92"/>
        <v/>
      </c>
      <c r="AU707" s="242"/>
      <c r="AV707" s="150"/>
      <c r="AW707" s="151"/>
      <c r="AX707" s="152" t="str">
        <f t="shared" si="85"/>
        <v/>
      </c>
      <c r="AY707" s="152"/>
    </row>
    <row r="708" spans="1:51" s="107" customFormat="1">
      <c r="A708" s="142" t="str">
        <f t="shared" si="88"/>
        <v/>
      </c>
      <c r="B708" s="148" t="str">
        <f t="shared" si="86"/>
        <v/>
      </c>
      <c r="C708" s="149"/>
      <c r="D708" s="111"/>
      <c r="E708" s="144" t="str">
        <f t="shared" si="89"/>
        <v/>
      </c>
      <c r="F708" s="238"/>
      <c r="G708" s="238"/>
      <c r="H708" s="238"/>
      <c r="I708" s="238"/>
      <c r="J708" s="238"/>
      <c r="K708" s="238"/>
      <c r="L708" s="238"/>
      <c r="M708" s="238"/>
      <c r="N708" s="238"/>
      <c r="O708" s="238"/>
      <c r="P708" s="238"/>
      <c r="Q708" s="238"/>
      <c r="R708" s="238"/>
      <c r="S708" s="238"/>
      <c r="T708" s="238"/>
      <c r="U708" s="238"/>
      <c r="V708" s="238"/>
      <c r="W708" s="238"/>
      <c r="X708" s="238"/>
      <c r="Y708" s="238"/>
      <c r="Z708" s="238"/>
      <c r="AA708" s="238"/>
      <c r="AB708" s="238"/>
      <c r="AC708" s="238"/>
      <c r="AD708" s="238"/>
      <c r="AE708" s="238"/>
      <c r="AF708" s="238"/>
      <c r="AG708" s="238"/>
      <c r="AH708" s="239"/>
      <c r="AI708" s="240"/>
      <c r="AJ708" s="239"/>
      <c r="AK708" s="238"/>
      <c r="AL708" s="241"/>
      <c r="AM708" s="238"/>
      <c r="AN708" s="238"/>
      <c r="AO708" s="238"/>
      <c r="AP708" s="174" t="str">
        <f t="shared" si="90"/>
        <v/>
      </c>
      <c r="AQ708" s="109" t="str">
        <f t="shared" si="91"/>
        <v/>
      </c>
      <c r="AR708" s="172" t="str">
        <f>UPPER(IF($AH708="","",IF(COUNTIF($AR$34:$AR707,$AH708)&lt;1,$AH708,"")))</f>
        <v/>
      </c>
      <c r="AS708" s="111" t="str">
        <f t="shared" si="87"/>
        <v/>
      </c>
      <c r="AT708" s="109" t="str">
        <f t="shared" si="92"/>
        <v/>
      </c>
      <c r="AU708" s="242"/>
      <c r="AV708" s="150"/>
      <c r="AW708" s="151"/>
      <c r="AX708" s="152" t="str">
        <f t="shared" si="85"/>
        <v/>
      </c>
      <c r="AY708" s="152"/>
    </row>
    <row r="709" spans="1:51" s="107" customFormat="1">
      <c r="A709" s="142" t="str">
        <f t="shared" si="88"/>
        <v/>
      </c>
      <c r="B709" s="148" t="str">
        <f t="shared" si="86"/>
        <v/>
      </c>
      <c r="C709" s="149"/>
      <c r="D709" s="111"/>
      <c r="E709" s="144" t="str">
        <f t="shared" si="89"/>
        <v/>
      </c>
      <c r="F709" s="238"/>
      <c r="G709" s="238"/>
      <c r="H709" s="238"/>
      <c r="I709" s="238"/>
      <c r="J709" s="238"/>
      <c r="K709" s="238"/>
      <c r="L709" s="238"/>
      <c r="M709" s="238"/>
      <c r="N709" s="238"/>
      <c r="O709" s="238"/>
      <c r="P709" s="238"/>
      <c r="Q709" s="238"/>
      <c r="R709" s="238"/>
      <c r="S709" s="238"/>
      <c r="T709" s="238"/>
      <c r="U709" s="238"/>
      <c r="V709" s="238"/>
      <c r="W709" s="238"/>
      <c r="X709" s="238"/>
      <c r="Y709" s="238"/>
      <c r="Z709" s="238"/>
      <c r="AA709" s="238"/>
      <c r="AB709" s="238"/>
      <c r="AC709" s="238"/>
      <c r="AD709" s="238"/>
      <c r="AE709" s="238"/>
      <c r="AF709" s="238"/>
      <c r="AG709" s="238"/>
      <c r="AH709" s="239"/>
      <c r="AI709" s="240"/>
      <c r="AJ709" s="239"/>
      <c r="AK709" s="238"/>
      <c r="AL709" s="241"/>
      <c r="AM709" s="238"/>
      <c r="AN709" s="238"/>
      <c r="AO709" s="238"/>
      <c r="AP709" s="174" t="str">
        <f t="shared" si="90"/>
        <v/>
      </c>
      <c r="AQ709" s="109" t="str">
        <f t="shared" si="91"/>
        <v/>
      </c>
      <c r="AR709" s="172" t="str">
        <f>UPPER(IF($AH709="","",IF(COUNTIF($AR$34:$AR708,$AH709)&lt;1,$AH709,"")))</f>
        <v/>
      </c>
      <c r="AS709" s="111" t="str">
        <f t="shared" si="87"/>
        <v/>
      </c>
      <c r="AT709" s="109" t="str">
        <f t="shared" si="92"/>
        <v/>
      </c>
      <c r="AU709" s="242"/>
      <c r="AV709" s="150"/>
      <c r="AW709" s="151"/>
      <c r="AX709" s="152" t="str">
        <f t="shared" si="85"/>
        <v/>
      </c>
      <c r="AY709" s="152"/>
    </row>
    <row r="710" spans="1:51" s="107" customFormat="1">
      <c r="A710" s="142" t="str">
        <f t="shared" si="88"/>
        <v/>
      </c>
      <c r="B710" s="148" t="str">
        <f t="shared" si="86"/>
        <v/>
      </c>
      <c r="C710" s="149"/>
      <c r="D710" s="111"/>
      <c r="E710" s="144" t="str">
        <f t="shared" si="89"/>
        <v/>
      </c>
      <c r="F710" s="238"/>
      <c r="G710" s="238"/>
      <c r="H710" s="238"/>
      <c r="I710" s="238"/>
      <c r="J710" s="238"/>
      <c r="K710" s="238"/>
      <c r="L710" s="238"/>
      <c r="M710" s="238"/>
      <c r="N710" s="238"/>
      <c r="O710" s="238"/>
      <c r="P710" s="238"/>
      <c r="Q710" s="238"/>
      <c r="R710" s="238"/>
      <c r="S710" s="238"/>
      <c r="T710" s="238"/>
      <c r="U710" s="238"/>
      <c r="V710" s="238"/>
      <c r="W710" s="238"/>
      <c r="X710" s="238"/>
      <c r="Y710" s="238"/>
      <c r="Z710" s="238"/>
      <c r="AA710" s="238"/>
      <c r="AB710" s="238"/>
      <c r="AC710" s="238"/>
      <c r="AD710" s="238"/>
      <c r="AE710" s="238"/>
      <c r="AF710" s="238"/>
      <c r="AG710" s="238"/>
      <c r="AH710" s="239"/>
      <c r="AI710" s="240"/>
      <c r="AJ710" s="239"/>
      <c r="AK710" s="238"/>
      <c r="AL710" s="241"/>
      <c r="AM710" s="238"/>
      <c r="AN710" s="238"/>
      <c r="AO710" s="238"/>
      <c r="AP710" s="174" t="str">
        <f t="shared" si="90"/>
        <v/>
      </c>
      <c r="AQ710" s="109" t="str">
        <f t="shared" si="91"/>
        <v/>
      </c>
      <c r="AR710" s="172" t="str">
        <f>UPPER(IF($AH710="","",IF(COUNTIF($AR$34:$AR709,$AH710)&lt;1,$AH710,"")))</f>
        <v/>
      </c>
      <c r="AS710" s="111" t="str">
        <f t="shared" si="87"/>
        <v/>
      </c>
      <c r="AT710" s="109" t="str">
        <f t="shared" si="92"/>
        <v/>
      </c>
      <c r="AU710" s="242"/>
      <c r="AV710" s="150"/>
      <c r="AW710" s="151"/>
      <c r="AX710" s="152" t="str">
        <f t="shared" si="85"/>
        <v/>
      </c>
      <c r="AY710" s="152"/>
    </row>
    <row r="711" spans="1:51" s="107" customFormat="1">
      <c r="A711" s="142" t="str">
        <f t="shared" si="88"/>
        <v/>
      </c>
      <c r="B711" s="148" t="str">
        <f t="shared" si="86"/>
        <v/>
      </c>
      <c r="C711" s="149"/>
      <c r="D711" s="111"/>
      <c r="E711" s="144" t="str">
        <f t="shared" si="89"/>
        <v/>
      </c>
      <c r="F711" s="238"/>
      <c r="G711" s="238"/>
      <c r="H711" s="238"/>
      <c r="I711" s="238"/>
      <c r="J711" s="238"/>
      <c r="K711" s="238"/>
      <c r="L711" s="238"/>
      <c r="M711" s="238"/>
      <c r="N711" s="238"/>
      <c r="O711" s="238"/>
      <c r="P711" s="238"/>
      <c r="Q711" s="238"/>
      <c r="R711" s="238"/>
      <c r="S711" s="238"/>
      <c r="T711" s="238"/>
      <c r="U711" s="238"/>
      <c r="V711" s="238"/>
      <c r="W711" s="238"/>
      <c r="X711" s="238"/>
      <c r="Y711" s="238"/>
      <c r="Z711" s="238"/>
      <c r="AA711" s="238"/>
      <c r="AB711" s="238"/>
      <c r="AC711" s="238"/>
      <c r="AD711" s="238"/>
      <c r="AE711" s="238"/>
      <c r="AF711" s="238"/>
      <c r="AG711" s="238"/>
      <c r="AH711" s="239"/>
      <c r="AI711" s="240"/>
      <c r="AJ711" s="239"/>
      <c r="AK711" s="238"/>
      <c r="AL711" s="241"/>
      <c r="AM711" s="238"/>
      <c r="AN711" s="238"/>
      <c r="AO711" s="238"/>
      <c r="AP711" s="174" t="str">
        <f t="shared" si="90"/>
        <v/>
      </c>
      <c r="AQ711" s="109" t="str">
        <f t="shared" si="91"/>
        <v/>
      </c>
      <c r="AR711" s="172" t="str">
        <f>UPPER(IF($AH711="","",IF(COUNTIF($AR$34:$AR710,$AH711)&lt;1,$AH711,"")))</f>
        <v/>
      </c>
      <c r="AS711" s="111" t="str">
        <f t="shared" si="87"/>
        <v/>
      </c>
      <c r="AT711" s="109" t="str">
        <f t="shared" si="92"/>
        <v/>
      </c>
      <c r="AU711" s="242"/>
      <c r="AV711" s="150"/>
      <c r="AW711" s="151"/>
      <c r="AX711" s="152" t="str">
        <f t="shared" si="85"/>
        <v/>
      </c>
      <c r="AY711" s="152"/>
    </row>
    <row r="712" spans="1:51" s="107" customFormat="1">
      <c r="A712" s="142" t="str">
        <f t="shared" si="88"/>
        <v/>
      </c>
      <c r="B712" s="148" t="str">
        <f t="shared" si="86"/>
        <v/>
      </c>
      <c r="C712" s="149"/>
      <c r="D712" s="111"/>
      <c r="E712" s="144" t="str">
        <f t="shared" si="89"/>
        <v/>
      </c>
      <c r="F712" s="238"/>
      <c r="G712" s="238"/>
      <c r="H712" s="238"/>
      <c r="I712" s="238"/>
      <c r="J712" s="238"/>
      <c r="K712" s="238"/>
      <c r="L712" s="238"/>
      <c r="M712" s="238"/>
      <c r="N712" s="238"/>
      <c r="O712" s="238"/>
      <c r="P712" s="238"/>
      <c r="Q712" s="238"/>
      <c r="R712" s="238"/>
      <c r="S712" s="238"/>
      <c r="T712" s="238"/>
      <c r="U712" s="238"/>
      <c r="V712" s="238"/>
      <c r="W712" s="238"/>
      <c r="X712" s="238"/>
      <c r="Y712" s="238"/>
      <c r="Z712" s="238"/>
      <c r="AA712" s="238"/>
      <c r="AB712" s="238"/>
      <c r="AC712" s="238"/>
      <c r="AD712" s="238"/>
      <c r="AE712" s="238"/>
      <c r="AF712" s="238"/>
      <c r="AG712" s="238"/>
      <c r="AH712" s="239"/>
      <c r="AI712" s="240"/>
      <c r="AJ712" s="239"/>
      <c r="AK712" s="238"/>
      <c r="AL712" s="241"/>
      <c r="AM712" s="238"/>
      <c r="AN712" s="238"/>
      <c r="AO712" s="238"/>
      <c r="AP712" s="174" t="str">
        <f t="shared" si="90"/>
        <v/>
      </c>
      <c r="AQ712" s="109" t="str">
        <f t="shared" si="91"/>
        <v/>
      </c>
      <c r="AR712" s="172" t="str">
        <f>UPPER(IF($AH712="","",IF(COUNTIF($AR$34:$AR711,$AH712)&lt;1,$AH712,"")))</f>
        <v/>
      </c>
      <c r="AS712" s="111" t="str">
        <f t="shared" si="87"/>
        <v/>
      </c>
      <c r="AT712" s="109" t="str">
        <f t="shared" si="92"/>
        <v/>
      </c>
      <c r="AU712" s="242"/>
      <c r="AV712" s="150"/>
      <c r="AW712" s="151"/>
      <c r="AX712" s="152" t="str">
        <f t="shared" si="85"/>
        <v/>
      </c>
      <c r="AY712" s="152"/>
    </row>
    <row r="713" spans="1:51" s="107" customFormat="1">
      <c r="A713" s="142" t="str">
        <f t="shared" si="88"/>
        <v/>
      </c>
      <c r="B713" s="148" t="str">
        <f t="shared" si="86"/>
        <v/>
      </c>
      <c r="C713" s="149"/>
      <c r="D713" s="111"/>
      <c r="E713" s="144" t="str">
        <f t="shared" si="89"/>
        <v/>
      </c>
      <c r="F713" s="238"/>
      <c r="G713" s="238"/>
      <c r="H713" s="238"/>
      <c r="I713" s="238"/>
      <c r="J713" s="238"/>
      <c r="K713" s="238"/>
      <c r="L713" s="238"/>
      <c r="M713" s="238"/>
      <c r="N713" s="238"/>
      <c r="O713" s="238"/>
      <c r="P713" s="238"/>
      <c r="Q713" s="238"/>
      <c r="R713" s="238"/>
      <c r="S713" s="238"/>
      <c r="T713" s="238"/>
      <c r="U713" s="238"/>
      <c r="V713" s="238"/>
      <c r="W713" s="238"/>
      <c r="X713" s="238"/>
      <c r="Y713" s="238"/>
      <c r="Z713" s="238"/>
      <c r="AA713" s="238"/>
      <c r="AB713" s="238"/>
      <c r="AC713" s="238"/>
      <c r="AD713" s="238"/>
      <c r="AE713" s="238"/>
      <c r="AF713" s="238"/>
      <c r="AG713" s="238"/>
      <c r="AH713" s="239"/>
      <c r="AI713" s="240"/>
      <c r="AJ713" s="239"/>
      <c r="AK713" s="238"/>
      <c r="AL713" s="241"/>
      <c r="AM713" s="238"/>
      <c r="AN713" s="238"/>
      <c r="AO713" s="238"/>
      <c r="AP713" s="174" t="str">
        <f t="shared" si="90"/>
        <v/>
      </c>
      <c r="AQ713" s="109" t="str">
        <f t="shared" si="91"/>
        <v/>
      </c>
      <c r="AR713" s="172" t="str">
        <f>UPPER(IF($AH713="","",IF(COUNTIF($AR$34:$AR712,$AH713)&lt;1,$AH713,"")))</f>
        <v/>
      </c>
      <c r="AS713" s="111" t="str">
        <f t="shared" si="87"/>
        <v/>
      </c>
      <c r="AT713" s="109" t="str">
        <f t="shared" si="92"/>
        <v/>
      </c>
      <c r="AU713" s="242"/>
      <c r="AV713" s="150"/>
      <c r="AW713" s="151"/>
      <c r="AX713" s="152" t="str">
        <f t="shared" si="85"/>
        <v/>
      </c>
      <c r="AY713" s="152"/>
    </row>
    <row r="714" spans="1:51" s="107" customFormat="1">
      <c r="A714" s="142" t="str">
        <f t="shared" si="88"/>
        <v/>
      </c>
      <c r="B714" s="148" t="str">
        <f t="shared" si="86"/>
        <v/>
      </c>
      <c r="C714" s="149"/>
      <c r="D714" s="111"/>
      <c r="E714" s="144" t="str">
        <f t="shared" si="89"/>
        <v/>
      </c>
      <c r="F714" s="238"/>
      <c r="G714" s="238"/>
      <c r="H714" s="238"/>
      <c r="I714" s="238"/>
      <c r="J714" s="238"/>
      <c r="K714" s="238"/>
      <c r="L714" s="238"/>
      <c r="M714" s="238"/>
      <c r="N714" s="238"/>
      <c r="O714" s="238"/>
      <c r="P714" s="238"/>
      <c r="Q714" s="238"/>
      <c r="R714" s="238"/>
      <c r="S714" s="238"/>
      <c r="T714" s="238"/>
      <c r="U714" s="238"/>
      <c r="V714" s="238"/>
      <c r="W714" s="238"/>
      <c r="X714" s="238"/>
      <c r="Y714" s="238"/>
      <c r="Z714" s="238"/>
      <c r="AA714" s="238"/>
      <c r="AB714" s="238"/>
      <c r="AC714" s="238"/>
      <c r="AD714" s="238"/>
      <c r="AE714" s="238"/>
      <c r="AF714" s="238"/>
      <c r="AG714" s="238"/>
      <c r="AH714" s="239"/>
      <c r="AI714" s="240"/>
      <c r="AJ714" s="239"/>
      <c r="AK714" s="238"/>
      <c r="AL714" s="241"/>
      <c r="AM714" s="238"/>
      <c r="AN714" s="238"/>
      <c r="AO714" s="238"/>
      <c r="AP714" s="174" t="str">
        <f t="shared" si="90"/>
        <v/>
      </c>
      <c r="AQ714" s="109" t="str">
        <f t="shared" si="91"/>
        <v/>
      </c>
      <c r="AR714" s="172" t="str">
        <f>UPPER(IF($AH714="","",IF(COUNTIF($AR$34:$AR713,$AH714)&lt;1,$AH714,"")))</f>
        <v/>
      </c>
      <c r="AS714" s="111" t="str">
        <f t="shared" si="87"/>
        <v/>
      </c>
      <c r="AT714" s="109" t="str">
        <f t="shared" si="92"/>
        <v/>
      </c>
      <c r="AU714" s="242"/>
      <c r="AV714" s="150"/>
      <c r="AW714" s="151"/>
      <c r="AX714" s="152" t="str">
        <f t="shared" si="85"/>
        <v/>
      </c>
      <c r="AY714" s="152"/>
    </row>
    <row r="715" spans="1:51" s="107" customFormat="1">
      <c r="A715" s="142" t="str">
        <f t="shared" si="88"/>
        <v/>
      </c>
      <c r="B715" s="148" t="str">
        <f t="shared" si="86"/>
        <v/>
      </c>
      <c r="C715" s="149"/>
      <c r="D715" s="111"/>
      <c r="E715" s="144" t="str">
        <f t="shared" si="89"/>
        <v/>
      </c>
      <c r="F715" s="238"/>
      <c r="G715" s="238"/>
      <c r="H715" s="238"/>
      <c r="I715" s="238"/>
      <c r="J715" s="238"/>
      <c r="K715" s="238"/>
      <c r="L715" s="238"/>
      <c r="M715" s="238"/>
      <c r="N715" s="238"/>
      <c r="O715" s="238"/>
      <c r="P715" s="238"/>
      <c r="Q715" s="238"/>
      <c r="R715" s="238"/>
      <c r="S715" s="238"/>
      <c r="T715" s="238"/>
      <c r="U715" s="238"/>
      <c r="V715" s="238"/>
      <c r="W715" s="238"/>
      <c r="X715" s="238"/>
      <c r="Y715" s="238"/>
      <c r="Z715" s="238"/>
      <c r="AA715" s="238"/>
      <c r="AB715" s="238"/>
      <c r="AC715" s="238"/>
      <c r="AD715" s="238"/>
      <c r="AE715" s="238"/>
      <c r="AF715" s="238"/>
      <c r="AG715" s="238"/>
      <c r="AH715" s="239"/>
      <c r="AI715" s="240"/>
      <c r="AJ715" s="239"/>
      <c r="AK715" s="238"/>
      <c r="AL715" s="241"/>
      <c r="AM715" s="238"/>
      <c r="AN715" s="238"/>
      <c r="AO715" s="238"/>
      <c r="AP715" s="174" t="str">
        <f t="shared" si="90"/>
        <v/>
      </c>
      <c r="AQ715" s="109" t="str">
        <f t="shared" si="91"/>
        <v/>
      </c>
      <c r="AR715" s="172" t="str">
        <f>UPPER(IF($AH715="","",IF(COUNTIF($AR$34:$AR714,$AH715)&lt;1,$AH715,"")))</f>
        <v/>
      </c>
      <c r="AS715" s="111" t="str">
        <f t="shared" si="87"/>
        <v/>
      </c>
      <c r="AT715" s="109" t="str">
        <f t="shared" si="92"/>
        <v/>
      </c>
      <c r="AU715" s="242"/>
      <c r="AV715" s="150"/>
      <c r="AW715" s="151"/>
      <c r="AX715" s="152" t="str">
        <f t="shared" si="85"/>
        <v/>
      </c>
      <c r="AY715" s="152"/>
    </row>
    <row r="716" spans="1:51" s="107" customFormat="1">
      <c r="A716" s="142" t="str">
        <f t="shared" si="88"/>
        <v/>
      </c>
      <c r="B716" s="148" t="str">
        <f t="shared" si="86"/>
        <v/>
      </c>
      <c r="C716" s="149"/>
      <c r="D716" s="111"/>
      <c r="E716" s="144" t="str">
        <f t="shared" si="89"/>
        <v/>
      </c>
      <c r="F716" s="238"/>
      <c r="G716" s="238"/>
      <c r="H716" s="238"/>
      <c r="I716" s="238"/>
      <c r="J716" s="238"/>
      <c r="K716" s="238"/>
      <c r="L716" s="238"/>
      <c r="M716" s="238"/>
      <c r="N716" s="238"/>
      <c r="O716" s="238"/>
      <c r="P716" s="238"/>
      <c r="Q716" s="238"/>
      <c r="R716" s="238"/>
      <c r="S716" s="238"/>
      <c r="T716" s="238"/>
      <c r="U716" s="238"/>
      <c r="V716" s="238"/>
      <c r="W716" s="238"/>
      <c r="X716" s="238"/>
      <c r="Y716" s="238"/>
      <c r="Z716" s="238"/>
      <c r="AA716" s="238"/>
      <c r="AB716" s="238"/>
      <c r="AC716" s="238"/>
      <c r="AD716" s="238"/>
      <c r="AE716" s="238"/>
      <c r="AF716" s="238"/>
      <c r="AG716" s="238"/>
      <c r="AH716" s="239"/>
      <c r="AI716" s="240"/>
      <c r="AJ716" s="239"/>
      <c r="AK716" s="238"/>
      <c r="AL716" s="241"/>
      <c r="AM716" s="238"/>
      <c r="AN716" s="238"/>
      <c r="AO716" s="238"/>
      <c r="AP716" s="174" t="str">
        <f t="shared" si="90"/>
        <v/>
      </c>
      <c r="AQ716" s="109" t="str">
        <f t="shared" si="91"/>
        <v/>
      </c>
      <c r="AR716" s="172" t="str">
        <f>UPPER(IF($AH716="","",IF(COUNTIF($AR$34:$AR715,$AH716)&lt;1,$AH716,"")))</f>
        <v/>
      </c>
      <c r="AS716" s="111" t="str">
        <f t="shared" si="87"/>
        <v/>
      </c>
      <c r="AT716" s="109" t="str">
        <f t="shared" si="92"/>
        <v/>
      </c>
      <c r="AU716" s="242"/>
      <c r="AV716" s="150"/>
      <c r="AW716" s="151"/>
      <c r="AX716" s="152" t="str">
        <f t="shared" si="85"/>
        <v/>
      </c>
      <c r="AY716" s="152"/>
    </row>
    <row r="717" spans="1:51" s="107" customFormat="1">
      <c r="A717" s="142" t="str">
        <f t="shared" si="88"/>
        <v/>
      </c>
      <c r="B717" s="148" t="str">
        <f t="shared" si="86"/>
        <v/>
      </c>
      <c r="C717" s="149"/>
      <c r="D717" s="111"/>
      <c r="E717" s="144" t="str">
        <f t="shared" si="89"/>
        <v/>
      </c>
      <c r="F717" s="238"/>
      <c r="G717" s="238"/>
      <c r="H717" s="238"/>
      <c r="I717" s="238"/>
      <c r="J717" s="238"/>
      <c r="K717" s="238"/>
      <c r="L717" s="238"/>
      <c r="M717" s="238"/>
      <c r="N717" s="238"/>
      <c r="O717" s="238"/>
      <c r="P717" s="238"/>
      <c r="Q717" s="238"/>
      <c r="R717" s="238"/>
      <c r="S717" s="238"/>
      <c r="T717" s="238"/>
      <c r="U717" s="238"/>
      <c r="V717" s="238"/>
      <c r="W717" s="238"/>
      <c r="X717" s="238"/>
      <c r="Y717" s="238"/>
      <c r="Z717" s="238"/>
      <c r="AA717" s="238"/>
      <c r="AB717" s="238"/>
      <c r="AC717" s="238"/>
      <c r="AD717" s="238"/>
      <c r="AE717" s="238"/>
      <c r="AF717" s="238"/>
      <c r="AG717" s="238"/>
      <c r="AH717" s="239"/>
      <c r="AI717" s="240"/>
      <c r="AJ717" s="239"/>
      <c r="AK717" s="238"/>
      <c r="AL717" s="241"/>
      <c r="AM717" s="238"/>
      <c r="AN717" s="238"/>
      <c r="AO717" s="238"/>
      <c r="AP717" s="174" t="str">
        <f t="shared" si="90"/>
        <v/>
      </c>
      <c r="AQ717" s="109" t="str">
        <f t="shared" si="91"/>
        <v/>
      </c>
      <c r="AR717" s="172" t="str">
        <f>UPPER(IF($AH717="","",IF(COUNTIF($AR$34:$AR716,$AH717)&lt;1,$AH717,"")))</f>
        <v/>
      </c>
      <c r="AS717" s="111" t="str">
        <f t="shared" si="87"/>
        <v/>
      </c>
      <c r="AT717" s="109" t="str">
        <f t="shared" si="92"/>
        <v/>
      </c>
      <c r="AU717" s="242"/>
      <c r="AV717" s="150"/>
      <c r="AW717" s="151"/>
      <c r="AX717" s="152" t="str">
        <f t="shared" si="85"/>
        <v/>
      </c>
      <c r="AY717" s="152"/>
    </row>
    <row r="718" spans="1:51" s="107" customFormat="1">
      <c r="A718" s="142" t="str">
        <f t="shared" si="88"/>
        <v/>
      </c>
      <c r="B718" s="148" t="str">
        <f t="shared" si="86"/>
        <v/>
      </c>
      <c r="C718" s="149"/>
      <c r="D718" s="111"/>
      <c r="E718" s="144" t="str">
        <f t="shared" si="89"/>
        <v/>
      </c>
      <c r="F718" s="238"/>
      <c r="G718" s="238"/>
      <c r="H718" s="238"/>
      <c r="I718" s="238"/>
      <c r="J718" s="238"/>
      <c r="K718" s="238"/>
      <c r="L718" s="238"/>
      <c r="M718" s="238"/>
      <c r="N718" s="238"/>
      <c r="O718" s="238"/>
      <c r="P718" s="238"/>
      <c r="Q718" s="238"/>
      <c r="R718" s="238"/>
      <c r="S718" s="238"/>
      <c r="T718" s="238"/>
      <c r="U718" s="238"/>
      <c r="V718" s="238"/>
      <c r="W718" s="238"/>
      <c r="X718" s="238"/>
      <c r="Y718" s="238"/>
      <c r="Z718" s="238"/>
      <c r="AA718" s="238"/>
      <c r="AB718" s="238"/>
      <c r="AC718" s="238"/>
      <c r="AD718" s="238"/>
      <c r="AE718" s="238"/>
      <c r="AF718" s="238"/>
      <c r="AG718" s="238"/>
      <c r="AH718" s="239"/>
      <c r="AI718" s="240"/>
      <c r="AJ718" s="239"/>
      <c r="AK718" s="238"/>
      <c r="AL718" s="241"/>
      <c r="AM718" s="238"/>
      <c r="AN718" s="238"/>
      <c r="AO718" s="238"/>
      <c r="AP718" s="174" t="str">
        <f t="shared" si="90"/>
        <v/>
      </c>
      <c r="AQ718" s="109" t="str">
        <f t="shared" si="91"/>
        <v/>
      </c>
      <c r="AR718" s="172" t="str">
        <f>UPPER(IF($AH718="","",IF(COUNTIF($AR$34:$AR717,$AH718)&lt;1,$AH718,"")))</f>
        <v/>
      </c>
      <c r="AS718" s="111" t="str">
        <f t="shared" si="87"/>
        <v/>
      </c>
      <c r="AT718" s="109" t="str">
        <f t="shared" si="92"/>
        <v/>
      </c>
      <c r="AU718" s="242"/>
      <c r="AV718" s="150"/>
      <c r="AW718" s="151"/>
      <c r="AX718" s="152" t="str">
        <f t="shared" si="85"/>
        <v/>
      </c>
      <c r="AY718" s="152"/>
    </row>
    <row r="719" spans="1:51" s="107" customFormat="1">
      <c r="A719" s="142" t="str">
        <f t="shared" si="88"/>
        <v/>
      </c>
      <c r="B719" s="148" t="str">
        <f t="shared" si="86"/>
        <v/>
      </c>
      <c r="C719" s="149"/>
      <c r="D719" s="111"/>
      <c r="E719" s="144" t="str">
        <f t="shared" si="89"/>
        <v/>
      </c>
      <c r="F719" s="238"/>
      <c r="G719" s="238"/>
      <c r="H719" s="238"/>
      <c r="I719" s="238"/>
      <c r="J719" s="238"/>
      <c r="K719" s="238"/>
      <c r="L719" s="238"/>
      <c r="M719" s="238"/>
      <c r="N719" s="238"/>
      <c r="O719" s="238"/>
      <c r="P719" s="238"/>
      <c r="Q719" s="238"/>
      <c r="R719" s="238"/>
      <c r="S719" s="238"/>
      <c r="T719" s="238"/>
      <c r="U719" s="238"/>
      <c r="V719" s="238"/>
      <c r="W719" s="238"/>
      <c r="X719" s="238"/>
      <c r="Y719" s="238"/>
      <c r="Z719" s="238"/>
      <c r="AA719" s="238"/>
      <c r="AB719" s="238"/>
      <c r="AC719" s="238"/>
      <c r="AD719" s="238"/>
      <c r="AE719" s="238"/>
      <c r="AF719" s="238"/>
      <c r="AG719" s="238"/>
      <c r="AH719" s="239"/>
      <c r="AI719" s="240"/>
      <c r="AJ719" s="239"/>
      <c r="AK719" s="238"/>
      <c r="AL719" s="241"/>
      <c r="AM719" s="238"/>
      <c r="AN719" s="238"/>
      <c r="AO719" s="238"/>
      <c r="AP719" s="174" t="str">
        <f t="shared" si="90"/>
        <v/>
      </c>
      <c r="AQ719" s="109" t="str">
        <f t="shared" si="91"/>
        <v/>
      </c>
      <c r="AR719" s="172" t="str">
        <f>UPPER(IF($AH719="","",IF(COUNTIF($AR$34:$AR718,$AH719)&lt;1,$AH719,"")))</f>
        <v/>
      </c>
      <c r="AS719" s="111" t="str">
        <f t="shared" si="87"/>
        <v/>
      </c>
      <c r="AT719" s="109" t="str">
        <f t="shared" si="92"/>
        <v/>
      </c>
      <c r="AU719" s="242"/>
      <c r="AV719" s="150"/>
      <c r="AW719" s="151"/>
      <c r="AX719" s="152" t="str">
        <f t="shared" si="85"/>
        <v/>
      </c>
      <c r="AY719" s="152"/>
    </row>
    <row r="720" spans="1:51" s="107" customFormat="1">
      <c r="A720" s="142" t="str">
        <f t="shared" si="88"/>
        <v/>
      </c>
      <c r="B720" s="148" t="str">
        <f t="shared" si="86"/>
        <v/>
      </c>
      <c r="C720" s="149"/>
      <c r="D720" s="111"/>
      <c r="E720" s="144" t="str">
        <f t="shared" si="89"/>
        <v/>
      </c>
      <c r="F720" s="238"/>
      <c r="G720" s="238"/>
      <c r="H720" s="238"/>
      <c r="I720" s="238"/>
      <c r="J720" s="238"/>
      <c r="K720" s="238"/>
      <c r="L720" s="238"/>
      <c r="M720" s="238"/>
      <c r="N720" s="238"/>
      <c r="O720" s="238"/>
      <c r="P720" s="238"/>
      <c r="Q720" s="238"/>
      <c r="R720" s="238"/>
      <c r="S720" s="238"/>
      <c r="T720" s="238"/>
      <c r="U720" s="238"/>
      <c r="V720" s="238"/>
      <c r="W720" s="238"/>
      <c r="X720" s="238"/>
      <c r="Y720" s="238"/>
      <c r="Z720" s="238"/>
      <c r="AA720" s="238"/>
      <c r="AB720" s="238"/>
      <c r="AC720" s="238"/>
      <c r="AD720" s="238"/>
      <c r="AE720" s="238"/>
      <c r="AF720" s="238"/>
      <c r="AG720" s="238"/>
      <c r="AH720" s="239"/>
      <c r="AI720" s="240"/>
      <c r="AJ720" s="239"/>
      <c r="AK720" s="238"/>
      <c r="AL720" s="241"/>
      <c r="AM720" s="238"/>
      <c r="AN720" s="238"/>
      <c r="AO720" s="238"/>
      <c r="AP720" s="174" t="str">
        <f t="shared" si="90"/>
        <v/>
      </c>
      <c r="AQ720" s="109" t="str">
        <f t="shared" si="91"/>
        <v/>
      </c>
      <c r="AR720" s="172" t="str">
        <f>UPPER(IF($AH720="","",IF(COUNTIF($AR$34:$AR719,$AH720)&lt;1,$AH720,"")))</f>
        <v/>
      </c>
      <c r="AS720" s="111" t="str">
        <f t="shared" si="87"/>
        <v/>
      </c>
      <c r="AT720" s="109" t="str">
        <f t="shared" si="92"/>
        <v/>
      </c>
      <c r="AU720" s="242"/>
      <c r="AV720" s="150"/>
      <c r="AW720" s="151"/>
      <c r="AX720" s="152" t="str">
        <f t="shared" si="85"/>
        <v/>
      </c>
      <c r="AY720" s="152"/>
    </row>
    <row r="721" spans="1:51" s="107" customFormat="1">
      <c r="A721" s="142" t="str">
        <f t="shared" si="88"/>
        <v/>
      </c>
      <c r="B721" s="148" t="str">
        <f t="shared" si="86"/>
        <v/>
      </c>
      <c r="C721" s="149"/>
      <c r="D721" s="111"/>
      <c r="E721" s="144" t="str">
        <f t="shared" si="89"/>
        <v/>
      </c>
      <c r="F721" s="238"/>
      <c r="G721" s="238"/>
      <c r="H721" s="238"/>
      <c r="I721" s="238"/>
      <c r="J721" s="238"/>
      <c r="K721" s="238"/>
      <c r="L721" s="238"/>
      <c r="M721" s="238"/>
      <c r="N721" s="238"/>
      <c r="O721" s="238"/>
      <c r="P721" s="238"/>
      <c r="Q721" s="238"/>
      <c r="R721" s="238"/>
      <c r="S721" s="238"/>
      <c r="T721" s="238"/>
      <c r="U721" s="238"/>
      <c r="V721" s="238"/>
      <c r="W721" s="238"/>
      <c r="X721" s="238"/>
      <c r="Y721" s="238"/>
      <c r="Z721" s="238"/>
      <c r="AA721" s="238"/>
      <c r="AB721" s="238"/>
      <c r="AC721" s="238"/>
      <c r="AD721" s="238"/>
      <c r="AE721" s="238"/>
      <c r="AF721" s="238"/>
      <c r="AG721" s="238"/>
      <c r="AH721" s="239"/>
      <c r="AI721" s="240"/>
      <c r="AJ721" s="239"/>
      <c r="AK721" s="238"/>
      <c r="AL721" s="241"/>
      <c r="AM721" s="238"/>
      <c r="AN721" s="238"/>
      <c r="AO721" s="238"/>
      <c r="AP721" s="174" t="str">
        <f t="shared" si="90"/>
        <v/>
      </c>
      <c r="AQ721" s="109" t="str">
        <f t="shared" si="91"/>
        <v/>
      </c>
      <c r="AR721" s="172" t="str">
        <f>UPPER(IF($AH721="","",IF(COUNTIF($AR$34:$AR720,$AH721)&lt;1,$AH721,"")))</f>
        <v/>
      </c>
      <c r="AS721" s="111" t="str">
        <f t="shared" si="87"/>
        <v/>
      </c>
      <c r="AT721" s="109" t="str">
        <f t="shared" si="92"/>
        <v/>
      </c>
      <c r="AU721" s="242"/>
      <c r="AV721" s="150"/>
      <c r="AW721" s="151"/>
      <c r="AX721" s="152" t="str">
        <f t="shared" si="85"/>
        <v/>
      </c>
      <c r="AY721" s="152"/>
    </row>
    <row r="722" spans="1:51" s="107" customFormat="1">
      <c r="A722" s="142" t="str">
        <f t="shared" si="88"/>
        <v/>
      </c>
      <c r="B722" s="148" t="str">
        <f t="shared" si="86"/>
        <v/>
      </c>
      <c r="C722" s="149"/>
      <c r="D722" s="111"/>
      <c r="E722" s="144" t="str">
        <f t="shared" si="89"/>
        <v/>
      </c>
      <c r="F722" s="238"/>
      <c r="G722" s="238"/>
      <c r="H722" s="238"/>
      <c r="I722" s="238"/>
      <c r="J722" s="238"/>
      <c r="K722" s="238"/>
      <c r="L722" s="238"/>
      <c r="M722" s="238"/>
      <c r="N722" s="238"/>
      <c r="O722" s="238"/>
      <c r="P722" s="238"/>
      <c r="Q722" s="238"/>
      <c r="R722" s="238"/>
      <c r="S722" s="238"/>
      <c r="T722" s="238"/>
      <c r="U722" s="238"/>
      <c r="V722" s="238"/>
      <c r="W722" s="238"/>
      <c r="X722" s="238"/>
      <c r="Y722" s="238"/>
      <c r="Z722" s="238"/>
      <c r="AA722" s="238"/>
      <c r="AB722" s="238"/>
      <c r="AC722" s="238"/>
      <c r="AD722" s="238"/>
      <c r="AE722" s="238"/>
      <c r="AF722" s="238"/>
      <c r="AG722" s="238"/>
      <c r="AH722" s="239"/>
      <c r="AI722" s="240"/>
      <c r="AJ722" s="239"/>
      <c r="AK722" s="238"/>
      <c r="AL722" s="241"/>
      <c r="AM722" s="238"/>
      <c r="AN722" s="238"/>
      <c r="AO722" s="238"/>
      <c r="AP722" s="174" t="str">
        <f t="shared" si="90"/>
        <v/>
      </c>
      <c r="AQ722" s="109" t="str">
        <f t="shared" si="91"/>
        <v/>
      </c>
      <c r="AR722" s="172" t="str">
        <f>UPPER(IF($AH722="","",IF(COUNTIF($AR$34:$AR721,$AH722)&lt;1,$AH722,"")))</f>
        <v/>
      </c>
      <c r="AS722" s="111" t="str">
        <f t="shared" si="87"/>
        <v/>
      </c>
      <c r="AT722" s="109" t="str">
        <f t="shared" si="92"/>
        <v/>
      </c>
      <c r="AU722" s="242"/>
      <c r="AV722" s="150"/>
      <c r="AW722" s="151"/>
      <c r="AX722" s="152" t="str">
        <f t="shared" si="85"/>
        <v/>
      </c>
      <c r="AY722" s="152"/>
    </row>
    <row r="723" spans="1:51" s="107" customFormat="1">
      <c r="A723" s="142" t="str">
        <f t="shared" si="88"/>
        <v/>
      </c>
      <c r="B723" s="148" t="str">
        <f t="shared" si="86"/>
        <v/>
      </c>
      <c r="C723" s="149"/>
      <c r="D723" s="111"/>
      <c r="E723" s="144" t="str">
        <f t="shared" si="89"/>
        <v/>
      </c>
      <c r="F723" s="238"/>
      <c r="G723" s="238"/>
      <c r="H723" s="238"/>
      <c r="I723" s="238"/>
      <c r="J723" s="238"/>
      <c r="K723" s="238"/>
      <c r="L723" s="238"/>
      <c r="M723" s="238"/>
      <c r="N723" s="238"/>
      <c r="O723" s="238"/>
      <c r="P723" s="238"/>
      <c r="Q723" s="238"/>
      <c r="R723" s="238"/>
      <c r="S723" s="238"/>
      <c r="T723" s="238"/>
      <c r="U723" s="238"/>
      <c r="V723" s="238"/>
      <c r="W723" s="238"/>
      <c r="X723" s="238"/>
      <c r="Y723" s="238"/>
      <c r="Z723" s="238"/>
      <c r="AA723" s="238"/>
      <c r="AB723" s="238"/>
      <c r="AC723" s="238"/>
      <c r="AD723" s="238"/>
      <c r="AE723" s="238"/>
      <c r="AF723" s="238"/>
      <c r="AG723" s="238"/>
      <c r="AH723" s="239"/>
      <c r="AI723" s="240"/>
      <c r="AJ723" s="239"/>
      <c r="AK723" s="238"/>
      <c r="AL723" s="241"/>
      <c r="AM723" s="238"/>
      <c r="AN723" s="238"/>
      <c r="AO723" s="238"/>
      <c r="AP723" s="174" t="str">
        <f t="shared" si="90"/>
        <v/>
      </c>
      <c r="AQ723" s="109" t="str">
        <f t="shared" si="91"/>
        <v/>
      </c>
      <c r="AR723" s="172" t="str">
        <f>UPPER(IF($AH723="","",IF(COUNTIF($AR$34:$AR722,$AH723)&lt;1,$AH723,"")))</f>
        <v/>
      </c>
      <c r="AS723" s="111" t="str">
        <f t="shared" si="87"/>
        <v/>
      </c>
      <c r="AT723" s="109" t="str">
        <f t="shared" si="92"/>
        <v/>
      </c>
      <c r="AU723" s="242"/>
      <c r="AV723" s="150"/>
      <c r="AW723" s="151"/>
      <c r="AX723" s="152" t="str">
        <f t="shared" si="85"/>
        <v/>
      </c>
      <c r="AY723" s="152"/>
    </row>
    <row r="724" spans="1:51" s="107" customFormat="1">
      <c r="A724" s="142" t="str">
        <f t="shared" si="88"/>
        <v/>
      </c>
      <c r="B724" s="148" t="str">
        <f t="shared" si="86"/>
        <v/>
      </c>
      <c r="C724" s="149"/>
      <c r="D724" s="111"/>
      <c r="E724" s="144" t="str">
        <f t="shared" si="89"/>
        <v/>
      </c>
      <c r="F724" s="238"/>
      <c r="G724" s="238"/>
      <c r="H724" s="238"/>
      <c r="I724" s="238"/>
      <c r="J724" s="238"/>
      <c r="K724" s="238"/>
      <c r="L724" s="238"/>
      <c r="M724" s="238"/>
      <c r="N724" s="238"/>
      <c r="O724" s="238"/>
      <c r="P724" s="238"/>
      <c r="Q724" s="238"/>
      <c r="R724" s="238"/>
      <c r="S724" s="238"/>
      <c r="T724" s="238"/>
      <c r="U724" s="238"/>
      <c r="V724" s="238"/>
      <c r="W724" s="238"/>
      <c r="X724" s="238"/>
      <c r="Y724" s="238"/>
      <c r="Z724" s="238"/>
      <c r="AA724" s="238"/>
      <c r="AB724" s="238"/>
      <c r="AC724" s="238"/>
      <c r="AD724" s="238"/>
      <c r="AE724" s="238"/>
      <c r="AF724" s="238"/>
      <c r="AG724" s="238"/>
      <c r="AH724" s="239"/>
      <c r="AI724" s="240"/>
      <c r="AJ724" s="239"/>
      <c r="AK724" s="238"/>
      <c r="AL724" s="241"/>
      <c r="AM724" s="238"/>
      <c r="AN724" s="238"/>
      <c r="AO724" s="238"/>
      <c r="AP724" s="174" t="str">
        <f t="shared" si="90"/>
        <v/>
      </c>
      <c r="AQ724" s="109" t="str">
        <f t="shared" si="91"/>
        <v/>
      </c>
      <c r="AR724" s="172" t="str">
        <f>UPPER(IF($AH724="","",IF(COUNTIF($AR$34:$AR723,$AH724)&lt;1,$AH724,"")))</f>
        <v/>
      </c>
      <c r="AS724" s="111" t="str">
        <f t="shared" si="87"/>
        <v/>
      </c>
      <c r="AT724" s="109" t="str">
        <f t="shared" si="92"/>
        <v/>
      </c>
      <c r="AU724" s="242"/>
      <c r="AV724" s="150"/>
      <c r="AW724" s="151"/>
      <c r="AX724" s="152" t="str">
        <f t="shared" si="85"/>
        <v/>
      </c>
      <c r="AY724" s="152"/>
    </row>
    <row r="725" spans="1:51" s="107" customFormat="1">
      <c r="A725" s="142" t="str">
        <f t="shared" si="88"/>
        <v/>
      </c>
      <c r="B725" s="148" t="str">
        <f t="shared" si="86"/>
        <v/>
      </c>
      <c r="C725" s="149"/>
      <c r="D725" s="111"/>
      <c r="E725" s="144" t="str">
        <f t="shared" si="89"/>
        <v/>
      </c>
      <c r="F725" s="238"/>
      <c r="G725" s="238"/>
      <c r="H725" s="238"/>
      <c r="I725" s="238"/>
      <c r="J725" s="238"/>
      <c r="K725" s="238"/>
      <c r="L725" s="238"/>
      <c r="M725" s="238"/>
      <c r="N725" s="238"/>
      <c r="O725" s="238"/>
      <c r="P725" s="238"/>
      <c r="Q725" s="238"/>
      <c r="R725" s="238"/>
      <c r="S725" s="238"/>
      <c r="T725" s="238"/>
      <c r="U725" s="238"/>
      <c r="V725" s="238"/>
      <c r="W725" s="238"/>
      <c r="X725" s="238"/>
      <c r="Y725" s="238"/>
      <c r="Z725" s="238"/>
      <c r="AA725" s="238"/>
      <c r="AB725" s="238"/>
      <c r="AC725" s="238"/>
      <c r="AD725" s="238"/>
      <c r="AE725" s="238"/>
      <c r="AF725" s="238"/>
      <c r="AG725" s="238"/>
      <c r="AH725" s="239"/>
      <c r="AI725" s="240"/>
      <c r="AJ725" s="239"/>
      <c r="AK725" s="238"/>
      <c r="AL725" s="241"/>
      <c r="AM725" s="238"/>
      <c r="AN725" s="238"/>
      <c r="AO725" s="238"/>
      <c r="AP725" s="174" t="str">
        <f t="shared" si="90"/>
        <v/>
      </c>
      <c r="AQ725" s="109" t="str">
        <f t="shared" si="91"/>
        <v/>
      </c>
      <c r="AR725" s="172" t="str">
        <f>UPPER(IF($AH725="","",IF(COUNTIF($AR$34:$AR724,$AH725)&lt;1,$AH725,"")))</f>
        <v/>
      </c>
      <c r="AS725" s="111" t="str">
        <f t="shared" si="87"/>
        <v/>
      </c>
      <c r="AT725" s="109" t="str">
        <f t="shared" si="92"/>
        <v/>
      </c>
      <c r="AU725" s="242"/>
      <c r="AV725" s="150"/>
      <c r="AW725" s="151"/>
      <c r="AX725" s="152" t="str">
        <f t="shared" si="85"/>
        <v/>
      </c>
      <c r="AY725" s="152"/>
    </row>
    <row r="726" spans="1:51" s="107" customFormat="1">
      <c r="A726" s="142" t="str">
        <f t="shared" si="88"/>
        <v/>
      </c>
      <c r="B726" s="148" t="str">
        <f t="shared" si="86"/>
        <v/>
      </c>
      <c r="C726" s="149"/>
      <c r="D726" s="111"/>
      <c r="E726" s="144" t="str">
        <f t="shared" si="89"/>
        <v/>
      </c>
      <c r="F726" s="238"/>
      <c r="G726" s="238"/>
      <c r="H726" s="238"/>
      <c r="I726" s="238"/>
      <c r="J726" s="238"/>
      <c r="K726" s="238"/>
      <c r="L726" s="238"/>
      <c r="M726" s="238"/>
      <c r="N726" s="238"/>
      <c r="O726" s="238"/>
      <c r="P726" s="238"/>
      <c r="Q726" s="238"/>
      <c r="R726" s="238"/>
      <c r="S726" s="238"/>
      <c r="T726" s="238"/>
      <c r="U726" s="238"/>
      <c r="V726" s="238"/>
      <c r="W726" s="238"/>
      <c r="X726" s="238"/>
      <c r="Y726" s="238"/>
      <c r="Z726" s="238"/>
      <c r="AA726" s="238"/>
      <c r="AB726" s="238"/>
      <c r="AC726" s="238"/>
      <c r="AD726" s="238"/>
      <c r="AE726" s="238"/>
      <c r="AF726" s="238"/>
      <c r="AG726" s="238"/>
      <c r="AH726" s="239"/>
      <c r="AI726" s="240"/>
      <c r="AJ726" s="239"/>
      <c r="AK726" s="238"/>
      <c r="AL726" s="241"/>
      <c r="AM726" s="238"/>
      <c r="AN726" s="238"/>
      <c r="AO726" s="238"/>
      <c r="AP726" s="174" t="str">
        <f t="shared" si="90"/>
        <v/>
      </c>
      <c r="AQ726" s="109" t="str">
        <f t="shared" si="91"/>
        <v/>
      </c>
      <c r="AR726" s="172" t="str">
        <f>UPPER(IF($AH726="","",IF(COUNTIF($AR$34:$AR725,$AH726)&lt;1,$AH726,"")))</f>
        <v/>
      </c>
      <c r="AS726" s="111" t="str">
        <f t="shared" si="87"/>
        <v/>
      </c>
      <c r="AT726" s="109" t="str">
        <f t="shared" si="92"/>
        <v/>
      </c>
      <c r="AU726" s="242"/>
      <c r="AV726" s="150"/>
      <c r="AW726" s="151"/>
      <c r="AX726" s="152" t="str">
        <f t="shared" si="85"/>
        <v/>
      </c>
      <c r="AY726" s="152"/>
    </row>
    <row r="727" spans="1:51" s="107" customFormat="1">
      <c r="A727" s="142" t="str">
        <f t="shared" si="88"/>
        <v/>
      </c>
      <c r="B727" s="148" t="str">
        <f t="shared" si="86"/>
        <v/>
      </c>
      <c r="C727" s="149"/>
      <c r="D727" s="111"/>
      <c r="E727" s="144" t="str">
        <f t="shared" si="89"/>
        <v/>
      </c>
      <c r="F727" s="238"/>
      <c r="G727" s="238"/>
      <c r="H727" s="238"/>
      <c r="I727" s="238"/>
      <c r="J727" s="238"/>
      <c r="K727" s="238"/>
      <c r="L727" s="238"/>
      <c r="M727" s="238"/>
      <c r="N727" s="238"/>
      <c r="O727" s="238"/>
      <c r="P727" s="238"/>
      <c r="Q727" s="238"/>
      <c r="R727" s="238"/>
      <c r="S727" s="238"/>
      <c r="T727" s="238"/>
      <c r="U727" s="238"/>
      <c r="V727" s="238"/>
      <c r="W727" s="238"/>
      <c r="X727" s="238"/>
      <c r="Y727" s="238"/>
      <c r="Z727" s="238"/>
      <c r="AA727" s="238"/>
      <c r="AB727" s="238"/>
      <c r="AC727" s="238"/>
      <c r="AD727" s="238"/>
      <c r="AE727" s="238"/>
      <c r="AF727" s="238"/>
      <c r="AG727" s="238"/>
      <c r="AH727" s="239"/>
      <c r="AI727" s="240"/>
      <c r="AJ727" s="239"/>
      <c r="AK727" s="238"/>
      <c r="AL727" s="241"/>
      <c r="AM727" s="238"/>
      <c r="AN727" s="238"/>
      <c r="AO727" s="238"/>
      <c r="AP727" s="174" t="str">
        <f t="shared" si="90"/>
        <v/>
      </c>
      <c r="AQ727" s="109" t="str">
        <f t="shared" si="91"/>
        <v/>
      </c>
      <c r="AR727" s="172" t="str">
        <f>UPPER(IF($AH727="","",IF(COUNTIF($AR$34:$AR726,$AH727)&lt;1,$AH727,"")))</f>
        <v/>
      </c>
      <c r="AS727" s="111" t="str">
        <f t="shared" si="87"/>
        <v/>
      </c>
      <c r="AT727" s="109" t="str">
        <f t="shared" si="92"/>
        <v/>
      </c>
      <c r="AU727" s="242"/>
      <c r="AV727" s="150"/>
      <c r="AW727" s="151"/>
      <c r="AX727" s="152" t="str">
        <f t="shared" si="85"/>
        <v/>
      </c>
      <c r="AY727" s="152"/>
    </row>
    <row r="728" spans="1:51" s="107" customFormat="1">
      <c r="A728" s="142" t="str">
        <f t="shared" si="88"/>
        <v/>
      </c>
      <c r="B728" s="148" t="str">
        <f t="shared" si="86"/>
        <v/>
      </c>
      <c r="C728" s="149"/>
      <c r="D728" s="111"/>
      <c r="E728" s="144" t="str">
        <f t="shared" si="89"/>
        <v/>
      </c>
      <c r="F728" s="238"/>
      <c r="G728" s="238"/>
      <c r="H728" s="238"/>
      <c r="I728" s="238"/>
      <c r="J728" s="238"/>
      <c r="K728" s="238"/>
      <c r="L728" s="238"/>
      <c r="M728" s="238"/>
      <c r="N728" s="238"/>
      <c r="O728" s="238"/>
      <c r="P728" s="238"/>
      <c r="Q728" s="238"/>
      <c r="R728" s="238"/>
      <c r="S728" s="238"/>
      <c r="T728" s="238"/>
      <c r="U728" s="238"/>
      <c r="V728" s="238"/>
      <c r="W728" s="238"/>
      <c r="X728" s="238"/>
      <c r="Y728" s="238"/>
      <c r="Z728" s="238"/>
      <c r="AA728" s="238"/>
      <c r="AB728" s="238"/>
      <c r="AC728" s="238"/>
      <c r="AD728" s="238"/>
      <c r="AE728" s="238"/>
      <c r="AF728" s="238"/>
      <c r="AG728" s="238"/>
      <c r="AH728" s="239"/>
      <c r="AI728" s="240"/>
      <c r="AJ728" s="239"/>
      <c r="AK728" s="238"/>
      <c r="AL728" s="241"/>
      <c r="AM728" s="238"/>
      <c r="AN728" s="238"/>
      <c r="AO728" s="238"/>
      <c r="AP728" s="174" t="str">
        <f t="shared" si="90"/>
        <v/>
      </c>
      <c r="AQ728" s="109" t="str">
        <f t="shared" si="91"/>
        <v/>
      </c>
      <c r="AR728" s="172" t="str">
        <f>UPPER(IF($AH728="","",IF(COUNTIF($AR$34:$AR727,$AH728)&lt;1,$AH728,"")))</f>
        <v/>
      </c>
      <c r="AS728" s="111" t="str">
        <f t="shared" si="87"/>
        <v/>
      </c>
      <c r="AT728" s="109" t="str">
        <f t="shared" si="92"/>
        <v/>
      </c>
      <c r="AU728" s="242"/>
      <c r="AV728" s="150"/>
      <c r="AW728" s="151"/>
      <c r="AX728" s="152" t="str">
        <f t="shared" si="85"/>
        <v/>
      </c>
      <c r="AY728" s="152"/>
    </row>
    <row r="729" spans="1:51" s="107" customFormat="1">
      <c r="A729" s="142" t="str">
        <f t="shared" si="88"/>
        <v/>
      </c>
      <c r="B729" s="148" t="str">
        <f t="shared" si="86"/>
        <v/>
      </c>
      <c r="C729" s="149"/>
      <c r="D729" s="111"/>
      <c r="E729" s="144" t="str">
        <f t="shared" si="89"/>
        <v/>
      </c>
      <c r="F729" s="238"/>
      <c r="G729" s="238"/>
      <c r="H729" s="238"/>
      <c r="I729" s="238"/>
      <c r="J729" s="238"/>
      <c r="K729" s="238"/>
      <c r="L729" s="238"/>
      <c r="M729" s="238"/>
      <c r="N729" s="238"/>
      <c r="O729" s="238"/>
      <c r="P729" s="238"/>
      <c r="Q729" s="238"/>
      <c r="R729" s="238"/>
      <c r="S729" s="238"/>
      <c r="T729" s="238"/>
      <c r="U729" s="238"/>
      <c r="V729" s="238"/>
      <c r="W729" s="238"/>
      <c r="X729" s="238"/>
      <c r="Y729" s="238"/>
      <c r="Z729" s="238"/>
      <c r="AA729" s="238"/>
      <c r="AB729" s="238"/>
      <c r="AC729" s="238"/>
      <c r="AD729" s="238"/>
      <c r="AE729" s="238"/>
      <c r="AF729" s="238"/>
      <c r="AG729" s="238"/>
      <c r="AH729" s="239"/>
      <c r="AI729" s="240"/>
      <c r="AJ729" s="239"/>
      <c r="AK729" s="238"/>
      <c r="AL729" s="241"/>
      <c r="AM729" s="238"/>
      <c r="AN729" s="238"/>
      <c r="AO729" s="238"/>
      <c r="AP729" s="174" t="str">
        <f t="shared" si="90"/>
        <v/>
      </c>
      <c r="AQ729" s="109" t="str">
        <f t="shared" si="91"/>
        <v/>
      </c>
      <c r="AR729" s="172" t="str">
        <f>UPPER(IF($AH729="","",IF(COUNTIF($AR$34:$AR728,$AH729)&lt;1,$AH729,"")))</f>
        <v/>
      </c>
      <c r="AS729" s="111" t="str">
        <f t="shared" si="87"/>
        <v/>
      </c>
      <c r="AT729" s="109" t="str">
        <f t="shared" si="92"/>
        <v/>
      </c>
      <c r="AU729" s="242"/>
      <c r="AV729" s="150"/>
      <c r="AW729" s="151"/>
      <c r="AX729" s="152" t="str">
        <f t="shared" si="85"/>
        <v/>
      </c>
      <c r="AY729" s="152"/>
    </row>
    <row r="730" spans="1:51" s="107" customFormat="1">
      <c r="A730" s="142" t="str">
        <f t="shared" si="88"/>
        <v/>
      </c>
      <c r="B730" s="148" t="str">
        <f t="shared" si="86"/>
        <v/>
      </c>
      <c r="C730" s="149"/>
      <c r="D730" s="111"/>
      <c r="E730" s="144" t="str">
        <f t="shared" si="89"/>
        <v/>
      </c>
      <c r="F730" s="238"/>
      <c r="G730" s="238"/>
      <c r="H730" s="238"/>
      <c r="I730" s="238"/>
      <c r="J730" s="238"/>
      <c r="K730" s="238"/>
      <c r="L730" s="238"/>
      <c r="M730" s="238"/>
      <c r="N730" s="238"/>
      <c r="O730" s="238"/>
      <c r="P730" s="238"/>
      <c r="Q730" s="238"/>
      <c r="R730" s="238"/>
      <c r="S730" s="238"/>
      <c r="T730" s="238"/>
      <c r="U730" s="238"/>
      <c r="V730" s="238"/>
      <c r="W730" s="238"/>
      <c r="X730" s="238"/>
      <c r="Y730" s="238"/>
      <c r="Z730" s="238"/>
      <c r="AA730" s="238"/>
      <c r="AB730" s="238"/>
      <c r="AC730" s="238"/>
      <c r="AD730" s="238"/>
      <c r="AE730" s="238"/>
      <c r="AF730" s="238"/>
      <c r="AG730" s="238"/>
      <c r="AH730" s="239"/>
      <c r="AI730" s="240"/>
      <c r="AJ730" s="239"/>
      <c r="AK730" s="238"/>
      <c r="AL730" s="241"/>
      <c r="AM730" s="238"/>
      <c r="AN730" s="238"/>
      <c r="AO730" s="238"/>
      <c r="AP730" s="174" t="str">
        <f t="shared" si="90"/>
        <v/>
      </c>
      <c r="AQ730" s="109" t="str">
        <f t="shared" si="91"/>
        <v/>
      </c>
      <c r="AR730" s="172" t="str">
        <f>UPPER(IF($AH730="","",IF(COUNTIF($AR$34:$AR729,$AH730)&lt;1,$AH730,"")))</f>
        <v/>
      </c>
      <c r="AS730" s="111" t="str">
        <f t="shared" si="87"/>
        <v/>
      </c>
      <c r="AT730" s="109" t="str">
        <f t="shared" si="92"/>
        <v/>
      </c>
      <c r="AU730" s="242"/>
      <c r="AV730" s="150"/>
      <c r="AW730" s="151"/>
      <c r="AX730" s="152" t="str">
        <f t="shared" si="85"/>
        <v/>
      </c>
      <c r="AY730" s="152"/>
    </row>
    <row r="731" spans="1:51" s="107" customFormat="1">
      <c r="A731" s="142" t="str">
        <f t="shared" si="88"/>
        <v/>
      </c>
      <c r="B731" s="148" t="str">
        <f t="shared" si="86"/>
        <v/>
      </c>
      <c r="C731" s="149"/>
      <c r="D731" s="111"/>
      <c r="E731" s="144" t="str">
        <f t="shared" si="89"/>
        <v/>
      </c>
      <c r="F731" s="238"/>
      <c r="G731" s="238"/>
      <c r="H731" s="238"/>
      <c r="I731" s="238"/>
      <c r="J731" s="238"/>
      <c r="K731" s="238"/>
      <c r="L731" s="238"/>
      <c r="M731" s="238"/>
      <c r="N731" s="238"/>
      <c r="O731" s="238"/>
      <c r="P731" s="238"/>
      <c r="Q731" s="238"/>
      <c r="R731" s="238"/>
      <c r="S731" s="238"/>
      <c r="T731" s="238"/>
      <c r="U731" s="238"/>
      <c r="V731" s="238"/>
      <c r="W731" s="238"/>
      <c r="X731" s="238"/>
      <c r="Y731" s="238"/>
      <c r="Z731" s="238"/>
      <c r="AA731" s="238"/>
      <c r="AB731" s="238"/>
      <c r="AC731" s="238"/>
      <c r="AD731" s="238"/>
      <c r="AE731" s="238"/>
      <c r="AF731" s="238"/>
      <c r="AG731" s="238"/>
      <c r="AH731" s="239"/>
      <c r="AI731" s="240"/>
      <c r="AJ731" s="239"/>
      <c r="AK731" s="238"/>
      <c r="AL731" s="241"/>
      <c r="AM731" s="238"/>
      <c r="AN731" s="238"/>
      <c r="AO731" s="238"/>
      <c r="AP731" s="174" t="str">
        <f t="shared" si="90"/>
        <v/>
      </c>
      <c r="AQ731" s="109" t="str">
        <f t="shared" si="91"/>
        <v/>
      </c>
      <c r="AR731" s="172" t="str">
        <f>UPPER(IF($AH731="","",IF(COUNTIF($AR$34:$AR730,$AH731)&lt;1,$AH731,"")))</f>
        <v/>
      </c>
      <c r="AS731" s="111" t="str">
        <f t="shared" si="87"/>
        <v/>
      </c>
      <c r="AT731" s="109" t="str">
        <f t="shared" si="92"/>
        <v/>
      </c>
      <c r="AU731" s="242"/>
      <c r="AV731" s="150"/>
      <c r="AW731" s="151"/>
      <c r="AX731" s="152" t="str">
        <f t="shared" si="85"/>
        <v/>
      </c>
      <c r="AY731" s="152"/>
    </row>
    <row r="732" spans="1:51" s="107" customFormat="1">
      <c r="A732" s="142" t="str">
        <f t="shared" si="88"/>
        <v/>
      </c>
      <c r="B732" s="148" t="str">
        <f t="shared" si="86"/>
        <v/>
      </c>
      <c r="C732" s="149"/>
      <c r="D732" s="111"/>
      <c r="E732" s="144" t="str">
        <f t="shared" si="89"/>
        <v/>
      </c>
      <c r="F732" s="238"/>
      <c r="G732" s="238"/>
      <c r="H732" s="238"/>
      <c r="I732" s="238"/>
      <c r="J732" s="238"/>
      <c r="K732" s="238"/>
      <c r="L732" s="238"/>
      <c r="M732" s="238"/>
      <c r="N732" s="238"/>
      <c r="O732" s="238"/>
      <c r="P732" s="238"/>
      <c r="Q732" s="238"/>
      <c r="R732" s="238"/>
      <c r="S732" s="238"/>
      <c r="T732" s="238"/>
      <c r="U732" s="238"/>
      <c r="V732" s="238"/>
      <c r="W732" s="238"/>
      <c r="X732" s="238"/>
      <c r="Y732" s="238"/>
      <c r="Z732" s="238"/>
      <c r="AA732" s="238"/>
      <c r="AB732" s="238"/>
      <c r="AC732" s="238"/>
      <c r="AD732" s="238"/>
      <c r="AE732" s="238"/>
      <c r="AF732" s="238"/>
      <c r="AG732" s="238"/>
      <c r="AH732" s="239"/>
      <c r="AI732" s="240"/>
      <c r="AJ732" s="239"/>
      <c r="AK732" s="238"/>
      <c r="AL732" s="241"/>
      <c r="AM732" s="238"/>
      <c r="AN732" s="238"/>
      <c r="AO732" s="238"/>
      <c r="AP732" s="174" t="str">
        <f t="shared" si="90"/>
        <v/>
      </c>
      <c r="AQ732" s="109" t="str">
        <f t="shared" si="91"/>
        <v/>
      </c>
      <c r="AR732" s="172" t="str">
        <f>UPPER(IF($AH732="","",IF(COUNTIF($AR$34:$AR731,$AH732)&lt;1,$AH732,"")))</f>
        <v/>
      </c>
      <c r="AS732" s="111" t="str">
        <f t="shared" si="87"/>
        <v/>
      </c>
      <c r="AT732" s="109" t="str">
        <f t="shared" si="92"/>
        <v/>
      </c>
      <c r="AU732" s="242"/>
      <c r="AV732" s="150"/>
      <c r="AW732" s="151"/>
      <c r="AX732" s="152" t="str">
        <f t="shared" si="85"/>
        <v/>
      </c>
      <c r="AY732" s="152"/>
    </row>
    <row r="733" spans="1:51" s="107" customFormat="1">
      <c r="A733" s="142" t="str">
        <f t="shared" si="88"/>
        <v/>
      </c>
      <c r="B733" s="148" t="str">
        <f t="shared" si="86"/>
        <v/>
      </c>
      <c r="C733" s="149"/>
      <c r="D733" s="111"/>
      <c r="E733" s="144" t="str">
        <f t="shared" si="89"/>
        <v/>
      </c>
      <c r="F733" s="238"/>
      <c r="G733" s="238"/>
      <c r="H733" s="238"/>
      <c r="I733" s="238"/>
      <c r="J733" s="238"/>
      <c r="K733" s="238"/>
      <c r="L733" s="238"/>
      <c r="M733" s="238"/>
      <c r="N733" s="238"/>
      <c r="O733" s="238"/>
      <c r="P733" s="238"/>
      <c r="Q733" s="238"/>
      <c r="R733" s="238"/>
      <c r="S733" s="238"/>
      <c r="T733" s="238"/>
      <c r="U733" s="238"/>
      <c r="V733" s="238"/>
      <c r="W733" s="238"/>
      <c r="X733" s="238"/>
      <c r="Y733" s="238"/>
      <c r="Z733" s="238"/>
      <c r="AA733" s="238"/>
      <c r="AB733" s="238"/>
      <c r="AC733" s="238"/>
      <c r="AD733" s="238"/>
      <c r="AE733" s="238"/>
      <c r="AF733" s="238"/>
      <c r="AG733" s="238"/>
      <c r="AH733" s="239"/>
      <c r="AI733" s="240"/>
      <c r="AJ733" s="239"/>
      <c r="AK733" s="238"/>
      <c r="AL733" s="241"/>
      <c r="AM733" s="238"/>
      <c r="AN733" s="238"/>
      <c r="AO733" s="238"/>
      <c r="AP733" s="174" t="str">
        <f t="shared" si="90"/>
        <v/>
      </c>
      <c r="AQ733" s="109" t="str">
        <f t="shared" si="91"/>
        <v/>
      </c>
      <c r="AR733" s="172" t="str">
        <f>UPPER(IF($AH733="","",IF(COUNTIF($AR$34:$AR732,$AH733)&lt;1,$AH733,"")))</f>
        <v/>
      </c>
      <c r="AS733" s="111" t="str">
        <f t="shared" si="87"/>
        <v/>
      </c>
      <c r="AT733" s="109" t="str">
        <f t="shared" si="92"/>
        <v/>
      </c>
      <c r="AU733" s="242"/>
      <c r="AV733" s="150"/>
      <c r="AW733" s="151"/>
      <c r="AX733" s="152" t="str">
        <f t="shared" ref="AX733:AX796" si="93">IF(AT733="","",IF(ISTEXT(AT733),"未填寫全部正確資料",IF(AW733-AT733=0,"",AW733-AT733)))</f>
        <v/>
      </c>
      <c r="AY733" s="152"/>
    </row>
    <row r="734" spans="1:51" s="107" customFormat="1">
      <c r="A734" s="142" t="str">
        <f t="shared" si="88"/>
        <v/>
      </c>
      <c r="B734" s="148" t="str">
        <f t="shared" si="86"/>
        <v/>
      </c>
      <c r="C734" s="149"/>
      <c r="D734" s="111"/>
      <c r="E734" s="144" t="str">
        <f t="shared" si="89"/>
        <v/>
      </c>
      <c r="F734" s="238"/>
      <c r="G734" s="238"/>
      <c r="H734" s="238"/>
      <c r="I734" s="238"/>
      <c r="J734" s="238"/>
      <c r="K734" s="238"/>
      <c r="L734" s="238"/>
      <c r="M734" s="238"/>
      <c r="N734" s="238"/>
      <c r="O734" s="238"/>
      <c r="P734" s="238"/>
      <c r="Q734" s="238"/>
      <c r="R734" s="238"/>
      <c r="S734" s="238"/>
      <c r="T734" s="238"/>
      <c r="U734" s="238"/>
      <c r="V734" s="238"/>
      <c r="W734" s="238"/>
      <c r="X734" s="238"/>
      <c r="Y734" s="238"/>
      <c r="Z734" s="238"/>
      <c r="AA734" s="238"/>
      <c r="AB734" s="238"/>
      <c r="AC734" s="238"/>
      <c r="AD734" s="238"/>
      <c r="AE734" s="238"/>
      <c r="AF734" s="238"/>
      <c r="AG734" s="238"/>
      <c r="AH734" s="239"/>
      <c r="AI734" s="240"/>
      <c r="AJ734" s="239"/>
      <c r="AK734" s="238"/>
      <c r="AL734" s="241"/>
      <c r="AM734" s="238"/>
      <c r="AN734" s="238"/>
      <c r="AO734" s="238"/>
      <c r="AP734" s="174" t="str">
        <f t="shared" si="90"/>
        <v/>
      </c>
      <c r="AQ734" s="109" t="str">
        <f t="shared" si="91"/>
        <v/>
      </c>
      <c r="AR734" s="172" t="str">
        <f>UPPER(IF($AH734="","",IF(COUNTIF($AR$34:$AR733,$AH734)&lt;1,$AH734,"")))</f>
        <v/>
      </c>
      <c r="AS734" s="111" t="str">
        <f t="shared" si="87"/>
        <v/>
      </c>
      <c r="AT734" s="109" t="str">
        <f t="shared" si="92"/>
        <v/>
      </c>
      <c r="AU734" s="242"/>
      <c r="AV734" s="150"/>
      <c r="AW734" s="151"/>
      <c r="AX734" s="152" t="str">
        <f t="shared" si="93"/>
        <v/>
      </c>
      <c r="AY734" s="152"/>
    </row>
    <row r="735" spans="1:51" s="107" customFormat="1">
      <c r="A735" s="142" t="str">
        <f t="shared" si="88"/>
        <v/>
      </c>
      <c r="B735" s="148" t="str">
        <f t="shared" si="86"/>
        <v/>
      </c>
      <c r="C735" s="149"/>
      <c r="D735" s="111"/>
      <c r="E735" s="144" t="str">
        <f t="shared" si="89"/>
        <v/>
      </c>
      <c r="F735" s="238"/>
      <c r="G735" s="238"/>
      <c r="H735" s="238"/>
      <c r="I735" s="238"/>
      <c r="J735" s="238"/>
      <c r="K735" s="238"/>
      <c r="L735" s="238"/>
      <c r="M735" s="238"/>
      <c r="N735" s="238"/>
      <c r="O735" s="238"/>
      <c r="P735" s="238"/>
      <c r="Q735" s="238"/>
      <c r="R735" s="238"/>
      <c r="S735" s="238"/>
      <c r="T735" s="238"/>
      <c r="U735" s="238"/>
      <c r="V735" s="238"/>
      <c r="W735" s="238"/>
      <c r="X735" s="238"/>
      <c r="Y735" s="238"/>
      <c r="Z735" s="238"/>
      <c r="AA735" s="238"/>
      <c r="AB735" s="238"/>
      <c r="AC735" s="238"/>
      <c r="AD735" s="238"/>
      <c r="AE735" s="238"/>
      <c r="AF735" s="238"/>
      <c r="AG735" s="238"/>
      <c r="AH735" s="239"/>
      <c r="AI735" s="240"/>
      <c r="AJ735" s="239"/>
      <c r="AK735" s="238"/>
      <c r="AL735" s="241"/>
      <c r="AM735" s="238"/>
      <c r="AN735" s="238"/>
      <c r="AO735" s="238"/>
      <c r="AP735" s="174" t="str">
        <f t="shared" si="90"/>
        <v/>
      </c>
      <c r="AQ735" s="109" t="str">
        <f t="shared" si="91"/>
        <v/>
      </c>
      <c r="AR735" s="172" t="str">
        <f>UPPER(IF($AH735="","",IF(COUNTIF($AR$34:$AR734,$AH735)&lt;1,$AH735,"")))</f>
        <v/>
      </c>
      <c r="AS735" s="111" t="str">
        <f t="shared" si="87"/>
        <v/>
      </c>
      <c r="AT735" s="109" t="str">
        <f t="shared" si="92"/>
        <v/>
      </c>
      <c r="AU735" s="242"/>
      <c r="AV735" s="150"/>
      <c r="AW735" s="151"/>
      <c r="AX735" s="152" t="str">
        <f t="shared" si="93"/>
        <v/>
      </c>
      <c r="AY735" s="152"/>
    </row>
    <row r="736" spans="1:51" s="107" customFormat="1">
      <c r="A736" s="142" t="str">
        <f t="shared" si="88"/>
        <v/>
      </c>
      <c r="B736" s="148" t="str">
        <f t="shared" si="86"/>
        <v/>
      </c>
      <c r="C736" s="149"/>
      <c r="D736" s="111"/>
      <c r="E736" s="144" t="str">
        <f t="shared" si="89"/>
        <v/>
      </c>
      <c r="F736" s="238"/>
      <c r="G736" s="238"/>
      <c r="H736" s="238"/>
      <c r="I736" s="238"/>
      <c r="J736" s="238"/>
      <c r="K736" s="238"/>
      <c r="L736" s="238"/>
      <c r="M736" s="238"/>
      <c r="N736" s="238"/>
      <c r="O736" s="238"/>
      <c r="P736" s="238"/>
      <c r="Q736" s="238"/>
      <c r="R736" s="238"/>
      <c r="S736" s="238"/>
      <c r="T736" s="238"/>
      <c r="U736" s="238"/>
      <c r="V736" s="238"/>
      <c r="W736" s="238"/>
      <c r="X736" s="238"/>
      <c r="Y736" s="238"/>
      <c r="Z736" s="238"/>
      <c r="AA736" s="238"/>
      <c r="AB736" s="238"/>
      <c r="AC736" s="238"/>
      <c r="AD736" s="238"/>
      <c r="AE736" s="238"/>
      <c r="AF736" s="238"/>
      <c r="AG736" s="238"/>
      <c r="AH736" s="239"/>
      <c r="AI736" s="240"/>
      <c r="AJ736" s="239"/>
      <c r="AK736" s="238"/>
      <c r="AL736" s="241"/>
      <c r="AM736" s="238"/>
      <c r="AN736" s="238"/>
      <c r="AO736" s="238"/>
      <c r="AP736" s="174" t="str">
        <f t="shared" si="90"/>
        <v/>
      </c>
      <c r="AQ736" s="109" t="str">
        <f t="shared" si="91"/>
        <v/>
      </c>
      <c r="AR736" s="172" t="str">
        <f>UPPER(IF($AH736="","",IF(COUNTIF($AR$34:$AR735,$AH736)&lt;1,$AH736,"")))</f>
        <v/>
      </c>
      <c r="AS736" s="111" t="str">
        <f t="shared" si="87"/>
        <v/>
      </c>
      <c r="AT736" s="109" t="str">
        <f t="shared" si="92"/>
        <v/>
      </c>
      <c r="AU736" s="242"/>
      <c r="AV736" s="150"/>
      <c r="AW736" s="151"/>
      <c r="AX736" s="152" t="str">
        <f t="shared" si="93"/>
        <v/>
      </c>
      <c r="AY736" s="152"/>
    </row>
    <row r="737" spans="1:51" s="107" customFormat="1">
      <c r="A737" s="142" t="str">
        <f t="shared" si="88"/>
        <v/>
      </c>
      <c r="B737" s="148" t="str">
        <f t="shared" si="86"/>
        <v/>
      </c>
      <c r="C737" s="149"/>
      <c r="D737" s="111"/>
      <c r="E737" s="144" t="str">
        <f t="shared" si="89"/>
        <v/>
      </c>
      <c r="F737" s="238"/>
      <c r="G737" s="238"/>
      <c r="H737" s="238"/>
      <c r="I737" s="238"/>
      <c r="J737" s="238"/>
      <c r="K737" s="238"/>
      <c r="L737" s="238"/>
      <c r="M737" s="238"/>
      <c r="N737" s="238"/>
      <c r="O737" s="238"/>
      <c r="P737" s="238"/>
      <c r="Q737" s="238"/>
      <c r="R737" s="238"/>
      <c r="S737" s="238"/>
      <c r="T737" s="238"/>
      <c r="U737" s="238"/>
      <c r="V737" s="238"/>
      <c r="W737" s="238"/>
      <c r="X737" s="238"/>
      <c r="Y737" s="238"/>
      <c r="Z737" s="238"/>
      <c r="AA737" s="238"/>
      <c r="AB737" s="238"/>
      <c r="AC737" s="238"/>
      <c r="AD737" s="238"/>
      <c r="AE737" s="238"/>
      <c r="AF737" s="238"/>
      <c r="AG737" s="238"/>
      <c r="AH737" s="239"/>
      <c r="AI737" s="240"/>
      <c r="AJ737" s="239"/>
      <c r="AK737" s="238"/>
      <c r="AL737" s="241"/>
      <c r="AM737" s="238"/>
      <c r="AN737" s="238"/>
      <c r="AO737" s="238"/>
      <c r="AP737" s="174" t="str">
        <f t="shared" si="90"/>
        <v/>
      </c>
      <c r="AQ737" s="109" t="str">
        <f t="shared" si="91"/>
        <v/>
      </c>
      <c r="AR737" s="172" t="str">
        <f>UPPER(IF($AH737="","",IF(COUNTIF($AR$34:$AR736,$AH737)&lt;1,$AH737,"")))</f>
        <v/>
      </c>
      <c r="AS737" s="111" t="str">
        <f t="shared" si="87"/>
        <v/>
      </c>
      <c r="AT737" s="109" t="str">
        <f t="shared" si="92"/>
        <v/>
      </c>
      <c r="AU737" s="242"/>
      <c r="AV737" s="150"/>
      <c r="AW737" s="151"/>
      <c r="AX737" s="152" t="str">
        <f t="shared" si="93"/>
        <v/>
      </c>
      <c r="AY737" s="152"/>
    </row>
    <row r="738" spans="1:51" s="107" customFormat="1">
      <c r="A738" s="142" t="str">
        <f t="shared" si="88"/>
        <v/>
      </c>
      <c r="B738" s="148" t="str">
        <f t="shared" si="86"/>
        <v/>
      </c>
      <c r="C738" s="149"/>
      <c r="D738" s="111"/>
      <c r="E738" s="144" t="str">
        <f t="shared" si="89"/>
        <v/>
      </c>
      <c r="F738" s="238"/>
      <c r="G738" s="238"/>
      <c r="H738" s="238"/>
      <c r="I738" s="238"/>
      <c r="J738" s="238"/>
      <c r="K738" s="238"/>
      <c r="L738" s="238"/>
      <c r="M738" s="238"/>
      <c r="N738" s="238"/>
      <c r="O738" s="238"/>
      <c r="P738" s="238"/>
      <c r="Q738" s="238"/>
      <c r="R738" s="238"/>
      <c r="S738" s="238"/>
      <c r="T738" s="238"/>
      <c r="U738" s="238"/>
      <c r="V738" s="238"/>
      <c r="W738" s="238"/>
      <c r="X738" s="238"/>
      <c r="Y738" s="238"/>
      <c r="Z738" s="238"/>
      <c r="AA738" s="238"/>
      <c r="AB738" s="238"/>
      <c r="AC738" s="238"/>
      <c r="AD738" s="238"/>
      <c r="AE738" s="238"/>
      <c r="AF738" s="238"/>
      <c r="AG738" s="238"/>
      <c r="AH738" s="239"/>
      <c r="AI738" s="240"/>
      <c r="AJ738" s="239"/>
      <c r="AK738" s="238"/>
      <c r="AL738" s="241"/>
      <c r="AM738" s="238"/>
      <c r="AN738" s="238"/>
      <c r="AO738" s="238"/>
      <c r="AP738" s="174" t="str">
        <f t="shared" si="90"/>
        <v/>
      </c>
      <c r="AQ738" s="109" t="str">
        <f t="shared" si="91"/>
        <v/>
      </c>
      <c r="AR738" s="172" t="str">
        <f>UPPER(IF($AH738="","",IF(COUNTIF($AR$34:$AR737,$AH738)&lt;1,$AH738,"")))</f>
        <v/>
      </c>
      <c r="AS738" s="111" t="str">
        <f t="shared" si="87"/>
        <v/>
      </c>
      <c r="AT738" s="109" t="str">
        <f t="shared" si="92"/>
        <v/>
      </c>
      <c r="AU738" s="242"/>
      <c r="AV738" s="150"/>
      <c r="AW738" s="151"/>
      <c r="AX738" s="152" t="str">
        <f t="shared" si="93"/>
        <v/>
      </c>
      <c r="AY738" s="152"/>
    </row>
    <row r="739" spans="1:51" s="107" customFormat="1">
      <c r="A739" s="142" t="str">
        <f t="shared" si="88"/>
        <v/>
      </c>
      <c r="B739" s="148" t="str">
        <f t="shared" ref="B739:B802" si="94">IF(G739="","",IF(C739="","X",E739&amp;TEXT(C739,"000")))</f>
        <v/>
      </c>
      <c r="C739" s="149"/>
      <c r="D739" s="111"/>
      <c r="E739" s="144" t="str">
        <f t="shared" si="89"/>
        <v/>
      </c>
      <c r="F739" s="238"/>
      <c r="G739" s="238"/>
      <c r="H739" s="238"/>
      <c r="I739" s="238"/>
      <c r="J739" s="238"/>
      <c r="K739" s="238"/>
      <c r="L739" s="238"/>
      <c r="M739" s="238"/>
      <c r="N739" s="238"/>
      <c r="O739" s="238"/>
      <c r="P739" s="238"/>
      <c r="Q739" s="238"/>
      <c r="R739" s="238"/>
      <c r="S739" s="238"/>
      <c r="T739" s="238"/>
      <c r="U739" s="238"/>
      <c r="V739" s="238"/>
      <c r="W739" s="238"/>
      <c r="X739" s="238"/>
      <c r="Y739" s="238"/>
      <c r="Z739" s="238"/>
      <c r="AA739" s="238"/>
      <c r="AB739" s="238"/>
      <c r="AC739" s="238"/>
      <c r="AD739" s="238"/>
      <c r="AE739" s="238"/>
      <c r="AF739" s="238"/>
      <c r="AG739" s="238"/>
      <c r="AH739" s="239"/>
      <c r="AI739" s="240"/>
      <c r="AJ739" s="239"/>
      <c r="AK739" s="238"/>
      <c r="AL739" s="241"/>
      <c r="AM739" s="238"/>
      <c r="AN739" s="238"/>
      <c r="AO739" s="238"/>
      <c r="AP739" s="174" t="str">
        <f t="shared" si="90"/>
        <v/>
      </c>
      <c r="AQ739" s="109" t="str">
        <f t="shared" si="91"/>
        <v/>
      </c>
      <c r="AR739" s="172" t="str">
        <f>UPPER(IF($AH739="","",IF(COUNTIF($AR$34:$AR738,$AH739)&lt;1,$AH739,"")))</f>
        <v/>
      </c>
      <c r="AS739" s="111" t="str">
        <f t="shared" ref="AS739:AS802" si="95">IF($AH739="","",IF(COUNTIF($AH$35:$AH$1035,$AH739)&lt;4,"每隊最少4人",IF(COUNTIF($AH$35:$AH$1035,$AH739)&gt;6,"每隊最多6人",COUNTIF($AH$35:$AH$1035,$AH739))))</f>
        <v/>
      </c>
      <c r="AT739" s="109" t="str">
        <f t="shared" si="92"/>
        <v/>
      </c>
      <c r="AU739" s="242"/>
      <c r="AV739" s="150"/>
      <c r="AW739" s="151"/>
      <c r="AX739" s="152" t="str">
        <f t="shared" si="93"/>
        <v/>
      </c>
      <c r="AY739" s="152"/>
    </row>
    <row r="740" spans="1:51" s="107" customFormat="1">
      <c r="A740" s="142" t="str">
        <f t="shared" ref="A740:A803" si="96">UPPER(IF($I740="","",IF(H740="F","W",IF(H740="M","M","ERROR"))))</f>
        <v/>
      </c>
      <c r="B740" s="148" t="str">
        <f t="shared" si="94"/>
        <v/>
      </c>
      <c r="C740" s="149"/>
      <c r="D740" s="111"/>
      <c r="E740" s="144" t="str">
        <f t="shared" ref="E740:E803" si="97">UPPER(IF($I740="","",IF($K740="OPEN",$A740&amp;"O",IF(COUNTA($S740:$W740)&gt;0,$A740&amp;"O",IF(COUNTA($Z740:$AB740)&gt;0,$A740&amp;"O",IF(AND($I740&lt;=$E$4,$I740&gt;=$D$4),$A740&amp;$F$4,IF(AND($I740&lt;=$E$5,$I740&gt;=$D$5),$A740&amp;$F$5,IF(AND($I740&lt;=$E$6,$I740&gt;=$D$6),$A740&amp;$F$6,IF(AND($I740&lt;=$E$7,$I740&gt;=$D$7),$A740&amp;$F$7,IF(AND($I740&lt;=$E$8,$I740&gt;=$D$8),$A740&amp;$F$8,IF(AND($I740&lt;=$E$9,$I740&gt;=$D$9),$A740&amp;$F$9,IF(AND($I740&lt;=$E$10,$I740&gt;=$D$10),$A740&amp;$F$10,IF(AND($I740&lt;=$E$11,$I740&gt;=$D$11),$A740&amp;$F$11,IF(AND($I740&lt;=$E$12,$I740&gt;=$D$12),$A740&amp;$F$12,"ERR"))))))))))))))</f>
        <v/>
      </c>
      <c r="F740" s="238"/>
      <c r="G740" s="238"/>
      <c r="H740" s="238"/>
      <c r="I740" s="238"/>
      <c r="J740" s="238"/>
      <c r="K740" s="238"/>
      <c r="L740" s="238"/>
      <c r="M740" s="238"/>
      <c r="N740" s="238"/>
      <c r="O740" s="238"/>
      <c r="P740" s="238"/>
      <c r="Q740" s="238"/>
      <c r="R740" s="238"/>
      <c r="S740" s="238"/>
      <c r="T740" s="238"/>
      <c r="U740" s="238"/>
      <c r="V740" s="238"/>
      <c r="W740" s="238"/>
      <c r="X740" s="238"/>
      <c r="Y740" s="238"/>
      <c r="Z740" s="238"/>
      <c r="AA740" s="238"/>
      <c r="AB740" s="238"/>
      <c r="AC740" s="238"/>
      <c r="AD740" s="238"/>
      <c r="AE740" s="238"/>
      <c r="AF740" s="238"/>
      <c r="AG740" s="238"/>
      <c r="AH740" s="239"/>
      <c r="AI740" s="240"/>
      <c r="AJ740" s="239"/>
      <c r="AK740" s="238"/>
      <c r="AL740" s="241"/>
      <c r="AM740" s="238"/>
      <c r="AN740" s="238"/>
      <c r="AO740" s="238"/>
      <c r="AP740" s="174" t="str">
        <f t="shared" ref="AP740:AP803" si="98">IF($I740="","",IF(COUNTA(L740:AE740)&gt;4,"超過項目上限",IF(COUNTA(L740:AE740)=0,200,IF(AK740="Y",0,IF(COUNTA(AJ740)=1,COUNTA(L740:AE740)*($AP$31+$AP$32)+$AP$30,IF(COUNTA(AJ740)=0,COUNTA(L740:AE740)*($AP$31+$AP$30),"輸入錯誤"))))))</f>
        <v/>
      </c>
      <c r="AQ740" s="109" t="str">
        <f t="shared" ref="AQ740:AQ803" si="99">IF(COUNTA(AF740:AG740)&gt;1,"只可選1項接力",IF(AR740="","",$AQ$31))</f>
        <v/>
      </c>
      <c r="AR740" s="172" t="str">
        <f>UPPER(IF($AH740="","",IF(COUNTIF($AR$34:$AR739,$AH740)&lt;1,$AH740,"")))</f>
        <v/>
      </c>
      <c r="AS740" s="111" t="str">
        <f t="shared" si="95"/>
        <v/>
      </c>
      <c r="AT740" s="109" t="str">
        <f t="shared" ref="AT740:AT803" si="100">IF($E740="","",IF(ISTEXT(AP740),"輸入有錯誤",IF($AI740="",SUM($AP740:$AQ740)+$AV740,SUM($AP740:$AQ740)+$AV740+$AI$34)))</f>
        <v/>
      </c>
      <c r="AU740" s="242"/>
      <c r="AV740" s="150"/>
      <c r="AW740" s="151"/>
      <c r="AX740" s="152" t="str">
        <f t="shared" si="93"/>
        <v/>
      </c>
      <c r="AY740" s="152"/>
    </row>
    <row r="741" spans="1:51" s="107" customFormat="1">
      <c r="A741" s="142" t="str">
        <f t="shared" si="96"/>
        <v/>
      </c>
      <c r="B741" s="148" t="str">
        <f t="shared" si="94"/>
        <v/>
      </c>
      <c r="C741" s="149"/>
      <c r="D741" s="111"/>
      <c r="E741" s="144" t="str">
        <f t="shared" si="97"/>
        <v/>
      </c>
      <c r="F741" s="238"/>
      <c r="G741" s="238"/>
      <c r="H741" s="238"/>
      <c r="I741" s="238"/>
      <c r="J741" s="238"/>
      <c r="K741" s="238"/>
      <c r="L741" s="238"/>
      <c r="M741" s="238"/>
      <c r="N741" s="238"/>
      <c r="O741" s="238"/>
      <c r="P741" s="238"/>
      <c r="Q741" s="238"/>
      <c r="R741" s="238"/>
      <c r="S741" s="238"/>
      <c r="T741" s="238"/>
      <c r="U741" s="238"/>
      <c r="V741" s="238"/>
      <c r="W741" s="238"/>
      <c r="X741" s="238"/>
      <c r="Y741" s="238"/>
      <c r="Z741" s="238"/>
      <c r="AA741" s="238"/>
      <c r="AB741" s="238"/>
      <c r="AC741" s="238"/>
      <c r="AD741" s="238"/>
      <c r="AE741" s="238"/>
      <c r="AF741" s="238"/>
      <c r="AG741" s="238"/>
      <c r="AH741" s="239"/>
      <c r="AI741" s="240"/>
      <c r="AJ741" s="239"/>
      <c r="AK741" s="238"/>
      <c r="AL741" s="241"/>
      <c r="AM741" s="238"/>
      <c r="AN741" s="238"/>
      <c r="AO741" s="238"/>
      <c r="AP741" s="174" t="str">
        <f t="shared" si="98"/>
        <v/>
      </c>
      <c r="AQ741" s="109" t="str">
        <f t="shared" si="99"/>
        <v/>
      </c>
      <c r="AR741" s="172" t="str">
        <f>UPPER(IF($AH741="","",IF(COUNTIF($AR$34:$AR740,$AH741)&lt;1,$AH741,"")))</f>
        <v/>
      </c>
      <c r="AS741" s="111" t="str">
        <f t="shared" si="95"/>
        <v/>
      </c>
      <c r="AT741" s="109" t="str">
        <f t="shared" si="100"/>
        <v/>
      </c>
      <c r="AU741" s="242"/>
      <c r="AV741" s="150"/>
      <c r="AW741" s="151"/>
      <c r="AX741" s="152" t="str">
        <f t="shared" si="93"/>
        <v/>
      </c>
      <c r="AY741" s="152"/>
    </row>
    <row r="742" spans="1:51" s="107" customFormat="1">
      <c r="A742" s="142" t="str">
        <f t="shared" si="96"/>
        <v/>
      </c>
      <c r="B742" s="148" t="str">
        <f t="shared" si="94"/>
        <v/>
      </c>
      <c r="C742" s="149"/>
      <c r="D742" s="111"/>
      <c r="E742" s="144" t="str">
        <f t="shared" si="97"/>
        <v/>
      </c>
      <c r="F742" s="238"/>
      <c r="G742" s="238"/>
      <c r="H742" s="238"/>
      <c r="I742" s="238"/>
      <c r="J742" s="238"/>
      <c r="K742" s="238"/>
      <c r="L742" s="238"/>
      <c r="M742" s="238"/>
      <c r="N742" s="238"/>
      <c r="O742" s="238"/>
      <c r="P742" s="238"/>
      <c r="Q742" s="238"/>
      <c r="R742" s="238"/>
      <c r="S742" s="238"/>
      <c r="T742" s="238"/>
      <c r="U742" s="238"/>
      <c r="V742" s="238"/>
      <c r="W742" s="238"/>
      <c r="X742" s="238"/>
      <c r="Y742" s="238"/>
      <c r="Z742" s="238"/>
      <c r="AA742" s="238"/>
      <c r="AB742" s="238"/>
      <c r="AC742" s="238"/>
      <c r="AD742" s="238"/>
      <c r="AE742" s="238"/>
      <c r="AF742" s="238"/>
      <c r="AG742" s="238"/>
      <c r="AH742" s="239"/>
      <c r="AI742" s="240"/>
      <c r="AJ742" s="239"/>
      <c r="AK742" s="238"/>
      <c r="AL742" s="241"/>
      <c r="AM742" s="238"/>
      <c r="AN742" s="238"/>
      <c r="AO742" s="238"/>
      <c r="AP742" s="174" t="str">
        <f t="shared" si="98"/>
        <v/>
      </c>
      <c r="AQ742" s="109" t="str">
        <f t="shared" si="99"/>
        <v/>
      </c>
      <c r="AR742" s="172" t="str">
        <f>UPPER(IF($AH742="","",IF(COUNTIF($AR$34:$AR741,$AH742)&lt;1,$AH742,"")))</f>
        <v/>
      </c>
      <c r="AS742" s="111" t="str">
        <f t="shared" si="95"/>
        <v/>
      </c>
      <c r="AT742" s="109" t="str">
        <f t="shared" si="100"/>
        <v/>
      </c>
      <c r="AU742" s="242"/>
      <c r="AV742" s="150"/>
      <c r="AW742" s="151"/>
      <c r="AX742" s="152" t="str">
        <f t="shared" si="93"/>
        <v/>
      </c>
      <c r="AY742" s="152"/>
    </row>
    <row r="743" spans="1:51" s="107" customFormat="1">
      <c r="A743" s="142" t="str">
        <f t="shared" si="96"/>
        <v/>
      </c>
      <c r="B743" s="148" t="str">
        <f t="shared" si="94"/>
        <v/>
      </c>
      <c r="C743" s="149"/>
      <c r="D743" s="111"/>
      <c r="E743" s="144" t="str">
        <f t="shared" si="97"/>
        <v/>
      </c>
      <c r="F743" s="238"/>
      <c r="G743" s="238"/>
      <c r="H743" s="238"/>
      <c r="I743" s="238"/>
      <c r="J743" s="238"/>
      <c r="K743" s="238"/>
      <c r="L743" s="238"/>
      <c r="M743" s="238"/>
      <c r="N743" s="238"/>
      <c r="O743" s="238"/>
      <c r="P743" s="238"/>
      <c r="Q743" s="238"/>
      <c r="R743" s="238"/>
      <c r="S743" s="238"/>
      <c r="T743" s="238"/>
      <c r="U743" s="238"/>
      <c r="V743" s="238"/>
      <c r="W743" s="238"/>
      <c r="X743" s="238"/>
      <c r="Y743" s="238"/>
      <c r="Z743" s="238"/>
      <c r="AA743" s="238"/>
      <c r="AB743" s="238"/>
      <c r="AC743" s="238"/>
      <c r="AD743" s="238"/>
      <c r="AE743" s="238"/>
      <c r="AF743" s="238"/>
      <c r="AG743" s="238"/>
      <c r="AH743" s="239"/>
      <c r="AI743" s="240"/>
      <c r="AJ743" s="239"/>
      <c r="AK743" s="238"/>
      <c r="AL743" s="241"/>
      <c r="AM743" s="238"/>
      <c r="AN743" s="238"/>
      <c r="AO743" s="238"/>
      <c r="AP743" s="174" t="str">
        <f t="shared" si="98"/>
        <v/>
      </c>
      <c r="AQ743" s="109" t="str">
        <f t="shared" si="99"/>
        <v/>
      </c>
      <c r="AR743" s="172" t="str">
        <f>UPPER(IF($AH743="","",IF(COUNTIF($AR$34:$AR742,$AH743)&lt;1,$AH743,"")))</f>
        <v/>
      </c>
      <c r="AS743" s="111" t="str">
        <f t="shared" si="95"/>
        <v/>
      </c>
      <c r="AT743" s="109" t="str">
        <f t="shared" si="100"/>
        <v/>
      </c>
      <c r="AU743" s="242"/>
      <c r="AV743" s="150"/>
      <c r="AW743" s="151"/>
      <c r="AX743" s="152" t="str">
        <f t="shared" si="93"/>
        <v/>
      </c>
      <c r="AY743" s="152"/>
    </row>
    <row r="744" spans="1:51" s="107" customFormat="1">
      <c r="A744" s="142" t="str">
        <f t="shared" si="96"/>
        <v/>
      </c>
      <c r="B744" s="148" t="str">
        <f t="shared" si="94"/>
        <v/>
      </c>
      <c r="C744" s="149"/>
      <c r="D744" s="111"/>
      <c r="E744" s="144" t="str">
        <f t="shared" si="97"/>
        <v/>
      </c>
      <c r="F744" s="238"/>
      <c r="G744" s="238"/>
      <c r="H744" s="238"/>
      <c r="I744" s="238"/>
      <c r="J744" s="238"/>
      <c r="K744" s="238"/>
      <c r="L744" s="238"/>
      <c r="M744" s="238"/>
      <c r="N744" s="238"/>
      <c r="O744" s="238"/>
      <c r="P744" s="238"/>
      <c r="Q744" s="238"/>
      <c r="R744" s="238"/>
      <c r="S744" s="238"/>
      <c r="T744" s="238"/>
      <c r="U744" s="238"/>
      <c r="V744" s="238"/>
      <c r="W744" s="238"/>
      <c r="X744" s="238"/>
      <c r="Y744" s="238"/>
      <c r="Z744" s="238"/>
      <c r="AA744" s="238"/>
      <c r="AB744" s="238"/>
      <c r="AC744" s="238"/>
      <c r="AD744" s="238"/>
      <c r="AE744" s="238"/>
      <c r="AF744" s="238"/>
      <c r="AG744" s="238"/>
      <c r="AH744" s="239"/>
      <c r="AI744" s="240"/>
      <c r="AJ744" s="239"/>
      <c r="AK744" s="238"/>
      <c r="AL744" s="241"/>
      <c r="AM744" s="238"/>
      <c r="AN744" s="238"/>
      <c r="AO744" s="238"/>
      <c r="AP744" s="174" t="str">
        <f t="shared" si="98"/>
        <v/>
      </c>
      <c r="AQ744" s="109" t="str">
        <f t="shared" si="99"/>
        <v/>
      </c>
      <c r="AR744" s="172" t="str">
        <f>UPPER(IF($AH744="","",IF(COUNTIF($AR$34:$AR743,$AH744)&lt;1,$AH744,"")))</f>
        <v/>
      </c>
      <c r="AS744" s="111" t="str">
        <f t="shared" si="95"/>
        <v/>
      </c>
      <c r="AT744" s="109" t="str">
        <f t="shared" si="100"/>
        <v/>
      </c>
      <c r="AU744" s="242"/>
      <c r="AV744" s="150"/>
      <c r="AW744" s="151"/>
      <c r="AX744" s="152" t="str">
        <f t="shared" si="93"/>
        <v/>
      </c>
      <c r="AY744" s="152"/>
    </row>
    <row r="745" spans="1:51" s="107" customFormat="1">
      <c r="A745" s="142" t="str">
        <f t="shared" si="96"/>
        <v/>
      </c>
      <c r="B745" s="148" t="str">
        <f t="shared" si="94"/>
        <v/>
      </c>
      <c r="C745" s="149"/>
      <c r="D745" s="111"/>
      <c r="E745" s="144" t="str">
        <f t="shared" si="97"/>
        <v/>
      </c>
      <c r="F745" s="238"/>
      <c r="G745" s="238"/>
      <c r="H745" s="238"/>
      <c r="I745" s="238"/>
      <c r="J745" s="238"/>
      <c r="K745" s="238"/>
      <c r="L745" s="238"/>
      <c r="M745" s="238"/>
      <c r="N745" s="238"/>
      <c r="O745" s="238"/>
      <c r="P745" s="238"/>
      <c r="Q745" s="238"/>
      <c r="R745" s="238"/>
      <c r="S745" s="238"/>
      <c r="T745" s="238"/>
      <c r="U745" s="238"/>
      <c r="V745" s="238"/>
      <c r="W745" s="238"/>
      <c r="X745" s="238"/>
      <c r="Y745" s="238"/>
      <c r="Z745" s="238"/>
      <c r="AA745" s="238"/>
      <c r="AB745" s="238"/>
      <c r="AC745" s="238"/>
      <c r="AD745" s="238"/>
      <c r="AE745" s="238"/>
      <c r="AF745" s="238"/>
      <c r="AG745" s="238"/>
      <c r="AH745" s="239"/>
      <c r="AI745" s="240"/>
      <c r="AJ745" s="239"/>
      <c r="AK745" s="238"/>
      <c r="AL745" s="241"/>
      <c r="AM745" s="238"/>
      <c r="AN745" s="238"/>
      <c r="AO745" s="238"/>
      <c r="AP745" s="174" t="str">
        <f t="shared" si="98"/>
        <v/>
      </c>
      <c r="AQ745" s="109" t="str">
        <f t="shared" si="99"/>
        <v/>
      </c>
      <c r="AR745" s="172" t="str">
        <f>UPPER(IF($AH745="","",IF(COUNTIF($AR$34:$AR744,$AH745)&lt;1,$AH745,"")))</f>
        <v/>
      </c>
      <c r="AS745" s="111" t="str">
        <f t="shared" si="95"/>
        <v/>
      </c>
      <c r="AT745" s="109" t="str">
        <f t="shared" si="100"/>
        <v/>
      </c>
      <c r="AU745" s="242"/>
      <c r="AV745" s="150"/>
      <c r="AW745" s="151"/>
      <c r="AX745" s="152" t="str">
        <f t="shared" si="93"/>
        <v/>
      </c>
      <c r="AY745" s="152"/>
    </row>
    <row r="746" spans="1:51" s="107" customFormat="1">
      <c r="A746" s="142" t="str">
        <f t="shared" si="96"/>
        <v/>
      </c>
      <c r="B746" s="148" t="str">
        <f t="shared" si="94"/>
        <v/>
      </c>
      <c r="C746" s="149"/>
      <c r="D746" s="111"/>
      <c r="E746" s="144" t="str">
        <f t="shared" si="97"/>
        <v/>
      </c>
      <c r="F746" s="238"/>
      <c r="G746" s="238"/>
      <c r="H746" s="238"/>
      <c r="I746" s="238"/>
      <c r="J746" s="238"/>
      <c r="K746" s="238"/>
      <c r="L746" s="238"/>
      <c r="M746" s="238"/>
      <c r="N746" s="238"/>
      <c r="O746" s="238"/>
      <c r="P746" s="238"/>
      <c r="Q746" s="238"/>
      <c r="R746" s="238"/>
      <c r="S746" s="238"/>
      <c r="T746" s="238"/>
      <c r="U746" s="238"/>
      <c r="V746" s="238"/>
      <c r="W746" s="238"/>
      <c r="X746" s="238"/>
      <c r="Y746" s="238"/>
      <c r="Z746" s="238"/>
      <c r="AA746" s="238"/>
      <c r="AB746" s="238"/>
      <c r="AC746" s="238"/>
      <c r="AD746" s="238"/>
      <c r="AE746" s="238"/>
      <c r="AF746" s="238"/>
      <c r="AG746" s="238"/>
      <c r="AH746" s="239"/>
      <c r="AI746" s="240"/>
      <c r="AJ746" s="239"/>
      <c r="AK746" s="238"/>
      <c r="AL746" s="241"/>
      <c r="AM746" s="238"/>
      <c r="AN746" s="238"/>
      <c r="AO746" s="238"/>
      <c r="AP746" s="174" t="str">
        <f t="shared" si="98"/>
        <v/>
      </c>
      <c r="AQ746" s="109" t="str">
        <f t="shared" si="99"/>
        <v/>
      </c>
      <c r="AR746" s="172" t="str">
        <f>UPPER(IF($AH746="","",IF(COUNTIF($AR$34:$AR745,$AH746)&lt;1,$AH746,"")))</f>
        <v/>
      </c>
      <c r="AS746" s="111" t="str">
        <f t="shared" si="95"/>
        <v/>
      </c>
      <c r="AT746" s="109" t="str">
        <f t="shared" si="100"/>
        <v/>
      </c>
      <c r="AU746" s="242"/>
      <c r="AV746" s="150"/>
      <c r="AW746" s="151"/>
      <c r="AX746" s="152" t="str">
        <f t="shared" si="93"/>
        <v/>
      </c>
      <c r="AY746" s="152"/>
    </row>
    <row r="747" spans="1:51" s="107" customFormat="1">
      <c r="A747" s="142" t="str">
        <f t="shared" si="96"/>
        <v/>
      </c>
      <c r="B747" s="148" t="str">
        <f t="shared" si="94"/>
        <v/>
      </c>
      <c r="C747" s="149"/>
      <c r="D747" s="111"/>
      <c r="E747" s="144" t="str">
        <f t="shared" si="97"/>
        <v/>
      </c>
      <c r="F747" s="238"/>
      <c r="G747" s="238"/>
      <c r="H747" s="238"/>
      <c r="I747" s="238"/>
      <c r="J747" s="238"/>
      <c r="K747" s="238"/>
      <c r="L747" s="238"/>
      <c r="M747" s="238"/>
      <c r="N747" s="238"/>
      <c r="O747" s="238"/>
      <c r="P747" s="238"/>
      <c r="Q747" s="238"/>
      <c r="R747" s="238"/>
      <c r="S747" s="238"/>
      <c r="T747" s="238"/>
      <c r="U747" s="238"/>
      <c r="V747" s="238"/>
      <c r="W747" s="238"/>
      <c r="X747" s="238"/>
      <c r="Y747" s="238"/>
      <c r="Z747" s="238"/>
      <c r="AA747" s="238"/>
      <c r="AB747" s="238"/>
      <c r="AC747" s="238"/>
      <c r="AD747" s="238"/>
      <c r="AE747" s="238"/>
      <c r="AF747" s="238"/>
      <c r="AG747" s="238"/>
      <c r="AH747" s="239"/>
      <c r="AI747" s="240"/>
      <c r="AJ747" s="239"/>
      <c r="AK747" s="238"/>
      <c r="AL747" s="241"/>
      <c r="AM747" s="238"/>
      <c r="AN747" s="238"/>
      <c r="AO747" s="238"/>
      <c r="AP747" s="174" t="str">
        <f t="shared" si="98"/>
        <v/>
      </c>
      <c r="AQ747" s="109" t="str">
        <f t="shared" si="99"/>
        <v/>
      </c>
      <c r="AR747" s="172" t="str">
        <f>UPPER(IF($AH747="","",IF(COUNTIF($AR$34:$AR746,$AH747)&lt;1,$AH747,"")))</f>
        <v/>
      </c>
      <c r="AS747" s="111" t="str">
        <f t="shared" si="95"/>
        <v/>
      </c>
      <c r="AT747" s="109" t="str">
        <f t="shared" si="100"/>
        <v/>
      </c>
      <c r="AU747" s="242"/>
      <c r="AV747" s="150"/>
      <c r="AW747" s="151"/>
      <c r="AX747" s="152" t="str">
        <f t="shared" si="93"/>
        <v/>
      </c>
      <c r="AY747" s="152"/>
    </row>
    <row r="748" spans="1:51" s="107" customFormat="1">
      <c r="A748" s="142" t="str">
        <f t="shared" si="96"/>
        <v/>
      </c>
      <c r="B748" s="148" t="str">
        <f t="shared" si="94"/>
        <v/>
      </c>
      <c r="C748" s="149"/>
      <c r="D748" s="111"/>
      <c r="E748" s="144" t="str">
        <f t="shared" si="97"/>
        <v/>
      </c>
      <c r="F748" s="238"/>
      <c r="G748" s="238"/>
      <c r="H748" s="238"/>
      <c r="I748" s="238"/>
      <c r="J748" s="238"/>
      <c r="K748" s="238"/>
      <c r="L748" s="238"/>
      <c r="M748" s="238"/>
      <c r="N748" s="238"/>
      <c r="O748" s="238"/>
      <c r="P748" s="238"/>
      <c r="Q748" s="238"/>
      <c r="R748" s="238"/>
      <c r="S748" s="238"/>
      <c r="T748" s="238"/>
      <c r="U748" s="238"/>
      <c r="V748" s="238"/>
      <c r="W748" s="238"/>
      <c r="X748" s="238"/>
      <c r="Y748" s="238"/>
      <c r="Z748" s="238"/>
      <c r="AA748" s="238"/>
      <c r="AB748" s="238"/>
      <c r="AC748" s="238"/>
      <c r="AD748" s="238"/>
      <c r="AE748" s="238"/>
      <c r="AF748" s="238"/>
      <c r="AG748" s="238"/>
      <c r="AH748" s="239"/>
      <c r="AI748" s="240"/>
      <c r="AJ748" s="239"/>
      <c r="AK748" s="238"/>
      <c r="AL748" s="241"/>
      <c r="AM748" s="238"/>
      <c r="AN748" s="238"/>
      <c r="AO748" s="238"/>
      <c r="AP748" s="174" t="str">
        <f t="shared" si="98"/>
        <v/>
      </c>
      <c r="AQ748" s="109" t="str">
        <f t="shared" si="99"/>
        <v/>
      </c>
      <c r="AR748" s="172" t="str">
        <f>UPPER(IF($AH748="","",IF(COUNTIF($AR$34:$AR747,$AH748)&lt;1,$AH748,"")))</f>
        <v/>
      </c>
      <c r="AS748" s="111" t="str">
        <f t="shared" si="95"/>
        <v/>
      </c>
      <c r="AT748" s="109" t="str">
        <f t="shared" si="100"/>
        <v/>
      </c>
      <c r="AU748" s="242"/>
      <c r="AV748" s="150"/>
      <c r="AW748" s="151"/>
      <c r="AX748" s="152" t="str">
        <f t="shared" si="93"/>
        <v/>
      </c>
      <c r="AY748" s="152"/>
    </row>
    <row r="749" spans="1:51" s="107" customFormat="1">
      <c r="A749" s="142" t="str">
        <f t="shared" si="96"/>
        <v/>
      </c>
      <c r="B749" s="148" t="str">
        <f t="shared" si="94"/>
        <v/>
      </c>
      <c r="C749" s="149"/>
      <c r="D749" s="111"/>
      <c r="E749" s="144" t="str">
        <f t="shared" si="97"/>
        <v/>
      </c>
      <c r="F749" s="238"/>
      <c r="G749" s="238"/>
      <c r="H749" s="238"/>
      <c r="I749" s="238"/>
      <c r="J749" s="238"/>
      <c r="K749" s="238"/>
      <c r="L749" s="238"/>
      <c r="M749" s="238"/>
      <c r="N749" s="238"/>
      <c r="O749" s="238"/>
      <c r="P749" s="238"/>
      <c r="Q749" s="238"/>
      <c r="R749" s="238"/>
      <c r="S749" s="238"/>
      <c r="T749" s="238"/>
      <c r="U749" s="238"/>
      <c r="V749" s="238"/>
      <c r="W749" s="238"/>
      <c r="X749" s="238"/>
      <c r="Y749" s="238"/>
      <c r="Z749" s="238"/>
      <c r="AA749" s="238"/>
      <c r="AB749" s="238"/>
      <c r="AC749" s="238"/>
      <c r="AD749" s="238"/>
      <c r="AE749" s="238"/>
      <c r="AF749" s="238"/>
      <c r="AG749" s="238"/>
      <c r="AH749" s="239"/>
      <c r="AI749" s="240"/>
      <c r="AJ749" s="239"/>
      <c r="AK749" s="238"/>
      <c r="AL749" s="241"/>
      <c r="AM749" s="238"/>
      <c r="AN749" s="238"/>
      <c r="AO749" s="238"/>
      <c r="AP749" s="174" t="str">
        <f t="shared" si="98"/>
        <v/>
      </c>
      <c r="AQ749" s="109" t="str">
        <f t="shared" si="99"/>
        <v/>
      </c>
      <c r="AR749" s="172" t="str">
        <f>UPPER(IF($AH749="","",IF(COUNTIF($AR$34:$AR748,$AH749)&lt;1,$AH749,"")))</f>
        <v/>
      </c>
      <c r="AS749" s="111" t="str">
        <f t="shared" si="95"/>
        <v/>
      </c>
      <c r="AT749" s="109" t="str">
        <f t="shared" si="100"/>
        <v/>
      </c>
      <c r="AU749" s="242"/>
      <c r="AV749" s="150"/>
      <c r="AW749" s="151"/>
      <c r="AX749" s="152" t="str">
        <f t="shared" si="93"/>
        <v/>
      </c>
      <c r="AY749" s="152"/>
    </row>
    <row r="750" spans="1:51" s="107" customFormat="1">
      <c r="A750" s="142" t="str">
        <f t="shared" si="96"/>
        <v/>
      </c>
      <c r="B750" s="148" t="str">
        <f t="shared" si="94"/>
        <v/>
      </c>
      <c r="C750" s="149"/>
      <c r="D750" s="111"/>
      <c r="E750" s="144" t="str">
        <f t="shared" si="97"/>
        <v/>
      </c>
      <c r="F750" s="238"/>
      <c r="G750" s="238"/>
      <c r="H750" s="238"/>
      <c r="I750" s="238"/>
      <c r="J750" s="238"/>
      <c r="K750" s="238"/>
      <c r="L750" s="238"/>
      <c r="M750" s="238"/>
      <c r="N750" s="238"/>
      <c r="O750" s="238"/>
      <c r="P750" s="238"/>
      <c r="Q750" s="238"/>
      <c r="R750" s="238"/>
      <c r="S750" s="238"/>
      <c r="T750" s="238"/>
      <c r="U750" s="238"/>
      <c r="V750" s="238"/>
      <c r="W750" s="238"/>
      <c r="X750" s="238"/>
      <c r="Y750" s="238"/>
      <c r="Z750" s="238"/>
      <c r="AA750" s="238"/>
      <c r="AB750" s="238"/>
      <c r="AC750" s="238"/>
      <c r="AD750" s="238"/>
      <c r="AE750" s="238"/>
      <c r="AF750" s="238"/>
      <c r="AG750" s="238"/>
      <c r="AH750" s="239"/>
      <c r="AI750" s="240"/>
      <c r="AJ750" s="239"/>
      <c r="AK750" s="238"/>
      <c r="AL750" s="241"/>
      <c r="AM750" s="238"/>
      <c r="AN750" s="238"/>
      <c r="AO750" s="238"/>
      <c r="AP750" s="174" t="str">
        <f t="shared" si="98"/>
        <v/>
      </c>
      <c r="AQ750" s="109" t="str">
        <f t="shared" si="99"/>
        <v/>
      </c>
      <c r="AR750" s="172" t="str">
        <f>UPPER(IF($AH750="","",IF(COUNTIF($AR$34:$AR749,$AH750)&lt;1,$AH750,"")))</f>
        <v/>
      </c>
      <c r="AS750" s="111" t="str">
        <f t="shared" si="95"/>
        <v/>
      </c>
      <c r="AT750" s="109" t="str">
        <f t="shared" si="100"/>
        <v/>
      </c>
      <c r="AU750" s="242"/>
      <c r="AV750" s="150"/>
      <c r="AW750" s="151"/>
      <c r="AX750" s="152" t="str">
        <f t="shared" si="93"/>
        <v/>
      </c>
      <c r="AY750" s="152"/>
    </row>
    <row r="751" spans="1:51" s="107" customFormat="1">
      <c r="A751" s="142" t="str">
        <f t="shared" si="96"/>
        <v/>
      </c>
      <c r="B751" s="148" t="str">
        <f t="shared" si="94"/>
        <v/>
      </c>
      <c r="C751" s="149"/>
      <c r="D751" s="111"/>
      <c r="E751" s="144" t="str">
        <f t="shared" si="97"/>
        <v/>
      </c>
      <c r="F751" s="238"/>
      <c r="G751" s="238"/>
      <c r="H751" s="238"/>
      <c r="I751" s="238"/>
      <c r="J751" s="238"/>
      <c r="K751" s="238"/>
      <c r="L751" s="238"/>
      <c r="M751" s="238"/>
      <c r="N751" s="238"/>
      <c r="O751" s="238"/>
      <c r="P751" s="238"/>
      <c r="Q751" s="238"/>
      <c r="R751" s="238"/>
      <c r="S751" s="238"/>
      <c r="T751" s="238"/>
      <c r="U751" s="238"/>
      <c r="V751" s="238"/>
      <c r="W751" s="238"/>
      <c r="X751" s="238"/>
      <c r="Y751" s="238"/>
      <c r="Z751" s="238"/>
      <c r="AA751" s="238"/>
      <c r="AB751" s="238"/>
      <c r="AC751" s="238"/>
      <c r="AD751" s="238"/>
      <c r="AE751" s="238"/>
      <c r="AF751" s="238"/>
      <c r="AG751" s="238"/>
      <c r="AH751" s="239"/>
      <c r="AI751" s="240"/>
      <c r="AJ751" s="239"/>
      <c r="AK751" s="238"/>
      <c r="AL751" s="241"/>
      <c r="AM751" s="238"/>
      <c r="AN751" s="238"/>
      <c r="AO751" s="238"/>
      <c r="AP751" s="174" t="str">
        <f t="shared" si="98"/>
        <v/>
      </c>
      <c r="AQ751" s="109" t="str">
        <f t="shared" si="99"/>
        <v/>
      </c>
      <c r="AR751" s="172" t="str">
        <f>UPPER(IF($AH751="","",IF(COUNTIF($AR$34:$AR750,$AH751)&lt;1,$AH751,"")))</f>
        <v/>
      </c>
      <c r="AS751" s="111" t="str">
        <f t="shared" si="95"/>
        <v/>
      </c>
      <c r="AT751" s="109" t="str">
        <f t="shared" si="100"/>
        <v/>
      </c>
      <c r="AU751" s="242"/>
      <c r="AV751" s="150"/>
      <c r="AW751" s="151"/>
      <c r="AX751" s="152" t="str">
        <f t="shared" si="93"/>
        <v/>
      </c>
      <c r="AY751" s="152"/>
    </row>
    <row r="752" spans="1:51" s="107" customFormat="1">
      <c r="A752" s="142" t="str">
        <f t="shared" si="96"/>
        <v/>
      </c>
      <c r="B752" s="148" t="str">
        <f t="shared" si="94"/>
        <v/>
      </c>
      <c r="C752" s="149"/>
      <c r="D752" s="111"/>
      <c r="E752" s="144" t="str">
        <f t="shared" si="97"/>
        <v/>
      </c>
      <c r="F752" s="238"/>
      <c r="G752" s="238"/>
      <c r="H752" s="238"/>
      <c r="I752" s="238"/>
      <c r="J752" s="238"/>
      <c r="K752" s="238"/>
      <c r="L752" s="238"/>
      <c r="M752" s="238"/>
      <c r="N752" s="238"/>
      <c r="O752" s="238"/>
      <c r="P752" s="238"/>
      <c r="Q752" s="238"/>
      <c r="R752" s="238"/>
      <c r="S752" s="238"/>
      <c r="T752" s="238"/>
      <c r="U752" s="238"/>
      <c r="V752" s="238"/>
      <c r="W752" s="238"/>
      <c r="X752" s="238"/>
      <c r="Y752" s="238"/>
      <c r="Z752" s="238"/>
      <c r="AA752" s="238"/>
      <c r="AB752" s="238"/>
      <c r="AC752" s="238"/>
      <c r="AD752" s="238"/>
      <c r="AE752" s="238"/>
      <c r="AF752" s="238"/>
      <c r="AG752" s="238"/>
      <c r="AH752" s="239"/>
      <c r="AI752" s="240"/>
      <c r="AJ752" s="239"/>
      <c r="AK752" s="238"/>
      <c r="AL752" s="241"/>
      <c r="AM752" s="238"/>
      <c r="AN752" s="238"/>
      <c r="AO752" s="238"/>
      <c r="AP752" s="174" t="str">
        <f t="shared" si="98"/>
        <v/>
      </c>
      <c r="AQ752" s="109" t="str">
        <f t="shared" si="99"/>
        <v/>
      </c>
      <c r="AR752" s="172" t="str">
        <f>UPPER(IF($AH752="","",IF(COUNTIF($AR$34:$AR751,$AH752)&lt;1,$AH752,"")))</f>
        <v/>
      </c>
      <c r="AS752" s="111" t="str">
        <f t="shared" si="95"/>
        <v/>
      </c>
      <c r="AT752" s="109" t="str">
        <f t="shared" si="100"/>
        <v/>
      </c>
      <c r="AU752" s="242"/>
      <c r="AV752" s="150"/>
      <c r="AW752" s="151"/>
      <c r="AX752" s="152" t="str">
        <f t="shared" si="93"/>
        <v/>
      </c>
      <c r="AY752" s="152"/>
    </row>
    <row r="753" spans="1:51" s="107" customFormat="1">
      <c r="A753" s="142" t="str">
        <f t="shared" si="96"/>
        <v/>
      </c>
      <c r="B753" s="148" t="str">
        <f t="shared" si="94"/>
        <v/>
      </c>
      <c r="C753" s="8"/>
      <c r="D753" s="111"/>
      <c r="E753" s="144" t="str">
        <f t="shared" si="97"/>
        <v/>
      </c>
      <c r="F753" s="238"/>
      <c r="G753" s="238"/>
      <c r="H753" s="238"/>
      <c r="I753" s="238"/>
      <c r="J753" s="238"/>
      <c r="K753" s="238"/>
      <c r="L753" s="238"/>
      <c r="M753" s="238"/>
      <c r="N753" s="238"/>
      <c r="O753" s="238"/>
      <c r="P753" s="238"/>
      <c r="Q753" s="238"/>
      <c r="R753" s="238"/>
      <c r="S753" s="238"/>
      <c r="T753" s="238"/>
      <c r="U753" s="238"/>
      <c r="V753" s="238"/>
      <c r="W753" s="238"/>
      <c r="X753" s="238"/>
      <c r="Y753" s="238"/>
      <c r="Z753" s="238"/>
      <c r="AA753" s="238"/>
      <c r="AB753" s="238"/>
      <c r="AC753" s="238"/>
      <c r="AD753" s="238"/>
      <c r="AE753" s="238"/>
      <c r="AF753" s="238"/>
      <c r="AG753" s="238"/>
      <c r="AH753" s="239"/>
      <c r="AI753" s="240"/>
      <c r="AJ753" s="239"/>
      <c r="AK753" s="238"/>
      <c r="AL753" s="241"/>
      <c r="AM753" s="238"/>
      <c r="AN753" s="238"/>
      <c r="AO753" s="238"/>
      <c r="AP753" s="174" t="str">
        <f t="shared" si="98"/>
        <v/>
      </c>
      <c r="AQ753" s="109" t="str">
        <f t="shared" si="99"/>
        <v/>
      </c>
      <c r="AR753" s="172" t="str">
        <f>UPPER(IF($AH753="","",IF(COUNTIF($AR$34:$AR752,$AH753)&lt;1,$AH753,"")))</f>
        <v/>
      </c>
      <c r="AS753" s="111" t="str">
        <f t="shared" si="95"/>
        <v/>
      </c>
      <c r="AT753" s="109" t="str">
        <f t="shared" si="100"/>
        <v/>
      </c>
      <c r="AU753" s="242"/>
      <c r="AV753" s="150"/>
      <c r="AW753" s="151"/>
      <c r="AX753" s="152" t="str">
        <f t="shared" si="93"/>
        <v/>
      </c>
      <c r="AY753" s="152"/>
    </row>
    <row r="754" spans="1:51" s="107" customFormat="1">
      <c r="A754" s="142" t="str">
        <f t="shared" si="96"/>
        <v/>
      </c>
      <c r="B754" s="148" t="str">
        <f t="shared" si="94"/>
        <v/>
      </c>
      <c r="C754" s="149"/>
      <c r="D754" s="111"/>
      <c r="E754" s="144" t="str">
        <f t="shared" si="97"/>
        <v/>
      </c>
      <c r="F754" s="238"/>
      <c r="G754" s="238"/>
      <c r="H754" s="238"/>
      <c r="I754" s="238"/>
      <c r="J754" s="238"/>
      <c r="K754" s="238"/>
      <c r="L754" s="238"/>
      <c r="M754" s="238"/>
      <c r="N754" s="238"/>
      <c r="O754" s="238"/>
      <c r="P754" s="238"/>
      <c r="Q754" s="238"/>
      <c r="R754" s="238"/>
      <c r="S754" s="238"/>
      <c r="T754" s="238"/>
      <c r="U754" s="238"/>
      <c r="V754" s="238"/>
      <c r="W754" s="238"/>
      <c r="X754" s="238"/>
      <c r="Y754" s="238"/>
      <c r="Z754" s="238"/>
      <c r="AA754" s="238"/>
      <c r="AB754" s="238"/>
      <c r="AC754" s="238"/>
      <c r="AD754" s="238"/>
      <c r="AE754" s="238"/>
      <c r="AF754" s="238"/>
      <c r="AG754" s="238"/>
      <c r="AH754" s="239"/>
      <c r="AI754" s="240"/>
      <c r="AJ754" s="239"/>
      <c r="AK754" s="238"/>
      <c r="AL754" s="241"/>
      <c r="AM754" s="238"/>
      <c r="AN754" s="238"/>
      <c r="AO754" s="238"/>
      <c r="AP754" s="174" t="str">
        <f t="shared" si="98"/>
        <v/>
      </c>
      <c r="AQ754" s="109" t="str">
        <f t="shared" si="99"/>
        <v/>
      </c>
      <c r="AR754" s="172" t="str">
        <f>UPPER(IF($AH754="","",IF(COUNTIF($AR$34:$AR753,$AH754)&lt;1,$AH754,"")))</f>
        <v/>
      </c>
      <c r="AS754" s="111" t="str">
        <f t="shared" si="95"/>
        <v/>
      </c>
      <c r="AT754" s="109" t="str">
        <f t="shared" si="100"/>
        <v/>
      </c>
      <c r="AU754" s="242"/>
      <c r="AV754" s="150"/>
      <c r="AW754" s="151"/>
      <c r="AX754" s="152" t="str">
        <f t="shared" si="93"/>
        <v/>
      </c>
      <c r="AY754" s="152"/>
    </row>
    <row r="755" spans="1:51" s="107" customFormat="1">
      <c r="A755" s="142" t="str">
        <f t="shared" si="96"/>
        <v/>
      </c>
      <c r="B755" s="148" t="str">
        <f t="shared" si="94"/>
        <v/>
      </c>
      <c r="C755" s="149"/>
      <c r="D755" s="111"/>
      <c r="E755" s="144" t="str">
        <f t="shared" si="97"/>
        <v/>
      </c>
      <c r="F755" s="238"/>
      <c r="G755" s="238"/>
      <c r="H755" s="238"/>
      <c r="I755" s="238"/>
      <c r="J755" s="238"/>
      <c r="K755" s="238"/>
      <c r="L755" s="238"/>
      <c r="M755" s="238"/>
      <c r="N755" s="238"/>
      <c r="O755" s="238"/>
      <c r="P755" s="238"/>
      <c r="Q755" s="238"/>
      <c r="R755" s="238"/>
      <c r="S755" s="238"/>
      <c r="T755" s="238"/>
      <c r="U755" s="238"/>
      <c r="V755" s="238"/>
      <c r="W755" s="238"/>
      <c r="X755" s="238"/>
      <c r="Y755" s="238"/>
      <c r="Z755" s="238"/>
      <c r="AA755" s="238"/>
      <c r="AB755" s="238"/>
      <c r="AC755" s="238"/>
      <c r="AD755" s="238"/>
      <c r="AE755" s="238"/>
      <c r="AF755" s="238"/>
      <c r="AG755" s="238"/>
      <c r="AH755" s="239"/>
      <c r="AI755" s="240"/>
      <c r="AJ755" s="239"/>
      <c r="AK755" s="238"/>
      <c r="AL755" s="241"/>
      <c r="AM755" s="238"/>
      <c r="AN755" s="238"/>
      <c r="AO755" s="238"/>
      <c r="AP755" s="174" t="str">
        <f t="shared" si="98"/>
        <v/>
      </c>
      <c r="AQ755" s="109" t="str">
        <f t="shared" si="99"/>
        <v/>
      </c>
      <c r="AR755" s="172" t="str">
        <f>UPPER(IF($AH755="","",IF(COUNTIF($AR$34:$AR754,$AH755)&lt;1,$AH755,"")))</f>
        <v/>
      </c>
      <c r="AS755" s="111" t="str">
        <f t="shared" si="95"/>
        <v/>
      </c>
      <c r="AT755" s="109" t="str">
        <f t="shared" si="100"/>
        <v/>
      </c>
      <c r="AU755" s="242"/>
      <c r="AV755" s="150"/>
      <c r="AW755" s="151"/>
      <c r="AX755" s="152" t="str">
        <f t="shared" si="93"/>
        <v/>
      </c>
      <c r="AY755" s="152"/>
    </row>
    <row r="756" spans="1:51" s="107" customFormat="1">
      <c r="A756" s="142" t="str">
        <f t="shared" si="96"/>
        <v/>
      </c>
      <c r="B756" s="148" t="str">
        <f t="shared" si="94"/>
        <v/>
      </c>
      <c r="C756" s="8"/>
      <c r="D756" s="111"/>
      <c r="E756" s="144" t="str">
        <f t="shared" si="97"/>
        <v/>
      </c>
      <c r="F756" s="238"/>
      <c r="G756" s="238"/>
      <c r="H756" s="238"/>
      <c r="I756" s="238"/>
      <c r="J756" s="238"/>
      <c r="K756" s="238"/>
      <c r="L756" s="238"/>
      <c r="M756" s="238"/>
      <c r="N756" s="238"/>
      <c r="O756" s="238"/>
      <c r="P756" s="238"/>
      <c r="Q756" s="238"/>
      <c r="R756" s="238"/>
      <c r="S756" s="238"/>
      <c r="T756" s="238"/>
      <c r="U756" s="238"/>
      <c r="V756" s="238"/>
      <c r="W756" s="238"/>
      <c r="X756" s="238"/>
      <c r="Y756" s="238"/>
      <c r="Z756" s="238"/>
      <c r="AA756" s="238"/>
      <c r="AB756" s="238"/>
      <c r="AC756" s="238"/>
      <c r="AD756" s="238"/>
      <c r="AE756" s="238"/>
      <c r="AF756" s="238"/>
      <c r="AG756" s="238"/>
      <c r="AH756" s="239"/>
      <c r="AI756" s="240"/>
      <c r="AJ756" s="239"/>
      <c r="AK756" s="238"/>
      <c r="AL756" s="241"/>
      <c r="AM756" s="238"/>
      <c r="AN756" s="238"/>
      <c r="AO756" s="238"/>
      <c r="AP756" s="174" t="str">
        <f t="shared" si="98"/>
        <v/>
      </c>
      <c r="AQ756" s="109" t="str">
        <f t="shared" si="99"/>
        <v/>
      </c>
      <c r="AR756" s="172" t="str">
        <f>UPPER(IF($AH756="","",IF(COUNTIF($AR$34:$AR755,$AH756)&lt;1,$AH756,"")))</f>
        <v/>
      </c>
      <c r="AS756" s="111" t="str">
        <f t="shared" si="95"/>
        <v/>
      </c>
      <c r="AT756" s="109" t="str">
        <f t="shared" si="100"/>
        <v/>
      </c>
      <c r="AU756" s="242"/>
      <c r="AV756" s="150"/>
      <c r="AW756" s="151"/>
      <c r="AX756" s="152" t="str">
        <f t="shared" si="93"/>
        <v/>
      </c>
      <c r="AY756" s="152"/>
    </row>
    <row r="757" spans="1:51" s="107" customFormat="1">
      <c r="A757" s="142" t="str">
        <f t="shared" si="96"/>
        <v/>
      </c>
      <c r="B757" s="148" t="str">
        <f t="shared" si="94"/>
        <v/>
      </c>
      <c r="C757" s="149"/>
      <c r="D757" s="111"/>
      <c r="E757" s="144" t="str">
        <f t="shared" si="97"/>
        <v/>
      </c>
      <c r="F757" s="238"/>
      <c r="G757" s="238"/>
      <c r="H757" s="238"/>
      <c r="I757" s="238"/>
      <c r="J757" s="238"/>
      <c r="K757" s="238"/>
      <c r="L757" s="238"/>
      <c r="M757" s="238"/>
      <c r="N757" s="238"/>
      <c r="O757" s="238"/>
      <c r="P757" s="238"/>
      <c r="Q757" s="238"/>
      <c r="R757" s="238"/>
      <c r="S757" s="238"/>
      <c r="T757" s="238"/>
      <c r="U757" s="238"/>
      <c r="V757" s="238"/>
      <c r="W757" s="238"/>
      <c r="X757" s="238"/>
      <c r="Y757" s="238"/>
      <c r="Z757" s="238"/>
      <c r="AA757" s="238"/>
      <c r="AB757" s="238"/>
      <c r="AC757" s="238"/>
      <c r="AD757" s="238"/>
      <c r="AE757" s="238"/>
      <c r="AF757" s="238"/>
      <c r="AG757" s="238"/>
      <c r="AH757" s="239"/>
      <c r="AI757" s="240"/>
      <c r="AJ757" s="239"/>
      <c r="AK757" s="238"/>
      <c r="AL757" s="241"/>
      <c r="AM757" s="238"/>
      <c r="AN757" s="238"/>
      <c r="AO757" s="238"/>
      <c r="AP757" s="174" t="str">
        <f t="shared" si="98"/>
        <v/>
      </c>
      <c r="AQ757" s="109" t="str">
        <f t="shared" si="99"/>
        <v/>
      </c>
      <c r="AR757" s="172" t="str">
        <f>UPPER(IF($AH757="","",IF(COUNTIF($AR$34:$AR756,$AH757)&lt;1,$AH757,"")))</f>
        <v/>
      </c>
      <c r="AS757" s="111" t="str">
        <f t="shared" si="95"/>
        <v/>
      </c>
      <c r="AT757" s="109" t="str">
        <f t="shared" si="100"/>
        <v/>
      </c>
      <c r="AU757" s="242"/>
      <c r="AV757" s="150"/>
      <c r="AW757" s="151"/>
      <c r="AX757" s="152" t="str">
        <f t="shared" si="93"/>
        <v/>
      </c>
      <c r="AY757" s="152"/>
    </row>
    <row r="758" spans="1:51" s="107" customFormat="1">
      <c r="A758" s="142" t="str">
        <f t="shared" si="96"/>
        <v/>
      </c>
      <c r="B758" s="148" t="str">
        <f t="shared" si="94"/>
        <v/>
      </c>
      <c r="C758" s="149"/>
      <c r="D758" s="111"/>
      <c r="E758" s="144" t="str">
        <f t="shared" si="97"/>
        <v/>
      </c>
      <c r="F758" s="238"/>
      <c r="G758" s="238"/>
      <c r="H758" s="238"/>
      <c r="I758" s="238"/>
      <c r="J758" s="238"/>
      <c r="K758" s="238"/>
      <c r="L758" s="238"/>
      <c r="M758" s="238"/>
      <c r="N758" s="238"/>
      <c r="O758" s="238"/>
      <c r="P758" s="238"/>
      <c r="Q758" s="238"/>
      <c r="R758" s="238"/>
      <c r="S758" s="238"/>
      <c r="T758" s="238"/>
      <c r="U758" s="238"/>
      <c r="V758" s="238"/>
      <c r="W758" s="238"/>
      <c r="X758" s="238"/>
      <c r="Y758" s="238"/>
      <c r="Z758" s="238"/>
      <c r="AA758" s="238"/>
      <c r="AB758" s="238"/>
      <c r="AC758" s="238"/>
      <c r="AD758" s="238"/>
      <c r="AE758" s="238"/>
      <c r="AF758" s="238"/>
      <c r="AG758" s="238"/>
      <c r="AH758" s="239"/>
      <c r="AI758" s="240"/>
      <c r="AJ758" s="239"/>
      <c r="AK758" s="238"/>
      <c r="AL758" s="241"/>
      <c r="AM758" s="238"/>
      <c r="AN758" s="238"/>
      <c r="AO758" s="238"/>
      <c r="AP758" s="174" t="str">
        <f t="shared" si="98"/>
        <v/>
      </c>
      <c r="AQ758" s="109" t="str">
        <f t="shared" si="99"/>
        <v/>
      </c>
      <c r="AR758" s="172" t="str">
        <f>UPPER(IF($AH758="","",IF(COUNTIF($AR$34:$AR757,$AH758)&lt;1,$AH758,"")))</f>
        <v/>
      </c>
      <c r="AS758" s="111" t="str">
        <f t="shared" si="95"/>
        <v/>
      </c>
      <c r="AT758" s="109" t="str">
        <f t="shared" si="100"/>
        <v/>
      </c>
      <c r="AU758" s="242"/>
      <c r="AV758" s="150"/>
      <c r="AW758" s="151"/>
      <c r="AX758" s="152" t="str">
        <f t="shared" si="93"/>
        <v/>
      </c>
      <c r="AY758" s="152"/>
    </row>
    <row r="759" spans="1:51" s="107" customFormat="1">
      <c r="A759" s="142" t="str">
        <f t="shared" si="96"/>
        <v/>
      </c>
      <c r="B759" s="148" t="str">
        <f t="shared" si="94"/>
        <v/>
      </c>
      <c r="C759" s="149"/>
      <c r="D759" s="111"/>
      <c r="E759" s="144" t="str">
        <f t="shared" si="97"/>
        <v/>
      </c>
      <c r="F759" s="238"/>
      <c r="G759" s="238"/>
      <c r="H759" s="238"/>
      <c r="I759" s="238"/>
      <c r="J759" s="238"/>
      <c r="K759" s="238"/>
      <c r="L759" s="238"/>
      <c r="M759" s="238"/>
      <c r="N759" s="238"/>
      <c r="O759" s="238"/>
      <c r="P759" s="238"/>
      <c r="Q759" s="238"/>
      <c r="R759" s="238"/>
      <c r="S759" s="238"/>
      <c r="T759" s="238"/>
      <c r="U759" s="238"/>
      <c r="V759" s="238"/>
      <c r="W759" s="238"/>
      <c r="X759" s="238"/>
      <c r="Y759" s="238"/>
      <c r="Z759" s="238"/>
      <c r="AA759" s="238"/>
      <c r="AB759" s="238"/>
      <c r="AC759" s="238"/>
      <c r="AD759" s="238"/>
      <c r="AE759" s="238"/>
      <c r="AF759" s="238"/>
      <c r="AG759" s="238"/>
      <c r="AH759" s="239"/>
      <c r="AI759" s="240"/>
      <c r="AJ759" s="239"/>
      <c r="AK759" s="238"/>
      <c r="AL759" s="241"/>
      <c r="AM759" s="238"/>
      <c r="AN759" s="238"/>
      <c r="AO759" s="238"/>
      <c r="AP759" s="174" t="str">
        <f t="shared" si="98"/>
        <v/>
      </c>
      <c r="AQ759" s="109" t="str">
        <f t="shared" si="99"/>
        <v/>
      </c>
      <c r="AR759" s="172" t="str">
        <f>UPPER(IF($AH759="","",IF(COUNTIF($AR$34:$AR758,$AH759)&lt;1,$AH759,"")))</f>
        <v/>
      </c>
      <c r="AS759" s="111" t="str">
        <f t="shared" si="95"/>
        <v/>
      </c>
      <c r="AT759" s="109" t="str">
        <f t="shared" si="100"/>
        <v/>
      </c>
      <c r="AU759" s="242"/>
      <c r="AV759" s="150"/>
      <c r="AW759" s="151"/>
      <c r="AX759" s="152" t="str">
        <f t="shared" si="93"/>
        <v/>
      </c>
      <c r="AY759" s="152"/>
    </row>
    <row r="760" spans="1:51" s="107" customFormat="1">
      <c r="A760" s="142" t="str">
        <f t="shared" si="96"/>
        <v/>
      </c>
      <c r="B760" s="148" t="str">
        <f t="shared" si="94"/>
        <v/>
      </c>
      <c r="C760" s="149"/>
      <c r="D760" s="111"/>
      <c r="E760" s="144" t="str">
        <f t="shared" si="97"/>
        <v/>
      </c>
      <c r="F760" s="238"/>
      <c r="G760" s="238"/>
      <c r="H760" s="238"/>
      <c r="I760" s="238"/>
      <c r="J760" s="238"/>
      <c r="K760" s="238"/>
      <c r="L760" s="238"/>
      <c r="M760" s="238"/>
      <c r="N760" s="238"/>
      <c r="O760" s="238"/>
      <c r="P760" s="238"/>
      <c r="Q760" s="238"/>
      <c r="R760" s="238"/>
      <c r="S760" s="238"/>
      <c r="T760" s="238"/>
      <c r="U760" s="238"/>
      <c r="V760" s="238"/>
      <c r="W760" s="238"/>
      <c r="X760" s="238"/>
      <c r="Y760" s="238"/>
      <c r="Z760" s="238"/>
      <c r="AA760" s="238"/>
      <c r="AB760" s="238"/>
      <c r="AC760" s="238"/>
      <c r="AD760" s="238"/>
      <c r="AE760" s="238"/>
      <c r="AF760" s="238"/>
      <c r="AG760" s="238"/>
      <c r="AH760" s="239"/>
      <c r="AI760" s="240"/>
      <c r="AJ760" s="239"/>
      <c r="AK760" s="238"/>
      <c r="AL760" s="241"/>
      <c r="AM760" s="238"/>
      <c r="AN760" s="238"/>
      <c r="AO760" s="238"/>
      <c r="AP760" s="174" t="str">
        <f t="shared" si="98"/>
        <v/>
      </c>
      <c r="AQ760" s="109" t="str">
        <f t="shared" si="99"/>
        <v/>
      </c>
      <c r="AR760" s="172" t="str">
        <f>UPPER(IF($AH760="","",IF(COUNTIF($AR$34:$AR759,$AH760)&lt;1,$AH760,"")))</f>
        <v/>
      </c>
      <c r="AS760" s="111" t="str">
        <f t="shared" si="95"/>
        <v/>
      </c>
      <c r="AT760" s="109" t="str">
        <f t="shared" si="100"/>
        <v/>
      </c>
      <c r="AU760" s="242"/>
      <c r="AV760" s="150"/>
      <c r="AW760" s="151"/>
      <c r="AX760" s="152" t="str">
        <f t="shared" si="93"/>
        <v/>
      </c>
      <c r="AY760" s="152"/>
    </row>
    <row r="761" spans="1:51" s="107" customFormat="1">
      <c r="A761" s="142" t="str">
        <f t="shared" si="96"/>
        <v/>
      </c>
      <c r="B761" s="148" t="str">
        <f t="shared" si="94"/>
        <v/>
      </c>
      <c r="C761" s="8"/>
      <c r="D761" s="111"/>
      <c r="E761" s="144" t="str">
        <f t="shared" si="97"/>
        <v/>
      </c>
      <c r="F761" s="238"/>
      <c r="G761" s="238"/>
      <c r="H761" s="238"/>
      <c r="I761" s="238"/>
      <c r="J761" s="238"/>
      <c r="K761" s="238"/>
      <c r="L761" s="238"/>
      <c r="M761" s="238"/>
      <c r="N761" s="238"/>
      <c r="O761" s="238"/>
      <c r="P761" s="238"/>
      <c r="Q761" s="238"/>
      <c r="R761" s="238"/>
      <c r="S761" s="238"/>
      <c r="T761" s="238"/>
      <c r="U761" s="238"/>
      <c r="V761" s="238"/>
      <c r="W761" s="238"/>
      <c r="X761" s="238"/>
      <c r="Y761" s="238"/>
      <c r="Z761" s="238"/>
      <c r="AA761" s="238"/>
      <c r="AB761" s="238"/>
      <c r="AC761" s="238"/>
      <c r="AD761" s="238"/>
      <c r="AE761" s="238"/>
      <c r="AF761" s="238"/>
      <c r="AG761" s="238"/>
      <c r="AH761" s="239"/>
      <c r="AI761" s="240"/>
      <c r="AJ761" s="239"/>
      <c r="AK761" s="238"/>
      <c r="AL761" s="241"/>
      <c r="AM761" s="238"/>
      <c r="AN761" s="238"/>
      <c r="AO761" s="238"/>
      <c r="AP761" s="174" t="str">
        <f t="shared" si="98"/>
        <v/>
      </c>
      <c r="AQ761" s="109" t="str">
        <f t="shared" si="99"/>
        <v/>
      </c>
      <c r="AR761" s="172" t="str">
        <f>UPPER(IF($AH761="","",IF(COUNTIF($AR$34:$AR760,$AH761)&lt;1,$AH761,"")))</f>
        <v/>
      </c>
      <c r="AS761" s="111" t="str">
        <f t="shared" si="95"/>
        <v/>
      </c>
      <c r="AT761" s="109" t="str">
        <f t="shared" si="100"/>
        <v/>
      </c>
      <c r="AU761" s="242"/>
      <c r="AV761" s="150"/>
      <c r="AW761" s="151"/>
      <c r="AX761" s="152" t="str">
        <f t="shared" si="93"/>
        <v/>
      </c>
      <c r="AY761" s="152"/>
    </row>
    <row r="762" spans="1:51" s="107" customFormat="1">
      <c r="A762" s="142" t="str">
        <f t="shared" si="96"/>
        <v/>
      </c>
      <c r="B762" s="148" t="str">
        <f t="shared" si="94"/>
        <v/>
      </c>
      <c r="C762" s="149"/>
      <c r="D762" s="111"/>
      <c r="E762" s="144" t="str">
        <f t="shared" si="97"/>
        <v/>
      </c>
      <c r="F762" s="238"/>
      <c r="G762" s="238"/>
      <c r="H762" s="238"/>
      <c r="I762" s="238"/>
      <c r="J762" s="238"/>
      <c r="K762" s="238"/>
      <c r="L762" s="238"/>
      <c r="M762" s="238"/>
      <c r="N762" s="238"/>
      <c r="O762" s="238"/>
      <c r="P762" s="238"/>
      <c r="Q762" s="238"/>
      <c r="R762" s="238"/>
      <c r="S762" s="238"/>
      <c r="T762" s="238"/>
      <c r="U762" s="238"/>
      <c r="V762" s="238"/>
      <c r="W762" s="238"/>
      <c r="X762" s="238"/>
      <c r="Y762" s="238"/>
      <c r="Z762" s="238"/>
      <c r="AA762" s="238"/>
      <c r="AB762" s="238"/>
      <c r="AC762" s="238"/>
      <c r="AD762" s="238"/>
      <c r="AE762" s="238"/>
      <c r="AF762" s="238"/>
      <c r="AG762" s="238"/>
      <c r="AH762" s="239"/>
      <c r="AI762" s="240"/>
      <c r="AJ762" s="239"/>
      <c r="AK762" s="238"/>
      <c r="AL762" s="241"/>
      <c r="AM762" s="238"/>
      <c r="AN762" s="238"/>
      <c r="AO762" s="238"/>
      <c r="AP762" s="174" t="str">
        <f t="shared" si="98"/>
        <v/>
      </c>
      <c r="AQ762" s="109" t="str">
        <f t="shared" si="99"/>
        <v/>
      </c>
      <c r="AR762" s="172" t="str">
        <f>UPPER(IF($AH762="","",IF(COUNTIF($AR$34:$AR761,$AH762)&lt;1,$AH762,"")))</f>
        <v/>
      </c>
      <c r="AS762" s="111" t="str">
        <f t="shared" si="95"/>
        <v/>
      </c>
      <c r="AT762" s="109" t="str">
        <f t="shared" si="100"/>
        <v/>
      </c>
      <c r="AU762" s="242"/>
      <c r="AV762" s="150"/>
      <c r="AW762" s="151"/>
      <c r="AX762" s="152" t="str">
        <f t="shared" si="93"/>
        <v/>
      </c>
      <c r="AY762" s="152"/>
    </row>
    <row r="763" spans="1:51" s="107" customFormat="1">
      <c r="A763" s="142" t="str">
        <f t="shared" si="96"/>
        <v/>
      </c>
      <c r="B763" s="148" t="str">
        <f t="shared" si="94"/>
        <v/>
      </c>
      <c r="C763" s="149"/>
      <c r="D763" s="111"/>
      <c r="E763" s="144" t="str">
        <f t="shared" si="97"/>
        <v/>
      </c>
      <c r="F763" s="238"/>
      <c r="G763" s="238"/>
      <c r="H763" s="238"/>
      <c r="I763" s="238"/>
      <c r="J763" s="238"/>
      <c r="K763" s="238"/>
      <c r="L763" s="238"/>
      <c r="M763" s="238"/>
      <c r="N763" s="238"/>
      <c r="O763" s="238"/>
      <c r="P763" s="238"/>
      <c r="Q763" s="238"/>
      <c r="R763" s="238"/>
      <c r="S763" s="238"/>
      <c r="T763" s="238"/>
      <c r="U763" s="238"/>
      <c r="V763" s="238"/>
      <c r="W763" s="238"/>
      <c r="X763" s="238"/>
      <c r="Y763" s="238"/>
      <c r="Z763" s="238"/>
      <c r="AA763" s="238"/>
      <c r="AB763" s="238"/>
      <c r="AC763" s="238"/>
      <c r="AD763" s="238"/>
      <c r="AE763" s="238"/>
      <c r="AF763" s="238"/>
      <c r="AG763" s="238"/>
      <c r="AH763" s="239"/>
      <c r="AI763" s="240"/>
      <c r="AJ763" s="239"/>
      <c r="AK763" s="238"/>
      <c r="AL763" s="241"/>
      <c r="AM763" s="238"/>
      <c r="AN763" s="238"/>
      <c r="AO763" s="238"/>
      <c r="AP763" s="174" t="str">
        <f t="shared" si="98"/>
        <v/>
      </c>
      <c r="AQ763" s="109" t="str">
        <f t="shared" si="99"/>
        <v/>
      </c>
      <c r="AR763" s="172" t="str">
        <f>UPPER(IF($AH763="","",IF(COUNTIF($AR$34:$AR762,$AH763)&lt;1,$AH763,"")))</f>
        <v/>
      </c>
      <c r="AS763" s="111" t="str">
        <f t="shared" si="95"/>
        <v/>
      </c>
      <c r="AT763" s="109" t="str">
        <f t="shared" si="100"/>
        <v/>
      </c>
      <c r="AU763" s="242"/>
      <c r="AV763" s="150"/>
      <c r="AW763" s="151"/>
      <c r="AX763" s="152" t="str">
        <f t="shared" si="93"/>
        <v/>
      </c>
      <c r="AY763" s="152"/>
    </row>
    <row r="764" spans="1:51" s="107" customFormat="1">
      <c r="A764" s="142" t="str">
        <f t="shared" si="96"/>
        <v/>
      </c>
      <c r="B764" s="148" t="str">
        <f t="shared" si="94"/>
        <v/>
      </c>
      <c r="C764" s="149"/>
      <c r="D764" s="111"/>
      <c r="E764" s="144" t="str">
        <f t="shared" si="97"/>
        <v/>
      </c>
      <c r="F764" s="238"/>
      <c r="G764" s="238"/>
      <c r="H764" s="238"/>
      <c r="I764" s="238"/>
      <c r="J764" s="238"/>
      <c r="K764" s="238"/>
      <c r="L764" s="238"/>
      <c r="M764" s="238"/>
      <c r="N764" s="238"/>
      <c r="O764" s="238"/>
      <c r="P764" s="238"/>
      <c r="Q764" s="238"/>
      <c r="R764" s="238"/>
      <c r="S764" s="238"/>
      <c r="T764" s="238"/>
      <c r="U764" s="238"/>
      <c r="V764" s="238"/>
      <c r="W764" s="238"/>
      <c r="X764" s="238"/>
      <c r="Y764" s="238"/>
      <c r="Z764" s="238"/>
      <c r="AA764" s="238"/>
      <c r="AB764" s="238"/>
      <c r="AC764" s="238"/>
      <c r="AD764" s="238"/>
      <c r="AE764" s="238"/>
      <c r="AF764" s="238"/>
      <c r="AG764" s="238"/>
      <c r="AH764" s="239"/>
      <c r="AI764" s="240"/>
      <c r="AJ764" s="239"/>
      <c r="AK764" s="238"/>
      <c r="AL764" s="241"/>
      <c r="AM764" s="238"/>
      <c r="AN764" s="238"/>
      <c r="AO764" s="238"/>
      <c r="AP764" s="174" t="str">
        <f t="shared" si="98"/>
        <v/>
      </c>
      <c r="AQ764" s="109" t="str">
        <f t="shared" si="99"/>
        <v/>
      </c>
      <c r="AR764" s="172" t="str">
        <f>UPPER(IF($AH764="","",IF(COUNTIF($AR$34:$AR763,$AH764)&lt;1,$AH764,"")))</f>
        <v/>
      </c>
      <c r="AS764" s="111" t="str">
        <f t="shared" si="95"/>
        <v/>
      </c>
      <c r="AT764" s="109" t="str">
        <f t="shared" si="100"/>
        <v/>
      </c>
      <c r="AU764" s="242"/>
      <c r="AV764" s="150"/>
      <c r="AW764" s="151"/>
      <c r="AX764" s="152" t="str">
        <f t="shared" si="93"/>
        <v/>
      </c>
      <c r="AY764" s="152"/>
    </row>
    <row r="765" spans="1:51" s="107" customFormat="1">
      <c r="A765" s="142" t="str">
        <f t="shared" si="96"/>
        <v/>
      </c>
      <c r="B765" s="148" t="str">
        <f t="shared" si="94"/>
        <v/>
      </c>
      <c r="C765" s="149"/>
      <c r="D765" s="111"/>
      <c r="E765" s="144" t="str">
        <f t="shared" si="97"/>
        <v/>
      </c>
      <c r="F765" s="238"/>
      <c r="G765" s="238"/>
      <c r="H765" s="238"/>
      <c r="I765" s="238"/>
      <c r="J765" s="238"/>
      <c r="K765" s="238"/>
      <c r="L765" s="238"/>
      <c r="M765" s="238"/>
      <c r="N765" s="238"/>
      <c r="O765" s="238"/>
      <c r="P765" s="238"/>
      <c r="Q765" s="238"/>
      <c r="R765" s="238"/>
      <c r="S765" s="238"/>
      <c r="T765" s="238"/>
      <c r="U765" s="238"/>
      <c r="V765" s="238"/>
      <c r="W765" s="238"/>
      <c r="X765" s="238"/>
      <c r="Y765" s="238"/>
      <c r="Z765" s="238"/>
      <c r="AA765" s="238"/>
      <c r="AB765" s="238"/>
      <c r="AC765" s="238"/>
      <c r="AD765" s="238"/>
      <c r="AE765" s="238"/>
      <c r="AF765" s="238"/>
      <c r="AG765" s="238"/>
      <c r="AH765" s="239"/>
      <c r="AI765" s="240"/>
      <c r="AJ765" s="239"/>
      <c r="AK765" s="238"/>
      <c r="AL765" s="241"/>
      <c r="AM765" s="238"/>
      <c r="AN765" s="238"/>
      <c r="AO765" s="238"/>
      <c r="AP765" s="174" t="str">
        <f t="shared" si="98"/>
        <v/>
      </c>
      <c r="AQ765" s="109" t="str">
        <f t="shared" si="99"/>
        <v/>
      </c>
      <c r="AR765" s="172" t="str">
        <f>UPPER(IF($AH765="","",IF(COUNTIF($AR$34:$AR764,$AH765)&lt;1,$AH765,"")))</f>
        <v/>
      </c>
      <c r="AS765" s="111" t="str">
        <f t="shared" si="95"/>
        <v/>
      </c>
      <c r="AT765" s="109" t="str">
        <f t="shared" si="100"/>
        <v/>
      </c>
      <c r="AU765" s="242"/>
      <c r="AV765" s="150"/>
      <c r="AW765" s="151"/>
      <c r="AX765" s="152" t="str">
        <f t="shared" si="93"/>
        <v/>
      </c>
      <c r="AY765" s="152"/>
    </row>
    <row r="766" spans="1:51" s="107" customFormat="1">
      <c r="A766" s="142" t="str">
        <f t="shared" si="96"/>
        <v/>
      </c>
      <c r="B766" s="148" t="str">
        <f t="shared" si="94"/>
        <v/>
      </c>
      <c r="C766" s="149"/>
      <c r="D766" s="111"/>
      <c r="E766" s="144" t="str">
        <f t="shared" si="97"/>
        <v/>
      </c>
      <c r="F766" s="238"/>
      <c r="G766" s="238"/>
      <c r="H766" s="238"/>
      <c r="I766" s="238"/>
      <c r="J766" s="238"/>
      <c r="K766" s="238"/>
      <c r="L766" s="238"/>
      <c r="M766" s="238"/>
      <c r="N766" s="238"/>
      <c r="O766" s="238"/>
      <c r="P766" s="238"/>
      <c r="Q766" s="238"/>
      <c r="R766" s="238"/>
      <c r="S766" s="238"/>
      <c r="T766" s="238"/>
      <c r="U766" s="238"/>
      <c r="V766" s="238"/>
      <c r="W766" s="238"/>
      <c r="X766" s="238"/>
      <c r="Y766" s="238"/>
      <c r="Z766" s="238"/>
      <c r="AA766" s="238"/>
      <c r="AB766" s="238"/>
      <c r="AC766" s="238"/>
      <c r="AD766" s="238"/>
      <c r="AE766" s="238"/>
      <c r="AF766" s="238"/>
      <c r="AG766" s="238"/>
      <c r="AH766" s="239"/>
      <c r="AI766" s="240"/>
      <c r="AJ766" s="239"/>
      <c r="AK766" s="238"/>
      <c r="AL766" s="241"/>
      <c r="AM766" s="238"/>
      <c r="AN766" s="238"/>
      <c r="AO766" s="238"/>
      <c r="AP766" s="174" t="str">
        <f t="shared" si="98"/>
        <v/>
      </c>
      <c r="AQ766" s="109" t="str">
        <f t="shared" si="99"/>
        <v/>
      </c>
      <c r="AR766" s="172" t="str">
        <f>UPPER(IF($AH766="","",IF(COUNTIF($AR$34:$AR765,$AH766)&lt;1,$AH766,"")))</f>
        <v/>
      </c>
      <c r="AS766" s="111" t="str">
        <f t="shared" si="95"/>
        <v/>
      </c>
      <c r="AT766" s="109" t="str">
        <f t="shared" si="100"/>
        <v/>
      </c>
      <c r="AU766" s="242"/>
      <c r="AV766" s="150"/>
      <c r="AW766" s="151"/>
      <c r="AX766" s="152" t="str">
        <f t="shared" si="93"/>
        <v/>
      </c>
      <c r="AY766" s="152"/>
    </row>
    <row r="767" spans="1:51" s="107" customFormat="1">
      <c r="A767" s="142" t="str">
        <f t="shared" si="96"/>
        <v/>
      </c>
      <c r="B767" s="148" t="str">
        <f t="shared" si="94"/>
        <v/>
      </c>
      <c r="C767" s="149"/>
      <c r="D767" s="111"/>
      <c r="E767" s="144" t="str">
        <f t="shared" si="97"/>
        <v/>
      </c>
      <c r="F767" s="238"/>
      <c r="G767" s="238"/>
      <c r="H767" s="238"/>
      <c r="I767" s="238"/>
      <c r="J767" s="238"/>
      <c r="K767" s="238"/>
      <c r="L767" s="238"/>
      <c r="M767" s="238"/>
      <c r="N767" s="238"/>
      <c r="O767" s="238"/>
      <c r="P767" s="238"/>
      <c r="Q767" s="238"/>
      <c r="R767" s="238"/>
      <c r="S767" s="238"/>
      <c r="T767" s="238"/>
      <c r="U767" s="238"/>
      <c r="V767" s="238"/>
      <c r="W767" s="238"/>
      <c r="X767" s="238"/>
      <c r="Y767" s="238"/>
      <c r="Z767" s="238"/>
      <c r="AA767" s="238"/>
      <c r="AB767" s="238"/>
      <c r="AC767" s="238"/>
      <c r="AD767" s="238"/>
      <c r="AE767" s="238"/>
      <c r="AF767" s="238"/>
      <c r="AG767" s="238"/>
      <c r="AH767" s="239"/>
      <c r="AI767" s="240"/>
      <c r="AJ767" s="239"/>
      <c r="AK767" s="238"/>
      <c r="AL767" s="241"/>
      <c r="AM767" s="238"/>
      <c r="AN767" s="238"/>
      <c r="AO767" s="238"/>
      <c r="AP767" s="174" t="str">
        <f t="shared" si="98"/>
        <v/>
      </c>
      <c r="AQ767" s="109" t="str">
        <f t="shared" si="99"/>
        <v/>
      </c>
      <c r="AR767" s="172" t="str">
        <f>UPPER(IF($AH767="","",IF(COUNTIF($AR$34:$AR766,$AH767)&lt;1,$AH767,"")))</f>
        <v/>
      </c>
      <c r="AS767" s="111" t="str">
        <f t="shared" si="95"/>
        <v/>
      </c>
      <c r="AT767" s="109" t="str">
        <f t="shared" si="100"/>
        <v/>
      </c>
      <c r="AU767" s="242"/>
      <c r="AV767" s="150"/>
      <c r="AW767" s="151"/>
      <c r="AX767" s="152" t="str">
        <f t="shared" si="93"/>
        <v/>
      </c>
      <c r="AY767" s="152"/>
    </row>
    <row r="768" spans="1:51" s="107" customFormat="1">
      <c r="A768" s="142" t="str">
        <f t="shared" si="96"/>
        <v/>
      </c>
      <c r="B768" s="148" t="str">
        <f t="shared" si="94"/>
        <v/>
      </c>
      <c r="C768" s="149"/>
      <c r="D768" s="111"/>
      <c r="E768" s="144" t="str">
        <f t="shared" si="97"/>
        <v/>
      </c>
      <c r="F768" s="238"/>
      <c r="G768" s="238"/>
      <c r="H768" s="238"/>
      <c r="I768" s="238"/>
      <c r="J768" s="238"/>
      <c r="K768" s="238"/>
      <c r="L768" s="238"/>
      <c r="M768" s="238"/>
      <c r="N768" s="238"/>
      <c r="O768" s="238"/>
      <c r="P768" s="238"/>
      <c r="Q768" s="238"/>
      <c r="R768" s="238"/>
      <c r="S768" s="238"/>
      <c r="T768" s="238"/>
      <c r="U768" s="238"/>
      <c r="V768" s="238"/>
      <c r="W768" s="238"/>
      <c r="X768" s="238"/>
      <c r="Y768" s="238"/>
      <c r="Z768" s="238"/>
      <c r="AA768" s="238"/>
      <c r="AB768" s="238"/>
      <c r="AC768" s="238"/>
      <c r="AD768" s="238"/>
      <c r="AE768" s="238"/>
      <c r="AF768" s="238"/>
      <c r="AG768" s="238"/>
      <c r="AH768" s="239"/>
      <c r="AI768" s="240"/>
      <c r="AJ768" s="239"/>
      <c r="AK768" s="238"/>
      <c r="AL768" s="241"/>
      <c r="AM768" s="238"/>
      <c r="AN768" s="238"/>
      <c r="AO768" s="238"/>
      <c r="AP768" s="174" t="str">
        <f t="shared" si="98"/>
        <v/>
      </c>
      <c r="AQ768" s="109" t="str">
        <f t="shared" si="99"/>
        <v/>
      </c>
      <c r="AR768" s="172" t="str">
        <f>UPPER(IF($AH768="","",IF(COUNTIF($AR$34:$AR767,$AH768)&lt;1,$AH768,"")))</f>
        <v/>
      </c>
      <c r="AS768" s="111" t="str">
        <f t="shared" si="95"/>
        <v/>
      </c>
      <c r="AT768" s="109" t="str">
        <f t="shared" si="100"/>
        <v/>
      </c>
      <c r="AU768" s="242"/>
      <c r="AV768" s="150"/>
      <c r="AW768" s="151"/>
      <c r="AX768" s="152" t="str">
        <f t="shared" si="93"/>
        <v/>
      </c>
      <c r="AY768" s="152"/>
    </row>
    <row r="769" spans="1:51" s="107" customFormat="1">
      <c r="A769" s="142" t="str">
        <f t="shared" si="96"/>
        <v/>
      </c>
      <c r="B769" s="148" t="str">
        <f t="shared" si="94"/>
        <v/>
      </c>
      <c r="C769" s="8"/>
      <c r="D769" s="111"/>
      <c r="E769" s="144" t="str">
        <f t="shared" si="97"/>
        <v/>
      </c>
      <c r="F769" s="238"/>
      <c r="G769" s="238"/>
      <c r="H769" s="238"/>
      <c r="I769" s="238"/>
      <c r="J769" s="238"/>
      <c r="K769" s="238"/>
      <c r="L769" s="238"/>
      <c r="M769" s="238"/>
      <c r="N769" s="238"/>
      <c r="O769" s="238"/>
      <c r="P769" s="238"/>
      <c r="Q769" s="238"/>
      <c r="R769" s="238"/>
      <c r="S769" s="238"/>
      <c r="T769" s="238"/>
      <c r="U769" s="238"/>
      <c r="V769" s="238"/>
      <c r="W769" s="238"/>
      <c r="X769" s="238"/>
      <c r="Y769" s="238"/>
      <c r="Z769" s="238"/>
      <c r="AA769" s="238"/>
      <c r="AB769" s="238"/>
      <c r="AC769" s="238"/>
      <c r="AD769" s="238"/>
      <c r="AE769" s="238"/>
      <c r="AF769" s="238"/>
      <c r="AG769" s="238"/>
      <c r="AH769" s="239"/>
      <c r="AI769" s="240"/>
      <c r="AJ769" s="239"/>
      <c r="AK769" s="238"/>
      <c r="AL769" s="241"/>
      <c r="AM769" s="238"/>
      <c r="AN769" s="238"/>
      <c r="AO769" s="238"/>
      <c r="AP769" s="174" t="str">
        <f t="shared" si="98"/>
        <v/>
      </c>
      <c r="AQ769" s="109" t="str">
        <f t="shared" si="99"/>
        <v/>
      </c>
      <c r="AR769" s="172" t="str">
        <f>UPPER(IF($AH769="","",IF(COUNTIF($AR$34:$AR768,$AH769)&lt;1,$AH769,"")))</f>
        <v/>
      </c>
      <c r="AS769" s="111" t="str">
        <f t="shared" si="95"/>
        <v/>
      </c>
      <c r="AT769" s="109" t="str">
        <f t="shared" si="100"/>
        <v/>
      </c>
      <c r="AU769" s="242"/>
      <c r="AV769" s="150"/>
      <c r="AW769" s="151"/>
      <c r="AX769" s="152" t="str">
        <f t="shared" si="93"/>
        <v/>
      </c>
      <c r="AY769" s="152"/>
    </row>
    <row r="770" spans="1:51" s="107" customFormat="1">
      <c r="A770" s="142" t="str">
        <f t="shared" si="96"/>
        <v/>
      </c>
      <c r="B770" s="148" t="str">
        <f t="shared" si="94"/>
        <v/>
      </c>
      <c r="C770" s="149"/>
      <c r="D770" s="111"/>
      <c r="E770" s="144" t="str">
        <f t="shared" si="97"/>
        <v/>
      </c>
      <c r="F770" s="238"/>
      <c r="G770" s="238"/>
      <c r="H770" s="238"/>
      <c r="I770" s="238"/>
      <c r="J770" s="238"/>
      <c r="K770" s="238"/>
      <c r="L770" s="238"/>
      <c r="M770" s="238"/>
      <c r="N770" s="238"/>
      <c r="O770" s="238"/>
      <c r="P770" s="238"/>
      <c r="Q770" s="238"/>
      <c r="R770" s="238"/>
      <c r="S770" s="238"/>
      <c r="T770" s="238"/>
      <c r="U770" s="238"/>
      <c r="V770" s="238"/>
      <c r="W770" s="238"/>
      <c r="X770" s="238"/>
      <c r="Y770" s="238"/>
      <c r="Z770" s="238"/>
      <c r="AA770" s="238"/>
      <c r="AB770" s="238"/>
      <c r="AC770" s="238"/>
      <c r="AD770" s="238"/>
      <c r="AE770" s="238"/>
      <c r="AF770" s="238"/>
      <c r="AG770" s="238"/>
      <c r="AH770" s="239"/>
      <c r="AI770" s="240"/>
      <c r="AJ770" s="239"/>
      <c r="AK770" s="238"/>
      <c r="AL770" s="241"/>
      <c r="AM770" s="238"/>
      <c r="AN770" s="238"/>
      <c r="AO770" s="238"/>
      <c r="AP770" s="174" t="str">
        <f t="shared" si="98"/>
        <v/>
      </c>
      <c r="AQ770" s="109" t="str">
        <f t="shared" si="99"/>
        <v/>
      </c>
      <c r="AR770" s="172" t="str">
        <f>UPPER(IF($AH770="","",IF(COUNTIF($AR$34:$AR769,$AH770)&lt;1,$AH770,"")))</f>
        <v/>
      </c>
      <c r="AS770" s="111" t="str">
        <f t="shared" si="95"/>
        <v/>
      </c>
      <c r="AT770" s="109" t="str">
        <f t="shared" si="100"/>
        <v/>
      </c>
      <c r="AU770" s="242"/>
      <c r="AV770" s="150"/>
      <c r="AW770" s="151"/>
      <c r="AX770" s="152" t="str">
        <f t="shared" si="93"/>
        <v/>
      </c>
      <c r="AY770" s="152"/>
    </row>
    <row r="771" spans="1:51" s="107" customFormat="1">
      <c r="A771" s="142" t="str">
        <f t="shared" si="96"/>
        <v/>
      </c>
      <c r="B771" s="148" t="str">
        <f t="shared" si="94"/>
        <v/>
      </c>
      <c r="C771" s="149"/>
      <c r="D771" s="111"/>
      <c r="E771" s="144" t="str">
        <f t="shared" si="97"/>
        <v/>
      </c>
      <c r="F771" s="238"/>
      <c r="G771" s="238"/>
      <c r="H771" s="238"/>
      <c r="I771" s="238"/>
      <c r="J771" s="238"/>
      <c r="K771" s="238"/>
      <c r="L771" s="238"/>
      <c r="M771" s="238"/>
      <c r="N771" s="238"/>
      <c r="O771" s="238"/>
      <c r="P771" s="238"/>
      <c r="Q771" s="238"/>
      <c r="R771" s="238"/>
      <c r="S771" s="238"/>
      <c r="T771" s="238"/>
      <c r="U771" s="238"/>
      <c r="V771" s="238"/>
      <c r="W771" s="238"/>
      <c r="X771" s="238"/>
      <c r="Y771" s="238"/>
      <c r="Z771" s="238"/>
      <c r="AA771" s="238"/>
      <c r="AB771" s="238"/>
      <c r="AC771" s="238"/>
      <c r="AD771" s="238"/>
      <c r="AE771" s="238"/>
      <c r="AF771" s="238"/>
      <c r="AG771" s="238"/>
      <c r="AH771" s="239"/>
      <c r="AI771" s="240"/>
      <c r="AJ771" s="239"/>
      <c r="AK771" s="238"/>
      <c r="AL771" s="241"/>
      <c r="AM771" s="238"/>
      <c r="AN771" s="238"/>
      <c r="AO771" s="238"/>
      <c r="AP771" s="174" t="str">
        <f t="shared" si="98"/>
        <v/>
      </c>
      <c r="AQ771" s="109" t="str">
        <f t="shared" si="99"/>
        <v/>
      </c>
      <c r="AR771" s="172" t="str">
        <f>UPPER(IF($AH771="","",IF(COUNTIF($AR$34:$AR770,$AH771)&lt;1,$AH771,"")))</f>
        <v/>
      </c>
      <c r="AS771" s="111" t="str">
        <f t="shared" si="95"/>
        <v/>
      </c>
      <c r="AT771" s="109" t="str">
        <f t="shared" si="100"/>
        <v/>
      </c>
      <c r="AU771" s="242"/>
      <c r="AV771" s="150"/>
      <c r="AW771" s="151"/>
      <c r="AX771" s="152" t="str">
        <f t="shared" si="93"/>
        <v/>
      </c>
      <c r="AY771" s="152"/>
    </row>
    <row r="772" spans="1:51" s="107" customFormat="1">
      <c r="A772" s="142" t="str">
        <f t="shared" si="96"/>
        <v/>
      </c>
      <c r="B772" s="148" t="str">
        <f t="shared" si="94"/>
        <v/>
      </c>
      <c r="C772" s="149"/>
      <c r="D772" s="111"/>
      <c r="E772" s="144" t="str">
        <f t="shared" si="97"/>
        <v/>
      </c>
      <c r="F772" s="238"/>
      <c r="G772" s="238"/>
      <c r="H772" s="238"/>
      <c r="I772" s="238"/>
      <c r="J772" s="238"/>
      <c r="K772" s="238"/>
      <c r="L772" s="238"/>
      <c r="M772" s="238"/>
      <c r="N772" s="238"/>
      <c r="O772" s="238"/>
      <c r="P772" s="238"/>
      <c r="Q772" s="238"/>
      <c r="R772" s="238"/>
      <c r="S772" s="238"/>
      <c r="T772" s="238"/>
      <c r="U772" s="238"/>
      <c r="V772" s="238"/>
      <c r="W772" s="238"/>
      <c r="X772" s="238"/>
      <c r="Y772" s="238"/>
      <c r="Z772" s="238"/>
      <c r="AA772" s="238"/>
      <c r="AB772" s="238"/>
      <c r="AC772" s="238"/>
      <c r="AD772" s="238"/>
      <c r="AE772" s="238"/>
      <c r="AF772" s="238"/>
      <c r="AG772" s="238"/>
      <c r="AH772" s="239"/>
      <c r="AI772" s="240"/>
      <c r="AJ772" s="239"/>
      <c r="AK772" s="238"/>
      <c r="AL772" s="241"/>
      <c r="AM772" s="238"/>
      <c r="AN772" s="238"/>
      <c r="AO772" s="238"/>
      <c r="AP772" s="174" t="str">
        <f t="shared" si="98"/>
        <v/>
      </c>
      <c r="AQ772" s="109" t="str">
        <f t="shared" si="99"/>
        <v/>
      </c>
      <c r="AR772" s="172" t="str">
        <f>UPPER(IF($AH772="","",IF(COUNTIF($AR$34:$AR771,$AH772)&lt;1,$AH772,"")))</f>
        <v/>
      </c>
      <c r="AS772" s="111" t="str">
        <f t="shared" si="95"/>
        <v/>
      </c>
      <c r="AT772" s="109" t="str">
        <f t="shared" si="100"/>
        <v/>
      </c>
      <c r="AU772" s="242"/>
      <c r="AV772" s="150"/>
      <c r="AW772" s="151"/>
      <c r="AX772" s="152" t="str">
        <f t="shared" si="93"/>
        <v/>
      </c>
      <c r="AY772" s="152"/>
    </row>
    <row r="773" spans="1:51" s="107" customFormat="1">
      <c r="A773" s="142" t="str">
        <f t="shared" si="96"/>
        <v/>
      </c>
      <c r="B773" s="148" t="str">
        <f t="shared" si="94"/>
        <v/>
      </c>
      <c r="C773" s="8"/>
      <c r="D773" s="111"/>
      <c r="E773" s="144" t="str">
        <f t="shared" si="97"/>
        <v/>
      </c>
      <c r="F773" s="238"/>
      <c r="G773" s="238"/>
      <c r="H773" s="238"/>
      <c r="I773" s="238"/>
      <c r="J773" s="238"/>
      <c r="K773" s="238"/>
      <c r="L773" s="238"/>
      <c r="M773" s="238"/>
      <c r="N773" s="238"/>
      <c r="O773" s="238"/>
      <c r="P773" s="238"/>
      <c r="Q773" s="238"/>
      <c r="R773" s="238"/>
      <c r="S773" s="238"/>
      <c r="T773" s="238"/>
      <c r="U773" s="238"/>
      <c r="V773" s="238"/>
      <c r="W773" s="238"/>
      <c r="X773" s="238"/>
      <c r="Y773" s="238"/>
      <c r="Z773" s="238"/>
      <c r="AA773" s="238"/>
      <c r="AB773" s="238"/>
      <c r="AC773" s="238"/>
      <c r="AD773" s="238"/>
      <c r="AE773" s="238"/>
      <c r="AF773" s="238"/>
      <c r="AG773" s="238"/>
      <c r="AH773" s="239"/>
      <c r="AI773" s="240"/>
      <c r="AJ773" s="239"/>
      <c r="AK773" s="238"/>
      <c r="AL773" s="241"/>
      <c r="AM773" s="238"/>
      <c r="AN773" s="238"/>
      <c r="AO773" s="238"/>
      <c r="AP773" s="174" t="str">
        <f t="shared" si="98"/>
        <v/>
      </c>
      <c r="AQ773" s="109" t="str">
        <f t="shared" si="99"/>
        <v/>
      </c>
      <c r="AR773" s="172" t="str">
        <f>UPPER(IF($AH773="","",IF(COUNTIF($AR$34:$AR772,$AH773)&lt;1,$AH773,"")))</f>
        <v/>
      </c>
      <c r="AS773" s="111" t="str">
        <f t="shared" si="95"/>
        <v/>
      </c>
      <c r="AT773" s="109" t="str">
        <f t="shared" si="100"/>
        <v/>
      </c>
      <c r="AU773" s="242"/>
      <c r="AV773" s="150"/>
      <c r="AW773" s="151"/>
      <c r="AX773" s="152" t="str">
        <f t="shared" si="93"/>
        <v/>
      </c>
      <c r="AY773" s="152"/>
    </row>
    <row r="774" spans="1:51" s="107" customFormat="1">
      <c r="A774" s="142" t="str">
        <f t="shared" si="96"/>
        <v/>
      </c>
      <c r="B774" s="148" t="str">
        <f t="shared" si="94"/>
        <v/>
      </c>
      <c r="C774" s="8"/>
      <c r="D774" s="111"/>
      <c r="E774" s="144" t="str">
        <f t="shared" si="97"/>
        <v/>
      </c>
      <c r="F774" s="238"/>
      <c r="G774" s="238"/>
      <c r="H774" s="238"/>
      <c r="I774" s="238"/>
      <c r="J774" s="238"/>
      <c r="K774" s="238"/>
      <c r="L774" s="238"/>
      <c r="M774" s="238"/>
      <c r="N774" s="238"/>
      <c r="O774" s="238"/>
      <c r="P774" s="238"/>
      <c r="Q774" s="238"/>
      <c r="R774" s="238"/>
      <c r="S774" s="238"/>
      <c r="T774" s="238"/>
      <c r="U774" s="238"/>
      <c r="V774" s="238"/>
      <c r="W774" s="238"/>
      <c r="X774" s="238"/>
      <c r="Y774" s="238"/>
      <c r="Z774" s="238"/>
      <c r="AA774" s="238"/>
      <c r="AB774" s="238"/>
      <c r="AC774" s="238"/>
      <c r="AD774" s="238"/>
      <c r="AE774" s="238"/>
      <c r="AF774" s="238"/>
      <c r="AG774" s="238"/>
      <c r="AH774" s="239"/>
      <c r="AI774" s="240"/>
      <c r="AJ774" s="239"/>
      <c r="AK774" s="238"/>
      <c r="AL774" s="241"/>
      <c r="AM774" s="238"/>
      <c r="AN774" s="238"/>
      <c r="AO774" s="238"/>
      <c r="AP774" s="174" t="str">
        <f t="shared" si="98"/>
        <v/>
      </c>
      <c r="AQ774" s="109" t="str">
        <f t="shared" si="99"/>
        <v/>
      </c>
      <c r="AR774" s="172" t="str">
        <f>UPPER(IF($AH774="","",IF(COUNTIF($AR$34:$AR773,$AH774)&lt;1,$AH774,"")))</f>
        <v/>
      </c>
      <c r="AS774" s="111" t="str">
        <f t="shared" si="95"/>
        <v/>
      </c>
      <c r="AT774" s="109" t="str">
        <f t="shared" si="100"/>
        <v/>
      </c>
      <c r="AU774" s="242"/>
      <c r="AV774" s="150"/>
      <c r="AW774" s="151"/>
      <c r="AX774" s="152" t="str">
        <f t="shared" si="93"/>
        <v/>
      </c>
      <c r="AY774" s="152"/>
    </row>
    <row r="775" spans="1:51" s="107" customFormat="1">
      <c r="A775" s="142" t="str">
        <f t="shared" si="96"/>
        <v/>
      </c>
      <c r="B775" s="148" t="str">
        <f t="shared" si="94"/>
        <v/>
      </c>
      <c r="C775" s="8"/>
      <c r="D775" s="111"/>
      <c r="E775" s="144" t="str">
        <f t="shared" si="97"/>
        <v/>
      </c>
      <c r="F775" s="238"/>
      <c r="G775" s="238"/>
      <c r="H775" s="238"/>
      <c r="I775" s="238"/>
      <c r="J775" s="238"/>
      <c r="K775" s="238"/>
      <c r="L775" s="238"/>
      <c r="M775" s="238"/>
      <c r="N775" s="238"/>
      <c r="O775" s="238"/>
      <c r="P775" s="238"/>
      <c r="Q775" s="238"/>
      <c r="R775" s="238"/>
      <c r="S775" s="238"/>
      <c r="T775" s="238"/>
      <c r="U775" s="238"/>
      <c r="V775" s="238"/>
      <c r="W775" s="238"/>
      <c r="X775" s="238"/>
      <c r="Y775" s="238"/>
      <c r="Z775" s="238"/>
      <c r="AA775" s="238"/>
      <c r="AB775" s="238"/>
      <c r="AC775" s="238"/>
      <c r="AD775" s="238"/>
      <c r="AE775" s="238"/>
      <c r="AF775" s="238"/>
      <c r="AG775" s="238"/>
      <c r="AH775" s="239"/>
      <c r="AI775" s="240"/>
      <c r="AJ775" s="239"/>
      <c r="AK775" s="238"/>
      <c r="AL775" s="241"/>
      <c r="AM775" s="238"/>
      <c r="AN775" s="238"/>
      <c r="AO775" s="238"/>
      <c r="AP775" s="174" t="str">
        <f t="shared" si="98"/>
        <v/>
      </c>
      <c r="AQ775" s="109" t="str">
        <f t="shared" si="99"/>
        <v/>
      </c>
      <c r="AR775" s="172" t="str">
        <f>UPPER(IF($AH775="","",IF(COUNTIF($AR$34:$AR774,$AH775)&lt;1,$AH775,"")))</f>
        <v/>
      </c>
      <c r="AS775" s="111" t="str">
        <f t="shared" si="95"/>
        <v/>
      </c>
      <c r="AT775" s="109" t="str">
        <f t="shared" si="100"/>
        <v/>
      </c>
      <c r="AU775" s="242"/>
      <c r="AV775" s="150"/>
      <c r="AW775" s="151"/>
      <c r="AX775" s="152" t="str">
        <f t="shared" si="93"/>
        <v/>
      </c>
      <c r="AY775" s="152"/>
    </row>
    <row r="776" spans="1:51" s="107" customFormat="1">
      <c r="A776" s="142" t="str">
        <f t="shared" si="96"/>
        <v/>
      </c>
      <c r="B776" s="148" t="str">
        <f t="shared" si="94"/>
        <v/>
      </c>
      <c r="C776" s="8"/>
      <c r="D776" s="111"/>
      <c r="E776" s="144" t="str">
        <f t="shared" si="97"/>
        <v/>
      </c>
      <c r="F776" s="238"/>
      <c r="G776" s="238"/>
      <c r="H776" s="238"/>
      <c r="I776" s="238"/>
      <c r="J776" s="238"/>
      <c r="K776" s="238"/>
      <c r="L776" s="238"/>
      <c r="M776" s="238"/>
      <c r="N776" s="238"/>
      <c r="O776" s="238"/>
      <c r="P776" s="238"/>
      <c r="Q776" s="238"/>
      <c r="R776" s="238"/>
      <c r="S776" s="238"/>
      <c r="T776" s="238"/>
      <c r="U776" s="238"/>
      <c r="V776" s="238"/>
      <c r="W776" s="238"/>
      <c r="X776" s="238"/>
      <c r="Y776" s="238"/>
      <c r="Z776" s="238"/>
      <c r="AA776" s="238"/>
      <c r="AB776" s="238"/>
      <c r="AC776" s="238"/>
      <c r="AD776" s="238"/>
      <c r="AE776" s="238"/>
      <c r="AF776" s="238"/>
      <c r="AG776" s="238"/>
      <c r="AH776" s="239"/>
      <c r="AI776" s="240"/>
      <c r="AJ776" s="239"/>
      <c r="AK776" s="238"/>
      <c r="AL776" s="241"/>
      <c r="AM776" s="238"/>
      <c r="AN776" s="238"/>
      <c r="AO776" s="238"/>
      <c r="AP776" s="174" t="str">
        <f t="shared" si="98"/>
        <v/>
      </c>
      <c r="AQ776" s="109" t="str">
        <f t="shared" si="99"/>
        <v/>
      </c>
      <c r="AR776" s="172" t="str">
        <f>UPPER(IF($AH776="","",IF(COUNTIF($AR$34:$AR775,$AH776)&lt;1,$AH776,"")))</f>
        <v/>
      </c>
      <c r="AS776" s="111" t="str">
        <f t="shared" si="95"/>
        <v/>
      </c>
      <c r="AT776" s="109" t="str">
        <f t="shared" si="100"/>
        <v/>
      </c>
      <c r="AU776" s="242"/>
      <c r="AV776" s="150"/>
      <c r="AW776" s="151"/>
      <c r="AX776" s="152" t="str">
        <f t="shared" si="93"/>
        <v/>
      </c>
      <c r="AY776" s="152"/>
    </row>
    <row r="777" spans="1:51" s="107" customFormat="1">
      <c r="A777" s="142" t="str">
        <f t="shared" si="96"/>
        <v/>
      </c>
      <c r="B777" s="148" t="str">
        <f t="shared" si="94"/>
        <v/>
      </c>
      <c r="C777" s="8"/>
      <c r="D777" s="111"/>
      <c r="E777" s="144" t="str">
        <f t="shared" si="97"/>
        <v/>
      </c>
      <c r="F777" s="238"/>
      <c r="G777" s="238"/>
      <c r="H777" s="238"/>
      <c r="I777" s="238"/>
      <c r="J777" s="238"/>
      <c r="K777" s="238"/>
      <c r="L777" s="238"/>
      <c r="M777" s="238"/>
      <c r="N777" s="238"/>
      <c r="O777" s="238"/>
      <c r="P777" s="238"/>
      <c r="Q777" s="238"/>
      <c r="R777" s="238"/>
      <c r="S777" s="238"/>
      <c r="T777" s="238"/>
      <c r="U777" s="238"/>
      <c r="V777" s="238"/>
      <c r="W777" s="238"/>
      <c r="X777" s="238"/>
      <c r="Y777" s="238"/>
      <c r="Z777" s="238"/>
      <c r="AA777" s="238"/>
      <c r="AB777" s="238"/>
      <c r="AC777" s="238"/>
      <c r="AD777" s="238"/>
      <c r="AE777" s="238"/>
      <c r="AF777" s="238"/>
      <c r="AG777" s="238"/>
      <c r="AH777" s="239"/>
      <c r="AI777" s="240"/>
      <c r="AJ777" s="239"/>
      <c r="AK777" s="238"/>
      <c r="AL777" s="241"/>
      <c r="AM777" s="238"/>
      <c r="AN777" s="238"/>
      <c r="AO777" s="238"/>
      <c r="AP777" s="174" t="str">
        <f t="shared" si="98"/>
        <v/>
      </c>
      <c r="AQ777" s="109" t="str">
        <f t="shared" si="99"/>
        <v/>
      </c>
      <c r="AR777" s="172" t="str">
        <f>UPPER(IF($AH777="","",IF(COUNTIF($AR$34:$AR776,$AH777)&lt;1,$AH777,"")))</f>
        <v/>
      </c>
      <c r="AS777" s="111" t="str">
        <f t="shared" si="95"/>
        <v/>
      </c>
      <c r="AT777" s="109" t="str">
        <f t="shared" si="100"/>
        <v/>
      </c>
      <c r="AU777" s="242"/>
      <c r="AV777" s="150"/>
      <c r="AW777" s="151"/>
      <c r="AX777" s="152" t="str">
        <f t="shared" si="93"/>
        <v/>
      </c>
      <c r="AY777" s="152"/>
    </row>
    <row r="778" spans="1:51" s="107" customFormat="1">
      <c r="A778" s="142" t="str">
        <f t="shared" si="96"/>
        <v/>
      </c>
      <c r="B778" s="148" t="str">
        <f t="shared" si="94"/>
        <v/>
      </c>
      <c r="C778" s="8"/>
      <c r="D778" s="111"/>
      <c r="E778" s="144" t="str">
        <f t="shared" si="97"/>
        <v/>
      </c>
      <c r="F778" s="238"/>
      <c r="G778" s="238"/>
      <c r="H778" s="238"/>
      <c r="I778" s="238"/>
      <c r="J778" s="238"/>
      <c r="K778" s="238"/>
      <c r="L778" s="238"/>
      <c r="M778" s="238"/>
      <c r="N778" s="238"/>
      <c r="O778" s="238"/>
      <c r="P778" s="238"/>
      <c r="Q778" s="238"/>
      <c r="R778" s="238"/>
      <c r="S778" s="238"/>
      <c r="T778" s="238"/>
      <c r="U778" s="238"/>
      <c r="V778" s="238"/>
      <c r="W778" s="238"/>
      <c r="X778" s="238"/>
      <c r="Y778" s="238"/>
      <c r="Z778" s="238"/>
      <c r="AA778" s="238"/>
      <c r="AB778" s="238"/>
      <c r="AC778" s="238"/>
      <c r="AD778" s="238"/>
      <c r="AE778" s="238"/>
      <c r="AF778" s="238"/>
      <c r="AG778" s="238"/>
      <c r="AH778" s="239"/>
      <c r="AI778" s="240"/>
      <c r="AJ778" s="239"/>
      <c r="AK778" s="238"/>
      <c r="AL778" s="241"/>
      <c r="AM778" s="238"/>
      <c r="AN778" s="238"/>
      <c r="AO778" s="238"/>
      <c r="AP778" s="174" t="str">
        <f t="shared" si="98"/>
        <v/>
      </c>
      <c r="AQ778" s="109" t="str">
        <f t="shared" si="99"/>
        <v/>
      </c>
      <c r="AR778" s="172" t="str">
        <f>UPPER(IF($AH778="","",IF(COUNTIF($AR$34:$AR777,$AH778)&lt;1,$AH778,"")))</f>
        <v/>
      </c>
      <c r="AS778" s="111" t="str">
        <f t="shared" si="95"/>
        <v/>
      </c>
      <c r="AT778" s="109" t="str">
        <f t="shared" si="100"/>
        <v/>
      </c>
      <c r="AU778" s="242"/>
      <c r="AV778" s="150"/>
      <c r="AW778" s="151"/>
      <c r="AX778" s="152" t="str">
        <f t="shared" si="93"/>
        <v/>
      </c>
      <c r="AY778" s="152"/>
    </row>
    <row r="779" spans="1:51" s="107" customFormat="1">
      <c r="A779" s="142" t="str">
        <f t="shared" si="96"/>
        <v/>
      </c>
      <c r="B779" s="148" t="str">
        <f t="shared" si="94"/>
        <v/>
      </c>
      <c r="C779" s="8"/>
      <c r="D779" s="111"/>
      <c r="E779" s="144" t="str">
        <f t="shared" si="97"/>
        <v/>
      </c>
      <c r="F779" s="238"/>
      <c r="G779" s="238"/>
      <c r="H779" s="238"/>
      <c r="I779" s="238"/>
      <c r="J779" s="238"/>
      <c r="K779" s="238"/>
      <c r="L779" s="238"/>
      <c r="M779" s="238"/>
      <c r="N779" s="238"/>
      <c r="O779" s="238"/>
      <c r="P779" s="238"/>
      <c r="Q779" s="238"/>
      <c r="R779" s="238"/>
      <c r="S779" s="238"/>
      <c r="T779" s="238"/>
      <c r="U779" s="238"/>
      <c r="V779" s="238"/>
      <c r="W779" s="238"/>
      <c r="X779" s="238"/>
      <c r="Y779" s="238"/>
      <c r="Z779" s="238"/>
      <c r="AA779" s="238"/>
      <c r="AB779" s="238"/>
      <c r="AC779" s="238"/>
      <c r="AD779" s="238"/>
      <c r="AE779" s="238"/>
      <c r="AF779" s="238"/>
      <c r="AG779" s="238"/>
      <c r="AH779" s="239"/>
      <c r="AI779" s="240"/>
      <c r="AJ779" s="239"/>
      <c r="AK779" s="238"/>
      <c r="AL779" s="241"/>
      <c r="AM779" s="238"/>
      <c r="AN779" s="238"/>
      <c r="AO779" s="238"/>
      <c r="AP779" s="174" t="str">
        <f t="shared" si="98"/>
        <v/>
      </c>
      <c r="AQ779" s="109" t="str">
        <f t="shared" si="99"/>
        <v/>
      </c>
      <c r="AR779" s="172" t="str">
        <f>UPPER(IF($AH779="","",IF(COUNTIF($AR$34:$AR778,$AH779)&lt;1,$AH779,"")))</f>
        <v/>
      </c>
      <c r="AS779" s="111" t="str">
        <f t="shared" si="95"/>
        <v/>
      </c>
      <c r="AT779" s="109" t="str">
        <f t="shared" si="100"/>
        <v/>
      </c>
      <c r="AU779" s="242"/>
      <c r="AV779" s="150"/>
      <c r="AW779" s="151"/>
      <c r="AX779" s="152" t="str">
        <f t="shared" si="93"/>
        <v/>
      </c>
      <c r="AY779" s="152"/>
    </row>
    <row r="780" spans="1:51" s="107" customFormat="1">
      <c r="A780" s="142" t="str">
        <f t="shared" si="96"/>
        <v/>
      </c>
      <c r="B780" s="148" t="str">
        <f t="shared" si="94"/>
        <v/>
      </c>
      <c r="C780" s="8"/>
      <c r="D780" s="111"/>
      <c r="E780" s="144" t="str">
        <f t="shared" si="97"/>
        <v/>
      </c>
      <c r="F780" s="238"/>
      <c r="G780" s="238"/>
      <c r="H780" s="238"/>
      <c r="I780" s="238"/>
      <c r="J780" s="238"/>
      <c r="K780" s="238"/>
      <c r="L780" s="238"/>
      <c r="M780" s="238"/>
      <c r="N780" s="238"/>
      <c r="O780" s="238"/>
      <c r="P780" s="238"/>
      <c r="Q780" s="238"/>
      <c r="R780" s="238"/>
      <c r="S780" s="238"/>
      <c r="T780" s="238"/>
      <c r="U780" s="238"/>
      <c r="V780" s="238"/>
      <c r="W780" s="238"/>
      <c r="X780" s="238"/>
      <c r="Y780" s="238"/>
      <c r="Z780" s="238"/>
      <c r="AA780" s="238"/>
      <c r="AB780" s="238"/>
      <c r="AC780" s="238"/>
      <c r="AD780" s="238"/>
      <c r="AE780" s="238"/>
      <c r="AF780" s="238"/>
      <c r="AG780" s="238"/>
      <c r="AH780" s="239"/>
      <c r="AI780" s="240"/>
      <c r="AJ780" s="239"/>
      <c r="AK780" s="238"/>
      <c r="AL780" s="241"/>
      <c r="AM780" s="238"/>
      <c r="AN780" s="238"/>
      <c r="AO780" s="238"/>
      <c r="AP780" s="174" t="str">
        <f t="shared" si="98"/>
        <v/>
      </c>
      <c r="AQ780" s="109" t="str">
        <f t="shared" si="99"/>
        <v/>
      </c>
      <c r="AR780" s="172" t="str">
        <f>UPPER(IF($AH780="","",IF(COUNTIF($AR$34:$AR779,$AH780)&lt;1,$AH780,"")))</f>
        <v/>
      </c>
      <c r="AS780" s="111" t="str">
        <f t="shared" si="95"/>
        <v/>
      </c>
      <c r="AT780" s="109" t="str">
        <f t="shared" si="100"/>
        <v/>
      </c>
      <c r="AU780" s="242"/>
      <c r="AV780" s="150"/>
      <c r="AW780" s="151"/>
      <c r="AX780" s="152" t="str">
        <f t="shared" si="93"/>
        <v/>
      </c>
      <c r="AY780" s="152"/>
    </row>
    <row r="781" spans="1:51" s="107" customFormat="1">
      <c r="A781" s="142" t="str">
        <f t="shared" si="96"/>
        <v/>
      </c>
      <c r="B781" s="148" t="str">
        <f t="shared" si="94"/>
        <v/>
      </c>
      <c r="C781" s="8"/>
      <c r="D781" s="111"/>
      <c r="E781" s="144" t="str">
        <f t="shared" si="97"/>
        <v/>
      </c>
      <c r="F781" s="238"/>
      <c r="G781" s="238"/>
      <c r="H781" s="238"/>
      <c r="I781" s="238"/>
      <c r="J781" s="238"/>
      <c r="K781" s="238"/>
      <c r="L781" s="238"/>
      <c r="M781" s="238"/>
      <c r="N781" s="238"/>
      <c r="O781" s="238"/>
      <c r="P781" s="238"/>
      <c r="Q781" s="238"/>
      <c r="R781" s="238"/>
      <c r="S781" s="238"/>
      <c r="T781" s="238"/>
      <c r="U781" s="238"/>
      <c r="V781" s="238"/>
      <c r="W781" s="238"/>
      <c r="X781" s="238"/>
      <c r="Y781" s="238"/>
      <c r="Z781" s="238"/>
      <c r="AA781" s="238"/>
      <c r="AB781" s="238"/>
      <c r="AC781" s="238"/>
      <c r="AD781" s="238"/>
      <c r="AE781" s="238"/>
      <c r="AF781" s="238"/>
      <c r="AG781" s="238"/>
      <c r="AH781" s="239"/>
      <c r="AI781" s="240"/>
      <c r="AJ781" s="239"/>
      <c r="AK781" s="238"/>
      <c r="AL781" s="241"/>
      <c r="AM781" s="238"/>
      <c r="AN781" s="238"/>
      <c r="AO781" s="238"/>
      <c r="AP781" s="174" t="str">
        <f t="shared" si="98"/>
        <v/>
      </c>
      <c r="AQ781" s="109" t="str">
        <f t="shared" si="99"/>
        <v/>
      </c>
      <c r="AR781" s="172" t="str">
        <f>UPPER(IF($AH781="","",IF(COUNTIF($AR$34:$AR780,$AH781)&lt;1,$AH781,"")))</f>
        <v/>
      </c>
      <c r="AS781" s="111" t="str">
        <f t="shared" si="95"/>
        <v/>
      </c>
      <c r="AT781" s="109" t="str">
        <f t="shared" si="100"/>
        <v/>
      </c>
      <c r="AU781" s="242"/>
      <c r="AV781" s="150"/>
      <c r="AW781" s="151"/>
      <c r="AX781" s="152" t="str">
        <f t="shared" si="93"/>
        <v/>
      </c>
      <c r="AY781" s="152"/>
    </row>
    <row r="782" spans="1:51" s="107" customFormat="1">
      <c r="A782" s="142" t="str">
        <f t="shared" si="96"/>
        <v/>
      </c>
      <c r="B782" s="148" t="str">
        <f t="shared" si="94"/>
        <v/>
      </c>
      <c r="C782" s="8"/>
      <c r="D782" s="111"/>
      <c r="E782" s="144" t="str">
        <f t="shared" si="97"/>
        <v/>
      </c>
      <c r="F782" s="238"/>
      <c r="G782" s="238"/>
      <c r="H782" s="238"/>
      <c r="I782" s="238"/>
      <c r="J782" s="238"/>
      <c r="K782" s="238"/>
      <c r="L782" s="238"/>
      <c r="M782" s="238"/>
      <c r="N782" s="238"/>
      <c r="O782" s="238"/>
      <c r="P782" s="238"/>
      <c r="Q782" s="238"/>
      <c r="R782" s="238"/>
      <c r="S782" s="238"/>
      <c r="T782" s="238"/>
      <c r="U782" s="238"/>
      <c r="V782" s="238"/>
      <c r="W782" s="238"/>
      <c r="X782" s="238"/>
      <c r="Y782" s="238"/>
      <c r="Z782" s="238"/>
      <c r="AA782" s="238"/>
      <c r="AB782" s="238"/>
      <c r="AC782" s="238"/>
      <c r="AD782" s="238"/>
      <c r="AE782" s="238"/>
      <c r="AF782" s="238"/>
      <c r="AG782" s="238"/>
      <c r="AH782" s="239"/>
      <c r="AI782" s="240"/>
      <c r="AJ782" s="239"/>
      <c r="AK782" s="238"/>
      <c r="AL782" s="241"/>
      <c r="AM782" s="238"/>
      <c r="AN782" s="238"/>
      <c r="AO782" s="238"/>
      <c r="AP782" s="174" t="str">
        <f t="shared" si="98"/>
        <v/>
      </c>
      <c r="AQ782" s="109" t="str">
        <f t="shared" si="99"/>
        <v/>
      </c>
      <c r="AR782" s="172" t="str">
        <f>UPPER(IF($AH782="","",IF(COUNTIF($AR$34:$AR781,$AH782)&lt;1,$AH782,"")))</f>
        <v/>
      </c>
      <c r="AS782" s="111" t="str">
        <f t="shared" si="95"/>
        <v/>
      </c>
      <c r="AT782" s="109" t="str">
        <f t="shared" si="100"/>
        <v/>
      </c>
      <c r="AU782" s="242"/>
      <c r="AV782" s="150"/>
      <c r="AW782" s="151"/>
      <c r="AX782" s="152" t="str">
        <f t="shared" si="93"/>
        <v/>
      </c>
      <c r="AY782" s="152"/>
    </row>
    <row r="783" spans="1:51" s="107" customFormat="1">
      <c r="A783" s="142" t="str">
        <f t="shared" si="96"/>
        <v/>
      </c>
      <c r="B783" s="148" t="str">
        <f t="shared" si="94"/>
        <v/>
      </c>
      <c r="C783" s="8"/>
      <c r="D783" s="111"/>
      <c r="E783" s="144" t="str">
        <f t="shared" si="97"/>
        <v/>
      </c>
      <c r="F783" s="238"/>
      <c r="G783" s="238"/>
      <c r="H783" s="238"/>
      <c r="I783" s="238"/>
      <c r="J783" s="238"/>
      <c r="K783" s="238"/>
      <c r="L783" s="238"/>
      <c r="M783" s="238"/>
      <c r="N783" s="238"/>
      <c r="O783" s="238"/>
      <c r="P783" s="238"/>
      <c r="Q783" s="238"/>
      <c r="R783" s="238"/>
      <c r="S783" s="238"/>
      <c r="T783" s="238"/>
      <c r="U783" s="238"/>
      <c r="V783" s="238"/>
      <c r="W783" s="238"/>
      <c r="X783" s="238"/>
      <c r="Y783" s="238"/>
      <c r="Z783" s="238"/>
      <c r="AA783" s="238"/>
      <c r="AB783" s="238"/>
      <c r="AC783" s="238"/>
      <c r="AD783" s="238"/>
      <c r="AE783" s="238"/>
      <c r="AF783" s="238"/>
      <c r="AG783" s="238"/>
      <c r="AH783" s="239"/>
      <c r="AI783" s="240"/>
      <c r="AJ783" s="239"/>
      <c r="AK783" s="238"/>
      <c r="AL783" s="241"/>
      <c r="AM783" s="238"/>
      <c r="AN783" s="238"/>
      <c r="AO783" s="238"/>
      <c r="AP783" s="174" t="str">
        <f t="shared" si="98"/>
        <v/>
      </c>
      <c r="AQ783" s="109" t="str">
        <f t="shared" si="99"/>
        <v/>
      </c>
      <c r="AR783" s="172" t="str">
        <f>UPPER(IF($AH783="","",IF(COUNTIF($AR$34:$AR782,$AH783)&lt;1,$AH783,"")))</f>
        <v/>
      </c>
      <c r="AS783" s="111" t="str">
        <f t="shared" si="95"/>
        <v/>
      </c>
      <c r="AT783" s="109" t="str">
        <f t="shared" si="100"/>
        <v/>
      </c>
      <c r="AU783" s="242"/>
      <c r="AV783" s="150"/>
      <c r="AW783" s="151"/>
      <c r="AX783" s="152" t="str">
        <f t="shared" si="93"/>
        <v/>
      </c>
      <c r="AY783" s="152"/>
    </row>
    <row r="784" spans="1:51" s="107" customFormat="1">
      <c r="A784" s="142" t="str">
        <f t="shared" si="96"/>
        <v/>
      </c>
      <c r="B784" s="148" t="str">
        <f t="shared" si="94"/>
        <v/>
      </c>
      <c r="C784" s="8"/>
      <c r="D784" s="111"/>
      <c r="E784" s="144" t="str">
        <f t="shared" si="97"/>
        <v/>
      </c>
      <c r="F784" s="238"/>
      <c r="G784" s="238"/>
      <c r="H784" s="238"/>
      <c r="I784" s="238"/>
      <c r="J784" s="238"/>
      <c r="K784" s="238"/>
      <c r="L784" s="238"/>
      <c r="M784" s="238"/>
      <c r="N784" s="238"/>
      <c r="O784" s="238"/>
      <c r="P784" s="238"/>
      <c r="Q784" s="238"/>
      <c r="R784" s="238"/>
      <c r="S784" s="238"/>
      <c r="T784" s="238"/>
      <c r="U784" s="238"/>
      <c r="V784" s="238"/>
      <c r="W784" s="238"/>
      <c r="X784" s="238"/>
      <c r="Y784" s="238"/>
      <c r="Z784" s="238"/>
      <c r="AA784" s="238"/>
      <c r="AB784" s="238"/>
      <c r="AC784" s="238"/>
      <c r="AD784" s="238"/>
      <c r="AE784" s="238"/>
      <c r="AF784" s="238"/>
      <c r="AG784" s="238"/>
      <c r="AH784" s="239"/>
      <c r="AI784" s="240"/>
      <c r="AJ784" s="239"/>
      <c r="AK784" s="238"/>
      <c r="AL784" s="241"/>
      <c r="AM784" s="238"/>
      <c r="AN784" s="238"/>
      <c r="AO784" s="238"/>
      <c r="AP784" s="174" t="str">
        <f t="shared" si="98"/>
        <v/>
      </c>
      <c r="AQ784" s="109" t="str">
        <f t="shared" si="99"/>
        <v/>
      </c>
      <c r="AR784" s="172" t="str">
        <f>UPPER(IF($AH784="","",IF(COUNTIF($AR$34:$AR783,$AH784)&lt;1,$AH784,"")))</f>
        <v/>
      </c>
      <c r="AS784" s="111" t="str">
        <f t="shared" si="95"/>
        <v/>
      </c>
      <c r="AT784" s="109" t="str">
        <f t="shared" si="100"/>
        <v/>
      </c>
      <c r="AU784" s="242"/>
      <c r="AV784" s="150"/>
      <c r="AW784" s="151"/>
      <c r="AX784" s="152" t="str">
        <f t="shared" si="93"/>
        <v/>
      </c>
      <c r="AY784" s="152"/>
    </row>
    <row r="785" spans="1:51" s="107" customFormat="1">
      <c r="A785" s="142" t="str">
        <f t="shared" si="96"/>
        <v/>
      </c>
      <c r="B785" s="148" t="str">
        <f t="shared" si="94"/>
        <v/>
      </c>
      <c r="C785" s="8"/>
      <c r="D785" s="111"/>
      <c r="E785" s="144" t="str">
        <f t="shared" si="97"/>
        <v/>
      </c>
      <c r="F785" s="238"/>
      <c r="G785" s="238"/>
      <c r="H785" s="238"/>
      <c r="I785" s="238"/>
      <c r="J785" s="238"/>
      <c r="K785" s="238"/>
      <c r="L785" s="238"/>
      <c r="M785" s="238"/>
      <c r="N785" s="238"/>
      <c r="O785" s="238"/>
      <c r="P785" s="238"/>
      <c r="Q785" s="238"/>
      <c r="R785" s="238"/>
      <c r="S785" s="238"/>
      <c r="T785" s="238"/>
      <c r="U785" s="238"/>
      <c r="V785" s="238"/>
      <c r="W785" s="238"/>
      <c r="X785" s="238"/>
      <c r="Y785" s="238"/>
      <c r="Z785" s="238"/>
      <c r="AA785" s="238"/>
      <c r="AB785" s="238"/>
      <c r="AC785" s="238"/>
      <c r="AD785" s="238"/>
      <c r="AE785" s="238"/>
      <c r="AF785" s="238"/>
      <c r="AG785" s="238"/>
      <c r="AH785" s="239"/>
      <c r="AI785" s="240"/>
      <c r="AJ785" s="239"/>
      <c r="AK785" s="238"/>
      <c r="AL785" s="241"/>
      <c r="AM785" s="238"/>
      <c r="AN785" s="238"/>
      <c r="AO785" s="238"/>
      <c r="AP785" s="174" t="str">
        <f t="shared" si="98"/>
        <v/>
      </c>
      <c r="AQ785" s="109" t="str">
        <f t="shared" si="99"/>
        <v/>
      </c>
      <c r="AR785" s="172" t="str">
        <f>UPPER(IF($AH785="","",IF(COUNTIF($AR$34:$AR784,$AH785)&lt;1,$AH785,"")))</f>
        <v/>
      </c>
      <c r="AS785" s="111" t="str">
        <f t="shared" si="95"/>
        <v/>
      </c>
      <c r="AT785" s="109" t="str">
        <f t="shared" si="100"/>
        <v/>
      </c>
      <c r="AU785" s="242"/>
      <c r="AV785" s="150"/>
      <c r="AW785" s="151"/>
      <c r="AX785" s="152" t="str">
        <f t="shared" si="93"/>
        <v/>
      </c>
      <c r="AY785" s="152"/>
    </row>
    <row r="786" spans="1:51" s="107" customFormat="1">
      <c r="A786" s="142" t="str">
        <f t="shared" si="96"/>
        <v/>
      </c>
      <c r="B786" s="148" t="str">
        <f t="shared" si="94"/>
        <v/>
      </c>
      <c r="C786" s="8"/>
      <c r="D786" s="111"/>
      <c r="E786" s="144" t="str">
        <f t="shared" si="97"/>
        <v/>
      </c>
      <c r="F786" s="238"/>
      <c r="G786" s="238"/>
      <c r="H786" s="238"/>
      <c r="I786" s="238"/>
      <c r="J786" s="238"/>
      <c r="K786" s="238"/>
      <c r="L786" s="238"/>
      <c r="M786" s="238"/>
      <c r="N786" s="238"/>
      <c r="O786" s="238"/>
      <c r="P786" s="238"/>
      <c r="Q786" s="238"/>
      <c r="R786" s="238"/>
      <c r="S786" s="238"/>
      <c r="T786" s="238"/>
      <c r="U786" s="238"/>
      <c r="V786" s="238"/>
      <c r="W786" s="238"/>
      <c r="X786" s="238"/>
      <c r="Y786" s="238"/>
      <c r="Z786" s="238"/>
      <c r="AA786" s="238"/>
      <c r="AB786" s="238"/>
      <c r="AC786" s="238"/>
      <c r="AD786" s="238"/>
      <c r="AE786" s="238"/>
      <c r="AF786" s="238"/>
      <c r="AG786" s="238"/>
      <c r="AH786" s="239"/>
      <c r="AI786" s="240"/>
      <c r="AJ786" s="239"/>
      <c r="AK786" s="238"/>
      <c r="AL786" s="241"/>
      <c r="AM786" s="238"/>
      <c r="AN786" s="238"/>
      <c r="AO786" s="238"/>
      <c r="AP786" s="174" t="str">
        <f t="shared" si="98"/>
        <v/>
      </c>
      <c r="AQ786" s="109" t="str">
        <f t="shared" si="99"/>
        <v/>
      </c>
      <c r="AR786" s="172" t="str">
        <f>UPPER(IF($AH786="","",IF(COUNTIF($AR$34:$AR785,$AH786)&lt;1,$AH786,"")))</f>
        <v/>
      </c>
      <c r="AS786" s="111" t="str">
        <f t="shared" si="95"/>
        <v/>
      </c>
      <c r="AT786" s="109" t="str">
        <f t="shared" si="100"/>
        <v/>
      </c>
      <c r="AU786" s="242"/>
      <c r="AV786" s="150"/>
      <c r="AW786" s="151"/>
      <c r="AX786" s="152" t="str">
        <f t="shared" si="93"/>
        <v/>
      </c>
      <c r="AY786" s="152"/>
    </row>
    <row r="787" spans="1:51" s="107" customFormat="1">
      <c r="A787" s="142" t="str">
        <f t="shared" si="96"/>
        <v/>
      </c>
      <c r="B787" s="148" t="str">
        <f t="shared" si="94"/>
        <v/>
      </c>
      <c r="C787" s="8"/>
      <c r="D787" s="111"/>
      <c r="E787" s="144" t="str">
        <f t="shared" si="97"/>
        <v/>
      </c>
      <c r="F787" s="238"/>
      <c r="G787" s="238"/>
      <c r="H787" s="238"/>
      <c r="I787" s="238"/>
      <c r="J787" s="238"/>
      <c r="K787" s="238"/>
      <c r="L787" s="238"/>
      <c r="M787" s="238"/>
      <c r="N787" s="238"/>
      <c r="O787" s="238"/>
      <c r="P787" s="238"/>
      <c r="Q787" s="238"/>
      <c r="R787" s="238"/>
      <c r="S787" s="238"/>
      <c r="T787" s="238"/>
      <c r="U787" s="238"/>
      <c r="V787" s="238"/>
      <c r="W787" s="238"/>
      <c r="X787" s="238"/>
      <c r="Y787" s="238"/>
      <c r="Z787" s="238"/>
      <c r="AA787" s="238"/>
      <c r="AB787" s="238"/>
      <c r="AC787" s="238"/>
      <c r="AD787" s="238"/>
      <c r="AE787" s="238"/>
      <c r="AF787" s="238"/>
      <c r="AG787" s="238"/>
      <c r="AH787" s="239"/>
      <c r="AI787" s="240"/>
      <c r="AJ787" s="239"/>
      <c r="AK787" s="238"/>
      <c r="AL787" s="241"/>
      <c r="AM787" s="238"/>
      <c r="AN787" s="238"/>
      <c r="AO787" s="238"/>
      <c r="AP787" s="174" t="str">
        <f t="shared" si="98"/>
        <v/>
      </c>
      <c r="AQ787" s="109" t="str">
        <f t="shared" si="99"/>
        <v/>
      </c>
      <c r="AR787" s="172" t="str">
        <f>UPPER(IF($AH787="","",IF(COUNTIF($AR$34:$AR786,$AH787)&lt;1,$AH787,"")))</f>
        <v/>
      </c>
      <c r="AS787" s="111" t="str">
        <f t="shared" si="95"/>
        <v/>
      </c>
      <c r="AT787" s="109" t="str">
        <f t="shared" si="100"/>
        <v/>
      </c>
      <c r="AU787" s="242"/>
      <c r="AV787" s="150"/>
      <c r="AW787" s="151"/>
      <c r="AX787" s="152" t="str">
        <f t="shared" si="93"/>
        <v/>
      </c>
      <c r="AY787" s="152"/>
    </row>
    <row r="788" spans="1:51" s="107" customFormat="1">
      <c r="A788" s="142" t="str">
        <f t="shared" si="96"/>
        <v/>
      </c>
      <c r="B788" s="148" t="str">
        <f t="shared" si="94"/>
        <v/>
      </c>
      <c r="C788" s="8"/>
      <c r="D788" s="111"/>
      <c r="E788" s="144" t="str">
        <f t="shared" si="97"/>
        <v/>
      </c>
      <c r="F788" s="238"/>
      <c r="G788" s="238"/>
      <c r="H788" s="238"/>
      <c r="I788" s="238"/>
      <c r="J788" s="238"/>
      <c r="K788" s="238"/>
      <c r="L788" s="238"/>
      <c r="M788" s="238"/>
      <c r="N788" s="238"/>
      <c r="O788" s="238"/>
      <c r="P788" s="238"/>
      <c r="Q788" s="238"/>
      <c r="R788" s="238"/>
      <c r="S788" s="238"/>
      <c r="T788" s="238"/>
      <c r="U788" s="238"/>
      <c r="V788" s="238"/>
      <c r="W788" s="238"/>
      <c r="X788" s="238"/>
      <c r="Y788" s="238"/>
      <c r="Z788" s="238"/>
      <c r="AA788" s="238"/>
      <c r="AB788" s="238"/>
      <c r="AC788" s="238"/>
      <c r="AD788" s="238"/>
      <c r="AE788" s="238"/>
      <c r="AF788" s="238"/>
      <c r="AG788" s="238"/>
      <c r="AH788" s="239"/>
      <c r="AI788" s="240"/>
      <c r="AJ788" s="239"/>
      <c r="AK788" s="238"/>
      <c r="AL788" s="241"/>
      <c r="AM788" s="238"/>
      <c r="AN788" s="238"/>
      <c r="AO788" s="238"/>
      <c r="AP788" s="174" t="str">
        <f t="shared" si="98"/>
        <v/>
      </c>
      <c r="AQ788" s="109" t="str">
        <f t="shared" si="99"/>
        <v/>
      </c>
      <c r="AR788" s="172" t="str">
        <f>UPPER(IF($AH788="","",IF(COUNTIF($AR$34:$AR787,$AH788)&lt;1,$AH788,"")))</f>
        <v/>
      </c>
      <c r="AS788" s="111" t="str">
        <f t="shared" si="95"/>
        <v/>
      </c>
      <c r="AT788" s="109" t="str">
        <f t="shared" si="100"/>
        <v/>
      </c>
      <c r="AU788" s="242"/>
      <c r="AV788" s="150"/>
      <c r="AW788" s="151"/>
      <c r="AX788" s="152" t="str">
        <f t="shared" si="93"/>
        <v/>
      </c>
      <c r="AY788" s="152"/>
    </row>
    <row r="789" spans="1:51" s="107" customFormat="1">
      <c r="A789" s="142" t="str">
        <f t="shared" si="96"/>
        <v/>
      </c>
      <c r="B789" s="148" t="str">
        <f t="shared" si="94"/>
        <v/>
      </c>
      <c r="C789" s="8"/>
      <c r="D789" s="111"/>
      <c r="E789" s="144" t="str">
        <f t="shared" si="97"/>
        <v/>
      </c>
      <c r="F789" s="238"/>
      <c r="G789" s="238"/>
      <c r="H789" s="238"/>
      <c r="I789" s="238"/>
      <c r="J789" s="238"/>
      <c r="K789" s="238"/>
      <c r="L789" s="238"/>
      <c r="M789" s="238"/>
      <c r="N789" s="238"/>
      <c r="O789" s="238"/>
      <c r="P789" s="238"/>
      <c r="Q789" s="238"/>
      <c r="R789" s="238"/>
      <c r="S789" s="238"/>
      <c r="T789" s="238"/>
      <c r="U789" s="238"/>
      <c r="V789" s="238"/>
      <c r="W789" s="238"/>
      <c r="X789" s="238"/>
      <c r="Y789" s="238"/>
      <c r="Z789" s="238"/>
      <c r="AA789" s="238"/>
      <c r="AB789" s="238"/>
      <c r="AC789" s="238"/>
      <c r="AD789" s="238"/>
      <c r="AE789" s="238"/>
      <c r="AF789" s="238"/>
      <c r="AG789" s="238"/>
      <c r="AH789" s="239"/>
      <c r="AI789" s="240"/>
      <c r="AJ789" s="239"/>
      <c r="AK789" s="238"/>
      <c r="AL789" s="241"/>
      <c r="AM789" s="238"/>
      <c r="AN789" s="238"/>
      <c r="AO789" s="238"/>
      <c r="AP789" s="174" t="str">
        <f t="shared" si="98"/>
        <v/>
      </c>
      <c r="AQ789" s="109" t="str">
        <f t="shared" si="99"/>
        <v/>
      </c>
      <c r="AR789" s="172" t="str">
        <f>UPPER(IF($AH789="","",IF(COUNTIF($AR$34:$AR788,$AH789)&lt;1,$AH789,"")))</f>
        <v/>
      </c>
      <c r="AS789" s="111" t="str">
        <f t="shared" si="95"/>
        <v/>
      </c>
      <c r="AT789" s="109" t="str">
        <f t="shared" si="100"/>
        <v/>
      </c>
      <c r="AU789" s="242"/>
      <c r="AV789" s="150"/>
      <c r="AW789" s="151"/>
      <c r="AX789" s="152" t="str">
        <f t="shared" si="93"/>
        <v/>
      </c>
      <c r="AY789" s="152"/>
    </row>
    <row r="790" spans="1:51" s="107" customFormat="1">
      <c r="A790" s="142" t="str">
        <f t="shared" si="96"/>
        <v/>
      </c>
      <c r="B790" s="148" t="str">
        <f t="shared" si="94"/>
        <v/>
      </c>
      <c r="C790" s="8"/>
      <c r="D790" s="111"/>
      <c r="E790" s="144" t="str">
        <f t="shared" si="97"/>
        <v/>
      </c>
      <c r="F790" s="238"/>
      <c r="G790" s="238"/>
      <c r="H790" s="238"/>
      <c r="I790" s="238"/>
      <c r="J790" s="238"/>
      <c r="K790" s="238"/>
      <c r="L790" s="238"/>
      <c r="M790" s="238"/>
      <c r="N790" s="238"/>
      <c r="O790" s="238"/>
      <c r="P790" s="238"/>
      <c r="Q790" s="238"/>
      <c r="R790" s="238"/>
      <c r="S790" s="238"/>
      <c r="T790" s="238"/>
      <c r="U790" s="238"/>
      <c r="V790" s="238"/>
      <c r="W790" s="238"/>
      <c r="X790" s="238"/>
      <c r="Y790" s="238"/>
      <c r="Z790" s="238"/>
      <c r="AA790" s="238"/>
      <c r="AB790" s="238"/>
      <c r="AC790" s="238"/>
      <c r="AD790" s="238"/>
      <c r="AE790" s="238"/>
      <c r="AF790" s="238"/>
      <c r="AG790" s="238"/>
      <c r="AH790" s="239"/>
      <c r="AI790" s="240"/>
      <c r="AJ790" s="239"/>
      <c r="AK790" s="238"/>
      <c r="AL790" s="241"/>
      <c r="AM790" s="238"/>
      <c r="AN790" s="238"/>
      <c r="AO790" s="238"/>
      <c r="AP790" s="174" t="str">
        <f t="shared" si="98"/>
        <v/>
      </c>
      <c r="AQ790" s="109" t="str">
        <f t="shared" si="99"/>
        <v/>
      </c>
      <c r="AR790" s="172" t="str">
        <f>UPPER(IF($AH790="","",IF(COUNTIF($AR$34:$AR789,$AH790)&lt;1,$AH790,"")))</f>
        <v/>
      </c>
      <c r="AS790" s="111" t="str">
        <f t="shared" si="95"/>
        <v/>
      </c>
      <c r="AT790" s="109" t="str">
        <f t="shared" si="100"/>
        <v/>
      </c>
      <c r="AU790" s="242"/>
      <c r="AV790" s="150"/>
      <c r="AW790" s="151"/>
      <c r="AX790" s="152" t="str">
        <f t="shared" si="93"/>
        <v/>
      </c>
      <c r="AY790" s="152"/>
    </row>
    <row r="791" spans="1:51" s="107" customFormat="1">
      <c r="A791" s="142" t="str">
        <f t="shared" si="96"/>
        <v/>
      </c>
      <c r="B791" s="148" t="str">
        <f t="shared" si="94"/>
        <v/>
      </c>
      <c r="C791" s="8"/>
      <c r="D791" s="111"/>
      <c r="E791" s="144" t="str">
        <f t="shared" si="97"/>
        <v/>
      </c>
      <c r="F791" s="238"/>
      <c r="G791" s="238"/>
      <c r="H791" s="238"/>
      <c r="I791" s="238"/>
      <c r="J791" s="238"/>
      <c r="K791" s="238"/>
      <c r="L791" s="238"/>
      <c r="M791" s="238"/>
      <c r="N791" s="238"/>
      <c r="O791" s="238"/>
      <c r="P791" s="238"/>
      <c r="Q791" s="238"/>
      <c r="R791" s="238"/>
      <c r="S791" s="238"/>
      <c r="T791" s="238"/>
      <c r="U791" s="238"/>
      <c r="V791" s="238"/>
      <c r="W791" s="238"/>
      <c r="X791" s="238"/>
      <c r="Y791" s="238"/>
      <c r="Z791" s="238"/>
      <c r="AA791" s="238"/>
      <c r="AB791" s="238"/>
      <c r="AC791" s="238"/>
      <c r="AD791" s="238"/>
      <c r="AE791" s="238"/>
      <c r="AF791" s="238"/>
      <c r="AG791" s="238"/>
      <c r="AH791" s="239"/>
      <c r="AI791" s="240"/>
      <c r="AJ791" s="239"/>
      <c r="AK791" s="238"/>
      <c r="AL791" s="241"/>
      <c r="AM791" s="238"/>
      <c r="AN791" s="238"/>
      <c r="AO791" s="238"/>
      <c r="AP791" s="174" t="str">
        <f t="shared" si="98"/>
        <v/>
      </c>
      <c r="AQ791" s="109" t="str">
        <f t="shared" si="99"/>
        <v/>
      </c>
      <c r="AR791" s="172" t="str">
        <f>UPPER(IF($AH791="","",IF(COUNTIF($AR$34:$AR790,$AH791)&lt;1,$AH791,"")))</f>
        <v/>
      </c>
      <c r="AS791" s="111" t="str">
        <f t="shared" si="95"/>
        <v/>
      </c>
      <c r="AT791" s="109" t="str">
        <f t="shared" si="100"/>
        <v/>
      </c>
      <c r="AU791" s="242"/>
      <c r="AV791" s="150"/>
      <c r="AW791" s="151"/>
      <c r="AX791" s="152" t="str">
        <f t="shared" si="93"/>
        <v/>
      </c>
      <c r="AY791" s="152"/>
    </row>
    <row r="792" spans="1:51" s="107" customFormat="1">
      <c r="A792" s="142" t="str">
        <f t="shared" si="96"/>
        <v/>
      </c>
      <c r="B792" s="148" t="str">
        <f t="shared" si="94"/>
        <v/>
      </c>
      <c r="C792" s="8"/>
      <c r="D792" s="111"/>
      <c r="E792" s="144" t="str">
        <f t="shared" si="97"/>
        <v/>
      </c>
      <c r="F792" s="238"/>
      <c r="G792" s="238"/>
      <c r="H792" s="238"/>
      <c r="I792" s="238"/>
      <c r="J792" s="238"/>
      <c r="K792" s="238"/>
      <c r="L792" s="238"/>
      <c r="M792" s="238"/>
      <c r="N792" s="238"/>
      <c r="O792" s="238"/>
      <c r="P792" s="238"/>
      <c r="Q792" s="238"/>
      <c r="R792" s="238"/>
      <c r="S792" s="238"/>
      <c r="T792" s="238"/>
      <c r="U792" s="238"/>
      <c r="V792" s="238"/>
      <c r="W792" s="238"/>
      <c r="X792" s="238"/>
      <c r="Y792" s="238"/>
      <c r="Z792" s="238"/>
      <c r="AA792" s="238"/>
      <c r="AB792" s="238"/>
      <c r="AC792" s="238"/>
      <c r="AD792" s="238"/>
      <c r="AE792" s="238"/>
      <c r="AF792" s="238"/>
      <c r="AG792" s="238"/>
      <c r="AH792" s="239"/>
      <c r="AI792" s="240"/>
      <c r="AJ792" s="239"/>
      <c r="AK792" s="238"/>
      <c r="AL792" s="241"/>
      <c r="AM792" s="238"/>
      <c r="AN792" s="238"/>
      <c r="AO792" s="238"/>
      <c r="AP792" s="174" t="str">
        <f t="shared" si="98"/>
        <v/>
      </c>
      <c r="AQ792" s="109" t="str">
        <f t="shared" si="99"/>
        <v/>
      </c>
      <c r="AR792" s="172" t="str">
        <f>UPPER(IF($AH792="","",IF(COUNTIF($AR$34:$AR791,$AH792)&lt;1,$AH792,"")))</f>
        <v/>
      </c>
      <c r="AS792" s="111" t="str">
        <f t="shared" si="95"/>
        <v/>
      </c>
      <c r="AT792" s="109" t="str">
        <f t="shared" si="100"/>
        <v/>
      </c>
      <c r="AU792" s="242"/>
      <c r="AV792" s="150"/>
      <c r="AW792" s="151"/>
      <c r="AX792" s="152" t="str">
        <f t="shared" si="93"/>
        <v/>
      </c>
      <c r="AY792" s="152"/>
    </row>
    <row r="793" spans="1:51" s="107" customFormat="1">
      <c r="A793" s="142" t="str">
        <f t="shared" si="96"/>
        <v/>
      </c>
      <c r="B793" s="148" t="str">
        <f t="shared" si="94"/>
        <v/>
      </c>
      <c r="C793" s="8"/>
      <c r="D793" s="111"/>
      <c r="E793" s="144" t="str">
        <f t="shared" si="97"/>
        <v/>
      </c>
      <c r="F793" s="238"/>
      <c r="G793" s="238"/>
      <c r="H793" s="238"/>
      <c r="I793" s="238"/>
      <c r="J793" s="238"/>
      <c r="K793" s="238"/>
      <c r="L793" s="238"/>
      <c r="M793" s="238"/>
      <c r="N793" s="238"/>
      <c r="O793" s="238"/>
      <c r="P793" s="238"/>
      <c r="Q793" s="238"/>
      <c r="R793" s="238"/>
      <c r="S793" s="238"/>
      <c r="T793" s="238"/>
      <c r="U793" s="238"/>
      <c r="V793" s="238"/>
      <c r="W793" s="238"/>
      <c r="X793" s="238"/>
      <c r="Y793" s="238"/>
      <c r="Z793" s="238"/>
      <c r="AA793" s="238"/>
      <c r="AB793" s="238"/>
      <c r="AC793" s="238"/>
      <c r="AD793" s="238"/>
      <c r="AE793" s="238"/>
      <c r="AF793" s="238"/>
      <c r="AG793" s="238"/>
      <c r="AH793" s="239"/>
      <c r="AI793" s="240"/>
      <c r="AJ793" s="239"/>
      <c r="AK793" s="238"/>
      <c r="AL793" s="241"/>
      <c r="AM793" s="238"/>
      <c r="AN793" s="238"/>
      <c r="AO793" s="238"/>
      <c r="AP793" s="174" t="str">
        <f t="shared" si="98"/>
        <v/>
      </c>
      <c r="AQ793" s="109" t="str">
        <f t="shared" si="99"/>
        <v/>
      </c>
      <c r="AR793" s="172" t="str">
        <f>UPPER(IF($AH793="","",IF(COUNTIF($AR$34:$AR792,$AH793)&lt;1,$AH793,"")))</f>
        <v/>
      </c>
      <c r="AS793" s="111" t="str">
        <f t="shared" si="95"/>
        <v/>
      </c>
      <c r="AT793" s="109" t="str">
        <f t="shared" si="100"/>
        <v/>
      </c>
      <c r="AU793" s="242"/>
      <c r="AV793" s="150"/>
      <c r="AW793" s="151"/>
      <c r="AX793" s="152" t="str">
        <f t="shared" si="93"/>
        <v/>
      </c>
      <c r="AY793" s="152"/>
    </row>
    <row r="794" spans="1:51" s="107" customFormat="1">
      <c r="A794" s="142" t="str">
        <f t="shared" si="96"/>
        <v/>
      </c>
      <c r="B794" s="148" t="str">
        <f t="shared" si="94"/>
        <v/>
      </c>
      <c r="C794" s="8"/>
      <c r="D794" s="111"/>
      <c r="E794" s="144" t="str">
        <f t="shared" si="97"/>
        <v/>
      </c>
      <c r="F794" s="238"/>
      <c r="G794" s="238"/>
      <c r="H794" s="238"/>
      <c r="I794" s="238"/>
      <c r="J794" s="238"/>
      <c r="K794" s="238"/>
      <c r="L794" s="238"/>
      <c r="M794" s="238"/>
      <c r="N794" s="238"/>
      <c r="O794" s="238"/>
      <c r="P794" s="238"/>
      <c r="Q794" s="238"/>
      <c r="R794" s="238"/>
      <c r="S794" s="238"/>
      <c r="T794" s="238"/>
      <c r="U794" s="238"/>
      <c r="V794" s="238"/>
      <c r="W794" s="238"/>
      <c r="X794" s="238"/>
      <c r="Y794" s="238"/>
      <c r="Z794" s="238"/>
      <c r="AA794" s="238"/>
      <c r="AB794" s="238"/>
      <c r="AC794" s="238"/>
      <c r="AD794" s="238"/>
      <c r="AE794" s="238"/>
      <c r="AF794" s="238"/>
      <c r="AG794" s="238"/>
      <c r="AH794" s="239"/>
      <c r="AI794" s="240"/>
      <c r="AJ794" s="239"/>
      <c r="AK794" s="238"/>
      <c r="AL794" s="241"/>
      <c r="AM794" s="238"/>
      <c r="AN794" s="238"/>
      <c r="AO794" s="238"/>
      <c r="AP794" s="174" t="str">
        <f t="shared" si="98"/>
        <v/>
      </c>
      <c r="AQ794" s="109" t="str">
        <f t="shared" si="99"/>
        <v/>
      </c>
      <c r="AR794" s="172" t="str">
        <f>UPPER(IF($AH794="","",IF(COUNTIF($AR$34:$AR793,$AH794)&lt;1,$AH794,"")))</f>
        <v/>
      </c>
      <c r="AS794" s="111" t="str">
        <f t="shared" si="95"/>
        <v/>
      </c>
      <c r="AT794" s="109" t="str">
        <f t="shared" si="100"/>
        <v/>
      </c>
      <c r="AU794" s="242"/>
      <c r="AV794" s="150"/>
      <c r="AW794" s="151"/>
      <c r="AX794" s="152" t="str">
        <f t="shared" si="93"/>
        <v/>
      </c>
      <c r="AY794" s="152"/>
    </row>
    <row r="795" spans="1:51" s="107" customFormat="1">
      <c r="A795" s="142" t="str">
        <f t="shared" si="96"/>
        <v/>
      </c>
      <c r="B795" s="148" t="str">
        <f t="shared" si="94"/>
        <v/>
      </c>
      <c r="C795" s="8"/>
      <c r="D795" s="111"/>
      <c r="E795" s="144" t="str">
        <f t="shared" si="97"/>
        <v/>
      </c>
      <c r="F795" s="238"/>
      <c r="G795" s="238"/>
      <c r="H795" s="238"/>
      <c r="I795" s="238"/>
      <c r="J795" s="238"/>
      <c r="K795" s="238"/>
      <c r="L795" s="238"/>
      <c r="M795" s="238"/>
      <c r="N795" s="238"/>
      <c r="O795" s="238"/>
      <c r="P795" s="238"/>
      <c r="Q795" s="238"/>
      <c r="R795" s="238"/>
      <c r="S795" s="238"/>
      <c r="T795" s="238"/>
      <c r="U795" s="238"/>
      <c r="V795" s="238"/>
      <c r="W795" s="238"/>
      <c r="X795" s="238"/>
      <c r="Y795" s="238"/>
      <c r="Z795" s="238"/>
      <c r="AA795" s="238"/>
      <c r="AB795" s="238"/>
      <c r="AC795" s="238"/>
      <c r="AD795" s="238"/>
      <c r="AE795" s="238"/>
      <c r="AF795" s="238"/>
      <c r="AG795" s="238"/>
      <c r="AH795" s="239"/>
      <c r="AI795" s="240"/>
      <c r="AJ795" s="239"/>
      <c r="AK795" s="238"/>
      <c r="AL795" s="241"/>
      <c r="AM795" s="238"/>
      <c r="AN795" s="238"/>
      <c r="AO795" s="238"/>
      <c r="AP795" s="174" t="str">
        <f t="shared" si="98"/>
        <v/>
      </c>
      <c r="AQ795" s="109" t="str">
        <f t="shared" si="99"/>
        <v/>
      </c>
      <c r="AR795" s="172" t="str">
        <f>UPPER(IF($AH795="","",IF(COUNTIF($AR$34:$AR794,$AH795)&lt;1,$AH795,"")))</f>
        <v/>
      </c>
      <c r="AS795" s="111" t="str">
        <f t="shared" si="95"/>
        <v/>
      </c>
      <c r="AT795" s="109" t="str">
        <f t="shared" si="100"/>
        <v/>
      </c>
      <c r="AU795" s="242"/>
      <c r="AV795" s="150"/>
      <c r="AW795" s="151"/>
      <c r="AX795" s="152" t="str">
        <f t="shared" si="93"/>
        <v/>
      </c>
      <c r="AY795" s="152"/>
    </row>
    <row r="796" spans="1:51" s="107" customFormat="1">
      <c r="A796" s="142" t="str">
        <f t="shared" si="96"/>
        <v/>
      </c>
      <c r="B796" s="148" t="str">
        <f t="shared" si="94"/>
        <v/>
      </c>
      <c r="C796" s="8"/>
      <c r="D796" s="111"/>
      <c r="E796" s="144" t="str">
        <f t="shared" si="97"/>
        <v/>
      </c>
      <c r="F796" s="238"/>
      <c r="G796" s="238"/>
      <c r="H796" s="238"/>
      <c r="I796" s="238"/>
      <c r="J796" s="238"/>
      <c r="K796" s="238"/>
      <c r="L796" s="238"/>
      <c r="M796" s="238"/>
      <c r="N796" s="238"/>
      <c r="O796" s="238"/>
      <c r="P796" s="238"/>
      <c r="Q796" s="238"/>
      <c r="R796" s="238"/>
      <c r="S796" s="238"/>
      <c r="T796" s="238"/>
      <c r="U796" s="238"/>
      <c r="V796" s="238"/>
      <c r="W796" s="238"/>
      <c r="X796" s="238"/>
      <c r="Y796" s="238"/>
      <c r="Z796" s="238"/>
      <c r="AA796" s="238"/>
      <c r="AB796" s="238"/>
      <c r="AC796" s="238"/>
      <c r="AD796" s="238"/>
      <c r="AE796" s="238"/>
      <c r="AF796" s="238"/>
      <c r="AG796" s="238"/>
      <c r="AH796" s="239"/>
      <c r="AI796" s="240"/>
      <c r="AJ796" s="239"/>
      <c r="AK796" s="238"/>
      <c r="AL796" s="241"/>
      <c r="AM796" s="238"/>
      <c r="AN796" s="238"/>
      <c r="AO796" s="238"/>
      <c r="AP796" s="174" t="str">
        <f t="shared" si="98"/>
        <v/>
      </c>
      <c r="AQ796" s="109" t="str">
        <f t="shared" si="99"/>
        <v/>
      </c>
      <c r="AR796" s="172" t="str">
        <f>UPPER(IF($AH796="","",IF(COUNTIF($AR$34:$AR795,$AH796)&lt;1,$AH796,"")))</f>
        <v/>
      </c>
      <c r="AS796" s="111" t="str">
        <f t="shared" si="95"/>
        <v/>
      </c>
      <c r="AT796" s="109" t="str">
        <f t="shared" si="100"/>
        <v/>
      </c>
      <c r="AU796" s="242"/>
      <c r="AV796" s="150"/>
      <c r="AW796" s="151"/>
      <c r="AX796" s="152" t="str">
        <f t="shared" si="93"/>
        <v/>
      </c>
      <c r="AY796" s="152"/>
    </row>
    <row r="797" spans="1:51" s="107" customFormat="1">
      <c r="A797" s="142" t="str">
        <f t="shared" si="96"/>
        <v/>
      </c>
      <c r="B797" s="148" t="str">
        <f t="shared" si="94"/>
        <v/>
      </c>
      <c r="C797" s="8"/>
      <c r="D797" s="111"/>
      <c r="E797" s="144" t="str">
        <f t="shared" si="97"/>
        <v/>
      </c>
      <c r="F797" s="238"/>
      <c r="G797" s="238"/>
      <c r="H797" s="238"/>
      <c r="I797" s="238"/>
      <c r="J797" s="238"/>
      <c r="K797" s="238"/>
      <c r="L797" s="238"/>
      <c r="M797" s="238"/>
      <c r="N797" s="238"/>
      <c r="O797" s="238"/>
      <c r="P797" s="238"/>
      <c r="Q797" s="238"/>
      <c r="R797" s="238"/>
      <c r="S797" s="238"/>
      <c r="T797" s="238"/>
      <c r="U797" s="238"/>
      <c r="V797" s="238"/>
      <c r="W797" s="238"/>
      <c r="X797" s="238"/>
      <c r="Y797" s="238"/>
      <c r="Z797" s="238"/>
      <c r="AA797" s="238"/>
      <c r="AB797" s="238"/>
      <c r="AC797" s="238"/>
      <c r="AD797" s="238"/>
      <c r="AE797" s="238"/>
      <c r="AF797" s="238"/>
      <c r="AG797" s="238"/>
      <c r="AH797" s="239"/>
      <c r="AI797" s="240"/>
      <c r="AJ797" s="239"/>
      <c r="AK797" s="238"/>
      <c r="AL797" s="241"/>
      <c r="AM797" s="238"/>
      <c r="AN797" s="238"/>
      <c r="AO797" s="238"/>
      <c r="AP797" s="174" t="str">
        <f t="shared" si="98"/>
        <v/>
      </c>
      <c r="AQ797" s="109" t="str">
        <f t="shared" si="99"/>
        <v/>
      </c>
      <c r="AR797" s="172" t="str">
        <f>UPPER(IF($AH797="","",IF(COUNTIF($AR$34:$AR796,$AH797)&lt;1,$AH797,"")))</f>
        <v/>
      </c>
      <c r="AS797" s="111" t="str">
        <f t="shared" si="95"/>
        <v/>
      </c>
      <c r="AT797" s="109" t="str">
        <f t="shared" si="100"/>
        <v/>
      </c>
      <c r="AU797" s="242"/>
      <c r="AV797" s="150"/>
      <c r="AW797" s="151"/>
      <c r="AX797" s="152" t="str">
        <f t="shared" ref="AX797:AX860" si="101">IF(AT797="","",IF(ISTEXT(AT797),"未填寫全部正確資料",IF(AW797-AT797=0,"",AW797-AT797)))</f>
        <v/>
      </c>
      <c r="AY797" s="152"/>
    </row>
    <row r="798" spans="1:51" s="107" customFormat="1">
      <c r="A798" s="142" t="str">
        <f t="shared" si="96"/>
        <v/>
      </c>
      <c r="B798" s="148" t="str">
        <f t="shared" si="94"/>
        <v/>
      </c>
      <c r="C798" s="8"/>
      <c r="D798" s="111"/>
      <c r="E798" s="144" t="str">
        <f t="shared" si="97"/>
        <v/>
      </c>
      <c r="F798" s="238"/>
      <c r="G798" s="238"/>
      <c r="H798" s="238"/>
      <c r="I798" s="238"/>
      <c r="J798" s="238"/>
      <c r="K798" s="238"/>
      <c r="L798" s="238"/>
      <c r="M798" s="238"/>
      <c r="N798" s="238"/>
      <c r="O798" s="238"/>
      <c r="P798" s="238"/>
      <c r="Q798" s="238"/>
      <c r="R798" s="238"/>
      <c r="S798" s="238"/>
      <c r="T798" s="238"/>
      <c r="U798" s="238"/>
      <c r="V798" s="238"/>
      <c r="W798" s="238"/>
      <c r="X798" s="238"/>
      <c r="Y798" s="238"/>
      <c r="Z798" s="238"/>
      <c r="AA798" s="238"/>
      <c r="AB798" s="238"/>
      <c r="AC798" s="238"/>
      <c r="AD798" s="238"/>
      <c r="AE798" s="238"/>
      <c r="AF798" s="238"/>
      <c r="AG798" s="238"/>
      <c r="AH798" s="239"/>
      <c r="AI798" s="240"/>
      <c r="AJ798" s="239"/>
      <c r="AK798" s="238"/>
      <c r="AL798" s="241"/>
      <c r="AM798" s="238"/>
      <c r="AN798" s="238"/>
      <c r="AO798" s="238"/>
      <c r="AP798" s="174" t="str">
        <f t="shared" si="98"/>
        <v/>
      </c>
      <c r="AQ798" s="109" t="str">
        <f t="shared" si="99"/>
        <v/>
      </c>
      <c r="AR798" s="172" t="str">
        <f>UPPER(IF($AH798="","",IF(COUNTIF($AR$34:$AR797,$AH798)&lt;1,$AH798,"")))</f>
        <v/>
      </c>
      <c r="AS798" s="111" t="str">
        <f t="shared" si="95"/>
        <v/>
      </c>
      <c r="AT798" s="109" t="str">
        <f t="shared" si="100"/>
        <v/>
      </c>
      <c r="AU798" s="242"/>
      <c r="AV798" s="150"/>
      <c r="AW798" s="151"/>
      <c r="AX798" s="152" t="str">
        <f t="shared" si="101"/>
        <v/>
      </c>
      <c r="AY798" s="152"/>
    </row>
    <row r="799" spans="1:51" s="107" customFormat="1">
      <c r="A799" s="142" t="str">
        <f t="shared" si="96"/>
        <v/>
      </c>
      <c r="B799" s="148" t="str">
        <f t="shared" si="94"/>
        <v/>
      </c>
      <c r="C799" s="8"/>
      <c r="D799" s="111"/>
      <c r="E799" s="144" t="str">
        <f t="shared" si="97"/>
        <v/>
      </c>
      <c r="F799" s="238"/>
      <c r="G799" s="238"/>
      <c r="H799" s="238"/>
      <c r="I799" s="238"/>
      <c r="J799" s="238"/>
      <c r="K799" s="238"/>
      <c r="L799" s="238"/>
      <c r="M799" s="238"/>
      <c r="N799" s="238"/>
      <c r="O799" s="238"/>
      <c r="P799" s="238"/>
      <c r="Q799" s="238"/>
      <c r="R799" s="238"/>
      <c r="S799" s="238"/>
      <c r="T799" s="238"/>
      <c r="U799" s="238"/>
      <c r="V799" s="238"/>
      <c r="W799" s="238"/>
      <c r="X799" s="238"/>
      <c r="Y799" s="238"/>
      <c r="Z799" s="238"/>
      <c r="AA799" s="238"/>
      <c r="AB799" s="238"/>
      <c r="AC799" s="238"/>
      <c r="AD799" s="238"/>
      <c r="AE799" s="238"/>
      <c r="AF799" s="238"/>
      <c r="AG799" s="238"/>
      <c r="AH799" s="239"/>
      <c r="AI799" s="240"/>
      <c r="AJ799" s="239"/>
      <c r="AK799" s="238"/>
      <c r="AL799" s="241"/>
      <c r="AM799" s="238"/>
      <c r="AN799" s="238"/>
      <c r="AO799" s="238"/>
      <c r="AP799" s="174" t="str">
        <f t="shared" si="98"/>
        <v/>
      </c>
      <c r="AQ799" s="109" t="str">
        <f t="shared" si="99"/>
        <v/>
      </c>
      <c r="AR799" s="172" t="str">
        <f>UPPER(IF($AH799="","",IF(COUNTIF($AR$34:$AR798,$AH799)&lt;1,$AH799,"")))</f>
        <v/>
      </c>
      <c r="AS799" s="111" t="str">
        <f t="shared" si="95"/>
        <v/>
      </c>
      <c r="AT799" s="109" t="str">
        <f t="shared" si="100"/>
        <v/>
      </c>
      <c r="AU799" s="242"/>
      <c r="AV799" s="150"/>
      <c r="AW799" s="151"/>
      <c r="AX799" s="152" t="str">
        <f t="shared" si="101"/>
        <v/>
      </c>
      <c r="AY799" s="152"/>
    </row>
    <row r="800" spans="1:51" s="107" customFormat="1">
      <c r="A800" s="142" t="str">
        <f t="shared" si="96"/>
        <v/>
      </c>
      <c r="B800" s="148" t="str">
        <f t="shared" si="94"/>
        <v/>
      </c>
      <c r="C800" s="8"/>
      <c r="D800" s="111"/>
      <c r="E800" s="144" t="str">
        <f t="shared" si="97"/>
        <v/>
      </c>
      <c r="F800" s="238"/>
      <c r="G800" s="238"/>
      <c r="H800" s="238"/>
      <c r="I800" s="238"/>
      <c r="J800" s="238"/>
      <c r="K800" s="238"/>
      <c r="L800" s="238"/>
      <c r="M800" s="238"/>
      <c r="N800" s="238"/>
      <c r="O800" s="238"/>
      <c r="P800" s="238"/>
      <c r="Q800" s="238"/>
      <c r="R800" s="238"/>
      <c r="S800" s="238"/>
      <c r="T800" s="238"/>
      <c r="U800" s="238"/>
      <c r="V800" s="238"/>
      <c r="W800" s="238"/>
      <c r="X800" s="238"/>
      <c r="Y800" s="238"/>
      <c r="Z800" s="238"/>
      <c r="AA800" s="238"/>
      <c r="AB800" s="238"/>
      <c r="AC800" s="238"/>
      <c r="AD800" s="238"/>
      <c r="AE800" s="238"/>
      <c r="AF800" s="238"/>
      <c r="AG800" s="238"/>
      <c r="AH800" s="239"/>
      <c r="AI800" s="240"/>
      <c r="AJ800" s="239"/>
      <c r="AK800" s="238"/>
      <c r="AL800" s="241"/>
      <c r="AM800" s="238"/>
      <c r="AN800" s="238"/>
      <c r="AO800" s="238"/>
      <c r="AP800" s="174" t="str">
        <f t="shared" si="98"/>
        <v/>
      </c>
      <c r="AQ800" s="109" t="str">
        <f t="shared" si="99"/>
        <v/>
      </c>
      <c r="AR800" s="172" t="str">
        <f>UPPER(IF($AH800="","",IF(COUNTIF($AR$34:$AR799,$AH800)&lt;1,$AH800,"")))</f>
        <v/>
      </c>
      <c r="AS800" s="111" t="str">
        <f t="shared" si="95"/>
        <v/>
      </c>
      <c r="AT800" s="109" t="str">
        <f t="shared" si="100"/>
        <v/>
      </c>
      <c r="AU800" s="242"/>
      <c r="AV800" s="150"/>
      <c r="AW800" s="151"/>
      <c r="AX800" s="152" t="str">
        <f t="shared" si="101"/>
        <v/>
      </c>
      <c r="AY800" s="152"/>
    </row>
    <row r="801" spans="1:51" s="107" customFormat="1">
      <c r="A801" s="142" t="str">
        <f t="shared" si="96"/>
        <v/>
      </c>
      <c r="B801" s="148" t="str">
        <f t="shared" si="94"/>
        <v/>
      </c>
      <c r="C801" s="8"/>
      <c r="D801" s="111"/>
      <c r="E801" s="144" t="str">
        <f t="shared" si="97"/>
        <v/>
      </c>
      <c r="F801" s="238"/>
      <c r="G801" s="238"/>
      <c r="H801" s="238"/>
      <c r="I801" s="238"/>
      <c r="J801" s="238"/>
      <c r="K801" s="238"/>
      <c r="L801" s="238"/>
      <c r="M801" s="238"/>
      <c r="N801" s="238"/>
      <c r="O801" s="238"/>
      <c r="P801" s="238"/>
      <c r="Q801" s="238"/>
      <c r="R801" s="238"/>
      <c r="S801" s="238"/>
      <c r="T801" s="238"/>
      <c r="U801" s="238"/>
      <c r="V801" s="238"/>
      <c r="W801" s="238"/>
      <c r="X801" s="238"/>
      <c r="Y801" s="238"/>
      <c r="Z801" s="238"/>
      <c r="AA801" s="238"/>
      <c r="AB801" s="238"/>
      <c r="AC801" s="238"/>
      <c r="AD801" s="238"/>
      <c r="AE801" s="238"/>
      <c r="AF801" s="238"/>
      <c r="AG801" s="238"/>
      <c r="AH801" s="239"/>
      <c r="AI801" s="240"/>
      <c r="AJ801" s="239"/>
      <c r="AK801" s="238"/>
      <c r="AL801" s="241"/>
      <c r="AM801" s="238"/>
      <c r="AN801" s="238"/>
      <c r="AO801" s="238"/>
      <c r="AP801" s="174" t="str">
        <f t="shared" si="98"/>
        <v/>
      </c>
      <c r="AQ801" s="109" t="str">
        <f t="shared" si="99"/>
        <v/>
      </c>
      <c r="AR801" s="172" t="str">
        <f>UPPER(IF($AH801="","",IF(COUNTIF($AR$34:$AR800,$AH801)&lt;1,$AH801,"")))</f>
        <v/>
      </c>
      <c r="AS801" s="111" t="str">
        <f t="shared" si="95"/>
        <v/>
      </c>
      <c r="AT801" s="109" t="str">
        <f t="shared" si="100"/>
        <v/>
      </c>
      <c r="AU801" s="242"/>
      <c r="AV801" s="150"/>
      <c r="AW801" s="151"/>
      <c r="AX801" s="152" t="str">
        <f t="shared" si="101"/>
        <v/>
      </c>
      <c r="AY801" s="152"/>
    </row>
    <row r="802" spans="1:51" s="107" customFormat="1">
      <c r="A802" s="142" t="str">
        <f t="shared" si="96"/>
        <v/>
      </c>
      <c r="B802" s="148" t="str">
        <f t="shared" si="94"/>
        <v/>
      </c>
      <c r="C802" s="8"/>
      <c r="D802" s="111"/>
      <c r="E802" s="144" t="str">
        <f t="shared" si="97"/>
        <v/>
      </c>
      <c r="F802" s="238"/>
      <c r="G802" s="238"/>
      <c r="H802" s="238"/>
      <c r="I802" s="238"/>
      <c r="J802" s="238"/>
      <c r="K802" s="238"/>
      <c r="L802" s="238"/>
      <c r="M802" s="238"/>
      <c r="N802" s="238"/>
      <c r="O802" s="238"/>
      <c r="P802" s="238"/>
      <c r="Q802" s="238"/>
      <c r="R802" s="238"/>
      <c r="S802" s="238"/>
      <c r="T802" s="238"/>
      <c r="U802" s="238"/>
      <c r="V802" s="238"/>
      <c r="W802" s="238"/>
      <c r="X802" s="238"/>
      <c r="Y802" s="238"/>
      <c r="Z802" s="238"/>
      <c r="AA802" s="238"/>
      <c r="AB802" s="238"/>
      <c r="AC802" s="238"/>
      <c r="AD802" s="238"/>
      <c r="AE802" s="238"/>
      <c r="AF802" s="238"/>
      <c r="AG802" s="238"/>
      <c r="AH802" s="239"/>
      <c r="AI802" s="240"/>
      <c r="AJ802" s="239"/>
      <c r="AK802" s="238"/>
      <c r="AL802" s="241"/>
      <c r="AM802" s="238"/>
      <c r="AN802" s="238"/>
      <c r="AO802" s="238"/>
      <c r="AP802" s="174" t="str">
        <f t="shared" si="98"/>
        <v/>
      </c>
      <c r="AQ802" s="109" t="str">
        <f t="shared" si="99"/>
        <v/>
      </c>
      <c r="AR802" s="172" t="str">
        <f>UPPER(IF($AH802="","",IF(COUNTIF($AR$34:$AR801,$AH802)&lt;1,$AH802,"")))</f>
        <v/>
      </c>
      <c r="AS802" s="111" t="str">
        <f t="shared" si="95"/>
        <v/>
      </c>
      <c r="AT802" s="109" t="str">
        <f t="shared" si="100"/>
        <v/>
      </c>
      <c r="AU802" s="242"/>
      <c r="AV802" s="150"/>
      <c r="AW802" s="151"/>
      <c r="AX802" s="152" t="str">
        <f t="shared" si="101"/>
        <v/>
      </c>
      <c r="AY802" s="152"/>
    </row>
    <row r="803" spans="1:51" s="107" customFormat="1">
      <c r="A803" s="142" t="str">
        <f t="shared" si="96"/>
        <v/>
      </c>
      <c r="B803" s="148" t="str">
        <f t="shared" ref="B803:B866" si="102">IF(G803="","",IF(C803="","X",E803&amp;TEXT(C803,"000")))</f>
        <v/>
      </c>
      <c r="C803" s="8"/>
      <c r="D803" s="111"/>
      <c r="E803" s="144" t="str">
        <f t="shared" si="97"/>
        <v/>
      </c>
      <c r="F803" s="238"/>
      <c r="G803" s="238"/>
      <c r="H803" s="238"/>
      <c r="I803" s="238"/>
      <c r="J803" s="238"/>
      <c r="K803" s="238"/>
      <c r="L803" s="238"/>
      <c r="M803" s="238"/>
      <c r="N803" s="238"/>
      <c r="O803" s="238"/>
      <c r="P803" s="238"/>
      <c r="Q803" s="238"/>
      <c r="R803" s="238"/>
      <c r="S803" s="238"/>
      <c r="T803" s="238"/>
      <c r="U803" s="238"/>
      <c r="V803" s="238"/>
      <c r="W803" s="238"/>
      <c r="X803" s="238"/>
      <c r="Y803" s="238"/>
      <c r="Z803" s="238"/>
      <c r="AA803" s="238"/>
      <c r="AB803" s="238"/>
      <c r="AC803" s="238"/>
      <c r="AD803" s="238"/>
      <c r="AE803" s="238"/>
      <c r="AF803" s="238"/>
      <c r="AG803" s="238"/>
      <c r="AH803" s="239"/>
      <c r="AI803" s="240"/>
      <c r="AJ803" s="239"/>
      <c r="AK803" s="238"/>
      <c r="AL803" s="241"/>
      <c r="AM803" s="238"/>
      <c r="AN803" s="238"/>
      <c r="AO803" s="238"/>
      <c r="AP803" s="174" t="str">
        <f t="shared" si="98"/>
        <v/>
      </c>
      <c r="AQ803" s="109" t="str">
        <f t="shared" si="99"/>
        <v/>
      </c>
      <c r="AR803" s="172" t="str">
        <f>UPPER(IF($AH803="","",IF(COUNTIF($AR$34:$AR802,$AH803)&lt;1,$AH803,"")))</f>
        <v/>
      </c>
      <c r="AS803" s="111" t="str">
        <f t="shared" ref="AS803:AS866" si="103">IF($AH803="","",IF(COUNTIF($AH$35:$AH$1035,$AH803)&lt;4,"每隊最少4人",IF(COUNTIF($AH$35:$AH$1035,$AH803)&gt;6,"每隊最多6人",COUNTIF($AH$35:$AH$1035,$AH803))))</f>
        <v/>
      </c>
      <c r="AT803" s="109" t="str">
        <f t="shared" si="100"/>
        <v/>
      </c>
      <c r="AU803" s="242"/>
      <c r="AV803" s="150"/>
      <c r="AW803" s="151"/>
      <c r="AX803" s="152" t="str">
        <f t="shared" si="101"/>
        <v/>
      </c>
      <c r="AY803" s="152"/>
    </row>
    <row r="804" spans="1:51" s="107" customFormat="1">
      <c r="A804" s="142" t="str">
        <f t="shared" ref="A804:A867" si="104">UPPER(IF($I804="","",IF(H804="F","W",IF(H804="M","M","ERROR"))))</f>
        <v/>
      </c>
      <c r="B804" s="148" t="str">
        <f t="shared" si="102"/>
        <v/>
      </c>
      <c r="C804" s="8"/>
      <c r="D804" s="111"/>
      <c r="E804" s="144" t="str">
        <f t="shared" ref="E804:E867" si="105">UPPER(IF($I804="","",IF($K804="OPEN",$A804&amp;"O",IF(COUNTA($S804:$W804)&gt;0,$A804&amp;"O",IF(COUNTA($Z804:$AB804)&gt;0,$A804&amp;"O",IF(AND($I804&lt;=$E$4,$I804&gt;=$D$4),$A804&amp;$F$4,IF(AND($I804&lt;=$E$5,$I804&gt;=$D$5),$A804&amp;$F$5,IF(AND($I804&lt;=$E$6,$I804&gt;=$D$6),$A804&amp;$F$6,IF(AND($I804&lt;=$E$7,$I804&gt;=$D$7),$A804&amp;$F$7,IF(AND($I804&lt;=$E$8,$I804&gt;=$D$8),$A804&amp;$F$8,IF(AND($I804&lt;=$E$9,$I804&gt;=$D$9),$A804&amp;$F$9,IF(AND($I804&lt;=$E$10,$I804&gt;=$D$10),$A804&amp;$F$10,IF(AND($I804&lt;=$E$11,$I804&gt;=$D$11),$A804&amp;$F$11,IF(AND($I804&lt;=$E$12,$I804&gt;=$D$12),$A804&amp;$F$12,"ERR"))))))))))))))</f>
        <v/>
      </c>
      <c r="F804" s="238"/>
      <c r="G804" s="238"/>
      <c r="H804" s="238"/>
      <c r="I804" s="238"/>
      <c r="J804" s="238"/>
      <c r="K804" s="238"/>
      <c r="L804" s="238"/>
      <c r="M804" s="238"/>
      <c r="N804" s="238"/>
      <c r="O804" s="238"/>
      <c r="P804" s="238"/>
      <c r="Q804" s="238"/>
      <c r="R804" s="238"/>
      <c r="S804" s="238"/>
      <c r="T804" s="238"/>
      <c r="U804" s="238"/>
      <c r="V804" s="238"/>
      <c r="W804" s="238"/>
      <c r="X804" s="238"/>
      <c r="Y804" s="238"/>
      <c r="Z804" s="238"/>
      <c r="AA804" s="238"/>
      <c r="AB804" s="238"/>
      <c r="AC804" s="238"/>
      <c r="AD804" s="238"/>
      <c r="AE804" s="238"/>
      <c r="AF804" s="238"/>
      <c r="AG804" s="238"/>
      <c r="AH804" s="239"/>
      <c r="AI804" s="240"/>
      <c r="AJ804" s="239"/>
      <c r="AK804" s="238"/>
      <c r="AL804" s="241"/>
      <c r="AM804" s="238"/>
      <c r="AN804" s="238"/>
      <c r="AO804" s="238"/>
      <c r="AP804" s="174" t="str">
        <f t="shared" ref="AP804:AP867" si="106">IF($I804="","",IF(COUNTA(L804:AE804)&gt;4,"超過項目上限",IF(COUNTA(L804:AE804)=0,200,IF(AK804="Y",0,IF(COUNTA(AJ804)=1,COUNTA(L804:AE804)*($AP$31+$AP$32)+$AP$30,IF(COUNTA(AJ804)=0,COUNTA(L804:AE804)*($AP$31+$AP$30),"輸入錯誤"))))))</f>
        <v/>
      </c>
      <c r="AQ804" s="109" t="str">
        <f t="shared" ref="AQ804:AQ867" si="107">IF(COUNTA(AF804:AG804)&gt;1,"只可選1項接力",IF(AR804="","",$AQ$31))</f>
        <v/>
      </c>
      <c r="AR804" s="172" t="str">
        <f>UPPER(IF($AH804="","",IF(COUNTIF($AR$34:$AR803,$AH804)&lt;1,$AH804,"")))</f>
        <v/>
      </c>
      <c r="AS804" s="111" t="str">
        <f t="shared" si="103"/>
        <v/>
      </c>
      <c r="AT804" s="109" t="str">
        <f t="shared" ref="AT804:AT867" si="108">IF($E804="","",IF(ISTEXT(AP804),"輸入有錯誤",IF($AI804="",SUM($AP804:$AQ804)+$AV804,SUM($AP804:$AQ804)+$AV804+$AI$34)))</f>
        <v/>
      </c>
      <c r="AU804" s="242"/>
      <c r="AV804" s="150"/>
      <c r="AW804" s="151"/>
      <c r="AX804" s="152" t="str">
        <f t="shared" si="101"/>
        <v/>
      </c>
      <c r="AY804" s="152"/>
    </row>
    <row r="805" spans="1:51" s="107" customFormat="1">
      <c r="A805" s="142" t="str">
        <f t="shared" si="104"/>
        <v/>
      </c>
      <c r="B805" s="148" t="str">
        <f t="shared" si="102"/>
        <v/>
      </c>
      <c r="C805" s="8"/>
      <c r="D805" s="111"/>
      <c r="E805" s="144" t="str">
        <f t="shared" si="105"/>
        <v/>
      </c>
      <c r="F805" s="238"/>
      <c r="G805" s="238"/>
      <c r="H805" s="238"/>
      <c r="I805" s="238"/>
      <c r="J805" s="238"/>
      <c r="K805" s="238"/>
      <c r="L805" s="238"/>
      <c r="M805" s="238"/>
      <c r="N805" s="238"/>
      <c r="O805" s="238"/>
      <c r="P805" s="238"/>
      <c r="Q805" s="238"/>
      <c r="R805" s="238"/>
      <c r="S805" s="238"/>
      <c r="T805" s="238"/>
      <c r="U805" s="238"/>
      <c r="V805" s="238"/>
      <c r="W805" s="238"/>
      <c r="X805" s="238"/>
      <c r="Y805" s="238"/>
      <c r="Z805" s="238"/>
      <c r="AA805" s="238"/>
      <c r="AB805" s="238"/>
      <c r="AC805" s="238"/>
      <c r="AD805" s="238"/>
      <c r="AE805" s="238"/>
      <c r="AF805" s="238"/>
      <c r="AG805" s="238"/>
      <c r="AH805" s="239"/>
      <c r="AI805" s="240"/>
      <c r="AJ805" s="239"/>
      <c r="AK805" s="238"/>
      <c r="AL805" s="241"/>
      <c r="AM805" s="238"/>
      <c r="AN805" s="238"/>
      <c r="AO805" s="238"/>
      <c r="AP805" s="174" t="str">
        <f t="shared" si="106"/>
        <v/>
      </c>
      <c r="AQ805" s="109" t="str">
        <f t="shared" si="107"/>
        <v/>
      </c>
      <c r="AR805" s="172" t="str">
        <f>UPPER(IF($AH805="","",IF(COUNTIF($AR$34:$AR804,$AH805)&lt;1,$AH805,"")))</f>
        <v/>
      </c>
      <c r="AS805" s="111" t="str">
        <f t="shared" si="103"/>
        <v/>
      </c>
      <c r="AT805" s="109" t="str">
        <f t="shared" si="108"/>
        <v/>
      </c>
      <c r="AU805" s="242"/>
      <c r="AV805" s="150"/>
      <c r="AW805" s="151"/>
      <c r="AX805" s="152" t="str">
        <f t="shared" si="101"/>
        <v/>
      </c>
      <c r="AY805" s="152"/>
    </row>
    <row r="806" spans="1:51" s="107" customFormat="1">
      <c r="A806" s="142" t="str">
        <f t="shared" si="104"/>
        <v/>
      </c>
      <c r="B806" s="148" t="str">
        <f t="shared" si="102"/>
        <v/>
      </c>
      <c r="C806" s="8"/>
      <c r="D806" s="111"/>
      <c r="E806" s="144" t="str">
        <f t="shared" si="105"/>
        <v/>
      </c>
      <c r="F806" s="238"/>
      <c r="G806" s="238"/>
      <c r="H806" s="238"/>
      <c r="I806" s="238"/>
      <c r="J806" s="238"/>
      <c r="K806" s="238"/>
      <c r="L806" s="238"/>
      <c r="M806" s="238"/>
      <c r="N806" s="238"/>
      <c r="O806" s="238"/>
      <c r="P806" s="238"/>
      <c r="Q806" s="238"/>
      <c r="R806" s="238"/>
      <c r="S806" s="238"/>
      <c r="T806" s="238"/>
      <c r="U806" s="238"/>
      <c r="V806" s="238"/>
      <c r="W806" s="238"/>
      <c r="X806" s="238"/>
      <c r="Y806" s="238"/>
      <c r="Z806" s="238"/>
      <c r="AA806" s="238"/>
      <c r="AB806" s="238"/>
      <c r="AC806" s="238"/>
      <c r="AD806" s="238"/>
      <c r="AE806" s="238"/>
      <c r="AF806" s="238"/>
      <c r="AG806" s="238"/>
      <c r="AH806" s="239"/>
      <c r="AI806" s="240"/>
      <c r="AJ806" s="239"/>
      <c r="AK806" s="238"/>
      <c r="AL806" s="241"/>
      <c r="AM806" s="238"/>
      <c r="AN806" s="238"/>
      <c r="AO806" s="238"/>
      <c r="AP806" s="174" t="str">
        <f t="shared" si="106"/>
        <v/>
      </c>
      <c r="AQ806" s="109" t="str">
        <f t="shared" si="107"/>
        <v/>
      </c>
      <c r="AR806" s="172" t="str">
        <f>UPPER(IF($AH806="","",IF(COUNTIF($AR$34:$AR805,$AH806)&lt;1,$AH806,"")))</f>
        <v/>
      </c>
      <c r="AS806" s="111" t="str">
        <f t="shared" si="103"/>
        <v/>
      </c>
      <c r="AT806" s="109" t="str">
        <f t="shared" si="108"/>
        <v/>
      </c>
      <c r="AU806" s="242"/>
      <c r="AV806" s="150"/>
      <c r="AW806" s="151"/>
      <c r="AX806" s="152" t="str">
        <f t="shared" si="101"/>
        <v/>
      </c>
      <c r="AY806" s="152"/>
    </row>
    <row r="807" spans="1:51" s="107" customFormat="1">
      <c r="A807" s="142" t="str">
        <f t="shared" si="104"/>
        <v/>
      </c>
      <c r="B807" s="148" t="str">
        <f t="shared" si="102"/>
        <v/>
      </c>
      <c r="C807" s="8"/>
      <c r="D807" s="111"/>
      <c r="E807" s="144" t="str">
        <f t="shared" si="105"/>
        <v/>
      </c>
      <c r="F807" s="238"/>
      <c r="G807" s="238"/>
      <c r="H807" s="238"/>
      <c r="I807" s="238"/>
      <c r="J807" s="238"/>
      <c r="K807" s="238"/>
      <c r="L807" s="238"/>
      <c r="M807" s="238"/>
      <c r="N807" s="238"/>
      <c r="O807" s="238"/>
      <c r="P807" s="238"/>
      <c r="Q807" s="238"/>
      <c r="R807" s="238"/>
      <c r="S807" s="238"/>
      <c r="T807" s="238"/>
      <c r="U807" s="238"/>
      <c r="V807" s="238"/>
      <c r="W807" s="238"/>
      <c r="X807" s="238"/>
      <c r="Y807" s="238"/>
      <c r="Z807" s="238"/>
      <c r="AA807" s="238"/>
      <c r="AB807" s="238"/>
      <c r="AC807" s="238"/>
      <c r="AD807" s="238"/>
      <c r="AE807" s="238"/>
      <c r="AF807" s="238"/>
      <c r="AG807" s="238"/>
      <c r="AH807" s="239"/>
      <c r="AI807" s="240"/>
      <c r="AJ807" s="239"/>
      <c r="AK807" s="238"/>
      <c r="AL807" s="241"/>
      <c r="AM807" s="238"/>
      <c r="AN807" s="238"/>
      <c r="AO807" s="238"/>
      <c r="AP807" s="174" t="str">
        <f t="shared" si="106"/>
        <v/>
      </c>
      <c r="AQ807" s="109" t="str">
        <f t="shared" si="107"/>
        <v/>
      </c>
      <c r="AR807" s="172" t="str">
        <f>UPPER(IF($AH807="","",IF(COUNTIF($AR$34:$AR806,$AH807)&lt;1,$AH807,"")))</f>
        <v/>
      </c>
      <c r="AS807" s="111" t="str">
        <f t="shared" si="103"/>
        <v/>
      </c>
      <c r="AT807" s="109" t="str">
        <f t="shared" si="108"/>
        <v/>
      </c>
      <c r="AU807" s="242"/>
      <c r="AV807" s="150"/>
      <c r="AW807" s="151"/>
      <c r="AX807" s="152" t="str">
        <f t="shared" si="101"/>
        <v/>
      </c>
      <c r="AY807" s="152"/>
    </row>
    <row r="808" spans="1:51" s="107" customFormat="1">
      <c r="A808" s="142" t="str">
        <f t="shared" si="104"/>
        <v/>
      </c>
      <c r="B808" s="148" t="str">
        <f t="shared" si="102"/>
        <v/>
      </c>
      <c r="C808" s="8"/>
      <c r="D808" s="111"/>
      <c r="E808" s="144" t="str">
        <f t="shared" si="105"/>
        <v/>
      </c>
      <c r="F808" s="238"/>
      <c r="G808" s="238"/>
      <c r="H808" s="238"/>
      <c r="I808" s="238"/>
      <c r="J808" s="238"/>
      <c r="K808" s="238"/>
      <c r="L808" s="238"/>
      <c r="M808" s="238"/>
      <c r="N808" s="238"/>
      <c r="O808" s="238"/>
      <c r="P808" s="238"/>
      <c r="Q808" s="238"/>
      <c r="R808" s="238"/>
      <c r="S808" s="238"/>
      <c r="T808" s="238"/>
      <c r="U808" s="238"/>
      <c r="V808" s="238"/>
      <c r="W808" s="238"/>
      <c r="X808" s="238"/>
      <c r="Y808" s="238"/>
      <c r="Z808" s="238"/>
      <c r="AA808" s="238"/>
      <c r="AB808" s="238"/>
      <c r="AC808" s="238"/>
      <c r="AD808" s="238"/>
      <c r="AE808" s="238"/>
      <c r="AF808" s="238"/>
      <c r="AG808" s="238"/>
      <c r="AH808" s="239"/>
      <c r="AI808" s="240"/>
      <c r="AJ808" s="239"/>
      <c r="AK808" s="238"/>
      <c r="AL808" s="241"/>
      <c r="AM808" s="238"/>
      <c r="AN808" s="238"/>
      <c r="AO808" s="238"/>
      <c r="AP808" s="174" t="str">
        <f t="shared" si="106"/>
        <v/>
      </c>
      <c r="AQ808" s="109" t="str">
        <f t="shared" si="107"/>
        <v/>
      </c>
      <c r="AR808" s="172" t="str">
        <f>UPPER(IF($AH808="","",IF(COUNTIF($AR$34:$AR807,$AH808)&lt;1,$AH808,"")))</f>
        <v/>
      </c>
      <c r="AS808" s="111" t="str">
        <f t="shared" si="103"/>
        <v/>
      </c>
      <c r="AT808" s="109" t="str">
        <f t="shared" si="108"/>
        <v/>
      </c>
      <c r="AU808" s="242"/>
      <c r="AV808" s="150"/>
      <c r="AW808" s="151"/>
      <c r="AX808" s="152" t="str">
        <f t="shared" si="101"/>
        <v/>
      </c>
      <c r="AY808" s="152"/>
    </row>
    <row r="809" spans="1:51" s="107" customFormat="1">
      <c r="A809" s="142" t="str">
        <f t="shared" si="104"/>
        <v/>
      </c>
      <c r="B809" s="148" t="str">
        <f t="shared" si="102"/>
        <v/>
      </c>
      <c r="C809" s="8"/>
      <c r="D809" s="111"/>
      <c r="E809" s="144" t="str">
        <f t="shared" si="105"/>
        <v/>
      </c>
      <c r="F809" s="238"/>
      <c r="G809" s="238"/>
      <c r="H809" s="238"/>
      <c r="I809" s="238"/>
      <c r="J809" s="238"/>
      <c r="K809" s="238"/>
      <c r="L809" s="238"/>
      <c r="M809" s="238"/>
      <c r="N809" s="238"/>
      <c r="O809" s="238"/>
      <c r="P809" s="238"/>
      <c r="Q809" s="238"/>
      <c r="R809" s="238"/>
      <c r="S809" s="238"/>
      <c r="T809" s="238"/>
      <c r="U809" s="238"/>
      <c r="V809" s="238"/>
      <c r="W809" s="238"/>
      <c r="X809" s="238"/>
      <c r="Y809" s="238"/>
      <c r="Z809" s="238"/>
      <c r="AA809" s="238"/>
      <c r="AB809" s="238"/>
      <c r="AC809" s="238"/>
      <c r="AD809" s="238"/>
      <c r="AE809" s="238"/>
      <c r="AF809" s="238"/>
      <c r="AG809" s="238"/>
      <c r="AH809" s="239"/>
      <c r="AI809" s="240"/>
      <c r="AJ809" s="239"/>
      <c r="AK809" s="238"/>
      <c r="AL809" s="241"/>
      <c r="AM809" s="238"/>
      <c r="AN809" s="238"/>
      <c r="AO809" s="238"/>
      <c r="AP809" s="174" t="str">
        <f t="shared" si="106"/>
        <v/>
      </c>
      <c r="AQ809" s="109" t="str">
        <f t="shared" si="107"/>
        <v/>
      </c>
      <c r="AR809" s="172" t="str">
        <f>UPPER(IF($AH809="","",IF(COUNTIF($AR$34:$AR808,$AH809)&lt;1,$AH809,"")))</f>
        <v/>
      </c>
      <c r="AS809" s="111" t="str">
        <f t="shared" si="103"/>
        <v/>
      </c>
      <c r="AT809" s="109" t="str">
        <f t="shared" si="108"/>
        <v/>
      </c>
      <c r="AU809" s="242"/>
      <c r="AV809" s="150"/>
      <c r="AW809" s="151"/>
      <c r="AX809" s="152" t="str">
        <f t="shared" si="101"/>
        <v/>
      </c>
      <c r="AY809" s="152"/>
    </row>
    <row r="810" spans="1:51" s="107" customFormat="1">
      <c r="A810" s="142" t="str">
        <f t="shared" si="104"/>
        <v/>
      </c>
      <c r="B810" s="148" t="str">
        <f t="shared" si="102"/>
        <v/>
      </c>
      <c r="C810" s="8"/>
      <c r="D810" s="111"/>
      <c r="E810" s="144" t="str">
        <f t="shared" si="105"/>
        <v/>
      </c>
      <c r="F810" s="238"/>
      <c r="G810" s="238"/>
      <c r="H810" s="238"/>
      <c r="I810" s="238"/>
      <c r="J810" s="238"/>
      <c r="K810" s="238"/>
      <c r="L810" s="238"/>
      <c r="M810" s="238"/>
      <c r="N810" s="238"/>
      <c r="O810" s="238"/>
      <c r="P810" s="238"/>
      <c r="Q810" s="238"/>
      <c r="R810" s="238"/>
      <c r="S810" s="238"/>
      <c r="T810" s="238"/>
      <c r="U810" s="238"/>
      <c r="V810" s="238"/>
      <c r="W810" s="238"/>
      <c r="X810" s="238"/>
      <c r="Y810" s="238"/>
      <c r="Z810" s="238"/>
      <c r="AA810" s="238"/>
      <c r="AB810" s="238"/>
      <c r="AC810" s="238"/>
      <c r="AD810" s="238"/>
      <c r="AE810" s="238"/>
      <c r="AF810" s="238"/>
      <c r="AG810" s="238"/>
      <c r="AH810" s="239"/>
      <c r="AI810" s="240"/>
      <c r="AJ810" s="239"/>
      <c r="AK810" s="238"/>
      <c r="AL810" s="241"/>
      <c r="AM810" s="238"/>
      <c r="AN810" s="238"/>
      <c r="AO810" s="238"/>
      <c r="AP810" s="174" t="str">
        <f t="shared" si="106"/>
        <v/>
      </c>
      <c r="AQ810" s="109" t="str">
        <f t="shared" si="107"/>
        <v/>
      </c>
      <c r="AR810" s="172" t="str">
        <f>UPPER(IF($AH810="","",IF(COUNTIF($AR$34:$AR809,$AH810)&lt;1,$AH810,"")))</f>
        <v/>
      </c>
      <c r="AS810" s="111" t="str">
        <f t="shared" si="103"/>
        <v/>
      </c>
      <c r="AT810" s="109" t="str">
        <f t="shared" si="108"/>
        <v/>
      </c>
      <c r="AU810" s="242"/>
      <c r="AV810" s="150"/>
      <c r="AW810" s="151"/>
      <c r="AX810" s="152" t="str">
        <f t="shared" si="101"/>
        <v/>
      </c>
      <c r="AY810" s="152"/>
    </row>
    <row r="811" spans="1:51" s="107" customFormat="1">
      <c r="A811" s="142" t="str">
        <f t="shared" si="104"/>
        <v/>
      </c>
      <c r="B811" s="148" t="str">
        <f t="shared" si="102"/>
        <v/>
      </c>
      <c r="C811" s="8"/>
      <c r="D811" s="111"/>
      <c r="E811" s="144" t="str">
        <f t="shared" si="105"/>
        <v/>
      </c>
      <c r="F811" s="238"/>
      <c r="G811" s="238"/>
      <c r="H811" s="238"/>
      <c r="I811" s="238"/>
      <c r="J811" s="238"/>
      <c r="K811" s="238"/>
      <c r="L811" s="238"/>
      <c r="M811" s="238"/>
      <c r="N811" s="238"/>
      <c r="O811" s="238"/>
      <c r="P811" s="238"/>
      <c r="Q811" s="238"/>
      <c r="R811" s="238"/>
      <c r="S811" s="238"/>
      <c r="T811" s="238"/>
      <c r="U811" s="238"/>
      <c r="V811" s="238"/>
      <c r="W811" s="238"/>
      <c r="X811" s="238"/>
      <c r="Y811" s="238"/>
      <c r="Z811" s="238"/>
      <c r="AA811" s="238"/>
      <c r="AB811" s="238"/>
      <c r="AC811" s="238"/>
      <c r="AD811" s="238"/>
      <c r="AE811" s="238"/>
      <c r="AF811" s="238"/>
      <c r="AG811" s="238"/>
      <c r="AH811" s="239"/>
      <c r="AI811" s="240"/>
      <c r="AJ811" s="239"/>
      <c r="AK811" s="238"/>
      <c r="AL811" s="241"/>
      <c r="AM811" s="238"/>
      <c r="AN811" s="238"/>
      <c r="AO811" s="238"/>
      <c r="AP811" s="174" t="str">
        <f t="shared" si="106"/>
        <v/>
      </c>
      <c r="AQ811" s="109" t="str">
        <f t="shared" si="107"/>
        <v/>
      </c>
      <c r="AR811" s="172" t="str">
        <f>UPPER(IF($AH811="","",IF(COUNTIF($AR$34:$AR810,$AH811)&lt;1,$AH811,"")))</f>
        <v/>
      </c>
      <c r="AS811" s="111" t="str">
        <f t="shared" si="103"/>
        <v/>
      </c>
      <c r="AT811" s="109" t="str">
        <f t="shared" si="108"/>
        <v/>
      </c>
      <c r="AU811" s="242"/>
      <c r="AV811" s="150"/>
      <c r="AW811" s="151"/>
      <c r="AX811" s="152" t="str">
        <f t="shared" si="101"/>
        <v/>
      </c>
      <c r="AY811" s="152"/>
    </row>
    <row r="812" spans="1:51" s="107" customFormat="1">
      <c r="A812" s="142" t="str">
        <f t="shared" si="104"/>
        <v/>
      </c>
      <c r="B812" s="148" t="str">
        <f t="shared" si="102"/>
        <v/>
      </c>
      <c r="C812" s="8"/>
      <c r="D812" s="111"/>
      <c r="E812" s="144" t="str">
        <f t="shared" si="105"/>
        <v/>
      </c>
      <c r="F812" s="238"/>
      <c r="G812" s="238"/>
      <c r="H812" s="238"/>
      <c r="I812" s="238"/>
      <c r="J812" s="238"/>
      <c r="K812" s="238"/>
      <c r="L812" s="238"/>
      <c r="M812" s="238"/>
      <c r="N812" s="238"/>
      <c r="O812" s="238"/>
      <c r="P812" s="238"/>
      <c r="Q812" s="238"/>
      <c r="R812" s="238"/>
      <c r="S812" s="238"/>
      <c r="T812" s="238"/>
      <c r="U812" s="238"/>
      <c r="V812" s="238"/>
      <c r="W812" s="238"/>
      <c r="X812" s="238"/>
      <c r="Y812" s="238"/>
      <c r="Z812" s="238"/>
      <c r="AA812" s="238"/>
      <c r="AB812" s="238"/>
      <c r="AC812" s="238"/>
      <c r="AD812" s="238"/>
      <c r="AE812" s="238"/>
      <c r="AF812" s="238"/>
      <c r="AG812" s="238"/>
      <c r="AH812" s="239"/>
      <c r="AI812" s="240"/>
      <c r="AJ812" s="239"/>
      <c r="AK812" s="238"/>
      <c r="AL812" s="241"/>
      <c r="AM812" s="238"/>
      <c r="AN812" s="238"/>
      <c r="AO812" s="238"/>
      <c r="AP812" s="174" t="str">
        <f t="shared" si="106"/>
        <v/>
      </c>
      <c r="AQ812" s="109" t="str">
        <f t="shared" si="107"/>
        <v/>
      </c>
      <c r="AR812" s="172" t="str">
        <f>UPPER(IF($AH812="","",IF(COUNTIF($AR$34:$AR811,$AH812)&lt;1,$AH812,"")))</f>
        <v/>
      </c>
      <c r="AS812" s="111" t="str">
        <f t="shared" si="103"/>
        <v/>
      </c>
      <c r="AT812" s="109" t="str">
        <f t="shared" si="108"/>
        <v/>
      </c>
      <c r="AU812" s="242"/>
      <c r="AV812" s="150"/>
      <c r="AW812" s="151"/>
      <c r="AX812" s="152" t="str">
        <f t="shared" si="101"/>
        <v/>
      </c>
      <c r="AY812" s="152"/>
    </row>
    <row r="813" spans="1:51" s="107" customFormat="1">
      <c r="A813" s="142" t="str">
        <f t="shared" si="104"/>
        <v/>
      </c>
      <c r="B813" s="148" t="str">
        <f t="shared" si="102"/>
        <v/>
      </c>
      <c r="C813" s="8"/>
      <c r="D813" s="111"/>
      <c r="E813" s="144" t="str">
        <f t="shared" si="105"/>
        <v/>
      </c>
      <c r="F813" s="238"/>
      <c r="G813" s="238"/>
      <c r="H813" s="238"/>
      <c r="I813" s="238"/>
      <c r="J813" s="238"/>
      <c r="K813" s="238"/>
      <c r="L813" s="238"/>
      <c r="M813" s="238"/>
      <c r="N813" s="238"/>
      <c r="O813" s="238"/>
      <c r="P813" s="238"/>
      <c r="Q813" s="238"/>
      <c r="R813" s="238"/>
      <c r="S813" s="238"/>
      <c r="T813" s="238"/>
      <c r="U813" s="238"/>
      <c r="V813" s="238"/>
      <c r="W813" s="238"/>
      <c r="X813" s="238"/>
      <c r="Y813" s="238"/>
      <c r="Z813" s="238"/>
      <c r="AA813" s="238"/>
      <c r="AB813" s="238"/>
      <c r="AC813" s="238"/>
      <c r="AD813" s="238"/>
      <c r="AE813" s="238"/>
      <c r="AF813" s="238"/>
      <c r="AG813" s="238"/>
      <c r="AH813" s="239"/>
      <c r="AI813" s="240"/>
      <c r="AJ813" s="239"/>
      <c r="AK813" s="238"/>
      <c r="AL813" s="241"/>
      <c r="AM813" s="238"/>
      <c r="AN813" s="238"/>
      <c r="AO813" s="238"/>
      <c r="AP813" s="174" t="str">
        <f t="shared" si="106"/>
        <v/>
      </c>
      <c r="AQ813" s="109" t="str">
        <f t="shared" si="107"/>
        <v/>
      </c>
      <c r="AR813" s="172" t="str">
        <f>UPPER(IF($AH813="","",IF(COUNTIF($AR$34:$AR812,$AH813)&lt;1,$AH813,"")))</f>
        <v/>
      </c>
      <c r="AS813" s="111" t="str">
        <f t="shared" si="103"/>
        <v/>
      </c>
      <c r="AT813" s="109" t="str">
        <f t="shared" si="108"/>
        <v/>
      </c>
      <c r="AU813" s="242"/>
      <c r="AV813" s="150"/>
      <c r="AW813" s="151"/>
      <c r="AX813" s="152" t="str">
        <f t="shared" si="101"/>
        <v/>
      </c>
      <c r="AY813" s="152"/>
    </row>
    <row r="814" spans="1:51" s="107" customFormat="1">
      <c r="A814" s="142" t="str">
        <f t="shared" si="104"/>
        <v/>
      </c>
      <c r="B814" s="148" t="str">
        <f t="shared" si="102"/>
        <v/>
      </c>
      <c r="C814" s="8"/>
      <c r="D814" s="111"/>
      <c r="E814" s="144" t="str">
        <f t="shared" si="105"/>
        <v/>
      </c>
      <c r="F814" s="238"/>
      <c r="G814" s="238"/>
      <c r="H814" s="238"/>
      <c r="I814" s="238"/>
      <c r="J814" s="238"/>
      <c r="K814" s="238"/>
      <c r="L814" s="238"/>
      <c r="M814" s="238"/>
      <c r="N814" s="238"/>
      <c r="O814" s="238"/>
      <c r="P814" s="238"/>
      <c r="Q814" s="238"/>
      <c r="R814" s="238"/>
      <c r="S814" s="238"/>
      <c r="T814" s="238"/>
      <c r="U814" s="238"/>
      <c r="V814" s="238"/>
      <c r="W814" s="238"/>
      <c r="X814" s="238"/>
      <c r="Y814" s="238"/>
      <c r="Z814" s="238"/>
      <c r="AA814" s="238"/>
      <c r="AB814" s="238"/>
      <c r="AC814" s="238"/>
      <c r="AD814" s="238"/>
      <c r="AE814" s="238"/>
      <c r="AF814" s="238"/>
      <c r="AG814" s="238"/>
      <c r="AH814" s="239"/>
      <c r="AI814" s="240"/>
      <c r="AJ814" s="239"/>
      <c r="AK814" s="238"/>
      <c r="AL814" s="241"/>
      <c r="AM814" s="238"/>
      <c r="AN814" s="238"/>
      <c r="AO814" s="238"/>
      <c r="AP814" s="174" t="str">
        <f t="shared" si="106"/>
        <v/>
      </c>
      <c r="AQ814" s="109" t="str">
        <f t="shared" si="107"/>
        <v/>
      </c>
      <c r="AR814" s="172" t="str">
        <f>UPPER(IF($AH814="","",IF(COUNTIF($AR$34:$AR813,$AH814)&lt;1,$AH814,"")))</f>
        <v/>
      </c>
      <c r="AS814" s="111" t="str">
        <f t="shared" si="103"/>
        <v/>
      </c>
      <c r="AT814" s="109" t="str">
        <f t="shared" si="108"/>
        <v/>
      </c>
      <c r="AU814" s="242"/>
      <c r="AV814" s="150"/>
      <c r="AW814" s="151"/>
      <c r="AX814" s="152" t="str">
        <f t="shared" si="101"/>
        <v/>
      </c>
      <c r="AY814" s="152"/>
    </row>
    <row r="815" spans="1:51" s="107" customFormat="1">
      <c r="A815" s="142" t="str">
        <f t="shared" si="104"/>
        <v/>
      </c>
      <c r="B815" s="148" t="str">
        <f t="shared" si="102"/>
        <v/>
      </c>
      <c r="C815" s="8"/>
      <c r="D815" s="111"/>
      <c r="E815" s="144" t="str">
        <f t="shared" si="105"/>
        <v/>
      </c>
      <c r="F815" s="238"/>
      <c r="G815" s="238"/>
      <c r="H815" s="238"/>
      <c r="I815" s="238"/>
      <c r="J815" s="238"/>
      <c r="K815" s="238"/>
      <c r="L815" s="238"/>
      <c r="M815" s="238"/>
      <c r="N815" s="238"/>
      <c r="O815" s="238"/>
      <c r="P815" s="238"/>
      <c r="Q815" s="238"/>
      <c r="R815" s="238"/>
      <c r="S815" s="238"/>
      <c r="T815" s="238"/>
      <c r="U815" s="238"/>
      <c r="V815" s="238"/>
      <c r="W815" s="238"/>
      <c r="X815" s="238"/>
      <c r="Y815" s="238"/>
      <c r="Z815" s="238"/>
      <c r="AA815" s="238"/>
      <c r="AB815" s="238"/>
      <c r="AC815" s="238"/>
      <c r="AD815" s="238"/>
      <c r="AE815" s="238"/>
      <c r="AF815" s="238"/>
      <c r="AG815" s="238"/>
      <c r="AH815" s="239"/>
      <c r="AI815" s="240"/>
      <c r="AJ815" s="239"/>
      <c r="AK815" s="238"/>
      <c r="AL815" s="241"/>
      <c r="AM815" s="238"/>
      <c r="AN815" s="238"/>
      <c r="AO815" s="238"/>
      <c r="AP815" s="174" t="str">
        <f t="shared" si="106"/>
        <v/>
      </c>
      <c r="AQ815" s="109" t="str">
        <f t="shared" si="107"/>
        <v/>
      </c>
      <c r="AR815" s="172" t="str">
        <f>UPPER(IF($AH815="","",IF(COUNTIF($AR$34:$AR814,$AH815)&lt;1,$AH815,"")))</f>
        <v/>
      </c>
      <c r="AS815" s="111" t="str">
        <f t="shared" si="103"/>
        <v/>
      </c>
      <c r="AT815" s="109" t="str">
        <f t="shared" si="108"/>
        <v/>
      </c>
      <c r="AU815" s="242"/>
      <c r="AV815" s="150"/>
      <c r="AW815" s="151"/>
      <c r="AX815" s="152" t="str">
        <f t="shared" si="101"/>
        <v/>
      </c>
      <c r="AY815" s="152"/>
    </row>
    <row r="816" spans="1:51" s="107" customFormat="1">
      <c r="A816" s="142" t="str">
        <f t="shared" si="104"/>
        <v/>
      </c>
      <c r="B816" s="148" t="str">
        <f t="shared" si="102"/>
        <v/>
      </c>
      <c r="C816" s="8"/>
      <c r="D816" s="111"/>
      <c r="E816" s="144" t="str">
        <f t="shared" si="105"/>
        <v/>
      </c>
      <c r="F816" s="238"/>
      <c r="G816" s="238"/>
      <c r="H816" s="238"/>
      <c r="I816" s="238"/>
      <c r="J816" s="238"/>
      <c r="K816" s="238"/>
      <c r="L816" s="238"/>
      <c r="M816" s="238"/>
      <c r="N816" s="238"/>
      <c r="O816" s="238"/>
      <c r="P816" s="238"/>
      <c r="Q816" s="238"/>
      <c r="R816" s="238"/>
      <c r="S816" s="238"/>
      <c r="T816" s="238"/>
      <c r="U816" s="238"/>
      <c r="V816" s="238"/>
      <c r="W816" s="238"/>
      <c r="X816" s="238"/>
      <c r="Y816" s="238"/>
      <c r="Z816" s="238"/>
      <c r="AA816" s="238"/>
      <c r="AB816" s="238"/>
      <c r="AC816" s="238"/>
      <c r="AD816" s="238"/>
      <c r="AE816" s="238"/>
      <c r="AF816" s="238"/>
      <c r="AG816" s="238"/>
      <c r="AH816" s="239"/>
      <c r="AI816" s="240"/>
      <c r="AJ816" s="239"/>
      <c r="AK816" s="238"/>
      <c r="AL816" s="241"/>
      <c r="AM816" s="238"/>
      <c r="AN816" s="238"/>
      <c r="AO816" s="238"/>
      <c r="AP816" s="174" t="str">
        <f t="shared" si="106"/>
        <v/>
      </c>
      <c r="AQ816" s="109" t="str">
        <f t="shared" si="107"/>
        <v/>
      </c>
      <c r="AR816" s="172" t="str">
        <f>UPPER(IF($AH816="","",IF(COUNTIF($AR$34:$AR815,$AH816)&lt;1,$AH816,"")))</f>
        <v/>
      </c>
      <c r="AS816" s="111" t="str">
        <f t="shared" si="103"/>
        <v/>
      </c>
      <c r="AT816" s="109" t="str">
        <f t="shared" si="108"/>
        <v/>
      </c>
      <c r="AU816" s="242"/>
      <c r="AV816" s="150"/>
      <c r="AW816" s="151"/>
      <c r="AX816" s="152" t="str">
        <f t="shared" si="101"/>
        <v/>
      </c>
      <c r="AY816" s="152"/>
    </row>
    <row r="817" spans="1:51" s="107" customFormat="1">
      <c r="A817" s="142" t="str">
        <f t="shared" si="104"/>
        <v/>
      </c>
      <c r="B817" s="148" t="str">
        <f t="shared" si="102"/>
        <v/>
      </c>
      <c r="C817" s="8"/>
      <c r="D817" s="111"/>
      <c r="E817" s="144" t="str">
        <f t="shared" si="105"/>
        <v/>
      </c>
      <c r="F817" s="238"/>
      <c r="G817" s="238"/>
      <c r="H817" s="238"/>
      <c r="I817" s="238"/>
      <c r="J817" s="238"/>
      <c r="K817" s="238"/>
      <c r="L817" s="238"/>
      <c r="M817" s="238"/>
      <c r="N817" s="238"/>
      <c r="O817" s="238"/>
      <c r="P817" s="238"/>
      <c r="Q817" s="238"/>
      <c r="R817" s="238"/>
      <c r="S817" s="238"/>
      <c r="T817" s="238"/>
      <c r="U817" s="238"/>
      <c r="V817" s="238"/>
      <c r="W817" s="238"/>
      <c r="X817" s="238"/>
      <c r="Y817" s="238"/>
      <c r="Z817" s="238"/>
      <c r="AA817" s="238"/>
      <c r="AB817" s="238"/>
      <c r="AC817" s="238"/>
      <c r="AD817" s="238"/>
      <c r="AE817" s="238"/>
      <c r="AF817" s="238"/>
      <c r="AG817" s="238"/>
      <c r="AH817" s="239"/>
      <c r="AI817" s="240"/>
      <c r="AJ817" s="239"/>
      <c r="AK817" s="238"/>
      <c r="AL817" s="241"/>
      <c r="AM817" s="238"/>
      <c r="AN817" s="238"/>
      <c r="AO817" s="238"/>
      <c r="AP817" s="174" t="str">
        <f t="shared" si="106"/>
        <v/>
      </c>
      <c r="AQ817" s="109" t="str">
        <f t="shared" si="107"/>
        <v/>
      </c>
      <c r="AR817" s="172" t="str">
        <f>UPPER(IF($AH817="","",IF(COUNTIF($AR$34:$AR816,$AH817)&lt;1,$AH817,"")))</f>
        <v/>
      </c>
      <c r="AS817" s="111" t="str">
        <f t="shared" si="103"/>
        <v/>
      </c>
      <c r="AT817" s="109" t="str">
        <f t="shared" si="108"/>
        <v/>
      </c>
      <c r="AU817" s="242"/>
      <c r="AV817" s="150"/>
      <c r="AW817" s="151"/>
      <c r="AX817" s="152" t="str">
        <f t="shared" si="101"/>
        <v/>
      </c>
      <c r="AY817" s="152"/>
    </row>
    <row r="818" spans="1:51" s="107" customFormat="1">
      <c r="A818" s="142" t="str">
        <f t="shared" si="104"/>
        <v/>
      </c>
      <c r="B818" s="148" t="str">
        <f t="shared" si="102"/>
        <v/>
      </c>
      <c r="C818" s="8"/>
      <c r="D818" s="111"/>
      <c r="E818" s="144" t="str">
        <f t="shared" si="105"/>
        <v/>
      </c>
      <c r="F818" s="238"/>
      <c r="G818" s="238"/>
      <c r="H818" s="238"/>
      <c r="I818" s="238"/>
      <c r="J818" s="238"/>
      <c r="K818" s="238"/>
      <c r="L818" s="238"/>
      <c r="M818" s="238"/>
      <c r="N818" s="238"/>
      <c r="O818" s="238"/>
      <c r="P818" s="238"/>
      <c r="Q818" s="238"/>
      <c r="R818" s="238"/>
      <c r="S818" s="238"/>
      <c r="T818" s="238"/>
      <c r="U818" s="238"/>
      <c r="V818" s="238"/>
      <c r="W818" s="238"/>
      <c r="X818" s="238"/>
      <c r="Y818" s="238"/>
      <c r="Z818" s="238"/>
      <c r="AA818" s="238"/>
      <c r="AB818" s="238"/>
      <c r="AC818" s="238"/>
      <c r="AD818" s="238"/>
      <c r="AE818" s="238"/>
      <c r="AF818" s="238"/>
      <c r="AG818" s="238"/>
      <c r="AH818" s="239"/>
      <c r="AI818" s="240"/>
      <c r="AJ818" s="239"/>
      <c r="AK818" s="238"/>
      <c r="AL818" s="241"/>
      <c r="AM818" s="238"/>
      <c r="AN818" s="238"/>
      <c r="AO818" s="238"/>
      <c r="AP818" s="174" t="str">
        <f t="shared" si="106"/>
        <v/>
      </c>
      <c r="AQ818" s="109" t="str">
        <f t="shared" si="107"/>
        <v/>
      </c>
      <c r="AR818" s="172" t="str">
        <f>UPPER(IF($AH818="","",IF(COUNTIF($AR$34:$AR817,$AH818)&lt;1,$AH818,"")))</f>
        <v/>
      </c>
      <c r="AS818" s="111" t="str">
        <f t="shared" si="103"/>
        <v/>
      </c>
      <c r="AT818" s="109" t="str">
        <f t="shared" si="108"/>
        <v/>
      </c>
      <c r="AU818" s="242"/>
      <c r="AV818" s="150"/>
      <c r="AW818" s="151"/>
      <c r="AX818" s="152" t="str">
        <f t="shared" si="101"/>
        <v/>
      </c>
      <c r="AY818" s="152"/>
    </row>
    <row r="819" spans="1:51" s="107" customFormat="1">
      <c r="A819" s="142" t="str">
        <f t="shared" si="104"/>
        <v/>
      </c>
      <c r="B819" s="148" t="str">
        <f t="shared" si="102"/>
        <v/>
      </c>
      <c r="C819" s="8"/>
      <c r="D819" s="111"/>
      <c r="E819" s="144" t="str">
        <f t="shared" si="105"/>
        <v/>
      </c>
      <c r="F819" s="238"/>
      <c r="G819" s="238"/>
      <c r="H819" s="238"/>
      <c r="I819" s="238"/>
      <c r="J819" s="238"/>
      <c r="K819" s="238"/>
      <c r="L819" s="238"/>
      <c r="M819" s="238"/>
      <c r="N819" s="238"/>
      <c r="O819" s="238"/>
      <c r="P819" s="238"/>
      <c r="Q819" s="238"/>
      <c r="R819" s="238"/>
      <c r="S819" s="238"/>
      <c r="T819" s="238"/>
      <c r="U819" s="238"/>
      <c r="V819" s="238"/>
      <c r="W819" s="238"/>
      <c r="X819" s="238"/>
      <c r="Y819" s="238"/>
      <c r="Z819" s="238"/>
      <c r="AA819" s="238"/>
      <c r="AB819" s="238"/>
      <c r="AC819" s="238"/>
      <c r="AD819" s="238"/>
      <c r="AE819" s="238"/>
      <c r="AF819" s="238"/>
      <c r="AG819" s="238"/>
      <c r="AH819" s="239"/>
      <c r="AI819" s="240"/>
      <c r="AJ819" s="239"/>
      <c r="AK819" s="238"/>
      <c r="AL819" s="241"/>
      <c r="AM819" s="238"/>
      <c r="AN819" s="238"/>
      <c r="AO819" s="238"/>
      <c r="AP819" s="174" t="str">
        <f t="shared" si="106"/>
        <v/>
      </c>
      <c r="AQ819" s="109" t="str">
        <f t="shared" si="107"/>
        <v/>
      </c>
      <c r="AR819" s="172" t="str">
        <f>UPPER(IF($AH819="","",IF(COUNTIF($AR$34:$AR818,$AH819)&lt;1,$AH819,"")))</f>
        <v/>
      </c>
      <c r="AS819" s="111" t="str">
        <f t="shared" si="103"/>
        <v/>
      </c>
      <c r="AT819" s="109" t="str">
        <f t="shared" si="108"/>
        <v/>
      </c>
      <c r="AU819" s="242"/>
      <c r="AV819" s="150"/>
      <c r="AW819" s="151"/>
      <c r="AX819" s="152" t="str">
        <f t="shared" si="101"/>
        <v/>
      </c>
      <c r="AY819" s="152"/>
    </row>
    <row r="820" spans="1:51" s="107" customFormat="1">
      <c r="A820" s="142" t="str">
        <f t="shared" si="104"/>
        <v/>
      </c>
      <c r="B820" s="148" t="str">
        <f t="shared" si="102"/>
        <v/>
      </c>
      <c r="C820" s="8"/>
      <c r="D820" s="111"/>
      <c r="E820" s="144" t="str">
        <f t="shared" si="105"/>
        <v/>
      </c>
      <c r="F820" s="238"/>
      <c r="G820" s="238"/>
      <c r="H820" s="238"/>
      <c r="I820" s="238"/>
      <c r="J820" s="238"/>
      <c r="K820" s="238"/>
      <c r="L820" s="238"/>
      <c r="M820" s="238"/>
      <c r="N820" s="238"/>
      <c r="O820" s="238"/>
      <c r="P820" s="238"/>
      <c r="Q820" s="238"/>
      <c r="R820" s="238"/>
      <c r="S820" s="238"/>
      <c r="T820" s="238"/>
      <c r="U820" s="238"/>
      <c r="V820" s="238"/>
      <c r="W820" s="238"/>
      <c r="X820" s="238"/>
      <c r="Y820" s="238"/>
      <c r="Z820" s="238"/>
      <c r="AA820" s="238"/>
      <c r="AB820" s="238"/>
      <c r="AC820" s="238"/>
      <c r="AD820" s="238"/>
      <c r="AE820" s="238"/>
      <c r="AF820" s="238"/>
      <c r="AG820" s="238"/>
      <c r="AH820" s="239"/>
      <c r="AI820" s="240"/>
      <c r="AJ820" s="239"/>
      <c r="AK820" s="238"/>
      <c r="AL820" s="241"/>
      <c r="AM820" s="238"/>
      <c r="AN820" s="238"/>
      <c r="AO820" s="238"/>
      <c r="AP820" s="174" t="str">
        <f t="shared" si="106"/>
        <v/>
      </c>
      <c r="AQ820" s="109" t="str">
        <f t="shared" si="107"/>
        <v/>
      </c>
      <c r="AR820" s="172" t="str">
        <f>UPPER(IF($AH820="","",IF(COUNTIF($AR$34:$AR819,$AH820)&lt;1,$AH820,"")))</f>
        <v/>
      </c>
      <c r="AS820" s="111" t="str">
        <f t="shared" si="103"/>
        <v/>
      </c>
      <c r="AT820" s="109" t="str">
        <f t="shared" si="108"/>
        <v/>
      </c>
      <c r="AU820" s="242"/>
      <c r="AV820" s="150"/>
      <c r="AW820" s="151"/>
      <c r="AX820" s="152" t="str">
        <f t="shared" si="101"/>
        <v/>
      </c>
      <c r="AY820" s="152"/>
    </row>
    <row r="821" spans="1:51" s="107" customFormat="1">
      <c r="A821" s="142" t="str">
        <f t="shared" si="104"/>
        <v/>
      </c>
      <c r="B821" s="148" t="str">
        <f t="shared" si="102"/>
        <v/>
      </c>
      <c r="C821" s="8"/>
      <c r="D821" s="111"/>
      <c r="E821" s="144" t="str">
        <f t="shared" si="105"/>
        <v/>
      </c>
      <c r="F821" s="238"/>
      <c r="G821" s="238"/>
      <c r="H821" s="238"/>
      <c r="I821" s="238"/>
      <c r="J821" s="238"/>
      <c r="K821" s="238"/>
      <c r="L821" s="238"/>
      <c r="M821" s="238"/>
      <c r="N821" s="238"/>
      <c r="O821" s="238"/>
      <c r="P821" s="238"/>
      <c r="Q821" s="238"/>
      <c r="R821" s="238"/>
      <c r="S821" s="238"/>
      <c r="T821" s="238"/>
      <c r="U821" s="238"/>
      <c r="V821" s="238"/>
      <c r="W821" s="238"/>
      <c r="X821" s="238"/>
      <c r="Y821" s="238"/>
      <c r="Z821" s="238"/>
      <c r="AA821" s="238"/>
      <c r="AB821" s="238"/>
      <c r="AC821" s="238"/>
      <c r="AD821" s="238"/>
      <c r="AE821" s="238"/>
      <c r="AF821" s="238"/>
      <c r="AG821" s="238"/>
      <c r="AH821" s="239"/>
      <c r="AI821" s="240"/>
      <c r="AJ821" s="239"/>
      <c r="AK821" s="238"/>
      <c r="AL821" s="241"/>
      <c r="AM821" s="238"/>
      <c r="AN821" s="238"/>
      <c r="AO821" s="238"/>
      <c r="AP821" s="174" t="str">
        <f t="shared" si="106"/>
        <v/>
      </c>
      <c r="AQ821" s="109" t="str">
        <f t="shared" si="107"/>
        <v/>
      </c>
      <c r="AR821" s="172" t="str">
        <f>UPPER(IF($AH821="","",IF(COUNTIF($AR$34:$AR820,$AH821)&lt;1,$AH821,"")))</f>
        <v/>
      </c>
      <c r="AS821" s="111" t="str">
        <f t="shared" si="103"/>
        <v/>
      </c>
      <c r="AT821" s="109" t="str">
        <f t="shared" si="108"/>
        <v/>
      </c>
      <c r="AU821" s="242"/>
      <c r="AV821" s="150"/>
      <c r="AW821" s="151"/>
      <c r="AX821" s="152" t="str">
        <f t="shared" si="101"/>
        <v/>
      </c>
      <c r="AY821" s="152"/>
    </row>
    <row r="822" spans="1:51" s="107" customFormat="1">
      <c r="A822" s="142" t="str">
        <f t="shared" si="104"/>
        <v/>
      </c>
      <c r="B822" s="148" t="str">
        <f t="shared" si="102"/>
        <v/>
      </c>
      <c r="C822" s="8"/>
      <c r="D822" s="111"/>
      <c r="E822" s="144" t="str">
        <f t="shared" si="105"/>
        <v/>
      </c>
      <c r="F822" s="238"/>
      <c r="G822" s="238"/>
      <c r="H822" s="238"/>
      <c r="I822" s="238"/>
      <c r="J822" s="238"/>
      <c r="K822" s="238"/>
      <c r="L822" s="238"/>
      <c r="M822" s="238"/>
      <c r="N822" s="238"/>
      <c r="O822" s="238"/>
      <c r="P822" s="238"/>
      <c r="Q822" s="238"/>
      <c r="R822" s="238"/>
      <c r="S822" s="238"/>
      <c r="T822" s="238"/>
      <c r="U822" s="238"/>
      <c r="V822" s="238"/>
      <c r="W822" s="238"/>
      <c r="X822" s="238"/>
      <c r="Y822" s="238"/>
      <c r="Z822" s="238"/>
      <c r="AA822" s="238"/>
      <c r="AB822" s="238"/>
      <c r="AC822" s="238"/>
      <c r="AD822" s="238"/>
      <c r="AE822" s="238"/>
      <c r="AF822" s="238"/>
      <c r="AG822" s="238"/>
      <c r="AH822" s="239"/>
      <c r="AI822" s="240"/>
      <c r="AJ822" s="239"/>
      <c r="AK822" s="238"/>
      <c r="AL822" s="241"/>
      <c r="AM822" s="238"/>
      <c r="AN822" s="238"/>
      <c r="AO822" s="238"/>
      <c r="AP822" s="174" t="str">
        <f t="shared" si="106"/>
        <v/>
      </c>
      <c r="AQ822" s="109" t="str">
        <f t="shared" si="107"/>
        <v/>
      </c>
      <c r="AR822" s="172" t="str">
        <f>UPPER(IF($AH822="","",IF(COUNTIF($AR$34:$AR821,$AH822)&lt;1,$AH822,"")))</f>
        <v/>
      </c>
      <c r="AS822" s="111" t="str">
        <f t="shared" si="103"/>
        <v/>
      </c>
      <c r="AT822" s="109" t="str">
        <f t="shared" si="108"/>
        <v/>
      </c>
      <c r="AU822" s="242"/>
      <c r="AV822" s="150"/>
      <c r="AW822" s="151"/>
      <c r="AX822" s="152" t="str">
        <f t="shared" si="101"/>
        <v/>
      </c>
      <c r="AY822" s="152"/>
    </row>
    <row r="823" spans="1:51" s="107" customFormat="1">
      <c r="A823" s="142" t="str">
        <f t="shared" si="104"/>
        <v/>
      </c>
      <c r="B823" s="148" t="str">
        <f t="shared" si="102"/>
        <v/>
      </c>
      <c r="C823" s="8"/>
      <c r="D823" s="111"/>
      <c r="E823" s="144" t="str">
        <f t="shared" si="105"/>
        <v/>
      </c>
      <c r="F823" s="238"/>
      <c r="G823" s="238"/>
      <c r="H823" s="238"/>
      <c r="I823" s="238"/>
      <c r="J823" s="238"/>
      <c r="K823" s="238"/>
      <c r="L823" s="238"/>
      <c r="M823" s="238"/>
      <c r="N823" s="238"/>
      <c r="O823" s="238"/>
      <c r="P823" s="238"/>
      <c r="Q823" s="238"/>
      <c r="R823" s="238"/>
      <c r="S823" s="238"/>
      <c r="T823" s="238"/>
      <c r="U823" s="238"/>
      <c r="V823" s="238"/>
      <c r="W823" s="238"/>
      <c r="X823" s="238"/>
      <c r="Y823" s="238"/>
      <c r="Z823" s="238"/>
      <c r="AA823" s="238"/>
      <c r="AB823" s="238"/>
      <c r="AC823" s="238"/>
      <c r="AD823" s="238"/>
      <c r="AE823" s="238"/>
      <c r="AF823" s="238"/>
      <c r="AG823" s="238"/>
      <c r="AH823" s="239"/>
      <c r="AI823" s="240"/>
      <c r="AJ823" s="239"/>
      <c r="AK823" s="238"/>
      <c r="AL823" s="241"/>
      <c r="AM823" s="238"/>
      <c r="AN823" s="238"/>
      <c r="AO823" s="238"/>
      <c r="AP823" s="174" t="str">
        <f t="shared" si="106"/>
        <v/>
      </c>
      <c r="AQ823" s="109" t="str">
        <f t="shared" si="107"/>
        <v/>
      </c>
      <c r="AR823" s="172" t="str">
        <f>UPPER(IF($AH823="","",IF(COUNTIF($AR$34:$AR822,$AH823)&lt;1,$AH823,"")))</f>
        <v/>
      </c>
      <c r="AS823" s="111" t="str">
        <f t="shared" si="103"/>
        <v/>
      </c>
      <c r="AT823" s="109" t="str">
        <f t="shared" si="108"/>
        <v/>
      </c>
      <c r="AU823" s="242"/>
      <c r="AV823" s="150"/>
      <c r="AW823" s="151"/>
      <c r="AX823" s="152" t="str">
        <f t="shared" si="101"/>
        <v/>
      </c>
      <c r="AY823" s="152"/>
    </row>
    <row r="824" spans="1:51" s="107" customFormat="1">
      <c r="A824" s="142" t="str">
        <f t="shared" si="104"/>
        <v/>
      </c>
      <c r="B824" s="148" t="str">
        <f t="shared" si="102"/>
        <v/>
      </c>
      <c r="C824" s="8"/>
      <c r="D824" s="111"/>
      <c r="E824" s="144" t="str">
        <f t="shared" si="105"/>
        <v/>
      </c>
      <c r="F824" s="238"/>
      <c r="G824" s="238"/>
      <c r="H824" s="238"/>
      <c r="I824" s="238"/>
      <c r="J824" s="238"/>
      <c r="K824" s="238"/>
      <c r="L824" s="238"/>
      <c r="M824" s="238"/>
      <c r="N824" s="238"/>
      <c r="O824" s="238"/>
      <c r="P824" s="238"/>
      <c r="Q824" s="238"/>
      <c r="R824" s="238"/>
      <c r="S824" s="238"/>
      <c r="T824" s="238"/>
      <c r="U824" s="238"/>
      <c r="V824" s="238"/>
      <c r="W824" s="238"/>
      <c r="X824" s="238"/>
      <c r="Y824" s="238"/>
      <c r="Z824" s="238"/>
      <c r="AA824" s="238"/>
      <c r="AB824" s="238"/>
      <c r="AC824" s="238"/>
      <c r="AD824" s="238"/>
      <c r="AE824" s="238"/>
      <c r="AF824" s="238"/>
      <c r="AG824" s="238"/>
      <c r="AH824" s="239"/>
      <c r="AI824" s="240"/>
      <c r="AJ824" s="239"/>
      <c r="AK824" s="238"/>
      <c r="AL824" s="241"/>
      <c r="AM824" s="238"/>
      <c r="AN824" s="238"/>
      <c r="AO824" s="238"/>
      <c r="AP824" s="174" t="str">
        <f t="shared" si="106"/>
        <v/>
      </c>
      <c r="AQ824" s="109" t="str">
        <f t="shared" si="107"/>
        <v/>
      </c>
      <c r="AR824" s="172" t="str">
        <f>UPPER(IF($AH824="","",IF(COUNTIF($AR$34:$AR823,$AH824)&lt;1,$AH824,"")))</f>
        <v/>
      </c>
      <c r="AS824" s="111" t="str">
        <f t="shared" si="103"/>
        <v/>
      </c>
      <c r="AT824" s="109" t="str">
        <f t="shared" si="108"/>
        <v/>
      </c>
      <c r="AU824" s="242"/>
      <c r="AV824" s="150"/>
      <c r="AW824" s="151"/>
      <c r="AX824" s="152" t="str">
        <f t="shared" si="101"/>
        <v/>
      </c>
      <c r="AY824" s="152"/>
    </row>
    <row r="825" spans="1:51" s="107" customFormat="1">
      <c r="A825" s="142" t="str">
        <f t="shared" si="104"/>
        <v/>
      </c>
      <c r="B825" s="148" t="str">
        <f t="shared" si="102"/>
        <v/>
      </c>
      <c r="C825" s="8"/>
      <c r="D825" s="111"/>
      <c r="E825" s="144" t="str">
        <f t="shared" si="105"/>
        <v/>
      </c>
      <c r="F825" s="238"/>
      <c r="G825" s="238"/>
      <c r="H825" s="238"/>
      <c r="I825" s="238"/>
      <c r="J825" s="238"/>
      <c r="K825" s="238"/>
      <c r="L825" s="238"/>
      <c r="M825" s="238"/>
      <c r="N825" s="238"/>
      <c r="O825" s="238"/>
      <c r="P825" s="238"/>
      <c r="Q825" s="238"/>
      <c r="R825" s="238"/>
      <c r="S825" s="238"/>
      <c r="T825" s="238"/>
      <c r="U825" s="238"/>
      <c r="V825" s="238"/>
      <c r="W825" s="238"/>
      <c r="X825" s="238"/>
      <c r="Y825" s="238"/>
      <c r="Z825" s="238"/>
      <c r="AA825" s="238"/>
      <c r="AB825" s="238"/>
      <c r="AC825" s="238"/>
      <c r="AD825" s="238"/>
      <c r="AE825" s="238"/>
      <c r="AF825" s="238"/>
      <c r="AG825" s="238"/>
      <c r="AH825" s="239"/>
      <c r="AI825" s="240"/>
      <c r="AJ825" s="239"/>
      <c r="AK825" s="238"/>
      <c r="AL825" s="241"/>
      <c r="AM825" s="238"/>
      <c r="AN825" s="238"/>
      <c r="AO825" s="238"/>
      <c r="AP825" s="174" t="str">
        <f t="shared" si="106"/>
        <v/>
      </c>
      <c r="AQ825" s="109" t="str">
        <f t="shared" si="107"/>
        <v/>
      </c>
      <c r="AR825" s="172" t="str">
        <f>UPPER(IF($AH825="","",IF(COUNTIF($AR$34:$AR824,$AH825)&lt;1,$AH825,"")))</f>
        <v/>
      </c>
      <c r="AS825" s="111" t="str">
        <f t="shared" si="103"/>
        <v/>
      </c>
      <c r="AT825" s="109" t="str">
        <f t="shared" si="108"/>
        <v/>
      </c>
      <c r="AU825" s="242"/>
      <c r="AV825" s="150"/>
      <c r="AW825" s="151"/>
      <c r="AX825" s="152" t="str">
        <f t="shared" si="101"/>
        <v/>
      </c>
      <c r="AY825" s="152"/>
    </row>
    <row r="826" spans="1:51" s="107" customFormat="1">
      <c r="A826" s="142" t="str">
        <f t="shared" si="104"/>
        <v/>
      </c>
      <c r="B826" s="148" t="str">
        <f t="shared" si="102"/>
        <v/>
      </c>
      <c r="C826" s="8"/>
      <c r="D826" s="111"/>
      <c r="E826" s="144" t="str">
        <f t="shared" si="105"/>
        <v/>
      </c>
      <c r="F826" s="238"/>
      <c r="G826" s="238"/>
      <c r="H826" s="238"/>
      <c r="I826" s="238"/>
      <c r="J826" s="238"/>
      <c r="K826" s="238"/>
      <c r="L826" s="238"/>
      <c r="M826" s="238"/>
      <c r="N826" s="238"/>
      <c r="O826" s="238"/>
      <c r="P826" s="238"/>
      <c r="Q826" s="238"/>
      <c r="R826" s="238"/>
      <c r="S826" s="238"/>
      <c r="T826" s="238"/>
      <c r="U826" s="238"/>
      <c r="V826" s="238"/>
      <c r="W826" s="238"/>
      <c r="X826" s="238"/>
      <c r="Y826" s="238"/>
      <c r="Z826" s="238"/>
      <c r="AA826" s="238"/>
      <c r="AB826" s="238"/>
      <c r="AC826" s="238"/>
      <c r="AD826" s="238"/>
      <c r="AE826" s="238"/>
      <c r="AF826" s="238"/>
      <c r="AG826" s="238"/>
      <c r="AH826" s="239"/>
      <c r="AI826" s="240"/>
      <c r="AJ826" s="239"/>
      <c r="AK826" s="238"/>
      <c r="AL826" s="241"/>
      <c r="AM826" s="238"/>
      <c r="AN826" s="238"/>
      <c r="AO826" s="238"/>
      <c r="AP826" s="174" t="str">
        <f t="shared" si="106"/>
        <v/>
      </c>
      <c r="AQ826" s="109" t="str">
        <f t="shared" si="107"/>
        <v/>
      </c>
      <c r="AR826" s="172" t="str">
        <f>UPPER(IF($AH826="","",IF(COUNTIF($AR$34:$AR825,$AH826)&lt;1,$AH826,"")))</f>
        <v/>
      </c>
      <c r="AS826" s="111" t="str">
        <f t="shared" si="103"/>
        <v/>
      </c>
      <c r="AT826" s="109" t="str">
        <f t="shared" si="108"/>
        <v/>
      </c>
      <c r="AU826" s="242"/>
      <c r="AV826" s="150"/>
      <c r="AW826" s="151"/>
      <c r="AX826" s="152" t="str">
        <f t="shared" si="101"/>
        <v/>
      </c>
      <c r="AY826" s="152"/>
    </row>
    <row r="827" spans="1:51" s="107" customFormat="1">
      <c r="A827" s="142" t="str">
        <f t="shared" si="104"/>
        <v/>
      </c>
      <c r="B827" s="148" t="str">
        <f t="shared" si="102"/>
        <v/>
      </c>
      <c r="C827" s="8"/>
      <c r="D827" s="111"/>
      <c r="E827" s="144" t="str">
        <f t="shared" si="105"/>
        <v/>
      </c>
      <c r="F827" s="238"/>
      <c r="G827" s="238"/>
      <c r="H827" s="238"/>
      <c r="I827" s="238"/>
      <c r="J827" s="238"/>
      <c r="K827" s="238"/>
      <c r="L827" s="238"/>
      <c r="M827" s="238"/>
      <c r="N827" s="238"/>
      <c r="O827" s="238"/>
      <c r="P827" s="238"/>
      <c r="Q827" s="238"/>
      <c r="R827" s="238"/>
      <c r="S827" s="238"/>
      <c r="T827" s="238"/>
      <c r="U827" s="238"/>
      <c r="V827" s="238"/>
      <c r="W827" s="238"/>
      <c r="X827" s="238"/>
      <c r="Y827" s="238"/>
      <c r="Z827" s="238"/>
      <c r="AA827" s="238"/>
      <c r="AB827" s="238"/>
      <c r="AC827" s="238"/>
      <c r="AD827" s="238"/>
      <c r="AE827" s="238"/>
      <c r="AF827" s="238"/>
      <c r="AG827" s="238"/>
      <c r="AH827" s="239"/>
      <c r="AI827" s="240"/>
      <c r="AJ827" s="239"/>
      <c r="AK827" s="238"/>
      <c r="AL827" s="241"/>
      <c r="AM827" s="238"/>
      <c r="AN827" s="238"/>
      <c r="AO827" s="238"/>
      <c r="AP827" s="174" t="str">
        <f t="shared" si="106"/>
        <v/>
      </c>
      <c r="AQ827" s="109" t="str">
        <f t="shared" si="107"/>
        <v/>
      </c>
      <c r="AR827" s="172" t="str">
        <f>UPPER(IF($AH827="","",IF(COUNTIF($AR$34:$AR826,$AH827)&lt;1,$AH827,"")))</f>
        <v/>
      </c>
      <c r="AS827" s="111" t="str">
        <f t="shared" si="103"/>
        <v/>
      </c>
      <c r="AT827" s="109" t="str">
        <f t="shared" si="108"/>
        <v/>
      </c>
      <c r="AU827" s="242"/>
      <c r="AV827" s="150"/>
      <c r="AW827" s="151"/>
      <c r="AX827" s="152" t="str">
        <f t="shared" si="101"/>
        <v/>
      </c>
      <c r="AY827" s="152"/>
    </row>
    <row r="828" spans="1:51" s="107" customFormat="1">
      <c r="A828" s="142" t="str">
        <f t="shared" si="104"/>
        <v/>
      </c>
      <c r="B828" s="148" t="str">
        <f t="shared" si="102"/>
        <v/>
      </c>
      <c r="C828" s="8"/>
      <c r="D828" s="111"/>
      <c r="E828" s="144" t="str">
        <f t="shared" si="105"/>
        <v/>
      </c>
      <c r="F828" s="238"/>
      <c r="G828" s="238"/>
      <c r="H828" s="238"/>
      <c r="I828" s="238"/>
      <c r="J828" s="238"/>
      <c r="K828" s="238"/>
      <c r="L828" s="238"/>
      <c r="M828" s="238"/>
      <c r="N828" s="238"/>
      <c r="O828" s="238"/>
      <c r="P828" s="238"/>
      <c r="Q828" s="238"/>
      <c r="R828" s="238"/>
      <c r="S828" s="238"/>
      <c r="T828" s="238"/>
      <c r="U828" s="238"/>
      <c r="V828" s="238"/>
      <c r="W828" s="238"/>
      <c r="X828" s="238"/>
      <c r="Y828" s="238"/>
      <c r="Z828" s="238"/>
      <c r="AA828" s="238"/>
      <c r="AB828" s="238"/>
      <c r="AC828" s="238"/>
      <c r="AD828" s="238"/>
      <c r="AE828" s="238"/>
      <c r="AF828" s="238"/>
      <c r="AG828" s="238"/>
      <c r="AH828" s="239"/>
      <c r="AI828" s="240"/>
      <c r="AJ828" s="239"/>
      <c r="AK828" s="238"/>
      <c r="AL828" s="241"/>
      <c r="AM828" s="238"/>
      <c r="AN828" s="238"/>
      <c r="AO828" s="238"/>
      <c r="AP828" s="174" t="str">
        <f t="shared" si="106"/>
        <v/>
      </c>
      <c r="AQ828" s="109" t="str">
        <f t="shared" si="107"/>
        <v/>
      </c>
      <c r="AR828" s="172" t="str">
        <f>UPPER(IF($AH828="","",IF(COUNTIF($AR$34:$AR827,$AH828)&lt;1,$AH828,"")))</f>
        <v/>
      </c>
      <c r="AS828" s="111" t="str">
        <f t="shared" si="103"/>
        <v/>
      </c>
      <c r="AT828" s="109" t="str">
        <f t="shared" si="108"/>
        <v/>
      </c>
      <c r="AU828" s="242"/>
      <c r="AV828" s="150"/>
      <c r="AW828" s="151"/>
      <c r="AX828" s="152" t="str">
        <f t="shared" si="101"/>
        <v/>
      </c>
      <c r="AY828" s="152"/>
    </row>
    <row r="829" spans="1:51" s="107" customFormat="1">
      <c r="A829" s="142" t="str">
        <f t="shared" si="104"/>
        <v/>
      </c>
      <c r="B829" s="148" t="str">
        <f t="shared" si="102"/>
        <v/>
      </c>
      <c r="C829" s="8"/>
      <c r="D829" s="111"/>
      <c r="E829" s="144" t="str">
        <f t="shared" si="105"/>
        <v/>
      </c>
      <c r="F829" s="238"/>
      <c r="G829" s="238"/>
      <c r="H829" s="238"/>
      <c r="I829" s="238"/>
      <c r="J829" s="238"/>
      <c r="K829" s="238"/>
      <c r="L829" s="238"/>
      <c r="M829" s="238"/>
      <c r="N829" s="238"/>
      <c r="O829" s="238"/>
      <c r="P829" s="238"/>
      <c r="Q829" s="238"/>
      <c r="R829" s="238"/>
      <c r="S829" s="238"/>
      <c r="T829" s="238"/>
      <c r="U829" s="238"/>
      <c r="V829" s="238"/>
      <c r="W829" s="238"/>
      <c r="X829" s="238"/>
      <c r="Y829" s="238"/>
      <c r="Z829" s="238"/>
      <c r="AA829" s="238"/>
      <c r="AB829" s="238"/>
      <c r="AC829" s="238"/>
      <c r="AD829" s="238"/>
      <c r="AE829" s="238"/>
      <c r="AF829" s="238"/>
      <c r="AG829" s="238"/>
      <c r="AH829" s="239"/>
      <c r="AI829" s="240"/>
      <c r="AJ829" s="239"/>
      <c r="AK829" s="238"/>
      <c r="AL829" s="241"/>
      <c r="AM829" s="238"/>
      <c r="AN829" s="238"/>
      <c r="AO829" s="238"/>
      <c r="AP829" s="174" t="str">
        <f t="shared" si="106"/>
        <v/>
      </c>
      <c r="AQ829" s="109" t="str">
        <f t="shared" si="107"/>
        <v/>
      </c>
      <c r="AR829" s="172" t="str">
        <f>UPPER(IF($AH829="","",IF(COUNTIF($AR$34:$AR828,$AH829)&lt;1,$AH829,"")))</f>
        <v/>
      </c>
      <c r="AS829" s="111" t="str">
        <f t="shared" si="103"/>
        <v/>
      </c>
      <c r="AT829" s="109" t="str">
        <f t="shared" si="108"/>
        <v/>
      </c>
      <c r="AU829" s="242"/>
      <c r="AV829" s="150"/>
      <c r="AW829" s="151"/>
      <c r="AX829" s="152" t="str">
        <f t="shared" si="101"/>
        <v/>
      </c>
      <c r="AY829" s="152"/>
    </row>
    <row r="830" spans="1:51" s="107" customFormat="1">
      <c r="A830" s="142" t="str">
        <f t="shared" si="104"/>
        <v/>
      </c>
      <c r="B830" s="148" t="str">
        <f t="shared" si="102"/>
        <v/>
      </c>
      <c r="C830" s="8"/>
      <c r="D830" s="111"/>
      <c r="E830" s="144" t="str">
        <f t="shared" si="105"/>
        <v/>
      </c>
      <c r="F830" s="238"/>
      <c r="G830" s="238"/>
      <c r="H830" s="238"/>
      <c r="I830" s="238"/>
      <c r="J830" s="238"/>
      <c r="K830" s="238"/>
      <c r="L830" s="238"/>
      <c r="M830" s="238"/>
      <c r="N830" s="238"/>
      <c r="O830" s="238"/>
      <c r="P830" s="238"/>
      <c r="Q830" s="238"/>
      <c r="R830" s="238"/>
      <c r="S830" s="238"/>
      <c r="T830" s="238"/>
      <c r="U830" s="238"/>
      <c r="V830" s="238"/>
      <c r="W830" s="238"/>
      <c r="X830" s="238"/>
      <c r="Y830" s="238"/>
      <c r="Z830" s="238"/>
      <c r="AA830" s="238"/>
      <c r="AB830" s="238"/>
      <c r="AC830" s="238"/>
      <c r="AD830" s="238"/>
      <c r="AE830" s="238"/>
      <c r="AF830" s="238"/>
      <c r="AG830" s="238"/>
      <c r="AH830" s="239"/>
      <c r="AI830" s="240"/>
      <c r="AJ830" s="239"/>
      <c r="AK830" s="238"/>
      <c r="AL830" s="241"/>
      <c r="AM830" s="238"/>
      <c r="AN830" s="238"/>
      <c r="AO830" s="238"/>
      <c r="AP830" s="174" t="str">
        <f t="shared" si="106"/>
        <v/>
      </c>
      <c r="AQ830" s="109" t="str">
        <f t="shared" si="107"/>
        <v/>
      </c>
      <c r="AR830" s="172" t="str">
        <f>UPPER(IF($AH830="","",IF(COUNTIF($AR$34:$AR829,$AH830)&lt;1,$AH830,"")))</f>
        <v/>
      </c>
      <c r="AS830" s="111" t="str">
        <f t="shared" si="103"/>
        <v/>
      </c>
      <c r="AT830" s="109" t="str">
        <f t="shared" si="108"/>
        <v/>
      </c>
      <c r="AU830" s="242"/>
      <c r="AV830" s="150"/>
      <c r="AW830" s="151"/>
      <c r="AX830" s="152" t="str">
        <f t="shared" si="101"/>
        <v/>
      </c>
      <c r="AY830" s="152"/>
    </row>
    <row r="831" spans="1:51" s="107" customFormat="1">
      <c r="A831" s="142" t="str">
        <f t="shared" si="104"/>
        <v/>
      </c>
      <c r="B831" s="148" t="str">
        <f t="shared" si="102"/>
        <v/>
      </c>
      <c r="C831" s="8"/>
      <c r="D831" s="111"/>
      <c r="E831" s="144" t="str">
        <f t="shared" si="105"/>
        <v/>
      </c>
      <c r="F831" s="238"/>
      <c r="G831" s="238"/>
      <c r="H831" s="238"/>
      <c r="I831" s="238"/>
      <c r="J831" s="238"/>
      <c r="K831" s="238"/>
      <c r="L831" s="238"/>
      <c r="M831" s="238"/>
      <c r="N831" s="238"/>
      <c r="O831" s="238"/>
      <c r="P831" s="238"/>
      <c r="Q831" s="238"/>
      <c r="R831" s="238"/>
      <c r="S831" s="238"/>
      <c r="T831" s="238"/>
      <c r="U831" s="238"/>
      <c r="V831" s="238"/>
      <c r="W831" s="238"/>
      <c r="X831" s="238"/>
      <c r="Y831" s="238"/>
      <c r="Z831" s="238"/>
      <c r="AA831" s="238"/>
      <c r="AB831" s="238"/>
      <c r="AC831" s="238"/>
      <c r="AD831" s="238"/>
      <c r="AE831" s="238"/>
      <c r="AF831" s="238"/>
      <c r="AG831" s="238"/>
      <c r="AH831" s="239"/>
      <c r="AI831" s="240"/>
      <c r="AJ831" s="239"/>
      <c r="AK831" s="238"/>
      <c r="AL831" s="241"/>
      <c r="AM831" s="238"/>
      <c r="AN831" s="238"/>
      <c r="AO831" s="238"/>
      <c r="AP831" s="174" t="str">
        <f t="shared" si="106"/>
        <v/>
      </c>
      <c r="AQ831" s="109" t="str">
        <f t="shared" si="107"/>
        <v/>
      </c>
      <c r="AR831" s="172" t="str">
        <f>UPPER(IF($AH831="","",IF(COUNTIF($AR$34:$AR830,$AH831)&lt;1,$AH831,"")))</f>
        <v/>
      </c>
      <c r="AS831" s="111" t="str">
        <f t="shared" si="103"/>
        <v/>
      </c>
      <c r="AT831" s="109" t="str">
        <f t="shared" si="108"/>
        <v/>
      </c>
      <c r="AU831" s="242"/>
      <c r="AV831" s="150"/>
      <c r="AW831" s="151"/>
      <c r="AX831" s="152" t="str">
        <f t="shared" si="101"/>
        <v/>
      </c>
      <c r="AY831" s="152"/>
    </row>
    <row r="832" spans="1:51" s="107" customFormat="1">
      <c r="A832" s="142" t="str">
        <f t="shared" si="104"/>
        <v/>
      </c>
      <c r="B832" s="148" t="str">
        <f t="shared" si="102"/>
        <v/>
      </c>
      <c r="C832" s="8"/>
      <c r="D832" s="111"/>
      <c r="E832" s="144" t="str">
        <f t="shared" si="105"/>
        <v/>
      </c>
      <c r="F832" s="238"/>
      <c r="G832" s="238"/>
      <c r="H832" s="238"/>
      <c r="I832" s="238"/>
      <c r="J832" s="238"/>
      <c r="K832" s="238"/>
      <c r="L832" s="238"/>
      <c r="M832" s="238"/>
      <c r="N832" s="238"/>
      <c r="O832" s="238"/>
      <c r="P832" s="238"/>
      <c r="Q832" s="238"/>
      <c r="R832" s="238"/>
      <c r="S832" s="238"/>
      <c r="T832" s="238"/>
      <c r="U832" s="238"/>
      <c r="V832" s="238"/>
      <c r="W832" s="238"/>
      <c r="X832" s="238"/>
      <c r="Y832" s="238"/>
      <c r="Z832" s="238"/>
      <c r="AA832" s="238"/>
      <c r="AB832" s="238"/>
      <c r="AC832" s="238"/>
      <c r="AD832" s="238"/>
      <c r="AE832" s="238"/>
      <c r="AF832" s="238"/>
      <c r="AG832" s="238"/>
      <c r="AH832" s="239"/>
      <c r="AI832" s="240"/>
      <c r="AJ832" s="239"/>
      <c r="AK832" s="238"/>
      <c r="AL832" s="241"/>
      <c r="AM832" s="238"/>
      <c r="AN832" s="238"/>
      <c r="AO832" s="238"/>
      <c r="AP832" s="174" t="str">
        <f t="shared" si="106"/>
        <v/>
      </c>
      <c r="AQ832" s="109" t="str">
        <f t="shared" si="107"/>
        <v/>
      </c>
      <c r="AR832" s="172" t="str">
        <f>UPPER(IF($AH832="","",IF(COUNTIF($AR$34:$AR831,$AH832)&lt;1,$AH832,"")))</f>
        <v/>
      </c>
      <c r="AS832" s="111" t="str">
        <f t="shared" si="103"/>
        <v/>
      </c>
      <c r="AT832" s="109" t="str">
        <f t="shared" si="108"/>
        <v/>
      </c>
      <c r="AU832" s="242"/>
      <c r="AV832" s="150"/>
      <c r="AW832" s="151"/>
      <c r="AX832" s="152" t="str">
        <f t="shared" si="101"/>
        <v/>
      </c>
      <c r="AY832" s="152"/>
    </row>
    <row r="833" spans="1:51" s="107" customFormat="1">
      <c r="A833" s="142" t="str">
        <f t="shared" si="104"/>
        <v/>
      </c>
      <c r="B833" s="148" t="str">
        <f t="shared" si="102"/>
        <v/>
      </c>
      <c r="C833" s="8"/>
      <c r="D833" s="111"/>
      <c r="E833" s="144" t="str">
        <f t="shared" si="105"/>
        <v/>
      </c>
      <c r="F833" s="238"/>
      <c r="G833" s="238"/>
      <c r="H833" s="238"/>
      <c r="I833" s="238"/>
      <c r="J833" s="238"/>
      <c r="K833" s="238"/>
      <c r="L833" s="238"/>
      <c r="M833" s="238"/>
      <c r="N833" s="238"/>
      <c r="O833" s="238"/>
      <c r="P833" s="238"/>
      <c r="Q833" s="238"/>
      <c r="R833" s="238"/>
      <c r="S833" s="238"/>
      <c r="T833" s="238"/>
      <c r="U833" s="238"/>
      <c r="V833" s="238"/>
      <c r="W833" s="238"/>
      <c r="X833" s="238"/>
      <c r="Y833" s="238"/>
      <c r="Z833" s="238"/>
      <c r="AA833" s="238"/>
      <c r="AB833" s="238"/>
      <c r="AC833" s="238"/>
      <c r="AD833" s="238"/>
      <c r="AE833" s="238"/>
      <c r="AF833" s="238"/>
      <c r="AG833" s="238"/>
      <c r="AH833" s="239"/>
      <c r="AI833" s="240"/>
      <c r="AJ833" s="239"/>
      <c r="AK833" s="238"/>
      <c r="AL833" s="241"/>
      <c r="AM833" s="238"/>
      <c r="AN833" s="238"/>
      <c r="AO833" s="238"/>
      <c r="AP833" s="174" t="str">
        <f t="shared" si="106"/>
        <v/>
      </c>
      <c r="AQ833" s="109" t="str">
        <f t="shared" si="107"/>
        <v/>
      </c>
      <c r="AR833" s="172" t="str">
        <f>UPPER(IF($AH833="","",IF(COUNTIF($AR$34:$AR832,$AH833)&lt;1,$AH833,"")))</f>
        <v/>
      </c>
      <c r="AS833" s="111" t="str">
        <f t="shared" si="103"/>
        <v/>
      </c>
      <c r="AT833" s="109" t="str">
        <f t="shared" si="108"/>
        <v/>
      </c>
      <c r="AU833" s="242"/>
      <c r="AV833" s="150"/>
      <c r="AW833" s="151"/>
      <c r="AX833" s="152" t="str">
        <f t="shared" si="101"/>
        <v/>
      </c>
      <c r="AY833" s="152"/>
    </row>
    <row r="834" spans="1:51" s="107" customFormat="1">
      <c r="A834" s="142" t="str">
        <f t="shared" si="104"/>
        <v/>
      </c>
      <c r="B834" s="148" t="str">
        <f t="shared" si="102"/>
        <v/>
      </c>
      <c r="C834" s="8"/>
      <c r="D834" s="111"/>
      <c r="E834" s="144" t="str">
        <f t="shared" si="105"/>
        <v/>
      </c>
      <c r="F834" s="238"/>
      <c r="G834" s="238"/>
      <c r="H834" s="238"/>
      <c r="I834" s="238"/>
      <c r="J834" s="238"/>
      <c r="K834" s="238"/>
      <c r="L834" s="238"/>
      <c r="M834" s="238"/>
      <c r="N834" s="238"/>
      <c r="O834" s="238"/>
      <c r="P834" s="238"/>
      <c r="Q834" s="238"/>
      <c r="R834" s="238"/>
      <c r="S834" s="238"/>
      <c r="T834" s="238"/>
      <c r="U834" s="238"/>
      <c r="V834" s="238"/>
      <c r="W834" s="238"/>
      <c r="X834" s="238"/>
      <c r="Y834" s="238"/>
      <c r="Z834" s="238"/>
      <c r="AA834" s="238"/>
      <c r="AB834" s="238"/>
      <c r="AC834" s="238"/>
      <c r="AD834" s="238"/>
      <c r="AE834" s="238"/>
      <c r="AF834" s="238"/>
      <c r="AG834" s="238"/>
      <c r="AH834" s="239"/>
      <c r="AI834" s="240"/>
      <c r="AJ834" s="239"/>
      <c r="AK834" s="238"/>
      <c r="AL834" s="241"/>
      <c r="AM834" s="238"/>
      <c r="AN834" s="238"/>
      <c r="AO834" s="238"/>
      <c r="AP834" s="174" t="str">
        <f t="shared" si="106"/>
        <v/>
      </c>
      <c r="AQ834" s="109" t="str">
        <f t="shared" si="107"/>
        <v/>
      </c>
      <c r="AR834" s="172" t="str">
        <f>UPPER(IF($AH834="","",IF(COUNTIF($AR$34:$AR833,$AH834)&lt;1,$AH834,"")))</f>
        <v/>
      </c>
      <c r="AS834" s="111" t="str">
        <f t="shared" si="103"/>
        <v/>
      </c>
      <c r="AT834" s="109" t="str">
        <f t="shared" si="108"/>
        <v/>
      </c>
      <c r="AU834" s="242"/>
      <c r="AV834" s="150"/>
      <c r="AW834" s="151"/>
      <c r="AX834" s="152" t="str">
        <f t="shared" si="101"/>
        <v/>
      </c>
      <c r="AY834" s="152"/>
    </row>
    <row r="835" spans="1:51" s="107" customFormat="1">
      <c r="A835" s="142" t="str">
        <f t="shared" si="104"/>
        <v/>
      </c>
      <c r="B835" s="148" t="str">
        <f t="shared" si="102"/>
        <v/>
      </c>
      <c r="C835" s="8"/>
      <c r="D835" s="111"/>
      <c r="E835" s="144" t="str">
        <f t="shared" si="105"/>
        <v/>
      </c>
      <c r="F835" s="238"/>
      <c r="G835" s="238"/>
      <c r="H835" s="238"/>
      <c r="I835" s="238"/>
      <c r="J835" s="238"/>
      <c r="K835" s="238"/>
      <c r="L835" s="238"/>
      <c r="M835" s="238"/>
      <c r="N835" s="238"/>
      <c r="O835" s="238"/>
      <c r="P835" s="238"/>
      <c r="Q835" s="238"/>
      <c r="R835" s="238"/>
      <c r="S835" s="238"/>
      <c r="T835" s="238"/>
      <c r="U835" s="238"/>
      <c r="V835" s="238"/>
      <c r="W835" s="238"/>
      <c r="X835" s="238"/>
      <c r="Y835" s="238"/>
      <c r="Z835" s="238"/>
      <c r="AA835" s="238"/>
      <c r="AB835" s="238"/>
      <c r="AC835" s="238"/>
      <c r="AD835" s="238"/>
      <c r="AE835" s="238"/>
      <c r="AF835" s="238"/>
      <c r="AG835" s="238"/>
      <c r="AH835" s="239"/>
      <c r="AI835" s="240"/>
      <c r="AJ835" s="239"/>
      <c r="AK835" s="238"/>
      <c r="AL835" s="241"/>
      <c r="AM835" s="238"/>
      <c r="AN835" s="238"/>
      <c r="AO835" s="238"/>
      <c r="AP835" s="174" t="str">
        <f t="shared" si="106"/>
        <v/>
      </c>
      <c r="AQ835" s="109" t="str">
        <f t="shared" si="107"/>
        <v/>
      </c>
      <c r="AR835" s="172" t="str">
        <f>UPPER(IF($AH835="","",IF(COUNTIF($AR$34:$AR834,$AH835)&lt;1,$AH835,"")))</f>
        <v/>
      </c>
      <c r="AS835" s="111" t="str">
        <f t="shared" si="103"/>
        <v/>
      </c>
      <c r="AT835" s="109" t="str">
        <f t="shared" si="108"/>
        <v/>
      </c>
      <c r="AU835" s="242"/>
      <c r="AV835" s="150"/>
      <c r="AW835" s="151"/>
      <c r="AX835" s="152" t="str">
        <f t="shared" si="101"/>
        <v/>
      </c>
      <c r="AY835" s="152"/>
    </row>
    <row r="836" spans="1:51" s="107" customFormat="1">
      <c r="A836" s="142" t="str">
        <f t="shared" si="104"/>
        <v/>
      </c>
      <c r="B836" s="148" t="str">
        <f t="shared" si="102"/>
        <v/>
      </c>
      <c r="C836" s="8"/>
      <c r="D836" s="111"/>
      <c r="E836" s="144" t="str">
        <f t="shared" si="105"/>
        <v/>
      </c>
      <c r="F836" s="238"/>
      <c r="G836" s="238"/>
      <c r="H836" s="238"/>
      <c r="I836" s="238"/>
      <c r="J836" s="238"/>
      <c r="K836" s="238"/>
      <c r="L836" s="238"/>
      <c r="M836" s="238"/>
      <c r="N836" s="238"/>
      <c r="O836" s="238"/>
      <c r="P836" s="238"/>
      <c r="Q836" s="238"/>
      <c r="R836" s="238"/>
      <c r="S836" s="238"/>
      <c r="T836" s="238"/>
      <c r="U836" s="238"/>
      <c r="V836" s="238"/>
      <c r="W836" s="238"/>
      <c r="X836" s="238"/>
      <c r="Y836" s="238"/>
      <c r="Z836" s="238"/>
      <c r="AA836" s="238"/>
      <c r="AB836" s="238"/>
      <c r="AC836" s="238"/>
      <c r="AD836" s="238"/>
      <c r="AE836" s="238"/>
      <c r="AF836" s="238"/>
      <c r="AG836" s="238"/>
      <c r="AH836" s="239"/>
      <c r="AI836" s="240"/>
      <c r="AJ836" s="239"/>
      <c r="AK836" s="238"/>
      <c r="AL836" s="241"/>
      <c r="AM836" s="238"/>
      <c r="AN836" s="238"/>
      <c r="AO836" s="238"/>
      <c r="AP836" s="174" t="str">
        <f t="shared" si="106"/>
        <v/>
      </c>
      <c r="AQ836" s="109" t="str">
        <f t="shared" si="107"/>
        <v/>
      </c>
      <c r="AR836" s="172" t="str">
        <f>UPPER(IF($AH836="","",IF(COUNTIF($AR$34:$AR835,$AH836)&lt;1,$AH836,"")))</f>
        <v/>
      </c>
      <c r="AS836" s="111" t="str">
        <f t="shared" si="103"/>
        <v/>
      </c>
      <c r="AT836" s="109" t="str">
        <f t="shared" si="108"/>
        <v/>
      </c>
      <c r="AU836" s="242"/>
      <c r="AV836" s="150"/>
      <c r="AW836" s="151"/>
      <c r="AX836" s="152" t="str">
        <f t="shared" si="101"/>
        <v/>
      </c>
      <c r="AY836" s="152"/>
    </row>
    <row r="837" spans="1:51" s="107" customFormat="1">
      <c r="A837" s="142" t="str">
        <f t="shared" si="104"/>
        <v/>
      </c>
      <c r="B837" s="148" t="str">
        <f t="shared" si="102"/>
        <v/>
      </c>
      <c r="C837" s="8"/>
      <c r="D837" s="111"/>
      <c r="E837" s="144" t="str">
        <f t="shared" si="105"/>
        <v/>
      </c>
      <c r="F837" s="238"/>
      <c r="G837" s="238"/>
      <c r="H837" s="238"/>
      <c r="I837" s="238"/>
      <c r="J837" s="238"/>
      <c r="K837" s="238"/>
      <c r="L837" s="238"/>
      <c r="M837" s="238"/>
      <c r="N837" s="238"/>
      <c r="O837" s="238"/>
      <c r="P837" s="238"/>
      <c r="Q837" s="238"/>
      <c r="R837" s="238"/>
      <c r="S837" s="238"/>
      <c r="T837" s="238"/>
      <c r="U837" s="238"/>
      <c r="V837" s="238"/>
      <c r="W837" s="238"/>
      <c r="X837" s="238"/>
      <c r="Y837" s="238"/>
      <c r="Z837" s="238"/>
      <c r="AA837" s="238"/>
      <c r="AB837" s="238"/>
      <c r="AC837" s="238"/>
      <c r="AD837" s="238"/>
      <c r="AE837" s="238"/>
      <c r="AF837" s="238"/>
      <c r="AG837" s="238"/>
      <c r="AH837" s="239"/>
      <c r="AI837" s="240"/>
      <c r="AJ837" s="239"/>
      <c r="AK837" s="238"/>
      <c r="AL837" s="241"/>
      <c r="AM837" s="238"/>
      <c r="AN837" s="238"/>
      <c r="AO837" s="238"/>
      <c r="AP837" s="174" t="str">
        <f t="shared" si="106"/>
        <v/>
      </c>
      <c r="AQ837" s="109" t="str">
        <f t="shared" si="107"/>
        <v/>
      </c>
      <c r="AR837" s="172" t="str">
        <f>UPPER(IF($AH837="","",IF(COUNTIF($AR$34:$AR836,$AH837)&lt;1,$AH837,"")))</f>
        <v/>
      </c>
      <c r="AS837" s="111" t="str">
        <f t="shared" si="103"/>
        <v/>
      </c>
      <c r="AT837" s="109" t="str">
        <f t="shared" si="108"/>
        <v/>
      </c>
      <c r="AU837" s="242"/>
      <c r="AV837" s="150"/>
      <c r="AW837" s="151"/>
      <c r="AX837" s="152" t="str">
        <f t="shared" si="101"/>
        <v/>
      </c>
      <c r="AY837" s="152"/>
    </row>
    <row r="838" spans="1:51" s="107" customFormat="1">
      <c r="A838" s="142" t="str">
        <f t="shared" si="104"/>
        <v/>
      </c>
      <c r="B838" s="148" t="str">
        <f t="shared" si="102"/>
        <v/>
      </c>
      <c r="C838" s="8"/>
      <c r="D838" s="111"/>
      <c r="E838" s="144" t="str">
        <f t="shared" si="105"/>
        <v/>
      </c>
      <c r="F838" s="238"/>
      <c r="G838" s="238"/>
      <c r="H838" s="238"/>
      <c r="I838" s="238"/>
      <c r="J838" s="238"/>
      <c r="K838" s="238"/>
      <c r="L838" s="238"/>
      <c r="M838" s="238"/>
      <c r="N838" s="238"/>
      <c r="O838" s="238"/>
      <c r="P838" s="238"/>
      <c r="Q838" s="238"/>
      <c r="R838" s="238"/>
      <c r="S838" s="238"/>
      <c r="T838" s="238"/>
      <c r="U838" s="238"/>
      <c r="V838" s="238"/>
      <c r="W838" s="238"/>
      <c r="X838" s="238"/>
      <c r="Y838" s="238"/>
      <c r="Z838" s="238"/>
      <c r="AA838" s="238"/>
      <c r="AB838" s="238"/>
      <c r="AC838" s="238"/>
      <c r="AD838" s="238"/>
      <c r="AE838" s="238"/>
      <c r="AF838" s="238"/>
      <c r="AG838" s="238"/>
      <c r="AH838" s="239"/>
      <c r="AI838" s="240"/>
      <c r="AJ838" s="239"/>
      <c r="AK838" s="238"/>
      <c r="AL838" s="241"/>
      <c r="AM838" s="238"/>
      <c r="AN838" s="238"/>
      <c r="AO838" s="238"/>
      <c r="AP838" s="174" t="str">
        <f t="shared" si="106"/>
        <v/>
      </c>
      <c r="AQ838" s="109" t="str">
        <f t="shared" si="107"/>
        <v/>
      </c>
      <c r="AR838" s="172" t="str">
        <f>UPPER(IF($AH838="","",IF(COUNTIF($AR$34:$AR837,$AH838)&lt;1,$AH838,"")))</f>
        <v/>
      </c>
      <c r="AS838" s="111" t="str">
        <f t="shared" si="103"/>
        <v/>
      </c>
      <c r="AT838" s="109" t="str">
        <f t="shared" si="108"/>
        <v/>
      </c>
      <c r="AU838" s="242"/>
      <c r="AV838" s="150"/>
      <c r="AW838" s="151"/>
      <c r="AX838" s="152" t="str">
        <f t="shared" si="101"/>
        <v/>
      </c>
      <c r="AY838" s="152"/>
    </row>
    <row r="839" spans="1:51" s="107" customFormat="1">
      <c r="A839" s="142" t="str">
        <f t="shared" si="104"/>
        <v/>
      </c>
      <c r="B839" s="148" t="str">
        <f t="shared" si="102"/>
        <v/>
      </c>
      <c r="C839" s="8"/>
      <c r="D839" s="111"/>
      <c r="E839" s="144" t="str">
        <f t="shared" si="105"/>
        <v/>
      </c>
      <c r="F839" s="238"/>
      <c r="G839" s="238"/>
      <c r="H839" s="238"/>
      <c r="I839" s="238"/>
      <c r="J839" s="238"/>
      <c r="K839" s="238"/>
      <c r="L839" s="238"/>
      <c r="M839" s="238"/>
      <c r="N839" s="238"/>
      <c r="O839" s="238"/>
      <c r="P839" s="238"/>
      <c r="Q839" s="238"/>
      <c r="R839" s="238"/>
      <c r="S839" s="238"/>
      <c r="T839" s="238"/>
      <c r="U839" s="238"/>
      <c r="V839" s="238"/>
      <c r="W839" s="238"/>
      <c r="X839" s="238"/>
      <c r="Y839" s="238"/>
      <c r="Z839" s="238"/>
      <c r="AA839" s="238"/>
      <c r="AB839" s="238"/>
      <c r="AC839" s="238"/>
      <c r="AD839" s="238"/>
      <c r="AE839" s="238"/>
      <c r="AF839" s="238"/>
      <c r="AG839" s="238"/>
      <c r="AH839" s="239"/>
      <c r="AI839" s="240"/>
      <c r="AJ839" s="239"/>
      <c r="AK839" s="238"/>
      <c r="AL839" s="241"/>
      <c r="AM839" s="238"/>
      <c r="AN839" s="238"/>
      <c r="AO839" s="238"/>
      <c r="AP839" s="174" t="str">
        <f t="shared" si="106"/>
        <v/>
      </c>
      <c r="AQ839" s="109" t="str">
        <f t="shared" si="107"/>
        <v/>
      </c>
      <c r="AR839" s="172" t="str">
        <f>UPPER(IF($AH839="","",IF(COUNTIF($AR$34:$AR838,$AH839)&lt;1,$AH839,"")))</f>
        <v/>
      </c>
      <c r="AS839" s="111" t="str">
        <f t="shared" si="103"/>
        <v/>
      </c>
      <c r="AT839" s="109" t="str">
        <f t="shared" si="108"/>
        <v/>
      </c>
      <c r="AU839" s="242"/>
      <c r="AV839" s="150"/>
      <c r="AW839" s="151"/>
      <c r="AX839" s="152" t="str">
        <f t="shared" si="101"/>
        <v/>
      </c>
      <c r="AY839" s="152"/>
    </row>
    <row r="840" spans="1:51" s="107" customFormat="1">
      <c r="A840" s="142" t="str">
        <f t="shared" si="104"/>
        <v/>
      </c>
      <c r="B840" s="148" t="str">
        <f t="shared" si="102"/>
        <v/>
      </c>
      <c r="C840" s="8"/>
      <c r="D840" s="111"/>
      <c r="E840" s="144" t="str">
        <f t="shared" si="105"/>
        <v/>
      </c>
      <c r="F840" s="238"/>
      <c r="G840" s="238"/>
      <c r="H840" s="238"/>
      <c r="I840" s="238"/>
      <c r="J840" s="238"/>
      <c r="K840" s="238"/>
      <c r="L840" s="238"/>
      <c r="M840" s="238"/>
      <c r="N840" s="238"/>
      <c r="O840" s="238"/>
      <c r="P840" s="238"/>
      <c r="Q840" s="238"/>
      <c r="R840" s="238"/>
      <c r="S840" s="238"/>
      <c r="T840" s="238"/>
      <c r="U840" s="238"/>
      <c r="V840" s="238"/>
      <c r="W840" s="238"/>
      <c r="X840" s="238"/>
      <c r="Y840" s="238"/>
      <c r="Z840" s="238"/>
      <c r="AA840" s="238"/>
      <c r="AB840" s="238"/>
      <c r="AC840" s="238"/>
      <c r="AD840" s="238"/>
      <c r="AE840" s="238"/>
      <c r="AF840" s="238"/>
      <c r="AG840" s="238"/>
      <c r="AH840" s="239"/>
      <c r="AI840" s="240"/>
      <c r="AJ840" s="239"/>
      <c r="AK840" s="238"/>
      <c r="AL840" s="241"/>
      <c r="AM840" s="238"/>
      <c r="AN840" s="238"/>
      <c r="AO840" s="238"/>
      <c r="AP840" s="174" t="str">
        <f t="shared" si="106"/>
        <v/>
      </c>
      <c r="AQ840" s="109" t="str">
        <f t="shared" si="107"/>
        <v/>
      </c>
      <c r="AR840" s="172" t="str">
        <f>UPPER(IF($AH840="","",IF(COUNTIF($AR$34:$AR839,$AH840)&lt;1,$AH840,"")))</f>
        <v/>
      </c>
      <c r="AS840" s="111" t="str">
        <f t="shared" si="103"/>
        <v/>
      </c>
      <c r="AT840" s="109" t="str">
        <f t="shared" si="108"/>
        <v/>
      </c>
      <c r="AU840" s="242"/>
      <c r="AV840" s="150"/>
      <c r="AW840" s="151"/>
      <c r="AX840" s="152" t="str">
        <f t="shared" si="101"/>
        <v/>
      </c>
      <c r="AY840" s="152"/>
    </row>
    <row r="841" spans="1:51" s="107" customFormat="1">
      <c r="A841" s="142" t="str">
        <f t="shared" si="104"/>
        <v/>
      </c>
      <c r="B841" s="148" t="str">
        <f t="shared" si="102"/>
        <v/>
      </c>
      <c r="C841" s="8"/>
      <c r="D841" s="111"/>
      <c r="E841" s="144" t="str">
        <f t="shared" si="105"/>
        <v/>
      </c>
      <c r="F841" s="238"/>
      <c r="G841" s="238"/>
      <c r="H841" s="238"/>
      <c r="I841" s="238"/>
      <c r="J841" s="238"/>
      <c r="K841" s="238"/>
      <c r="L841" s="238"/>
      <c r="M841" s="238"/>
      <c r="N841" s="238"/>
      <c r="O841" s="238"/>
      <c r="P841" s="238"/>
      <c r="Q841" s="238"/>
      <c r="R841" s="238"/>
      <c r="S841" s="238"/>
      <c r="T841" s="238"/>
      <c r="U841" s="238"/>
      <c r="V841" s="238"/>
      <c r="W841" s="238"/>
      <c r="X841" s="238"/>
      <c r="Y841" s="238"/>
      <c r="Z841" s="238"/>
      <c r="AA841" s="238"/>
      <c r="AB841" s="238"/>
      <c r="AC841" s="238"/>
      <c r="AD841" s="238"/>
      <c r="AE841" s="238"/>
      <c r="AF841" s="238"/>
      <c r="AG841" s="238"/>
      <c r="AH841" s="239"/>
      <c r="AI841" s="240"/>
      <c r="AJ841" s="239"/>
      <c r="AK841" s="238"/>
      <c r="AL841" s="241"/>
      <c r="AM841" s="238"/>
      <c r="AN841" s="238"/>
      <c r="AO841" s="238"/>
      <c r="AP841" s="174" t="str">
        <f t="shared" si="106"/>
        <v/>
      </c>
      <c r="AQ841" s="109" t="str">
        <f t="shared" si="107"/>
        <v/>
      </c>
      <c r="AR841" s="172" t="str">
        <f>UPPER(IF($AH841="","",IF(COUNTIF($AR$34:$AR840,$AH841)&lt;1,$AH841,"")))</f>
        <v/>
      </c>
      <c r="AS841" s="111" t="str">
        <f t="shared" si="103"/>
        <v/>
      </c>
      <c r="AT841" s="109" t="str">
        <f t="shared" si="108"/>
        <v/>
      </c>
      <c r="AU841" s="242"/>
      <c r="AV841" s="150"/>
      <c r="AW841" s="151"/>
      <c r="AX841" s="152" t="str">
        <f t="shared" si="101"/>
        <v/>
      </c>
      <c r="AY841" s="152"/>
    </row>
    <row r="842" spans="1:51" s="107" customFormat="1">
      <c r="A842" s="142" t="str">
        <f t="shared" si="104"/>
        <v/>
      </c>
      <c r="B842" s="148" t="str">
        <f t="shared" si="102"/>
        <v/>
      </c>
      <c r="C842" s="8"/>
      <c r="D842" s="111"/>
      <c r="E842" s="144" t="str">
        <f t="shared" si="105"/>
        <v/>
      </c>
      <c r="F842" s="238"/>
      <c r="G842" s="238"/>
      <c r="H842" s="238"/>
      <c r="I842" s="238"/>
      <c r="J842" s="238"/>
      <c r="K842" s="238"/>
      <c r="L842" s="238"/>
      <c r="M842" s="238"/>
      <c r="N842" s="238"/>
      <c r="O842" s="238"/>
      <c r="P842" s="238"/>
      <c r="Q842" s="238"/>
      <c r="R842" s="238"/>
      <c r="S842" s="238"/>
      <c r="T842" s="238"/>
      <c r="U842" s="238"/>
      <c r="V842" s="238"/>
      <c r="W842" s="238"/>
      <c r="X842" s="238"/>
      <c r="Y842" s="238"/>
      <c r="Z842" s="238"/>
      <c r="AA842" s="238"/>
      <c r="AB842" s="238"/>
      <c r="AC842" s="238"/>
      <c r="AD842" s="238"/>
      <c r="AE842" s="238"/>
      <c r="AF842" s="238"/>
      <c r="AG842" s="238"/>
      <c r="AH842" s="239"/>
      <c r="AI842" s="240"/>
      <c r="AJ842" s="239"/>
      <c r="AK842" s="238"/>
      <c r="AL842" s="241"/>
      <c r="AM842" s="238"/>
      <c r="AN842" s="238"/>
      <c r="AO842" s="238"/>
      <c r="AP842" s="174" t="str">
        <f t="shared" si="106"/>
        <v/>
      </c>
      <c r="AQ842" s="109" t="str">
        <f t="shared" si="107"/>
        <v/>
      </c>
      <c r="AR842" s="172" t="str">
        <f>UPPER(IF($AH842="","",IF(COUNTIF($AR$34:$AR841,$AH842)&lt;1,$AH842,"")))</f>
        <v/>
      </c>
      <c r="AS842" s="111" t="str">
        <f t="shared" si="103"/>
        <v/>
      </c>
      <c r="AT842" s="109" t="str">
        <f t="shared" si="108"/>
        <v/>
      </c>
      <c r="AU842" s="242"/>
      <c r="AV842" s="150"/>
      <c r="AW842" s="151"/>
      <c r="AX842" s="152" t="str">
        <f t="shared" si="101"/>
        <v/>
      </c>
      <c r="AY842" s="152"/>
    </row>
    <row r="843" spans="1:51" s="1" customFormat="1">
      <c r="A843" s="142" t="str">
        <f t="shared" si="104"/>
        <v/>
      </c>
      <c r="B843" s="148" t="str">
        <f t="shared" si="102"/>
        <v/>
      </c>
      <c r="C843" s="8"/>
      <c r="D843" s="111"/>
      <c r="E843" s="144" t="str">
        <f t="shared" si="105"/>
        <v/>
      </c>
      <c r="F843" s="238"/>
      <c r="G843" s="238"/>
      <c r="H843" s="238"/>
      <c r="I843" s="238"/>
      <c r="J843" s="238"/>
      <c r="K843" s="238"/>
      <c r="L843" s="238"/>
      <c r="M843" s="238"/>
      <c r="N843" s="238"/>
      <c r="O843" s="238"/>
      <c r="P843" s="238"/>
      <c r="Q843" s="238"/>
      <c r="R843" s="238"/>
      <c r="S843" s="238"/>
      <c r="T843" s="238"/>
      <c r="U843" s="238"/>
      <c r="V843" s="238"/>
      <c r="W843" s="238"/>
      <c r="X843" s="238"/>
      <c r="Y843" s="238"/>
      <c r="Z843" s="238"/>
      <c r="AA843" s="238"/>
      <c r="AB843" s="238"/>
      <c r="AC843" s="238"/>
      <c r="AD843" s="238"/>
      <c r="AE843" s="238"/>
      <c r="AF843" s="238"/>
      <c r="AG843" s="238"/>
      <c r="AH843" s="239"/>
      <c r="AI843" s="240"/>
      <c r="AJ843" s="239"/>
      <c r="AK843" s="238"/>
      <c r="AL843" s="241"/>
      <c r="AM843" s="238"/>
      <c r="AN843" s="238"/>
      <c r="AO843" s="238"/>
      <c r="AP843" s="174" t="str">
        <f t="shared" si="106"/>
        <v/>
      </c>
      <c r="AQ843" s="109" t="str">
        <f t="shared" si="107"/>
        <v/>
      </c>
      <c r="AR843" s="172" t="str">
        <f>UPPER(IF($AH843="","",IF(COUNTIF($AR$34:$AR842,$AH843)&lt;1,$AH843,"")))</f>
        <v/>
      </c>
      <c r="AS843" s="111" t="str">
        <f t="shared" si="103"/>
        <v/>
      </c>
      <c r="AT843" s="109" t="str">
        <f t="shared" si="108"/>
        <v/>
      </c>
      <c r="AU843" s="243"/>
      <c r="AV843" s="150"/>
      <c r="AW843" s="151"/>
      <c r="AX843" s="152" t="str">
        <f t="shared" si="101"/>
        <v/>
      </c>
      <c r="AY843" s="152"/>
    </row>
    <row r="844" spans="1:51" s="1" customFormat="1">
      <c r="A844" s="142" t="str">
        <f t="shared" si="104"/>
        <v/>
      </c>
      <c r="B844" s="148" t="str">
        <f t="shared" si="102"/>
        <v/>
      </c>
      <c r="C844" s="8"/>
      <c r="D844" s="111"/>
      <c r="E844" s="144" t="str">
        <f t="shared" si="105"/>
        <v/>
      </c>
      <c r="F844" s="238"/>
      <c r="G844" s="238"/>
      <c r="H844" s="238"/>
      <c r="I844" s="238"/>
      <c r="J844" s="238"/>
      <c r="K844" s="238"/>
      <c r="L844" s="238"/>
      <c r="M844" s="238"/>
      <c r="N844" s="238"/>
      <c r="O844" s="238"/>
      <c r="P844" s="238"/>
      <c r="Q844" s="238"/>
      <c r="R844" s="238"/>
      <c r="S844" s="238"/>
      <c r="T844" s="238"/>
      <c r="U844" s="238"/>
      <c r="V844" s="238"/>
      <c r="W844" s="238"/>
      <c r="X844" s="238"/>
      <c r="Y844" s="238"/>
      <c r="Z844" s="238"/>
      <c r="AA844" s="238"/>
      <c r="AB844" s="238"/>
      <c r="AC844" s="238"/>
      <c r="AD844" s="238"/>
      <c r="AE844" s="238"/>
      <c r="AF844" s="238"/>
      <c r="AG844" s="238"/>
      <c r="AH844" s="239"/>
      <c r="AI844" s="240"/>
      <c r="AJ844" s="239"/>
      <c r="AK844" s="238"/>
      <c r="AL844" s="241"/>
      <c r="AM844" s="238"/>
      <c r="AN844" s="238"/>
      <c r="AO844" s="238"/>
      <c r="AP844" s="174" t="str">
        <f t="shared" si="106"/>
        <v/>
      </c>
      <c r="AQ844" s="109" t="str">
        <f t="shared" si="107"/>
        <v/>
      </c>
      <c r="AR844" s="172" t="str">
        <f>UPPER(IF($AH844="","",IF(COUNTIF($AR$34:$AR843,$AH844)&lt;1,$AH844,"")))</f>
        <v/>
      </c>
      <c r="AS844" s="111" t="str">
        <f t="shared" si="103"/>
        <v/>
      </c>
      <c r="AT844" s="109" t="str">
        <f t="shared" si="108"/>
        <v/>
      </c>
      <c r="AU844" s="243"/>
      <c r="AV844" s="150"/>
      <c r="AW844" s="151"/>
      <c r="AX844" s="152" t="str">
        <f t="shared" si="101"/>
        <v/>
      </c>
      <c r="AY844" s="152"/>
    </row>
    <row r="845" spans="1:51" s="1" customFormat="1">
      <c r="A845" s="142" t="str">
        <f t="shared" si="104"/>
        <v/>
      </c>
      <c r="B845" s="148" t="str">
        <f t="shared" si="102"/>
        <v/>
      </c>
      <c r="C845" s="8"/>
      <c r="D845" s="111"/>
      <c r="E845" s="144" t="str">
        <f t="shared" si="105"/>
        <v/>
      </c>
      <c r="F845" s="238"/>
      <c r="G845" s="238"/>
      <c r="H845" s="238"/>
      <c r="I845" s="238"/>
      <c r="J845" s="238"/>
      <c r="K845" s="238"/>
      <c r="L845" s="238"/>
      <c r="M845" s="238"/>
      <c r="N845" s="238"/>
      <c r="O845" s="238"/>
      <c r="P845" s="238"/>
      <c r="Q845" s="238"/>
      <c r="R845" s="238"/>
      <c r="S845" s="238"/>
      <c r="T845" s="238"/>
      <c r="U845" s="238"/>
      <c r="V845" s="238"/>
      <c r="W845" s="238"/>
      <c r="X845" s="238"/>
      <c r="Y845" s="238"/>
      <c r="Z845" s="238"/>
      <c r="AA845" s="238"/>
      <c r="AB845" s="238"/>
      <c r="AC845" s="238"/>
      <c r="AD845" s="238"/>
      <c r="AE845" s="238"/>
      <c r="AF845" s="238"/>
      <c r="AG845" s="238"/>
      <c r="AH845" s="239"/>
      <c r="AI845" s="240"/>
      <c r="AJ845" s="239"/>
      <c r="AK845" s="238"/>
      <c r="AL845" s="241"/>
      <c r="AM845" s="238"/>
      <c r="AN845" s="238"/>
      <c r="AO845" s="238"/>
      <c r="AP845" s="174" t="str">
        <f t="shared" si="106"/>
        <v/>
      </c>
      <c r="AQ845" s="109" t="str">
        <f t="shared" si="107"/>
        <v/>
      </c>
      <c r="AR845" s="172" t="str">
        <f>UPPER(IF($AH845="","",IF(COUNTIF($AR$34:$AR844,$AH845)&lt;1,$AH845,"")))</f>
        <v/>
      </c>
      <c r="AS845" s="111" t="str">
        <f t="shared" si="103"/>
        <v/>
      </c>
      <c r="AT845" s="109" t="str">
        <f t="shared" si="108"/>
        <v/>
      </c>
      <c r="AU845" s="243"/>
      <c r="AV845" s="150"/>
      <c r="AW845" s="151"/>
      <c r="AX845" s="152" t="str">
        <f t="shared" si="101"/>
        <v/>
      </c>
      <c r="AY845" s="152"/>
    </row>
    <row r="846" spans="1:51" s="1" customFormat="1">
      <c r="A846" s="142" t="str">
        <f t="shared" si="104"/>
        <v/>
      </c>
      <c r="B846" s="148" t="str">
        <f t="shared" si="102"/>
        <v/>
      </c>
      <c r="C846" s="8"/>
      <c r="D846" s="111"/>
      <c r="E846" s="144" t="str">
        <f t="shared" si="105"/>
        <v/>
      </c>
      <c r="F846" s="238"/>
      <c r="G846" s="238"/>
      <c r="H846" s="238"/>
      <c r="I846" s="238"/>
      <c r="J846" s="238"/>
      <c r="K846" s="238"/>
      <c r="L846" s="238"/>
      <c r="M846" s="238"/>
      <c r="N846" s="238"/>
      <c r="O846" s="238"/>
      <c r="P846" s="238"/>
      <c r="Q846" s="238"/>
      <c r="R846" s="238"/>
      <c r="S846" s="238"/>
      <c r="T846" s="238"/>
      <c r="U846" s="238"/>
      <c r="V846" s="238"/>
      <c r="W846" s="238"/>
      <c r="X846" s="238"/>
      <c r="Y846" s="238"/>
      <c r="Z846" s="238"/>
      <c r="AA846" s="238"/>
      <c r="AB846" s="238"/>
      <c r="AC846" s="238"/>
      <c r="AD846" s="238"/>
      <c r="AE846" s="238"/>
      <c r="AF846" s="238"/>
      <c r="AG846" s="238"/>
      <c r="AH846" s="239"/>
      <c r="AI846" s="240"/>
      <c r="AJ846" s="239"/>
      <c r="AK846" s="238"/>
      <c r="AL846" s="241"/>
      <c r="AM846" s="238"/>
      <c r="AN846" s="238"/>
      <c r="AO846" s="238"/>
      <c r="AP846" s="174" t="str">
        <f t="shared" si="106"/>
        <v/>
      </c>
      <c r="AQ846" s="109" t="str">
        <f t="shared" si="107"/>
        <v/>
      </c>
      <c r="AR846" s="172" t="str">
        <f>UPPER(IF($AH846="","",IF(COUNTIF($AR$34:$AR845,$AH846)&lt;1,$AH846,"")))</f>
        <v/>
      </c>
      <c r="AS846" s="111" t="str">
        <f t="shared" si="103"/>
        <v/>
      </c>
      <c r="AT846" s="109" t="str">
        <f t="shared" si="108"/>
        <v/>
      </c>
      <c r="AU846" s="243"/>
      <c r="AV846" s="150"/>
      <c r="AW846" s="151"/>
      <c r="AX846" s="152" t="str">
        <f t="shared" si="101"/>
        <v/>
      </c>
      <c r="AY846" s="152"/>
    </row>
    <row r="847" spans="1:51" s="1" customFormat="1">
      <c r="A847" s="142" t="str">
        <f t="shared" si="104"/>
        <v/>
      </c>
      <c r="B847" s="148" t="str">
        <f t="shared" si="102"/>
        <v/>
      </c>
      <c r="C847" s="8"/>
      <c r="D847" s="111"/>
      <c r="E847" s="144" t="str">
        <f t="shared" si="105"/>
        <v/>
      </c>
      <c r="F847" s="238"/>
      <c r="G847" s="238"/>
      <c r="H847" s="238"/>
      <c r="I847" s="238"/>
      <c r="J847" s="238"/>
      <c r="K847" s="238"/>
      <c r="L847" s="238"/>
      <c r="M847" s="238"/>
      <c r="N847" s="238"/>
      <c r="O847" s="238"/>
      <c r="P847" s="238"/>
      <c r="Q847" s="238"/>
      <c r="R847" s="238"/>
      <c r="S847" s="238"/>
      <c r="T847" s="238"/>
      <c r="U847" s="238"/>
      <c r="V847" s="238"/>
      <c r="W847" s="238"/>
      <c r="X847" s="238"/>
      <c r="Y847" s="238"/>
      <c r="Z847" s="238"/>
      <c r="AA847" s="238"/>
      <c r="AB847" s="238"/>
      <c r="AC847" s="238"/>
      <c r="AD847" s="238"/>
      <c r="AE847" s="238"/>
      <c r="AF847" s="238"/>
      <c r="AG847" s="238"/>
      <c r="AH847" s="239"/>
      <c r="AI847" s="240"/>
      <c r="AJ847" s="239"/>
      <c r="AK847" s="238"/>
      <c r="AL847" s="241"/>
      <c r="AM847" s="238"/>
      <c r="AN847" s="238"/>
      <c r="AO847" s="238"/>
      <c r="AP847" s="174" t="str">
        <f t="shared" si="106"/>
        <v/>
      </c>
      <c r="AQ847" s="109" t="str">
        <f t="shared" si="107"/>
        <v/>
      </c>
      <c r="AR847" s="172" t="str">
        <f>UPPER(IF($AH847="","",IF(COUNTIF($AR$34:$AR846,$AH847)&lt;1,$AH847,"")))</f>
        <v/>
      </c>
      <c r="AS847" s="111" t="str">
        <f t="shared" si="103"/>
        <v/>
      </c>
      <c r="AT847" s="109" t="str">
        <f t="shared" si="108"/>
        <v/>
      </c>
      <c r="AU847" s="243"/>
      <c r="AV847" s="150"/>
      <c r="AW847" s="151"/>
      <c r="AX847" s="152" t="str">
        <f t="shared" si="101"/>
        <v/>
      </c>
      <c r="AY847" s="152"/>
    </row>
    <row r="848" spans="1:51" s="1" customFormat="1">
      <c r="A848" s="142" t="str">
        <f t="shared" si="104"/>
        <v/>
      </c>
      <c r="B848" s="148" t="str">
        <f t="shared" si="102"/>
        <v/>
      </c>
      <c r="C848" s="8"/>
      <c r="D848" s="111"/>
      <c r="E848" s="144" t="str">
        <f t="shared" si="105"/>
        <v/>
      </c>
      <c r="F848" s="238"/>
      <c r="G848" s="238"/>
      <c r="H848" s="238"/>
      <c r="I848" s="238"/>
      <c r="J848" s="238"/>
      <c r="K848" s="238"/>
      <c r="L848" s="238"/>
      <c r="M848" s="238"/>
      <c r="N848" s="238"/>
      <c r="O848" s="238"/>
      <c r="P848" s="238"/>
      <c r="Q848" s="238"/>
      <c r="R848" s="238"/>
      <c r="S848" s="238"/>
      <c r="T848" s="238"/>
      <c r="U848" s="238"/>
      <c r="V848" s="238"/>
      <c r="W848" s="238"/>
      <c r="X848" s="238"/>
      <c r="Y848" s="238"/>
      <c r="Z848" s="238"/>
      <c r="AA848" s="238"/>
      <c r="AB848" s="238"/>
      <c r="AC848" s="238"/>
      <c r="AD848" s="238"/>
      <c r="AE848" s="238"/>
      <c r="AF848" s="238"/>
      <c r="AG848" s="238"/>
      <c r="AH848" s="239"/>
      <c r="AI848" s="240"/>
      <c r="AJ848" s="239"/>
      <c r="AK848" s="238"/>
      <c r="AL848" s="241"/>
      <c r="AM848" s="238"/>
      <c r="AN848" s="238"/>
      <c r="AO848" s="238"/>
      <c r="AP848" s="174" t="str">
        <f t="shared" si="106"/>
        <v/>
      </c>
      <c r="AQ848" s="109" t="str">
        <f t="shared" si="107"/>
        <v/>
      </c>
      <c r="AR848" s="172" t="str">
        <f>UPPER(IF($AH848="","",IF(COUNTIF($AR$34:$AR847,$AH848)&lt;1,$AH848,"")))</f>
        <v/>
      </c>
      <c r="AS848" s="111" t="str">
        <f t="shared" si="103"/>
        <v/>
      </c>
      <c r="AT848" s="109" t="str">
        <f t="shared" si="108"/>
        <v/>
      </c>
      <c r="AU848" s="243"/>
      <c r="AV848" s="150"/>
      <c r="AW848" s="151"/>
      <c r="AX848" s="152" t="str">
        <f t="shared" si="101"/>
        <v/>
      </c>
      <c r="AY848" s="152"/>
    </row>
    <row r="849" spans="1:51" s="1" customFormat="1">
      <c r="A849" s="142" t="str">
        <f t="shared" si="104"/>
        <v/>
      </c>
      <c r="B849" s="148" t="str">
        <f t="shared" si="102"/>
        <v/>
      </c>
      <c r="C849" s="8"/>
      <c r="D849" s="111"/>
      <c r="E849" s="144" t="str">
        <f t="shared" si="105"/>
        <v/>
      </c>
      <c r="F849" s="238"/>
      <c r="G849" s="238"/>
      <c r="H849" s="238"/>
      <c r="I849" s="238"/>
      <c r="J849" s="238"/>
      <c r="K849" s="238"/>
      <c r="L849" s="238"/>
      <c r="M849" s="238"/>
      <c r="N849" s="238"/>
      <c r="O849" s="238"/>
      <c r="P849" s="238"/>
      <c r="Q849" s="238"/>
      <c r="R849" s="238"/>
      <c r="S849" s="238"/>
      <c r="T849" s="238"/>
      <c r="U849" s="238"/>
      <c r="V849" s="238"/>
      <c r="W849" s="238"/>
      <c r="X849" s="238"/>
      <c r="Y849" s="238"/>
      <c r="Z849" s="238"/>
      <c r="AA849" s="238"/>
      <c r="AB849" s="238"/>
      <c r="AC849" s="238"/>
      <c r="AD849" s="238"/>
      <c r="AE849" s="238"/>
      <c r="AF849" s="238"/>
      <c r="AG849" s="238"/>
      <c r="AH849" s="239"/>
      <c r="AI849" s="240"/>
      <c r="AJ849" s="239"/>
      <c r="AK849" s="238"/>
      <c r="AL849" s="241"/>
      <c r="AM849" s="238"/>
      <c r="AN849" s="238"/>
      <c r="AO849" s="238"/>
      <c r="AP849" s="174" t="str">
        <f t="shared" si="106"/>
        <v/>
      </c>
      <c r="AQ849" s="109" t="str">
        <f t="shared" si="107"/>
        <v/>
      </c>
      <c r="AR849" s="172" t="str">
        <f>UPPER(IF($AH849="","",IF(COUNTIF($AR$34:$AR848,$AH849)&lt;1,$AH849,"")))</f>
        <v/>
      </c>
      <c r="AS849" s="111" t="str">
        <f t="shared" si="103"/>
        <v/>
      </c>
      <c r="AT849" s="109" t="str">
        <f t="shared" si="108"/>
        <v/>
      </c>
      <c r="AU849" s="243"/>
      <c r="AV849" s="150"/>
      <c r="AW849" s="151"/>
      <c r="AX849" s="152" t="str">
        <f t="shared" si="101"/>
        <v/>
      </c>
      <c r="AY849" s="152"/>
    </row>
    <row r="850" spans="1:51" s="1" customFormat="1">
      <c r="A850" s="142" t="str">
        <f t="shared" si="104"/>
        <v/>
      </c>
      <c r="B850" s="148" t="str">
        <f t="shared" si="102"/>
        <v/>
      </c>
      <c r="C850" s="8"/>
      <c r="D850" s="111"/>
      <c r="E850" s="144" t="str">
        <f t="shared" si="105"/>
        <v/>
      </c>
      <c r="F850" s="238"/>
      <c r="G850" s="238"/>
      <c r="H850" s="238"/>
      <c r="I850" s="238"/>
      <c r="J850" s="238"/>
      <c r="K850" s="238"/>
      <c r="L850" s="238"/>
      <c r="M850" s="238"/>
      <c r="N850" s="238"/>
      <c r="O850" s="238"/>
      <c r="P850" s="238"/>
      <c r="Q850" s="238"/>
      <c r="R850" s="238"/>
      <c r="S850" s="238"/>
      <c r="T850" s="238"/>
      <c r="U850" s="238"/>
      <c r="V850" s="238"/>
      <c r="W850" s="238"/>
      <c r="X850" s="238"/>
      <c r="Y850" s="238"/>
      <c r="Z850" s="238"/>
      <c r="AA850" s="238"/>
      <c r="AB850" s="238"/>
      <c r="AC850" s="238"/>
      <c r="AD850" s="238"/>
      <c r="AE850" s="238"/>
      <c r="AF850" s="238"/>
      <c r="AG850" s="238"/>
      <c r="AH850" s="239"/>
      <c r="AI850" s="240"/>
      <c r="AJ850" s="239"/>
      <c r="AK850" s="238"/>
      <c r="AL850" s="241"/>
      <c r="AM850" s="238"/>
      <c r="AN850" s="238"/>
      <c r="AO850" s="238"/>
      <c r="AP850" s="174" t="str">
        <f t="shared" si="106"/>
        <v/>
      </c>
      <c r="AQ850" s="109" t="str">
        <f t="shared" si="107"/>
        <v/>
      </c>
      <c r="AR850" s="172" t="str">
        <f>UPPER(IF($AH850="","",IF(COUNTIF($AR$34:$AR849,$AH850)&lt;1,$AH850,"")))</f>
        <v/>
      </c>
      <c r="AS850" s="111" t="str">
        <f t="shared" si="103"/>
        <v/>
      </c>
      <c r="AT850" s="109" t="str">
        <f t="shared" si="108"/>
        <v/>
      </c>
      <c r="AU850" s="243"/>
      <c r="AV850" s="150"/>
      <c r="AW850" s="151"/>
      <c r="AX850" s="152" t="str">
        <f t="shared" si="101"/>
        <v/>
      </c>
      <c r="AY850" s="152"/>
    </row>
    <row r="851" spans="1:51" s="1" customFormat="1">
      <c r="A851" s="142" t="str">
        <f t="shared" si="104"/>
        <v/>
      </c>
      <c r="B851" s="148" t="str">
        <f t="shared" si="102"/>
        <v/>
      </c>
      <c r="C851" s="8"/>
      <c r="D851" s="111"/>
      <c r="E851" s="144" t="str">
        <f t="shared" si="105"/>
        <v/>
      </c>
      <c r="F851" s="238"/>
      <c r="G851" s="238"/>
      <c r="H851" s="238"/>
      <c r="I851" s="238"/>
      <c r="J851" s="238"/>
      <c r="K851" s="238"/>
      <c r="L851" s="238"/>
      <c r="M851" s="238"/>
      <c r="N851" s="238"/>
      <c r="O851" s="238"/>
      <c r="P851" s="238"/>
      <c r="Q851" s="238"/>
      <c r="R851" s="238"/>
      <c r="S851" s="238"/>
      <c r="T851" s="238"/>
      <c r="U851" s="238"/>
      <c r="V851" s="238"/>
      <c r="W851" s="238"/>
      <c r="X851" s="238"/>
      <c r="Y851" s="238"/>
      <c r="Z851" s="238"/>
      <c r="AA851" s="238"/>
      <c r="AB851" s="238"/>
      <c r="AC851" s="238"/>
      <c r="AD851" s="238"/>
      <c r="AE851" s="238"/>
      <c r="AF851" s="238"/>
      <c r="AG851" s="238"/>
      <c r="AH851" s="239"/>
      <c r="AI851" s="240"/>
      <c r="AJ851" s="239"/>
      <c r="AK851" s="238"/>
      <c r="AL851" s="241"/>
      <c r="AM851" s="238"/>
      <c r="AN851" s="238"/>
      <c r="AO851" s="238"/>
      <c r="AP851" s="174" t="str">
        <f t="shared" si="106"/>
        <v/>
      </c>
      <c r="AQ851" s="109" t="str">
        <f t="shared" si="107"/>
        <v/>
      </c>
      <c r="AR851" s="172" t="str">
        <f>UPPER(IF($AH851="","",IF(COUNTIF($AR$34:$AR850,$AH851)&lt;1,$AH851,"")))</f>
        <v/>
      </c>
      <c r="AS851" s="111" t="str">
        <f t="shared" si="103"/>
        <v/>
      </c>
      <c r="AT851" s="109" t="str">
        <f t="shared" si="108"/>
        <v/>
      </c>
      <c r="AU851" s="243"/>
      <c r="AV851" s="150"/>
      <c r="AW851" s="151"/>
      <c r="AX851" s="152" t="str">
        <f t="shared" si="101"/>
        <v/>
      </c>
      <c r="AY851" s="152"/>
    </row>
    <row r="852" spans="1:51" s="1" customFormat="1">
      <c r="A852" s="142" t="str">
        <f t="shared" si="104"/>
        <v/>
      </c>
      <c r="B852" s="148" t="str">
        <f t="shared" si="102"/>
        <v/>
      </c>
      <c r="C852" s="8"/>
      <c r="D852" s="111"/>
      <c r="E852" s="144" t="str">
        <f t="shared" si="105"/>
        <v/>
      </c>
      <c r="F852" s="238"/>
      <c r="G852" s="238"/>
      <c r="H852" s="238"/>
      <c r="I852" s="238"/>
      <c r="J852" s="238"/>
      <c r="K852" s="238"/>
      <c r="L852" s="238"/>
      <c r="M852" s="238"/>
      <c r="N852" s="238"/>
      <c r="O852" s="238"/>
      <c r="P852" s="238"/>
      <c r="Q852" s="238"/>
      <c r="R852" s="238"/>
      <c r="S852" s="238"/>
      <c r="T852" s="238"/>
      <c r="U852" s="238"/>
      <c r="V852" s="238"/>
      <c r="W852" s="238"/>
      <c r="X852" s="238"/>
      <c r="Y852" s="238"/>
      <c r="Z852" s="238"/>
      <c r="AA852" s="238"/>
      <c r="AB852" s="238"/>
      <c r="AC852" s="238"/>
      <c r="AD852" s="238"/>
      <c r="AE852" s="238"/>
      <c r="AF852" s="238"/>
      <c r="AG852" s="238"/>
      <c r="AH852" s="239"/>
      <c r="AI852" s="240"/>
      <c r="AJ852" s="239"/>
      <c r="AK852" s="238"/>
      <c r="AL852" s="241"/>
      <c r="AM852" s="238"/>
      <c r="AN852" s="238"/>
      <c r="AO852" s="238"/>
      <c r="AP852" s="174" t="str">
        <f t="shared" si="106"/>
        <v/>
      </c>
      <c r="AQ852" s="109" t="str">
        <f t="shared" si="107"/>
        <v/>
      </c>
      <c r="AR852" s="172" t="str">
        <f>UPPER(IF($AH852="","",IF(COUNTIF($AR$34:$AR851,$AH852)&lt;1,$AH852,"")))</f>
        <v/>
      </c>
      <c r="AS852" s="111" t="str">
        <f t="shared" si="103"/>
        <v/>
      </c>
      <c r="AT852" s="109" t="str">
        <f t="shared" si="108"/>
        <v/>
      </c>
      <c r="AU852" s="243"/>
      <c r="AV852" s="150"/>
      <c r="AW852" s="151"/>
      <c r="AX852" s="152" t="str">
        <f t="shared" si="101"/>
        <v/>
      </c>
      <c r="AY852" s="152"/>
    </row>
    <row r="853" spans="1:51" s="1" customFormat="1">
      <c r="A853" s="142" t="str">
        <f t="shared" si="104"/>
        <v/>
      </c>
      <c r="B853" s="148" t="str">
        <f t="shared" si="102"/>
        <v/>
      </c>
      <c r="C853" s="8"/>
      <c r="D853" s="111"/>
      <c r="E853" s="144" t="str">
        <f t="shared" si="105"/>
        <v/>
      </c>
      <c r="F853" s="238"/>
      <c r="G853" s="238"/>
      <c r="H853" s="238"/>
      <c r="I853" s="238"/>
      <c r="J853" s="238"/>
      <c r="K853" s="238"/>
      <c r="L853" s="238"/>
      <c r="M853" s="238"/>
      <c r="N853" s="238"/>
      <c r="O853" s="238"/>
      <c r="P853" s="238"/>
      <c r="Q853" s="238"/>
      <c r="R853" s="238"/>
      <c r="S853" s="238"/>
      <c r="T853" s="238"/>
      <c r="U853" s="238"/>
      <c r="V853" s="238"/>
      <c r="W853" s="238"/>
      <c r="X853" s="238"/>
      <c r="Y853" s="238"/>
      <c r="Z853" s="238"/>
      <c r="AA853" s="238"/>
      <c r="AB853" s="238"/>
      <c r="AC853" s="238"/>
      <c r="AD853" s="238"/>
      <c r="AE853" s="238"/>
      <c r="AF853" s="238"/>
      <c r="AG853" s="238"/>
      <c r="AH853" s="239"/>
      <c r="AI853" s="240"/>
      <c r="AJ853" s="239"/>
      <c r="AK853" s="238"/>
      <c r="AL853" s="241"/>
      <c r="AM853" s="238"/>
      <c r="AN853" s="238"/>
      <c r="AO853" s="238"/>
      <c r="AP853" s="174" t="str">
        <f t="shared" si="106"/>
        <v/>
      </c>
      <c r="AQ853" s="109" t="str">
        <f t="shared" si="107"/>
        <v/>
      </c>
      <c r="AR853" s="172" t="str">
        <f>UPPER(IF($AH853="","",IF(COUNTIF($AR$34:$AR852,$AH853)&lt;1,$AH853,"")))</f>
        <v/>
      </c>
      <c r="AS853" s="111" t="str">
        <f t="shared" si="103"/>
        <v/>
      </c>
      <c r="AT853" s="109" t="str">
        <f t="shared" si="108"/>
        <v/>
      </c>
      <c r="AU853" s="243"/>
      <c r="AV853" s="150"/>
      <c r="AW853" s="151"/>
      <c r="AX853" s="152" t="str">
        <f t="shared" si="101"/>
        <v/>
      </c>
      <c r="AY853" s="152"/>
    </row>
    <row r="854" spans="1:51" s="1" customFormat="1">
      <c r="A854" s="142" t="str">
        <f t="shared" si="104"/>
        <v/>
      </c>
      <c r="B854" s="148" t="str">
        <f t="shared" si="102"/>
        <v/>
      </c>
      <c r="C854" s="8"/>
      <c r="D854" s="111"/>
      <c r="E854" s="144" t="str">
        <f t="shared" si="105"/>
        <v/>
      </c>
      <c r="F854" s="238"/>
      <c r="G854" s="238"/>
      <c r="H854" s="238"/>
      <c r="I854" s="238"/>
      <c r="J854" s="238"/>
      <c r="K854" s="238"/>
      <c r="L854" s="238"/>
      <c r="M854" s="238"/>
      <c r="N854" s="238"/>
      <c r="O854" s="238"/>
      <c r="P854" s="238"/>
      <c r="Q854" s="238"/>
      <c r="R854" s="238"/>
      <c r="S854" s="238"/>
      <c r="T854" s="238"/>
      <c r="U854" s="238"/>
      <c r="V854" s="238"/>
      <c r="W854" s="238"/>
      <c r="X854" s="238"/>
      <c r="Y854" s="238"/>
      <c r="Z854" s="238"/>
      <c r="AA854" s="238"/>
      <c r="AB854" s="238"/>
      <c r="AC854" s="238"/>
      <c r="AD854" s="238"/>
      <c r="AE854" s="238"/>
      <c r="AF854" s="238"/>
      <c r="AG854" s="238"/>
      <c r="AH854" s="239"/>
      <c r="AI854" s="240"/>
      <c r="AJ854" s="239"/>
      <c r="AK854" s="238"/>
      <c r="AL854" s="241"/>
      <c r="AM854" s="238"/>
      <c r="AN854" s="238"/>
      <c r="AO854" s="238"/>
      <c r="AP854" s="174" t="str">
        <f t="shared" si="106"/>
        <v/>
      </c>
      <c r="AQ854" s="109" t="str">
        <f t="shared" si="107"/>
        <v/>
      </c>
      <c r="AR854" s="172" t="str">
        <f>UPPER(IF($AH854="","",IF(COUNTIF($AR$34:$AR853,$AH854)&lt;1,$AH854,"")))</f>
        <v/>
      </c>
      <c r="AS854" s="111" t="str">
        <f t="shared" si="103"/>
        <v/>
      </c>
      <c r="AT854" s="109" t="str">
        <f t="shared" si="108"/>
        <v/>
      </c>
      <c r="AU854" s="243"/>
      <c r="AV854" s="150"/>
      <c r="AW854" s="151"/>
      <c r="AX854" s="152" t="str">
        <f t="shared" si="101"/>
        <v/>
      </c>
      <c r="AY854" s="152"/>
    </row>
    <row r="855" spans="1:51" s="1" customFormat="1">
      <c r="A855" s="142" t="str">
        <f t="shared" si="104"/>
        <v/>
      </c>
      <c r="B855" s="148" t="str">
        <f t="shared" si="102"/>
        <v/>
      </c>
      <c r="C855" s="8"/>
      <c r="D855" s="111"/>
      <c r="E855" s="144" t="str">
        <f t="shared" si="105"/>
        <v/>
      </c>
      <c r="F855" s="238"/>
      <c r="G855" s="238"/>
      <c r="H855" s="238"/>
      <c r="I855" s="238"/>
      <c r="J855" s="238"/>
      <c r="K855" s="238"/>
      <c r="L855" s="238"/>
      <c r="M855" s="238"/>
      <c r="N855" s="238"/>
      <c r="O855" s="238"/>
      <c r="P855" s="238"/>
      <c r="Q855" s="238"/>
      <c r="R855" s="238"/>
      <c r="S855" s="238"/>
      <c r="T855" s="238"/>
      <c r="U855" s="238"/>
      <c r="V855" s="238"/>
      <c r="W855" s="238"/>
      <c r="X855" s="238"/>
      <c r="Y855" s="238"/>
      <c r="Z855" s="238"/>
      <c r="AA855" s="238"/>
      <c r="AB855" s="238"/>
      <c r="AC855" s="238"/>
      <c r="AD855" s="238"/>
      <c r="AE855" s="238"/>
      <c r="AF855" s="238"/>
      <c r="AG855" s="238"/>
      <c r="AH855" s="239"/>
      <c r="AI855" s="240"/>
      <c r="AJ855" s="239"/>
      <c r="AK855" s="238"/>
      <c r="AL855" s="241"/>
      <c r="AM855" s="238"/>
      <c r="AN855" s="238"/>
      <c r="AO855" s="238"/>
      <c r="AP855" s="174" t="str">
        <f t="shared" si="106"/>
        <v/>
      </c>
      <c r="AQ855" s="109" t="str">
        <f t="shared" si="107"/>
        <v/>
      </c>
      <c r="AR855" s="172" t="str">
        <f>UPPER(IF($AH855="","",IF(COUNTIF($AR$34:$AR854,$AH855)&lt;1,$AH855,"")))</f>
        <v/>
      </c>
      <c r="AS855" s="111" t="str">
        <f t="shared" si="103"/>
        <v/>
      </c>
      <c r="AT855" s="109" t="str">
        <f t="shared" si="108"/>
        <v/>
      </c>
      <c r="AU855" s="243"/>
      <c r="AV855" s="150"/>
      <c r="AW855" s="151"/>
      <c r="AX855" s="152" t="str">
        <f t="shared" si="101"/>
        <v/>
      </c>
      <c r="AY855" s="152"/>
    </row>
    <row r="856" spans="1:51" s="1" customFormat="1">
      <c r="A856" s="142" t="str">
        <f t="shared" si="104"/>
        <v/>
      </c>
      <c r="B856" s="148" t="str">
        <f t="shared" si="102"/>
        <v/>
      </c>
      <c r="C856" s="8"/>
      <c r="D856" s="111"/>
      <c r="E856" s="144" t="str">
        <f t="shared" si="105"/>
        <v/>
      </c>
      <c r="F856" s="238"/>
      <c r="G856" s="238"/>
      <c r="H856" s="238"/>
      <c r="I856" s="238"/>
      <c r="J856" s="238"/>
      <c r="K856" s="238"/>
      <c r="L856" s="238"/>
      <c r="M856" s="238"/>
      <c r="N856" s="238"/>
      <c r="O856" s="238"/>
      <c r="P856" s="238"/>
      <c r="Q856" s="238"/>
      <c r="R856" s="238"/>
      <c r="S856" s="238"/>
      <c r="T856" s="238"/>
      <c r="U856" s="238"/>
      <c r="V856" s="238"/>
      <c r="W856" s="238"/>
      <c r="X856" s="238"/>
      <c r="Y856" s="238"/>
      <c r="Z856" s="238"/>
      <c r="AA856" s="238"/>
      <c r="AB856" s="238"/>
      <c r="AC856" s="238"/>
      <c r="AD856" s="238"/>
      <c r="AE856" s="238"/>
      <c r="AF856" s="238"/>
      <c r="AG856" s="238"/>
      <c r="AH856" s="239"/>
      <c r="AI856" s="240"/>
      <c r="AJ856" s="239"/>
      <c r="AK856" s="238"/>
      <c r="AL856" s="241"/>
      <c r="AM856" s="238"/>
      <c r="AN856" s="238"/>
      <c r="AO856" s="238"/>
      <c r="AP856" s="174" t="str">
        <f t="shared" si="106"/>
        <v/>
      </c>
      <c r="AQ856" s="109" t="str">
        <f t="shared" si="107"/>
        <v/>
      </c>
      <c r="AR856" s="172" t="str">
        <f>UPPER(IF($AH856="","",IF(COUNTIF($AR$34:$AR855,$AH856)&lt;1,$AH856,"")))</f>
        <v/>
      </c>
      <c r="AS856" s="111" t="str">
        <f t="shared" si="103"/>
        <v/>
      </c>
      <c r="AT856" s="109" t="str">
        <f t="shared" si="108"/>
        <v/>
      </c>
      <c r="AU856" s="243"/>
      <c r="AV856" s="150"/>
      <c r="AW856" s="151"/>
      <c r="AX856" s="152" t="str">
        <f t="shared" si="101"/>
        <v/>
      </c>
      <c r="AY856" s="152"/>
    </row>
    <row r="857" spans="1:51" s="1" customFormat="1">
      <c r="A857" s="142" t="str">
        <f t="shared" si="104"/>
        <v/>
      </c>
      <c r="B857" s="148" t="str">
        <f t="shared" si="102"/>
        <v/>
      </c>
      <c r="C857" s="8"/>
      <c r="D857" s="111"/>
      <c r="E857" s="144" t="str">
        <f t="shared" si="105"/>
        <v/>
      </c>
      <c r="F857" s="238"/>
      <c r="G857" s="238"/>
      <c r="H857" s="238"/>
      <c r="I857" s="238"/>
      <c r="J857" s="238"/>
      <c r="K857" s="238"/>
      <c r="L857" s="238"/>
      <c r="M857" s="238"/>
      <c r="N857" s="238"/>
      <c r="O857" s="238"/>
      <c r="P857" s="238"/>
      <c r="Q857" s="238"/>
      <c r="R857" s="238"/>
      <c r="S857" s="238"/>
      <c r="T857" s="238"/>
      <c r="U857" s="238"/>
      <c r="V857" s="238"/>
      <c r="W857" s="238"/>
      <c r="X857" s="238"/>
      <c r="Y857" s="238"/>
      <c r="Z857" s="238"/>
      <c r="AA857" s="238"/>
      <c r="AB857" s="238"/>
      <c r="AC857" s="238"/>
      <c r="AD857" s="238"/>
      <c r="AE857" s="238"/>
      <c r="AF857" s="238"/>
      <c r="AG857" s="238"/>
      <c r="AH857" s="239"/>
      <c r="AI857" s="240"/>
      <c r="AJ857" s="239"/>
      <c r="AK857" s="238"/>
      <c r="AL857" s="241"/>
      <c r="AM857" s="238"/>
      <c r="AN857" s="238"/>
      <c r="AO857" s="238"/>
      <c r="AP857" s="174" t="str">
        <f t="shared" si="106"/>
        <v/>
      </c>
      <c r="AQ857" s="109" t="str">
        <f t="shared" si="107"/>
        <v/>
      </c>
      <c r="AR857" s="172" t="str">
        <f>UPPER(IF($AH857="","",IF(COUNTIF($AR$34:$AR856,$AH857)&lt;1,$AH857,"")))</f>
        <v/>
      </c>
      <c r="AS857" s="111" t="str">
        <f t="shared" si="103"/>
        <v/>
      </c>
      <c r="AT857" s="109" t="str">
        <f t="shared" si="108"/>
        <v/>
      </c>
      <c r="AU857" s="243"/>
      <c r="AV857" s="150"/>
      <c r="AW857" s="151"/>
      <c r="AX857" s="152" t="str">
        <f t="shared" si="101"/>
        <v/>
      </c>
      <c r="AY857" s="152"/>
    </row>
    <row r="858" spans="1:51" s="1" customFormat="1">
      <c r="A858" s="142" t="str">
        <f t="shared" si="104"/>
        <v/>
      </c>
      <c r="B858" s="148" t="str">
        <f t="shared" si="102"/>
        <v/>
      </c>
      <c r="C858" s="8"/>
      <c r="D858" s="111"/>
      <c r="E858" s="144" t="str">
        <f t="shared" si="105"/>
        <v/>
      </c>
      <c r="F858" s="238"/>
      <c r="G858" s="238"/>
      <c r="H858" s="238"/>
      <c r="I858" s="238"/>
      <c r="J858" s="238"/>
      <c r="K858" s="238"/>
      <c r="L858" s="238"/>
      <c r="M858" s="238"/>
      <c r="N858" s="238"/>
      <c r="O858" s="238"/>
      <c r="P858" s="238"/>
      <c r="Q858" s="238"/>
      <c r="R858" s="238"/>
      <c r="S858" s="238"/>
      <c r="T858" s="238"/>
      <c r="U858" s="238"/>
      <c r="V858" s="238"/>
      <c r="W858" s="238"/>
      <c r="X858" s="238"/>
      <c r="Y858" s="238"/>
      <c r="Z858" s="238"/>
      <c r="AA858" s="238"/>
      <c r="AB858" s="238"/>
      <c r="AC858" s="238"/>
      <c r="AD858" s="238"/>
      <c r="AE858" s="238"/>
      <c r="AF858" s="238"/>
      <c r="AG858" s="238"/>
      <c r="AH858" s="239"/>
      <c r="AI858" s="240"/>
      <c r="AJ858" s="239"/>
      <c r="AK858" s="238"/>
      <c r="AL858" s="241"/>
      <c r="AM858" s="238"/>
      <c r="AN858" s="238"/>
      <c r="AO858" s="238"/>
      <c r="AP858" s="174" t="str">
        <f t="shared" si="106"/>
        <v/>
      </c>
      <c r="AQ858" s="109" t="str">
        <f t="shared" si="107"/>
        <v/>
      </c>
      <c r="AR858" s="172" t="str">
        <f>UPPER(IF($AH858="","",IF(COUNTIF($AR$34:$AR857,$AH858)&lt;1,$AH858,"")))</f>
        <v/>
      </c>
      <c r="AS858" s="111" t="str">
        <f t="shared" si="103"/>
        <v/>
      </c>
      <c r="AT858" s="109" t="str">
        <f t="shared" si="108"/>
        <v/>
      </c>
      <c r="AU858" s="243"/>
      <c r="AV858" s="150"/>
      <c r="AW858" s="151"/>
      <c r="AX858" s="152" t="str">
        <f t="shared" si="101"/>
        <v/>
      </c>
      <c r="AY858" s="152"/>
    </row>
    <row r="859" spans="1:51" s="1" customFormat="1">
      <c r="A859" s="142" t="str">
        <f t="shared" si="104"/>
        <v/>
      </c>
      <c r="B859" s="148" t="str">
        <f t="shared" si="102"/>
        <v/>
      </c>
      <c r="C859" s="8"/>
      <c r="D859" s="111"/>
      <c r="E859" s="144" t="str">
        <f t="shared" si="105"/>
        <v/>
      </c>
      <c r="F859" s="238"/>
      <c r="G859" s="238"/>
      <c r="H859" s="238"/>
      <c r="I859" s="238"/>
      <c r="J859" s="238"/>
      <c r="K859" s="238"/>
      <c r="L859" s="238"/>
      <c r="M859" s="238"/>
      <c r="N859" s="238"/>
      <c r="O859" s="238"/>
      <c r="P859" s="238"/>
      <c r="Q859" s="238"/>
      <c r="R859" s="238"/>
      <c r="S859" s="238"/>
      <c r="T859" s="238"/>
      <c r="U859" s="238"/>
      <c r="V859" s="238"/>
      <c r="W859" s="238"/>
      <c r="X859" s="238"/>
      <c r="Y859" s="238"/>
      <c r="Z859" s="238"/>
      <c r="AA859" s="238"/>
      <c r="AB859" s="238"/>
      <c r="AC859" s="238"/>
      <c r="AD859" s="238"/>
      <c r="AE859" s="238"/>
      <c r="AF859" s="238"/>
      <c r="AG859" s="238"/>
      <c r="AH859" s="239"/>
      <c r="AI859" s="240"/>
      <c r="AJ859" s="239"/>
      <c r="AK859" s="238"/>
      <c r="AL859" s="241"/>
      <c r="AM859" s="238"/>
      <c r="AN859" s="238"/>
      <c r="AO859" s="238"/>
      <c r="AP859" s="174" t="str">
        <f t="shared" si="106"/>
        <v/>
      </c>
      <c r="AQ859" s="109" t="str">
        <f t="shared" si="107"/>
        <v/>
      </c>
      <c r="AR859" s="172" t="str">
        <f>UPPER(IF($AH859="","",IF(COUNTIF($AR$34:$AR858,$AH859)&lt;1,$AH859,"")))</f>
        <v/>
      </c>
      <c r="AS859" s="111" t="str">
        <f t="shared" si="103"/>
        <v/>
      </c>
      <c r="AT859" s="109" t="str">
        <f t="shared" si="108"/>
        <v/>
      </c>
      <c r="AU859" s="243"/>
      <c r="AV859" s="150"/>
      <c r="AW859" s="151"/>
      <c r="AX859" s="152" t="str">
        <f t="shared" si="101"/>
        <v/>
      </c>
      <c r="AY859" s="152"/>
    </row>
    <row r="860" spans="1:51" s="1" customFormat="1">
      <c r="A860" s="142" t="str">
        <f t="shared" si="104"/>
        <v/>
      </c>
      <c r="B860" s="148" t="str">
        <f t="shared" si="102"/>
        <v/>
      </c>
      <c r="C860" s="8"/>
      <c r="D860" s="111"/>
      <c r="E860" s="144" t="str">
        <f t="shared" si="105"/>
        <v/>
      </c>
      <c r="F860" s="238"/>
      <c r="G860" s="238"/>
      <c r="H860" s="238"/>
      <c r="I860" s="238"/>
      <c r="J860" s="238"/>
      <c r="K860" s="238"/>
      <c r="L860" s="238"/>
      <c r="M860" s="238"/>
      <c r="N860" s="238"/>
      <c r="O860" s="238"/>
      <c r="P860" s="238"/>
      <c r="Q860" s="238"/>
      <c r="R860" s="238"/>
      <c r="S860" s="238"/>
      <c r="T860" s="238"/>
      <c r="U860" s="238"/>
      <c r="V860" s="238"/>
      <c r="W860" s="238"/>
      <c r="X860" s="238"/>
      <c r="Y860" s="238"/>
      <c r="Z860" s="238"/>
      <c r="AA860" s="238"/>
      <c r="AB860" s="238"/>
      <c r="AC860" s="238"/>
      <c r="AD860" s="238"/>
      <c r="AE860" s="238"/>
      <c r="AF860" s="238"/>
      <c r="AG860" s="238"/>
      <c r="AH860" s="239"/>
      <c r="AI860" s="240"/>
      <c r="AJ860" s="239"/>
      <c r="AK860" s="238"/>
      <c r="AL860" s="241"/>
      <c r="AM860" s="238"/>
      <c r="AN860" s="238"/>
      <c r="AO860" s="238"/>
      <c r="AP860" s="174" t="str">
        <f t="shared" si="106"/>
        <v/>
      </c>
      <c r="AQ860" s="109" t="str">
        <f t="shared" si="107"/>
        <v/>
      </c>
      <c r="AR860" s="172" t="str">
        <f>UPPER(IF($AH860="","",IF(COUNTIF($AR$34:$AR859,$AH860)&lt;1,$AH860,"")))</f>
        <v/>
      </c>
      <c r="AS860" s="111" t="str">
        <f t="shared" si="103"/>
        <v/>
      </c>
      <c r="AT860" s="109" t="str">
        <f t="shared" si="108"/>
        <v/>
      </c>
      <c r="AU860" s="243"/>
      <c r="AV860" s="150"/>
      <c r="AW860" s="151"/>
      <c r="AX860" s="152" t="str">
        <f t="shared" si="101"/>
        <v/>
      </c>
      <c r="AY860" s="152"/>
    </row>
    <row r="861" spans="1:51" s="1" customFormat="1">
      <c r="A861" s="142" t="str">
        <f t="shared" si="104"/>
        <v/>
      </c>
      <c r="B861" s="148" t="str">
        <f t="shared" si="102"/>
        <v/>
      </c>
      <c r="C861" s="8"/>
      <c r="D861" s="111"/>
      <c r="E861" s="144" t="str">
        <f t="shared" si="105"/>
        <v/>
      </c>
      <c r="F861" s="238"/>
      <c r="G861" s="238"/>
      <c r="H861" s="238"/>
      <c r="I861" s="238"/>
      <c r="J861" s="238"/>
      <c r="K861" s="238"/>
      <c r="L861" s="238"/>
      <c r="M861" s="238"/>
      <c r="N861" s="238"/>
      <c r="O861" s="238"/>
      <c r="P861" s="238"/>
      <c r="Q861" s="238"/>
      <c r="R861" s="238"/>
      <c r="S861" s="238"/>
      <c r="T861" s="238"/>
      <c r="U861" s="238"/>
      <c r="V861" s="238"/>
      <c r="W861" s="238"/>
      <c r="X861" s="238"/>
      <c r="Y861" s="238"/>
      <c r="Z861" s="238"/>
      <c r="AA861" s="238"/>
      <c r="AB861" s="238"/>
      <c r="AC861" s="238"/>
      <c r="AD861" s="238"/>
      <c r="AE861" s="238"/>
      <c r="AF861" s="238"/>
      <c r="AG861" s="238"/>
      <c r="AH861" s="239"/>
      <c r="AI861" s="240"/>
      <c r="AJ861" s="239"/>
      <c r="AK861" s="238"/>
      <c r="AL861" s="241"/>
      <c r="AM861" s="238"/>
      <c r="AN861" s="238"/>
      <c r="AO861" s="238"/>
      <c r="AP861" s="174" t="str">
        <f t="shared" si="106"/>
        <v/>
      </c>
      <c r="AQ861" s="109" t="str">
        <f t="shared" si="107"/>
        <v/>
      </c>
      <c r="AR861" s="172" t="str">
        <f>UPPER(IF($AH861="","",IF(COUNTIF($AR$34:$AR860,$AH861)&lt;1,$AH861,"")))</f>
        <v/>
      </c>
      <c r="AS861" s="111" t="str">
        <f t="shared" si="103"/>
        <v/>
      </c>
      <c r="AT861" s="109" t="str">
        <f t="shared" si="108"/>
        <v/>
      </c>
      <c r="AU861" s="243"/>
      <c r="AV861" s="150"/>
      <c r="AW861" s="151"/>
      <c r="AX861" s="152" t="str">
        <f t="shared" ref="AX861:AX924" si="109">IF(AT861="","",IF(ISTEXT(AT861),"未填寫全部正確資料",IF(AW861-AT861=0,"",AW861-AT861)))</f>
        <v/>
      </c>
      <c r="AY861" s="152"/>
    </row>
    <row r="862" spans="1:51" s="1" customFormat="1">
      <c r="A862" s="142" t="str">
        <f t="shared" si="104"/>
        <v/>
      </c>
      <c r="B862" s="148" t="str">
        <f t="shared" si="102"/>
        <v/>
      </c>
      <c r="C862" s="8"/>
      <c r="D862" s="111"/>
      <c r="E862" s="144" t="str">
        <f t="shared" si="105"/>
        <v/>
      </c>
      <c r="F862" s="238"/>
      <c r="G862" s="238"/>
      <c r="H862" s="238"/>
      <c r="I862" s="238"/>
      <c r="J862" s="238"/>
      <c r="K862" s="238"/>
      <c r="L862" s="238"/>
      <c r="M862" s="238"/>
      <c r="N862" s="238"/>
      <c r="O862" s="238"/>
      <c r="P862" s="238"/>
      <c r="Q862" s="238"/>
      <c r="R862" s="238"/>
      <c r="S862" s="238"/>
      <c r="T862" s="238"/>
      <c r="U862" s="238"/>
      <c r="V862" s="238"/>
      <c r="W862" s="238"/>
      <c r="X862" s="238"/>
      <c r="Y862" s="238"/>
      <c r="Z862" s="238"/>
      <c r="AA862" s="238"/>
      <c r="AB862" s="238"/>
      <c r="AC862" s="238"/>
      <c r="AD862" s="238"/>
      <c r="AE862" s="238"/>
      <c r="AF862" s="238"/>
      <c r="AG862" s="238"/>
      <c r="AH862" s="239"/>
      <c r="AI862" s="240"/>
      <c r="AJ862" s="239"/>
      <c r="AK862" s="238"/>
      <c r="AL862" s="241"/>
      <c r="AM862" s="238"/>
      <c r="AN862" s="238"/>
      <c r="AO862" s="238"/>
      <c r="AP862" s="174" t="str">
        <f t="shared" si="106"/>
        <v/>
      </c>
      <c r="AQ862" s="109" t="str">
        <f t="shared" si="107"/>
        <v/>
      </c>
      <c r="AR862" s="172" t="str">
        <f>UPPER(IF($AH862="","",IF(COUNTIF($AR$34:$AR861,$AH862)&lt;1,$AH862,"")))</f>
        <v/>
      </c>
      <c r="AS862" s="111" t="str">
        <f t="shared" si="103"/>
        <v/>
      </c>
      <c r="AT862" s="109" t="str">
        <f t="shared" si="108"/>
        <v/>
      </c>
      <c r="AU862" s="243"/>
      <c r="AV862" s="150"/>
      <c r="AW862" s="151"/>
      <c r="AX862" s="152" t="str">
        <f t="shared" si="109"/>
        <v/>
      </c>
      <c r="AY862" s="152"/>
    </row>
    <row r="863" spans="1:51" s="1" customFormat="1">
      <c r="A863" s="142" t="str">
        <f t="shared" si="104"/>
        <v/>
      </c>
      <c r="B863" s="148" t="str">
        <f t="shared" si="102"/>
        <v/>
      </c>
      <c r="C863" s="8"/>
      <c r="D863" s="111"/>
      <c r="E863" s="144" t="str">
        <f t="shared" si="105"/>
        <v/>
      </c>
      <c r="F863" s="238"/>
      <c r="G863" s="238"/>
      <c r="H863" s="238"/>
      <c r="I863" s="238"/>
      <c r="J863" s="238"/>
      <c r="K863" s="238"/>
      <c r="L863" s="238"/>
      <c r="M863" s="238"/>
      <c r="N863" s="238"/>
      <c r="O863" s="238"/>
      <c r="P863" s="238"/>
      <c r="Q863" s="238"/>
      <c r="R863" s="238"/>
      <c r="S863" s="238"/>
      <c r="T863" s="238"/>
      <c r="U863" s="238"/>
      <c r="V863" s="238"/>
      <c r="W863" s="238"/>
      <c r="X863" s="238"/>
      <c r="Y863" s="238"/>
      <c r="Z863" s="238"/>
      <c r="AA863" s="238"/>
      <c r="AB863" s="238"/>
      <c r="AC863" s="238"/>
      <c r="AD863" s="238"/>
      <c r="AE863" s="238"/>
      <c r="AF863" s="238"/>
      <c r="AG863" s="238"/>
      <c r="AH863" s="239"/>
      <c r="AI863" s="240"/>
      <c r="AJ863" s="239"/>
      <c r="AK863" s="238"/>
      <c r="AL863" s="241"/>
      <c r="AM863" s="238"/>
      <c r="AN863" s="238"/>
      <c r="AO863" s="238"/>
      <c r="AP863" s="174" t="str">
        <f t="shared" si="106"/>
        <v/>
      </c>
      <c r="AQ863" s="109" t="str">
        <f t="shared" si="107"/>
        <v/>
      </c>
      <c r="AR863" s="172" t="str">
        <f>UPPER(IF($AH863="","",IF(COUNTIF($AR$34:$AR862,$AH863)&lt;1,$AH863,"")))</f>
        <v/>
      </c>
      <c r="AS863" s="111" t="str">
        <f t="shared" si="103"/>
        <v/>
      </c>
      <c r="AT863" s="109" t="str">
        <f t="shared" si="108"/>
        <v/>
      </c>
      <c r="AU863" s="243"/>
      <c r="AV863" s="150"/>
      <c r="AW863" s="151"/>
      <c r="AX863" s="152" t="str">
        <f t="shared" si="109"/>
        <v/>
      </c>
      <c r="AY863" s="152"/>
    </row>
    <row r="864" spans="1:51" s="1" customFormat="1">
      <c r="A864" s="142" t="str">
        <f t="shared" si="104"/>
        <v/>
      </c>
      <c r="B864" s="148" t="str">
        <f t="shared" si="102"/>
        <v/>
      </c>
      <c r="C864" s="8"/>
      <c r="D864" s="111"/>
      <c r="E864" s="144" t="str">
        <f t="shared" si="105"/>
        <v/>
      </c>
      <c r="F864" s="238"/>
      <c r="G864" s="238"/>
      <c r="H864" s="238"/>
      <c r="I864" s="238"/>
      <c r="J864" s="238"/>
      <c r="K864" s="238"/>
      <c r="L864" s="238"/>
      <c r="M864" s="238"/>
      <c r="N864" s="238"/>
      <c r="O864" s="238"/>
      <c r="P864" s="238"/>
      <c r="Q864" s="238"/>
      <c r="R864" s="238"/>
      <c r="S864" s="238"/>
      <c r="T864" s="238"/>
      <c r="U864" s="238"/>
      <c r="V864" s="238"/>
      <c r="W864" s="238"/>
      <c r="X864" s="238"/>
      <c r="Y864" s="238"/>
      <c r="Z864" s="238"/>
      <c r="AA864" s="238"/>
      <c r="AB864" s="238"/>
      <c r="AC864" s="238"/>
      <c r="AD864" s="238"/>
      <c r="AE864" s="238"/>
      <c r="AF864" s="238"/>
      <c r="AG864" s="238"/>
      <c r="AH864" s="239"/>
      <c r="AI864" s="240"/>
      <c r="AJ864" s="239"/>
      <c r="AK864" s="238"/>
      <c r="AL864" s="241"/>
      <c r="AM864" s="238"/>
      <c r="AN864" s="238"/>
      <c r="AO864" s="238"/>
      <c r="AP864" s="174" t="str">
        <f t="shared" si="106"/>
        <v/>
      </c>
      <c r="AQ864" s="109" t="str">
        <f t="shared" si="107"/>
        <v/>
      </c>
      <c r="AR864" s="172" t="str">
        <f>UPPER(IF($AH864="","",IF(COUNTIF($AR$34:$AR863,$AH864)&lt;1,$AH864,"")))</f>
        <v/>
      </c>
      <c r="AS864" s="111" t="str">
        <f t="shared" si="103"/>
        <v/>
      </c>
      <c r="AT864" s="109" t="str">
        <f t="shared" si="108"/>
        <v/>
      </c>
      <c r="AU864" s="243"/>
      <c r="AV864" s="150"/>
      <c r="AW864" s="151"/>
      <c r="AX864" s="152" t="str">
        <f t="shared" si="109"/>
        <v/>
      </c>
      <c r="AY864" s="152"/>
    </row>
    <row r="865" spans="1:51" s="1" customFormat="1">
      <c r="A865" s="142" t="str">
        <f t="shared" si="104"/>
        <v/>
      </c>
      <c r="B865" s="148" t="str">
        <f t="shared" si="102"/>
        <v/>
      </c>
      <c r="C865" s="8"/>
      <c r="D865" s="111"/>
      <c r="E865" s="144" t="str">
        <f t="shared" si="105"/>
        <v/>
      </c>
      <c r="F865" s="238"/>
      <c r="G865" s="238"/>
      <c r="H865" s="238"/>
      <c r="I865" s="238"/>
      <c r="J865" s="238"/>
      <c r="K865" s="238"/>
      <c r="L865" s="238"/>
      <c r="M865" s="238"/>
      <c r="N865" s="238"/>
      <c r="O865" s="238"/>
      <c r="P865" s="238"/>
      <c r="Q865" s="238"/>
      <c r="R865" s="238"/>
      <c r="S865" s="238"/>
      <c r="T865" s="238"/>
      <c r="U865" s="238"/>
      <c r="V865" s="238"/>
      <c r="W865" s="238"/>
      <c r="X865" s="238"/>
      <c r="Y865" s="238"/>
      <c r="Z865" s="238"/>
      <c r="AA865" s="238"/>
      <c r="AB865" s="238"/>
      <c r="AC865" s="238"/>
      <c r="AD865" s="238"/>
      <c r="AE865" s="238"/>
      <c r="AF865" s="238"/>
      <c r="AG865" s="238"/>
      <c r="AH865" s="239"/>
      <c r="AI865" s="240"/>
      <c r="AJ865" s="239"/>
      <c r="AK865" s="238"/>
      <c r="AL865" s="241"/>
      <c r="AM865" s="238"/>
      <c r="AN865" s="238"/>
      <c r="AO865" s="238"/>
      <c r="AP865" s="174" t="str">
        <f t="shared" si="106"/>
        <v/>
      </c>
      <c r="AQ865" s="109" t="str">
        <f t="shared" si="107"/>
        <v/>
      </c>
      <c r="AR865" s="172" t="str">
        <f>UPPER(IF($AH865="","",IF(COUNTIF($AR$34:$AR864,$AH865)&lt;1,$AH865,"")))</f>
        <v/>
      </c>
      <c r="AS865" s="111" t="str">
        <f t="shared" si="103"/>
        <v/>
      </c>
      <c r="AT865" s="109" t="str">
        <f t="shared" si="108"/>
        <v/>
      </c>
      <c r="AU865" s="243"/>
      <c r="AV865" s="150"/>
      <c r="AW865" s="151"/>
      <c r="AX865" s="152" t="str">
        <f t="shared" si="109"/>
        <v/>
      </c>
      <c r="AY865" s="152"/>
    </row>
    <row r="866" spans="1:51" s="1" customFormat="1">
      <c r="A866" s="142" t="str">
        <f t="shared" si="104"/>
        <v/>
      </c>
      <c r="B866" s="148" t="str">
        <f t="shared" si="102"/>
        <v/>
      </c>
      <c r="C866" s="8"/>
      <c r="D866" s="111"/>
      <c r="E866" s="144" t="str">
        <f t="shared" si="105"/>
        <v/>
      </c>
      <c r="F866" s="238"/>
      <c r="G866" s="238"/>
      <c r="H866" s="238"/>
      <c r="I866" s="238"/>
      <c r="J866" s="238"/>
      <c r="K866" s="238"/>
      <c r="L866" s="238"/>
      <c r="M866" s="238"/>
      <c r="N866" s="238"/>
      <c r="O866" s="238"/>
      <c r="P866" s="238"/>
      <c r="Q866" s="238"/>
      <c r="R866" s="238"/>
      <c r="S866" s="238"/>
      <c r="T866" s="238"/>
      <c r="U866" s="238"/>
      <c r="V866" s="238"/>
      <c r="W866" s="238"/>
      <c r="X866" s="238"/>
      <c r="Y866" s="238"/>
      <c r="Z866" s="238"/>
      <c r="AA866" s="238"/>
      <c r="AB866" s="238"/>
      <c r="AC866" s="238"/>
      <c r="AD866" s="238"/>
      <c r="AE866" s="238"/>
      <c r="AF866" s="238"/>
      <c r="AG866" s="238"/>
      <c r="AH866" s="239"/>
      <c r="AI866" s="240"/>
      <c r="AJ866" s="239"/>
      <c r="AK866" s="238"/>
      <c r="AL866" s="241"/>
      <c r="AM866" s="238"/>
      <c r="AN866" s="238"/>
      <c r="AO866" s="238"/>
      <c r="AP866" s="174" t="str">
        <f t="shared" si="106"/>
        <v/>
      </c>
      <c r="AQ866" s="109" t="str">
        <f t="shared" si="107"/>
        <v/>
      </c>
      <c r="AR866" s="172" t="str">
        <f>UPPER(IF($AH866="","",IF(COUNTIF($AR$34:$AR865,$AH866)&lt;1,$AH866,"")))</f>
        <v/>
      </c>
      <c r="AS866" s="111" t="str">
        <f t="shared" si="103"/>
        <v/>
      </c>
      <c r="AT866" s="109" t="str">
        <f t="shared" si="108"/>
        <v/>
      </c>
      <c r="AU866" s="243"/>
      <c r="AV866" s="150"/>
      <c r="AW866" s="151"/>
      <c r="AX866" s="152" t="str">
        <f t="shared" si="109"/>
        <v/>
      </c>
      <c r="AY866" s="152"/>
    </row>
    <row r="867" spans="1:51" s="1" customFormat="1">
      <c r="A867" s="142" t="str">
        <f t="shared" si="104"/>
        <v/>
      </c>
      <c r="B867" s="148" t="str">
        <f t="shared" ref="B867:B930" si="110">IF(G867="","",IF(C867="","X",E867&amp;TEXT(C867,"000")))</f>
        <v/>
      </c>
      <c r="C867" s="8"/>
      <c r="D867" s="111"/>
      <c r="E867" s="144" t="str">
        <f t="shared" si="105"/>
        <v/>
      </c>
      <c r="F867" s="238"/>
      <c r="G867" s="238"/>
      <c r="H867" s="238"/>
      <c r="I867" s="238"/>
      <c r="J867" s="238"/>
      <c r="K867" s="238"/>
      <c r="L867" s="238"/>
      <c r="M867" s="238"/>
      <c r="N867" s="238"/>
      <c r="O867" s="238"/>
      <c r="P867" s="238"/>
      <c r="Q867" s="238"/>
      <c r="R867" s="238"/>
      <c r="S867" s="238"/>
      <c r="T867" s="238"/>
      <c r="U867" s="238"/>
      <c r="V867" s="238"/>
      <c r="W867" s="238"/>
      <c r="X867" s="238"/>
      <c r="Y867" s="238"/>
      <c r="Z867" s="238"/>
      <c r="AA867" s="238"/>
      <c r="AB867" s="238"/>
      <c r="AC867" s="238"/>
      <c r="AD867" s="238"/>
      <c r="AE867" s="238"/>
      <c r="AF867" s="238"/>
      <c r="AG867" s="238"/>
      <c r="AH867" s="239"/>
      <c r="AI867" s="240"/>
      <c r="AJ867" s="239"/>
      <c r="AK867" s="238"/>
      <c r="AL867" s="241"/>
      <c r="AM867" s="238"/>
      <c r="AN867" s="238"/>
      <c r="AO867" s="238"/>
      <c r="AP867" s="174" t="str">
        <f t="shared" si="106"/>
        <v/>
      </c>
      <c r="AQ867" s="109" t="str">
        <f t="shared" si="107"/>
        <v/>
      </c>
      <c r="AR867" s="172" t="str">
        <f>UPPER(IF($AH867="","",IF(COUNTIF($AR$34:$AR866,$AH867)&lt;1,$AH867,"")))</f>
        <v/>
      </c>
      <c r="AS867" s="111" t="str">
        <f t="shared" ref="AS867:AS930" si="111">IF($AH867="","",IF(COUNTIF($AH$35:$AH$1035,$AH867)&lt;4,"每隊最少4人",IF(COUNTIF($AH$35:$AH$1035,$AH867)&gt;6,"每隊最多6人",COUNTIF($AH$35:$AH$1035,$AH867))))</f>
        <v/>
      </c>
      <c r="AT867" s="109" t="str">
        <f t="shared" si="108"/>
        <v/>
      </c>
      <c r="AU867" s="243"/>
      <c r="AV867" s="150"/>
      <c r="AW867" s="151"/>
      <c r="AX867" s="152" t="str">
        <f t="shared" si="109"/>
        <v/>
      </c>
      <c r="AY867" s="152"/>
    </row>
    <row r="868" spans="1:51" s="1" customFormat="1">
      <c r="A868" s="142" t="str">
        <f t="shared" ref="A868:A931" si="112">UPPER(IF($I868="","",IF(H868="F","W",IF(H868="M","M","ERROR"))))</f>
        <v/>
      </c>
      <c r="B868" s="148" t="str">
        <f t="shared" si="110"/>
        <v/>
      </c>
      <c r="C868" s="8"/>
      <c r="D868" s="111"/>
      <c r="E868" s="144" t="str">
        <f t="shared" ref="E868:E931" si="113">UPPER(IF($I868="","",IF($K868="OPEN",$A868&amp;"O",IF(COUNTA($S868:$W868)&gt;0,$A868&amp;"O",IF(COUNTA($Z868:$AB868)&gt;0,$A868&amp;"O",IF(AND($I868&lt;=$E$4,$I868&gt;=$D$4),$A868&amp;$F$4,IF(AND($I868&lt;=$E$5,$I868&gt;=$D$5),$A868&amp;$F$5,IF(AND($I868&lt;=$E$6,$I868&gt;=$D$6),$A868&amp;$F$6,IF(AND($I868&lt;=$E$7,$I868&gt;=$D$7),$A868&amp;$F$7,IF(AND($I868&lt;=$E$8,$I868&gt;=$D$8),$A868&amp;$F$8,IF(AND($I868&lt;=$E$9,$I868&gt;=$D$9),$A868&amp;$F$9,IF(AND($I868&lt;=$E$10,$I868&gt;=$D$10),$A868&amp;$F$10,IF(AND($I868&lt;=$E$11,$I868&gt;=$D$11),$A868&amp;$F$11,IF(AND($I868&lt;=$E$12,$I868&gt;=$D$12),$A868&amp;$F$12,"ERR"))))))))))))))</f>
        <v/>
      </c>
      <c r="F868" s="238"/>
      <c r="G868" s="238"/>
      <c r="H868" s="238"/>
      <c r="I868" s="238"/>
      <c r="J868" s="238"/>
      <c r="K868" s="238"/>
      <c r="L868" s="238"/>
      <c r="M868" s="238"/>
      <c r="N868" s="238"/>
      <c r="O868" s="238"/>
      <c r="P868" s="238"/>
      <c r="Q868" s="238"/>
      <c r="R868" s="238"/>
      <c r="S868" s="238"/>
      <c r="T868" s="238"/>
      <c r="U868" s="238"/>
      <c r="V868" s="238"/>
      <c r="W868" s="238"/>
      <c r="X868" s="238"/>
      <c r="Y868" s="238"/>
      <c r="Z868" s="238"/>
      <c r="AA868" s="238"/>
      <c r="AB868" s="238"/>
      <c r="AC868" s="238"/>
      <c r="AD868" s="238"/>
      <c r="AE868" s="238"/>
      <c r="AF868" s="238"/>
      <c r="AG868" s="238"/>
      <c r="AH868" s="239"/>
      <c r="AI868" s="240"/>
      <c r="AJ868" s="239"/>
      <c r="AK868" s="238"/>
      <c r="AL868" s="241"/>
      <c r="AM868" s="238"/>
      <c r="AN868" s="238"/>
      <c r="AO868" s="238"/>
      <c r="AP868" s="174" t="str">
        <f t="shared" ref="AP868:AP931" si="114">IF($I868="","",IF(COUNTA(L868:AE868)&gt;4,"超過項目上限",IF(COUNTA(L868:AE868)=0,200,IF(AK868="Y",0,IF(COUNTA(AJ868)=1,COUNTA(L868:AE868)*($AP$31+$AP$32)+$AP$30,IF(COUNTA(AJ868)=0,COUNTA(L868:AE868)*($AP$31+$AP$30),"輸入錯誤"))))))</f>
        <v/>
      </c>
      <c r="AQ868" s="109" t="str">
        <f t="shared" ref="AQ868:AQ931" si="115">IF(COUNTA(AF868:AG868)&gt;1,"只可選1項接力",IF(AR868="","",$AQ$31))</f>
        <v/>
      </c>
      <c r="AR868" s="172" t="str">
        <f>UPPER(IF($AH868="","",IF(COUNTIF($AR$34:$AR867,$AH868)&lt;1,$AH868,"")))</f>
        <v/>
      </c>
      <c r="AS868" s="111" t="str">
        <f t="shared" si="111"/>
        <v/>
      </c>
      <c r="AT868" s="109" t="str">
        <f t="shared" ref="AT868:AT931" si="116">IF($E868="","",IF(ISTEXT(AP868),"輸入有錯誤",IF($AI868="",SUM($AP868:$AQ868)+$AV868,SUM($AP868:$AQ868)+$AV868+$AI$34)))</f>
        <v/>
      </c>
      <c r="AU868" s="243"/>
      <c r="AV868" s="150"/>
      <c r="AW868" s="151"/>
      <c r="AX868" s="152" t="str">
        <f t="shared" si="109"/>
        <v/>
      </c>
      <c r="AY868" s="152"/>
    </row>
    <row r="869" spans="1:51" s="1" customFormat="1">
      <c r="A869" s="142" t="str">
        <f t="shared" si="112"/>
        <v/>
      </c>
      <c r="B869" s="148" t="str">
        <f t="shared" si="110"/>
        <v/>
      </c>
      <c r="C869" s="8"/>
      <c r="D869" s="111"/>
      <c r="E869" s="144" t="str">
        <f t="shared" si="113"/>
        <v/>
      </c>
      <c r="F869" s="238"/>
      <c r="G869" s="238"/>
      <c r="H869" s="238"/>
      <c r="I869" s="238"/>
      <c r="J869" s="238"/>
      <c r="K869" s="238"/>
      <c r="L869" s="238"/>
      <c r="M869" s="238"/>
      <c r="N869" s="238"/>
      <c r="O869" s="238"/>
      <c r="P869" s="238"/>
      <c r="Q869" s="238"/>
      <c r="R869" s="238"/>
      <c r="S869" s="238"/>
      <c r="T869" s="238"/>
      <c r="U869" s="238"/>
      <c r="V869" s="238"/>
      <c r="W869" s="238"/>
      <c r="X869" s="238"/>
      <c r="Y869" s="238"/>
      <c r="Z869" s="238"/>
      <c r="AA869" s="238"/>
      <c r="AB869" s="238"/>
      <c r="AC869" s="238"/>
      <c r="AD869" s="238"/>
      <c r="AE869" s="238"/>
      <c r="AF869" s="238"/>
      <c r="AG869" s="238"/>
      <c r="AH869" s="239"/>
      <c r="AI869" s="240"/>
      <c r="AJ869" s="239"/>
      <c r="AK869" s="238"/>
      <c r="AL869" s="241"/>
      <c r="AM869" s="238"/>
      <c r="AN869" s="238"/>
      <c r="AO869" s="238"/>
      <c r="AP869" s="174" t="str">
        <f t="shared" si="114"/>
        <v/>
      </c>
      <c r="AQ869" s="109" t="str">
        <f t="shared" si="115"/>
        <v/>
      </c>
      <c r="AR869" s="172" t="str">
        <f>UPPER(IF($AH869="","",IF(COUNTIF($AR$34:$AR868,$AH869)&lt;1,$AH869,"")))</f>
        <v/>
      </c>
      <c r="AS869" s="111" t="str">
        <f t="shared" si="111"/>
        <v/>
      </c>
      <c r="AT869" s="109" t="str">
        <f t="shared" si="116"/>
        <v/>
      </c>
      <c r="AU869" s="243"/>
      <c r="AV869" s="150"/>
      <c r="AW869" s="151"/>
      <c r="AX869" s="152" t="str">
        <f t="shared" si="109"/>
        <v/>
      </c>
      <c r="AY869" s="152"/>
    </row>
    <row r="870" spans="1:51" s="1" customFormat="1">
      <c r="A870" s="142" t="str">
        <f t="shared" si="112"/>
        <v/>
      </c>
      <c r="B870" s="148" t="str">
        <f t="shared" si="110"/>
        <v/>
      </c>
      <c r="C870" s="8"/>
      <c r="D870" s="111"/>
      <c r="E870" s="144" t="str">
        <f t="shared" si="113"/>
        <v/>
      </c>
      <c r="F870" s="238"/>
      <c r="G870" s="238"/>
      <c r="H870" s="238"/>
      <c r="I870" s="238"/>
      <c r="J870" s="238"/>
      <c r="K870" s="238"/>
      <c r="L870" s="238"/>
      <c r="M870" s="238"/>
      <c r="N870" s="238"/>
      <c r="O870" s="238"/>
      <c r="P870" s="238"/>
      <c r="Q870" s="238"/>
      <c r="R870" s="238"/>
      <c r="S870" s="238"/>
      <c r="T870" s="238"/>
      <c r="U870" s="238"/>
      <c r="V870" s="238"/>
      <c r="W870" s="238"/>
      <c r="X870" s="238"/>
      <c r="Y870" s="238"/>
      <c r="Z870" s="238"/>
      <c r="AA870" s="238"/>
      <c r="AB870" s="238"/>
      <c r="AC870" s="238"/>
      <c r="AD870" s="238"/>
      <c r="AE870" s="238"/>
      <c r="AF870" s="238"/>
      <c r="AG870" s="238"/>
      <c r="AH870" s="239"/>
      <c r="AI870" s="240"/>
      <c r="AJ870" s="239"/>
      <c r="AK870" s="238"/>
      <c r="AL870" s="241"/>
      <c r="AM870" s="238"/>
      <c r="AN870" s="238"/>
      <c r="AO870" s="238"/>
      <c r="AP870" s="174" t="str">
        <f t="shared" si="114"/>
        <v/>
      </c>
      <c r="AQ870" s="109" t="str">
        <f t="shared" si="115"/>
        <v/>
      </c>
      <c r="AR870" s="172" t="str">
        <f>UPPER(IF($AH870="","",IF(COUNTIF($AR$34:$AR869,$AH870)&lt;1,$AH870,"")))</f>
        <v/>
      </c>
      <c r="AS870" s="111" t="str">
        <f t="shared" si="111"/>
        <v/>
      </c>
      <c r="AT870" s="109" t="str">
        <f t="shared" si="116"/>
        <v/>
      </c>
      <c r="AU870" s="243"/>
      <c r="AV870" s="150"/>
      <c r="AW870" s="151"/>
      <c r="AX870" s="152" t="str">
        <f t="shared" si="109"/>
        <v/>
      </c>
      <c r="AY870" s="152"/>
    </row>
    <row r="871" spans="1:51" s="1" customFormat="1">
      <c r="A871" s="142" t="str">
        <f t="shared" si="112"/>
        <v/>
      </c>
      <c r="B871" s="148" t="str">
        <f t="shared" si="110"/>
        <v/>
      </c>
      <c r="C871" s="8"/>
      <c r="D871" s="111"/>
      <c r="E871" s="144" t="str">
        <f t="shared" si="113"/>
        <v/>
      </c>
      <c r="F871" s="238"/>
      <c r="G871" s="238"/>
      <c r="H871" s="238"/>
      <c r="I871" s="238"/>
      <c r="J871" s="238"/>
      <c r="K871" s="238"/>
      <c r="L871" s="238"/>
      <c r="M871" s="238"/>
      <c r="N871" s="238"/>
      <c r="O871" s="238"/>
      <c r="P871" s="238"/>
      <c r="Q871" s="238"/>
      <c r="R871" s="238"/>
      <c r="S871" s="238"/>
      <c r="T871" s="238"/>
      <c r="U871" s="238"/>
      <c r="V871" s="238"/>
      <c r="W871" s="238"/>
      <c r="X871" s="238"/>
      <c r="Y871" s="238"/>
      <c r="Z871" s="238"/>
      <c r="AA871" s="238"/>
      <c r="AB871" s="238"/>
      <c r="AC871" s="238"/>
      <c r="AD871" s="238"/>
      <c r="AE871" s="238"/>
      <c r="AF871" s="238"/>
      <c r="AG871" s="238"/>
      <c r="AH871" s="239"/>
      <c r="AI871" s="240"/>
      <c r="AJ871" s="239"/>
      <c r="AK871" s="238"/>
      <c r="AL871" s="241"/>
      <c r="AM871" s="238"/>
      <c r="AN871" s="238"/>
      <c r="AO871" s="238"/>
      <c r="AP871" s="174" t="str">
        <f t="shared" si="114"/>
        <v/>
      </c>
      <c r="AQ871" s="109" t="str">
        <f t="shared" si="115"/>
        <v/>
      </c>
      <c r="AR871" s="172" t="str">
        <f>UPPER(IF($AH871="","",IF(COUNTIF($AR$34:$AR870,$AH871)&lt;1,$AH871,"")))</f>
        <v/>
      </c>
      <c r="AS871" s="111" t="str">
        <f t="shared" si="111"/>
        <v/>
      </c>
      <c r="AT871" s="109" t="str">
        <f t="shared" si="116"/>
        <v/>
      </c>
      <c r="AU871" s="243"/>
      <c r="AV871" s="150"/>
      <c r="AW871" s="151"/>
      <c r="AX871" s="152" t="str">
        <f t="shared" si="109"/>
        <v/>
      </c>
      <c r="AY871" s="152"/>
    </row>
    <row r="872" spans="1:51" s="1" customFormat="1">
      <c r="A872" s="142" t="str">
        <f t="shared" si="112"/>
        <v/>
      </c>
      <c r="B872" s="148" t="str">
        <f t="shared" si="110"/>
        <v/>
      </c>
      <c r="C872" s="8"/>
      <c r="D872" s="111"/>
      <c r="E872" s="144" t="str">
        <f t="shared" si="113"/>
        <v/>
      </c>
      <c r="F872" s="238"/>
      <c r="G872" s="238"/>
      <c r="H872" s="238"/>
      <c r="I872" s="238"/>
      <c r="J872" s="238"/>
      <c r="K872" s="238"/>
      <c r="L872" s="238"/>
      <c r="M872" s="238"/>
      <c r="N872" s="238"/>
      <c r="O872" s="238"/>
      <c r="P872" s="238"/>
      <c r="Q872" s="238"/>
      <c r="R872" s="238"/>
      <c r="S872" s="238"/>
      <c r="T872" s="238"/>
      <c r="U872" s="238"/>
      <c r="V872" s="238"/>
      <c r="W872" s="238"/>
      <c r="X872" s="238"/>
      <c r="Y872" s="238"/>
      <c r="Z872" s="238"/>
      <c r="AA872" s="238"/>
      <c r="AB872" s="238"/>
      <c r="AC872" s="238"/>
      <c r="AD872" s="238"/>
      <c r="AE872" s="238"/>
      <c r="AF872" s="238"/>
      <c r="AG872" s="238"/>
      <c r="AH872" s="239"/>
      <c r="AI872" s="240"/>
      <c r="AJ872" s="239"/>
      <c r="AK872" s="238"/>
      <c r="AL872" s="241"/>
      <c r="AM872" s="238"/>
      <c r="AN872" s="238"/>
      <c r="AO872" s="238"/>
      <c r="AP872" s="174" t="str">
        <f t="shared" si="114"/>
        <v/>
      </c>
      <c r="AQ872" s="109" t="str">
        <f t="shared" si="115"/>
        <v/>
      </c>
      <c r="AR872" s="172" t="str">
        <f>UPPER(IF($AH872="","",IF(COUNTIF($AR$34:$AR871,$AH872)&lt;1,$AH872,"")))</f>
        <v/>
      </c>
      <c r="AS872" s="111" t="str">
        <f t="shared" si="111"/>
        <v/>
      </c>
      <c r="AT872" s="109" t="str">
        <f t="shared" si="116"/>
        <v/>
      </c>
      <c r="AU872" s="243"/>
      <c r="AV872" s="150"/>
      <c r="AW872" s="151"/>
      <c r="AX872" s="152" t="str">
        <f t="shared" si="109"/>
        <v/>
      </c>
      <c r="AY872" s="152"/>
    </row>
    <row r="873" spans="1:51" s="1" customFormat="1">
      <c r="A873" s="142" t="str">
        <f t="shared" si="112"/>
        <v/>
      </c>
      <c r="B873" s="148" t="str">
        <f t="shared" si="110"/>
        <v/>
      </c>
      <c r="C873" s="8"/>
      <c r="D873" s="111"/>
      <c r="E873" s="144" t="str">
        <f t="shared" si="113"/>
        <v/>
      </c>
      <c r="F873" s="238"/>
      <c r="G873" s="238"/>
      <c r="H873" s="238"/>
      <c r="I873" s="238"/>
      <c r="J873" s="238"/>
      <c r="K873" s="238"/>
      <c r="L873" s="238"/>
      <c r="M873" s="238"/>
      <c r="N873" s="238"/>
      <c r="O873" s="238"/>
      <c r="P873" s="238"/>
      <c r="Q873" s="238"/>
      <c r="R873" s="238"/>
      <c r="S873" s="238"/>
      <c r="T873" s="238"/>
      <c r="U873" s="238"/>
      <c r="V873" s="238"/>
      <c r="W873" s="238"/>
      <c r="X873" s="238"/>
      <c r="Y873" s="238"/>
      <c r="Z873" s="238"/>
      <c r="AA873" s="238"/>
      <c r="AB873" s="238"/>
      <c r="AC873" s="238"/>
      <c r="AD873" s="238"/>
      <c r="AE873" s="238"/>
      <c r="AF873" s="238"/>
      <c r="AG873" s="238"/>
      <c r="AH873" s="239"/>
      <c r="AI873" s="240"/>
      <c r="AJ873" s="239"/>
      <c r="AK873" s="238"/>
      <c r="AL873" s="241"/>
      <c r="AM873" s="238"/>
      <c r="AN873" s="238"/>
      <c r="AO873" s="238"/>
      <c r="AP873" s="174" t="str">
        <f t="shared" si="114"/>
        <v/>
      </c>
      <c r="AQ873" s="109" t="str">
        <f t="shared" si="115"/>
        <v/>
      </c>
      <c r="AR873" s="172" t="str">
        <f>UPPER(IF($AH873="","",IF(COUNTIF($AR$34:$AR872,$AH873)&lt;1,$AH873,"")))</f>
        <v/>
      </c>
      <c r="AS873" s="111" t="str">
        <f t="shared" si="111"/>
        <v/>
      </c>
      <c r="AT873" s="109" t="str">
        <f t="shared" si="116"/>
        <v/>
      </c>
      <c r="AU873" s="243"/>
      <c r="AV873" s="150"/>
      <c r="AW873" s="151"/>
      <c r="AX873" s="152" t="str">
        <f t="shared" si="109"/>
        <v/>
      </c>
      <c r="AY873" s="152"/>
    </row>
    <row r="874" spans="1:51" s="1" customFormat="1">
      <c r="A874" s="142" t="str">
        <f t="shared" si="112"/>
        <v/>
      </c>
      <c r="B874" s="148" t="str">
        <f t="shared" si="110"/>
        <v/>
      </c>
      <c r="C874" s="8"/>
      <c r="D874" s="111"/>
      <c r="E874" s="144" t="str">
        <f t="shared" si="113"/>
        <v/>
      </c>
      <c r="F874" s="238"/>
      <c r="G874" s="238"/>
      <c r="H874" s="238"/>
      <c r="I874" s="238"/>
      <c r="J874" s="238"/>
      <c r="K874" s="238"/>
      <c r="L874" s="238"/>
      <c r="M874" s="238"/>
      <c r="N874" s="238"/>
      <c r="O874" s="238"/>
      <c r="P874" s="238"/>
      <c r="Q874" s="238"/>
      <c r="R874" s="238"/>
      <c r="S874" s="238"/>
      <c r="T874" s="238"/>
      <c r="U874" s="238"/>
      <c r="V874" s="238"/>
      <c r="W874" s="238"/>
      <c r="X874" s="238"/>
      <c r="Y874" s="238"/>
      <c r="Z874" s="238"/>
      <c r="AA874" s="238"/>
      <c r="AB874" s="238"/>
      <c r="AC874" s="238"/>
      <c r="AD874" s="238"/>
      <c r="AE874" s="238"/>
      <c r="AF874" s="238"/>
      <c r="AG874" s="238"/>
      <c r="AH874" s="239"/>
      <c r="AI874" s="240"/>
      <c r="AJ874" s="239"/>
      <c r="AK874" s="238"/>
      <c r="AL874" s="241"/>
      <c r="AM874" s="238"/>
      <c r="AN874" s="238"/>
      <c r="AO874" s="238"/>
      <c r="AP874" s="174" t="str">
        <f t="shared" si="114"/>
        <v/>
      </c>
      <c r="AQ874" s="109" t="str">
        <f t="shared" si="115"/>
        <v/>
      </c>
      <c r="AR874" s="172" t="str">
        <f>UPPER(IF($AH874="","",IF(COUNTIF($AR$34:$AR873,$AH874)&lt;1,$AH874,"")))</f>
        <v/>
      </c>
      <c r="AS874" s="111" t="str">
        <f t="shared" si="111"/>
        <v/>
      </c>
      <c r="AT874" s="109" t="str">
        <f t="shared" si="116"/>
        <v/>
      </c>
      <c r="AU874" s="243"/>
      <c r="AV874" s="150"/>
      <c r="AW874" s="151"/>
      <c r="AX874" s="152" t="str">
        <f t="shared" si="109"/>
        <v/>
      </c>
      <c r="AY874" s="152"/>
    </row>
    <row r="875" spans="1:51" s="1" customFormat="1">
      <c r="A875" s="142" t="str">
        <f t="shared" si="112"/>
        <v/>
      </c>
      <c r="B875" s="148" t="str">
        <f t="shared" si="110"/>
        <v/>
      </c>
      <c r="C875" s="8"/>
      <c r="D875" s="111"/>
      <c r="E875" s="144" t="str">
        <f t="shared" si="113"/>
        <v/>
      </c>
      <c r="F875" s="238"/>
      <c r="G875" s="238"/>
      <c r="H875" s="238"/>
      <c r="I875" s="238"/>
      <c r="J875" s="238"/>
      <c r="K875" s="238"/>
      <c r="L875" s="238"/>
      <c r="M875" s="238"/>
      <c r="N875" s="238"/>
      <c r="O875" s="238"/>
      <c r="P875" s="238"/>
      <c r="Q875" s="238"/>
      <c r="R875" s="238"/>
      <c r="S875" s="238"/>
      <c r="T875" s="238"/>
      <c r="U875" s="238"/>
      <c r="V875" s="238"/>
      <c r="W875" s="238"/>
      <c r="X875" s="238"/>
      <c r="Y875" s="238"/>
      <c r="Z875" s="238"/>
      <c r="AA875" s="238"/>
      <c r="AB875" s="238"/>
      <c r="AC875" s="238"/>
      <c r="AD875" s="238"/>
      <c r="AE875" s="238"/>
      <c r="AF875" s="238"/>
      <c r="AG875" s="238"/>
      <c r="AH875" s="239"/>
      <c r="AI875" s="240"/>
      <c r="AJ875" s="239"/>
      <c r="AK875" s="238"/>
      <c r="AL875" s="241"/>
      <c r="AM875" s="238"/>
      <c r="AN875" s="238"/>
      <c r="AO875" s="238"/>
      <c r="AP875" s="174" t="str">
        <f t="shared" si="114"/>
        <v/>
      </c>
      <c r="AQ875" s="109" t="str">
        <f t="shared" si="115"/>
        <v/>
      </c>
      <c r="AR875" s="172" t="str">
        <f>UPPER(IF($AH875="","",IF(COUNTIF($AR$34:$AR874,$AH875)&lt;1,$AH875,"")))</f>
        <v/>
      </c>
      <c r="AS875" s="111" t="str">
        <f t="shared" si="111"/>
        <v/>
      </c>
      <c r="AT875" s="109" t="str">
        <f t="shared" si="116"/>
        <v/>
      </c>
      <c r="AU875" s="243"/>
      <c r="AV875" s="150"/>
      <c r="AW875" s="151"/>
      <c r="AX875" s="152" t="str">
        <f t="shared" si="109"/>
        <v/>
      </c>
      <c r="AY875" s="152"/>
    </row>
    <row r="876" spans="1:51" s="1" customFormat="1">
      <c r="A876" s="142" t="str">
        <f t="shared" si="112"/>
        <v/>
      </c>
      <c r="B876" s="148" t="str">
        <f t="shared" si="110"/>
        <v/>
      </c>
      <c r="C876" s="8"/>
      <c r="D876" s="111"/>
      <c r="E876" s="144" t="str">
        <f t="shared" si="113"/>
        <v/>
      </c>
      <c r="F876" s="238"/>
      <c r="G876" s="238"/>
      <c r="H876" s="238"/>
      <c r="I876" s="238"/>
      <c r="J876" s="238"/>
      <c r="K876" s="238"/>
      <c r="L876" s="238"/>
      <c r="M876" s="238"/>
      <c r="N876" s="238"/>
      <c r="O876" s="238"/>
      <c r="P876" s="238"/>
      <c r="Q876" s="238"/>
      <c r="R876" s="238"/>
      <c r="S876" s="238"/>
      <c r="T876" s="238"/>
      <c r="U876" s="238"/>
      <c r="V876" s="238"/>
      <c r="W876" s="238"/>
      <c r="X876" s="238"/>
      <c r="Y876" s="238"/>
      <c r="Z876" s="238"/>
      <c r="AA876" s="238"/>
      <c r="AB876" s="238"/>
      <c r="AC876" s="238"/>
      <c r="AD876" s="238"/>
      <c r="AE876" s="238"/>
      <c r="AF876" s="238"/>
      <c r="AG876" s="238"/>
      <c r="AH876" s="239"/>
      <c r="AI876" s="240"/>
      <c r="AJ876" s="239"/>
      <c r="AK876" s="238"/>
      <c r="AL876" s="241"/>
      <c r="AM876" s="238"/>
      <c r="AN876" s="238"/>
      <c r="AO876" s="238"/>
      <c r="AP876" s="174" t="str">
        <f t="shared" si="114"/>
        <v/>
      </c>
      <c r="AQ876" s="109" t="str">
        <f t="shared" si="115"/>
        <v/>
      </c>
      <c r="AR876" s="172" t="str">
        <f>UPPER(IF($AH876="","",IF(COUNTIF($AR$34:$AR875,$AH876)&lt;1,$AH876,"")))</f>
        <v/>
      </c>
      <c r="AS876" s="111" t="str">
        <f t="shared" si="111"/>
        <v/>
      </c>
      <c r="AT876" s="109" t="str">
        <f t="shared" si="116"/>
        <v/>
      </c>
      <c r="AU876" s="243"/>
      <c r="AV876" s="150"/>
      <c r="AW876" s="151"/>
      <c r="AX876" s="152" t="str">
        <f t="shared" si="109"/>
        <v/>
      </c>
      <c r="AY876" s="152"/>
    </row>
    <row r="877" spans="1:51" s="1" customFormat="1">
      <c r="A877" s="142" t="str">
        <f t="shared" si="112"/>
        <v/>
      </c>
      <c r="B877" s="148" t="str">
        <f t="shared" si="110"/>
        <v/>
      </c>
      <c r="C877" s="8"/>
      <c r="D877" s="111"/>
      <c r="E877" s="144" t="str">
        <f t="shared" si="113"/>
        <v/>
      </c>
      <c r="F877" s="238"/>
      <c r="G877" s="238"/>
      <c r="H877" s="238"/>
      <c r="I877" s="238"/>
      <c r="J877" s="238"/>
      <c r="K877" s="238"/>
      <c r="L877" s="238"/>
      <c r="M877" s="238"/>
      <c r="N877" s="238"/>
      <c r="O877" s="238"/>
      <c r="P877" s="238"/>
      <c r="Q877" s="238"/>
      <c r="R877" s="238"/>
      <c r="S877" s="238"/>
      <c r="T877" s="238"/>
      <c r="U877" s="238"/>
      <c r="V877" s="238"/>
      <c r="W877" s="238"/>
      <c r="X877" s="238"/>
      <c r="Y877" s="238"/>
      <c r="Z877" s="238"/>
      <c r="AA877" s="238"/>
      <c r="AB877" s="238"/>
      <c r="AC877" s="238"/>
      <c r="AD877" s="238"/>
      <c r="AE877" s="238"/>
      <c r="AF877" s="238"/>
      <c r="AG877" s="238"/>
      <c r="AH877" s="239"/>
      <c r="AI877" s="240"/>
      <c r="AJ877" s="239"/>
      <c r="AK877" s="238"/>
      <c r="AL877" s="241"/>
      <c r="AM877" s="238"/>
      <c r="AN877" s="238"/>
      <c r="AO877" s="238"/>
      <c r="AP877" s="174" t="str">
        <f t="shared" si="114"/>
        <v/>
      </c>
      <c r="AQ877" s="109" t="str">
        <f t="shared" si="115"/>
        <v/>
      </c>
      <c r="AR877" s="172" t="str">
        <f>UPPER(IF($AH877="","",IF(COUNTIF($AR$34:$AR876,$AH877)&lt;1,$AH877,"")))</f>
        <v/>
      </c>
      <c r="AS877" s="111" t="str">
        <f t="shared" si="111"/>
        <v/>
      </c>
      <c r="AT877" s="109" t="str">
        <f t="shared" si="116"/>
        <v/>
      </c>
      <c r="AU877" s="243"/>
      <c r="AV877" s="150"/>
      <c r="AW877" s="151"/>
      <c r="AX877" s="152" t="str">
        <f t="shared" si="109"/>
        <v/>
      </c>
      <c r="AY877" s="152"/>
    </row>
    <row r="878" spans="1:51" s="1" customFormat="1">
      <c r="A878" s="142" t="str">
        <f t="shared" si="112"/>
        <v/>
      </c>
      <c r="B878" s="148" t="str">
        <f t="shared" si="110"/>
        <v/>
      </c>
      <c r="C878" s="8"/>
      <c r="D878" s="111"/>
      <c r="E878" s="144" t="str">
        <f t="shared" si="113"/>
        <v/>
      </c>
      <c r="F878" s="238"/>
      <c r="G878" s="238"/>
      <c r="H878" s="238"/>
      <c r="I878" s="238"/>
      <c r="J878" s="238"/>
      <c r="K878" s="238"/>
      <c r="L878" s="238"/>
      <c r="M878" s="238"/>
      <c r="N878" s="238"/>
      <c r="O878" s="238"/>
      <c r="P878" s="238"/>
      <c r="Q878" s="238"/>
      <c r="R878" s="238"/>
      <c r="S878" s="238"/>
      <c r="T878" s="238"/>
      <c r="U878" s="238"/>
      <c r="V878" s="238"/>
      <c r="W878" s="238"/>
      <c r="X878" s="238"/>
      <c r="Y878" s="238"/>
      <c r="Z878" s="238"/>
      <c r="AA878" s="238"/>
      <c r="AB878" s="238"/>
      <c r="AC878" s="238"/>
      <c r="AD878" s="238"/>
      <c r="AE878" s="238"/>
      <c r="AF878" s="238"/>
      <c r="AG878" s="238"/>
      <c r="AH878" s="239"/>
      <c r="AI878" s="240"/>
      <c r="AJ878" s="239"/>
      <c r="AK878" s="238"/>
      <c r="AL878" s="241"/>
      <c r="AM878" s="238"/>
      <c r="AN878" s="238"/>
      <c r="AO878" s="238"/>
      <c r="AP878" s="174" t="str">
        <f t="shared" si="114"/>
        <v/>
      </c>
      <c r="AQ878" s="109" t="str">
        <f t="shared" si="115"/>
        <v/>
      </c>
      <c r="AR878" s="172" t="str">
        <f>UPPER(IF($AH878="","",IF(COUNTIF($AR$34:$AR877,$AH878)&lt;1,$AH878,"")))</f>
        <v/>
      </c>
      <c r="AS878" s="111" t="str">
        <f t="shared" si="111"/>
        <v/>
      </c>
      <c r="AT878" s="109" t="str">
        <f t="shared" si="116"/>
        <v/>
      </c>
      <c r="AU878" s="243"/>
      <c r="AV878" s="150"/>
      <c r="AW878" s="151"/>
      <c r="AX878" s="152" t="str">
        <f t="shared" si="109"/>
        <v/>
      </c>
      <c r="AY878" s="152"/>
    </row>
    <row r="879" spans="1:51" s="1" customFormat="1">
      <c r="A879" s="142" t="str">
        <f t="shared" si="112"/>
        <v/>
      </c>
      <c r="B879" s="148" t="str">
        <f t="shared" si="110"/>
        <v/>
      </c>
      <c r="C879" s="8"/>
      <c r="D879" s="111"/>
      <c r="E879" s="144" t="str">
        <f t="shared" si="113"/>
        <v/>
      </c>
      <c r="F879" s="238"/>
      <c r="G879" s="238"/>
      <c r="H879" s="238"/>
      <c r="I879" s="238"/>
      <c r="J879" s="238"/>
      <c r="K879" s="238"/>
      <c r="L879" s="238"/>
      <c r="M879" s="238"/>
      <c r="N879" s="238"/>
      <c r="O879" s="238"/>
      <c r="P879" s="238"/>
      <c r="Q879" s="238"/>
      <c r="R879" s="238"/>
      <c r="S879" s="238"/>
      <c r="T879" s="238"/>
      <c r="U879" s="238"/>
      <c r="V879" s="238"/>
      <c r="W879" s="238"/>
      <c r="X879" s="238"/>
      <c r="Y879" s="238"/>
      <c r="Z879" s="238"/>
      <c r="AA879" s="238"/>
      <c r="AB879" s="238"/>
      <c r="AC879" s="238"/>
      <c r="AD879" s="238"/>
      <c r="AE879" s="238"/>
      <c r="AF879" s="238"/>
      <c r="AG879" s="238"/>
      <c r="AH879" s="239"/>
      <c r="AI879" s="240"/>
      <c r="AJ879" s="239"/>
      <c r="AK879" s="238"/>
      <c r="AL879" s="241"/>
      <c r="AM879" s="238"/>
      <c r="AN879" s="238"/>
      <c r="AO879" s="238"/>
      <c r="AP879" s="174" t="str">
        <f t="shared" si="114"/>
        <v/>
      </c>
      <c r="AQ879" s="109" t="str">
        <f t="shared" si="115"/>
        <v/>
      </c>
      <c r="AR879" s="172" t="str">
        <f>UPPER(IF($AH879="","",IF(COUNTIF($AR$34:$AR878,$AH879)&lt;1,$AH879,"")))</f>
        <v/>
      </c>
      <c r="AS879" s="111" t="str">
        <f t="shared" si="111"/>
        <v/>
      </c>
      <c r="AT879" s="109" t="str">
        <f t="shared" si="116"/>
        <v/>
      </c>
      <c r="AU879" s="243"/>
      <c r="AV879" s="150"/>
      <c r="AW879" s="151"/>
      <c r="AX879" s="152" t="str">
        <f t="shared" si="109"/>
        <v/>
      </c>
      <c r="AY879" s="152"/>
    </row>
    <row r="880" spans="1:51" s="1" customFormat="1">
      <c r="A880" s="142" t="str">
        <f t="shared" si="112"/>
        <v/>
      </c>
      <c r="B880" s="148" t="str">
        <f t="shared" si="110"/>
        <v/>
      </c>
      <c r="C880" s="8"/>
      <c r="D880" s="111"/>
      <c r="E880" s="144" t="str">
        <f t="shared" si="113"/>
        <v/>
      </c>
      <c r="F880" s="238"/>
      <c r="G880" s="238"/>
      <c r="H880" s="238"/>
      <c r="I880" s="238"/>
      <c r="J880" s="238"/>
      <c r="K880" s="238"/>
      <c r="L880" s="238"/>
      <c r="M880" s="238"/>
      <c r="N880" s="238"/>
      <c r="O880" s="238"/>
      <c r="P880" s="238"/>
      <c r="Q880" s="238"/>
      <c r="R880" s="238"/>
      <c r="S880" s="238"/>
      <c r="T880" s="238"/>
      <c r="U880" s="238"/>
      <c r="V880" s="238"/>
      <c r="W880" s="238"/>
      <c r="X880" s="238"/>
      <c r="Y880" s="238"/>
      <c r="Z880" s="238"/>
      <c r="AA880" s="238"/>
      <c r="AB880" s="238"/>
      <c r="AC880" s="238"/>
      <c r="AD880" s="238"/>
      <c r="AE880" s="238"/>
      <c r="AF880" s="238"/>
      <c r="AG880" s="238"/>
      <c r="AH880" s="239"/>
      <c r="AI880" s="240"/>
      <c r="AJ880" s="239"/>
      <c r="AK880" s="238"/>
      <c r="AL880" s="241"/>
      <c r="AM880" s="238"/>
      <c r="AN880" s="238"/>
      <c r="AO880" s="238"/>
      <c r="AP880" s="174" t="str">
        <f t="shared" si="114"/>
        <v/>
      </c>
      <c r="AQ880" s="109" t="str">
        <f t="shared" si="115"/>
        <v/>
      </c>
      <c r="AR880" s="172" t="str">
        <f>UPPER(IF($AH880="","",IF(COUNTIF($AR$34:$AR879,$AH880)&lt;1,$AH880,"")))</f>
        <v/>
      </c>
      <c r="AS880" s="111" t="str">
        <f t="shared" si="111"/>
        <v/>
      </c>
      <c r="AT880" s="109" t="str">
        <f t="shared" si="116"/>
        <v/>
      </c>
      <c r="AU880" s="243"/>
      <c r="AV880" s="150"/>
      <c r="AW880" s="151"/>
      <c r="AX880" s="152" t="str">
        <f t="shared" si="109"/>
        <v/>
      </c>
      <c r="AY880" s="152"/>
    </row>
    <row r="881" spans="1:51" s="1" customFormat="1">
      <c r="A881" s="142" t="str">
        <f t="shared" si="112"/>
        <v/>
      </c>
      <c r="B881" s="148" t="str">
        <f t="shared" si="110"/>
        <v/>
      </c>
      <c r="C881" s="8"/>
      <c r="D881" s="111"/>
      <c r="E881" s="144" t="str">
        <f t="shared" si="113"/>
        <v/>
      </c>
      <c r="F881" s="238"/>
      <c r="G881" s="238"/>
      <c r="H881" s="238"/>
      <c r="I881" s="238"/>
      <c r="J881" s="238"/>
      <c r="K881" s="238"/>
      <c r="L881" s="238"/>
      <c r="M881" s="238"/>
      <c r="N881" s="238"/>
      <c r="O881" s="238"/>
      <c r="P881" s="238"/>
      <c r="Q881" s="238"/>
      <c r="R881" s="238"/>
      <c r="S881" s="238"/>
      <c r="T881" s="238"/>
      <c r="U881" s="238"/>
      <c r="V881" s="238"/>
      <c r="W881" s="238"/>
      <c r="X881" s="238"/>
      <c r="Y881" s="238"/>
      <c r="Z881" s="238"/>
      <c r="AA881" s="238"/>
      <c r="AB881" s="238"/>
      <c r="AC881" s="238"/>
      <c r="AD881" s="238"/>
      <c r="AE881" s="238"/>
      <c r="AF881" s="238"/>
      <c r="AG881" s="238"/>
      <c r="AH881" s="239"/>
      <c r="AI881" s="240"/>
      <c r="AJ881" s="239"/>
      <c r="AK881" s="238"/>
      <c r="AL881" s="241"/>
      <c r="AM881" s="238"/>
      <c r="AN881" s="238"/>
      <c r="AO881" s="238"/>
      <c r="AP881" s="174" t="str">
        <f t="shared" si="114"/>
        <v/>
      </c>
      <c r="AQ881" s="109" t="str">
        <f t="shared" si="115"/>
        <v/>
      </c>
      <c r="AR881" s="172" t="str">
        <f>UPPER(IF($AH881="","",IF(COUNTIF($AR$34:$AR880,$AH881)&lt;1,$AH881,"")))</f>
        <v/>
      </c>
      <c r="AS881" s="111" t="str">
        <f t="shared" si="111"/>
        <v/>
      </c>
      <c r="AT881" s="109" t="str">
        <f t="shared" si="116"/>
        <v/>
      </c>
      <c r="AU881" s="243"/>
      <c r="AV881" s="150"/>
      <c r="AW881" s="151"/>
      <c r="AX881" s="152" t="str">
        <f t="shared" si="109"/>
        <v/>
      </c>
      <c r="AY881" s="152"/>
    </row>
    <row r="882" spans="1:51" s="1" customFormat="1">
      <c r="A882" s="142" t="str">
        <f t="shared" si="112"/>
        <v/>
      </c>
      <c r="B882" s="148" t="str">
        <f t="shared" si="110"/>
        <v/>
      </c>
      <c r="C882" s="8"/>
      <c r="D882" s="111"/>
      <c r="E882" s="144" t="str">
        <f t="shared" si="113"/>
        <v/>
      </c>
      <c r="F882" s="238"/>
      <c r="G882" s="238"/>
      <c r="H882" s="238"/>
      <c r="I882" s="238"/>
      <c r="J882" s="238"/>
      <c r="K882" s="238"/>
      <c r="L882" s="238"/>
      <c r="M882" s="238"/>
      <c r="N882" s="238"/>
      <c r="O882" s="238"/>
      <c r="P882" s="238"/>
      <c r="Q882" s="238"/>
      <c r="R882" s="238"/>
      <c r="S882" s="238"/>
      <c r="T882" s="238"/>
      <c r="U882" s="238"/>
      <c r="V882" s="238"/>
      <c r="W882" s="238"/>
      <c r="X882" s="238"/>
      <c r="Y882" s="238"/>
      <c r="Z882" s="238"/>
      <c r="AA882" s="238"/>
      <c r="AB882" s="238"/>
      <c r="AC882" s="238"/>
      <c r="AD882" s="238"/>
      <c r="AE882" s="238"/>
      <c r="AF882" s="238"/>
      <c r="AG882" s="238"/>
      <c r="AH882" s="239"/>
      <c r="AI882" s="240"/>
      <c r="AJ882" s="239"/>
      <c r="AK882" s="238"/>
      <c r="AL882" s="241"/>
      <c r="AM882" s="238"/>
      <c r="AN882" s="238"/>
      <c r="AO882" s="238"/>
      <c r="AP882" s="174" t="str">
        <f t="shared" si="114"/>
        <v/>
      </c>
      <c r="AQ882" s="109" t="str">
        <f t="shared" si="115"/>
        <v/>
      </c>
      <c r="AR882" s="172" t="str">
        <f>UPPER(IF($AH882="","",IF(COUNTIF($AR$34:$AR881,$AH882)&lt;1,$AH882,"")))</f>
        <v/>
      </c>
      <c r="AS882" s="111" t="str">
        <f t="shared" si="111"/>
        <v/>
      </c>
      <c r="AT882" s="109" t="str">
        <f t="shared" si="116"/>
        <v/>
      </c>
      <c r="AU882" s="243"/>
      <c r="AV882" s="150"/>
      <c r="AW882" s="151"/>
      <c r="AX882" s="152" t="str">
        <f t="shared" si="109"/>
        <v/>
      </c>
      <c r="AY882" s="152"/>
    </row>
    <row r="883" spans="1:51" s="1" customFormat="1">
      <c r="A883" s="142" t="str">
        <f t="shared" si="112"/>
        <v/>
      </c>
      <c r="B883" s="148" t="str">
        <f t="shared" si="110"/>
        <v/>
      </c>
      <c r="C883" s="8"/>
      <c r="D883" s="111"/>
      <c r="E883" s="144" t="str">
        <f t="shared" si="113"/>
        <v/>
      </c>
      <c r="F883" s="238"/>
      <c r="G883" s="238"/>
      <c r="H883" s="238"/>
      <c r="I883" s="238"/>
      <c r="J883" s="238"/>
      <c r="K883" s="238"/>
      <c r="L883" s="238"/>
      <c r="M883" s="238"/>
      <c r="N883" s="238"/>
      <c r="O883" s="238"/>
      <c r="P883" s="238"/>
      <c r="Q883" s="238"/>
      <c r="R883" s="238"/>
      <c r="S883" s="238"/>
      <c r="T883" s="238"/>
      <c r="U883" s="238"/>
      <c r="V883" s="238"/>
      <c r="W883" s="238"/>
      <c r="X883" s="238"/>
      <c r="Y883" s="238"/>
      <c r="Z883" s="238"/>
      <c r="AA883" s="238"/>
      <c r="AB883" s="238"/>
      <c r="AC883" s="238"/>
      <c r="AD883" s="238"/>
      <c r="AE883" s="238"/>
      <c r="AF883" s="238"/>
      <c r="AG883" s="238"/>
      <c r="AH883" s="239"/>
      <c r="AI883" s="240"/>
      <c r="AJ883" s="239"/>
      <c r="AK883" s="238"/>
      <c r="AL883" s="241"/>
      <c r="AM883" s="238"/>
      <c r="AN883" s="238"/>
      <c r="AO883" s="238"/>
      <c r="AP883" s="174" t="str">
        <f t="shared" si="114"/>
        <v/>
      </c>
      <c r="AQ883" s="109" t="str">
        <f t="shared" si="115"/>
        <v/>
      </c>
      <c r="AR883" s="172" t="str">
        <f>UPPER(IF($AH883="","",IF(COUNTIF($AR$34:$AR882,$AH883)&lt;1,$AH883,"")))</f>
        <v/>
      </c>
      <c r="AS883" s="111" t="str">
        <f t="shared" si="111"/>
        <v/>
      </c>
      <c r="AT883" s="109" t="str">
        <f t="shared" si="116"/>
        <v/>
      </c>
      <c r="AU883" s="243"/>
      <c r="AV883" s="150"/>
      <c r="AW883" s="151"/>
      <c r="AX883" s="152" t="str">
        <f t="shared" si="109"/>
        <v/>
      </c>
      <c r="AY883" s="152"/>
    </row>
    <row r="884" spans="1:51" s="1" customFormat="1">
      <c r="A884" s="142" t="str">
        <f t="shared" si="112"/>
        <v/>
      </c>
      <c r="B884" s="148" t="str">
        <f t="shared" si="110"/>
        <v/>
      </c>
      <c r="C884" s="8"/>
      <c r="D884" s="111"/>
      <c r="E884" s="144" t="str">
        <f t="shared" si="113"/>
        <v/>
      </c>
      <c r="F884" s="238"/>
      <c r="G884" s="238"/>
      <c r="H884" s="238"/>
      <c r="I884" s="238"/>
      <c r="J884" s="238"/>
      <c r="K884" s="238"/>
      <c r="L884" s="238"/>
      <c r="M884" s="238"/>
      <c r="N884" s="238"/>
      <c r="O884" s="238"/>
      <c r="P884" s="238"/>
      <c r="Q884" s="238"/>
      <c r="R884" s="238"/>
      <c r="S884" s="238"/>
      <c r="T884" s="238"/>
      <c r="U884" s="238"/>
      <c r="V884" s="238"/>
      <c r="W884" s="238"/>
      <c r="X884" s="238"/>
      <c r="Y884" s="238"/>
      <c r="Z884" s="238"/>
      <c r="AA884" s="238"/>
      <c r="AB884" s="238"/>
      <c r="AC884" s="238"/>
      <c r="AD884" s="238"/>
      <c r="AE884" s="238"/>
      <c r="AF884" s="238"/>
      <c r="AG884" s="238"/>
      <c r="AH884" s="239"/>
      <c r="AI884" s="240"/>
      <c r="AJ884" s="239"/>
      <c r="AK884" s="238"/>
      <c r="AL884" s="241"/>
      <c r="AM884" s="238"/>
      <c r="AN884" s="238"/>
      <c r="AO884" s="238"/>
      <c r="AP884" s="174" t="str">
        <f t="shared" si="114"/>
        <v/>
      </c>
      <c r="AQ884" s="109" t="str">
        <f t="shared" si="115"/>
        <v/>
      </c>
      <c r="AR884" s="172" t="str">
        <f>UPPER(IF($AH884="","",IF(COUNTIF($AR$34:$AR883,$AH884)&lt;1,$AH884,"")))</f>
        <v/>
      </c>
      <c r="AS884" s="111" t="str">
        <f t="shared" si="111"/>
        <v/>
      </c>
      <c r="AT884" s="109" t="str">
        <f t="shared" si="116"/>
        <v/>
      </c>
      <c r="AU884" s="243"/>
      <c r="AV884" s="150"/>
      <c r="AW884" s="151"/>
      <c r="AX884" s="152" t="str">
        <f t="shared" si="109"/>
        <v/>
      </c>
      <c r="AY884" s="152"/>
    </row>
    <row r="885" spans="1:51" s="1" customFormat="1">
      <c r="A885" s="142" t="str">
        <f t="shared" si="112"/>
        <v/>
      </c>
      <c r="B885" s="148" t="str">
        <f t="shared" si="110"/>
        <v/>
      </c>
      <c r="C885" s="8"/>
      <c r="D885" s="111"/>
      <c r="E885" s="144" t="str">
        <f t="shared" si="113"/>
        <v/>
      </c>
      <c r="F885" s="238"/>
      <c r="G885" s="238"/>
      <c r="H885" s="238"/>
      <c r="I885" s="238"/>
      <c r="J885" s="238"/>
      <c r="K885" s="238"/>
      <c r="L885" s="238"/>
      <c r="M885" s="238"/>
      <c r="N885" s="238"/>
      <c r="O885" s="238"/>
      <c r="P885" s="238"/>
      <c r="Q885" s="238"/>
      <c r="R885" s="238"/>
      <c r="S885" s="238"/>
      <c r="T885" s="238"/>
      <c r="U885" s="238"/>
      <c r="V885" s="238"/>
      <c r="W885" s="238"/>
      <c r="X885" s="238"/>
      <c r="Y885" s="238"/>
      <c r="Z885" s="238"/>
      <c r="AA885" s="238"/>
      <c r="AB885" s="238"/>
      <c r="AC885" s="238"/>
      <c r="AD885" s="238"/>
      <c r="AE885" s="238"/>
      <c r="AF885" s="238"/>
      <c r="AG885" s="238"/>
      <c r="AH885" s="239"/>
      <c r="AI885" s="240"/>
      <c r="AJ885" s="239"/>
      <c r="AK885" s="238"/>
      <c r="AL885" s="241"/>
      <c r="AM885" s="238"/>
      <c r="AN885" s="238"/>
      <c r="AO885" s="238"/>
      <c r="AP885" s="174" t="str">
        <f t="shared" si="114"/>
        <v/>
      </c>
      <c r="AQ885" s="109" t="str">
        <f t="shared" si="115"/>
        <v/>
      </c>
      <c r="AR885" s="172" t="str">
        <f>UPPER(IF($AH885="","",IF(COUNTIF($AR$34:$AR884,$AH885)&lt;1,$AH885,"")))</f>
        <v/>
      </c>
      <c r="AS885" s="111" t="str">
        <f t="shared" si="111"/>
        <v/>
      </c>
      <c r="AT885" s="109" t="str">
        <f t="shared" si="116"/>
        <v/>
      </c>
      <c r="AU885" s="243"/>
      <c r="AV885" s="150"/>
      <c r="AW885" s="151"/>
      <c r="AX885" s="152" t="str">
        <f t="shared" si="109"/>
        <v/>
      </c>
      <c r="AY885" s="152"/>
    </row>
    <row r="886" spans="1:51" s="1" customFormat="1">
      <c r="A886" s="142" t="str">
        <f t="shared" si="112"/>
        <v/>
      </c>
      <c r="B886" s="148" t="str">
        <f t="shared" si="110"/>
        <v/>
      </c>
      <c r="C886" s="8"/>
      <c r="D886" s="111"/>
      <c r="E886" s="144" t="str">
        <f t="shared" si="113"/>
        <v/>
      </c>
      <c r="F886" s="238"/>
      <c r="G886" s="238"/>
      <c r="H886" s="238"/>
      <c r="I886" s="238"/>
      <c r="J886" s="238"/>
      <c r="K886" s="238"/>
      <c r="L886" s="238"/>
      <c r="M886" s="238"/>
      <c r="N886" s="238"/>
      <c r="O886" s="238"/>
      <c r="P886" s="238"/>
      <c r="Q886" s="238"/>
      <c r="R886" s="238"/>
      <c r="S886" s="238"/>
      <c r="T886" s="238"/>
      <c r="U886" s="238"/>
      <c r="V886" s="238"/>
      <c r="W886" s="238"/>
      <c r="X886" s="238"/>
      <c r="Y886" s="238"/>
      <c r="Z886" s="238"/>
      <c r="AA886" s="238"/>
      <c r="AB886" s="238"/>
      <c r="AC886" s="238"/>
      <c r="AD886" s="238"/>
      <c r="AE886" s="238"/>
      <c r="AF886" s="238"/>
      <c r="AG886" s="238"/>
      <c r="AH886" s="239"/>
      <c r="AI886" s="240"/>
      <c r="AJ886" s="239"/>
      <c r="AK886" s="238"/>
      <c r="AL886" s="241"/>
      <c r="AM886" s="238"/>
      <c r="AN886" s="238"/>
      <c r="AO886" s="238"/>
      <c r="AP886" s="174" t="str">
        <f t="shared" si="114"/>
        <v/>
      </c>
      <c r="AQ886" s="109" t="str">
        <f t="shared" si="115"/>
        <v/>
      </c>
      <c r="AR886" s="172" t="str">
        <f>UPPER(IF($AH886="","",IF(COUNTIF($AR$34:$AR885,$AH886)&lt;1,$AH886,"")))</f>
        <v/>
      </c>
      <c r="AS886" s="111" t="str">
        <f t="shared" si="111"/>
        <v/>
      </c>
      <c r="AT886" s="109" t="str">
        <f t="shared" si="116"/>
        <v/>
      </c>
      <c r="AU886" s="243"/>
      <c r="AV886" s="150"/>
      <c r="AW886" s="151"/>
      <c r="AX886" s="152" t="str">
        <f t="shared" si="109"/>
        <v/>
      </c>
      <c r="AY886" s="152"/>
    </row>
    <row r="887" spans="1:51" s="1" customFormat="1">
      <c r="A887" s="142" t="str">
        <f t="shared" si="112"/>
        <v/>
      </c>
      <c r="B887" s="148" t="str">
        <f t="shared" si="110"/>
        <v/>
      </c>
      <c r="C887" s="8"/>
      <c r="D887" s="111"/>
      <c r="E887" s="144" t="str">
        <f t="shared" si="113"/>
        <v/>
      </c>
      <c r="F887" s="238"/>
      <c r="G887" s="238"/>
      <c r="H887" s="238"/>
      <c r="I887" s="238"/>
      <c r="J887" s="238"/>
      <c r="K887" s="238"/>
      <c r="L887" s="238"/>
      <c r="M887" s="238"/>
      <c r="N887" s="238"/>
      <c r="O887" s="238"/>
      <c r="P887" s="238"/>
      <c r="Q887" s="238"/>
      <c r="R887" s="238"/>
      <c r="S887" s="238"/>
      <c r="T887" s="238"/>
      <c r="U887" s="238"/>
      <c r="V887" s="238"/>
      <c r="W887" s="238"/>
      <c r="X887" s="238"/>
      <c r="Y887" s="238"/>
      <c r="Z887" s="238"/>
      <c r="AA887" s="238"/>
      <c r="AB887" s="238"/>
      <c r="AC887" s="238"/>
      <c r="AD887" s="238"/>
      <c r="AE887" s="238"/>
      <c r="AF887" s="238"/>
      <c r="AG887" s="238"/>
      <c r="AH887" s="239"/>
      <c r="AI887" s="240"/>
      <c r="AJ887" s="239"/>
      <c r="AK887" s="238"/>
      <c r="AL887" s="241"/>
      <c r="AM887" s="238"/>
      <c r="AN887" s="238"/>
      <c r="AO887" s="238"/>
      <c r="AP887" s="174" t="str">
        <f t="shared" si="114"/>
        <v/>
      </c>
      <c r="AQ887" s="109" t="str">
        <f t="shared" si="115"/>
        <v/>
      </c>
      <c r="AR887" s="172" t="str">
        <f>UPPER(IF($AH887="","",IF(COUNTIF($AR$34:$AR886,$AH887)&lt;1,$AH887,"")))</f>
        <v/>
      </c>
      <c r="AS887" s="111" t="str">
        <f t="shared" si="111"/>
        <v/>
      </c>
      <c r="AT887" s="109" t="str">
        <f t="shared" si="116"/>
        <v/>
      </c>
      <c r="AU887" s="243"/>
      <c r="AV887" s="150"/>
      <c r="AW887" s="151"/>
      <c r="AX887" s="152" t="str">
        <f t="shared" si="109"/>
        <v/>
      </c>
      <c r="AY887" s="152"/>
    </row>
    <row r="888" spans="1:51" s="1" customFormat="1">
      <c r="A888" s="142" t="str">
        <f t="shared" si="112"/>
        <v/>
      </c>
      <c r="B888" s="148" t="str">
        <f t="shared" si="110"/>
        <v/>
      </c>
      <c r="C888" s="8"/>
      <c r="D888" s="111"/>
      <c r="E888" s="144" t="str">
        <f t="shared" si="113"/>
        <v/>
      </c>
      <c r="F888" s="238"/>
      <c r="G888" s="238"/>
      <c r="H888" s="238"/>
      <c r="I888" s="238"/>
      <c r="J888" s="238"/>
      <c r="K888" s="238"/>
      <c r="L888" s="238"/>
      <c r="M888" s="238"/>
      <c r="N888" s="238"/>
      <c r="O888" s="238"/>
      <c r="P888" s="238"/>
      <c r="Q888" s="238"/>
      <c r="R888" s="238"/>
      <c r="S888" s="238"/>
      <c r="T888" s="238"/>
      <c r="U888" s="238"/>
      <c r="V888" s="238"/>
      <c r="W888" s="238"/>
      <c r="X888" s="238"/>
      <c r="Y888" s="238"/>
      <c r="Z888" s="238"/>
      <c r="AA888" s="238"/>
      <c r="AB888" s="238"/>
      <c r="AC888" s="238"/>
      <c r="AD888" s="238"/>
      <c r="AE888" s="238"/>
      <c r="AF888" s="238"/>
      <c r="AG888" s="238"/>
      <c r="AH888" s="239"/>
      <c r="AI888" s="240"/>
      <c r="AJ888" s="239"/>
      <c r="AK888" s="238"/>
      <c r="AL888" s="241"/>
      <c r="AM888" s="238"/>
      <c r="AN888" s="238"/>
      <c r="AO888" s="238"/>
      <c r="AP888" s="174" t="str">
        <f t="shared" si="114"/>
        <v/>
      </c>
      <c r="AQ888" s="109" t="str">
        <f t="shared" si="115"/>
        <v/>
      </c>
      <c r="AR888" s="172" t="str">
        <f>UPPER(IF($AH888="","",IF(COUNTIF($AR$34:$AR887,$AH888)&lt;1,$AH888,"")))</f>
        <v/>
      </c>
      <c r="AS888" s="111" t="str">
        <f t="shared" si="111"/>
        <v/>
      </c>
      <c r="AT888" s="109" t="str">
        <f t="shared" si="116"/>
        <v/>
      </c>
      <c r="AU888" s="243"/>
      <c r="AV888" s="150"/>
      <c r="AW888" s="151"/>
      <c r="AX888" s="152" t="str">
        <f t="shared" si="109"/>
        <v/>
      </c>
      <c r="AY888" s="152"/>
    </row>
    <row r="889" spans="1:51" s="1" customFormat="1">
      <c r="A889" s="142" t="str">
        <f t="shared" si="112"/>
        <v/>
      </c>
      <c r="B889" s="148" t="str">
        <f t="shared" si="110"/>
        <v/>
      </c>
      <c r="C889" s="8"/>
      <c r="D889" s="111"/>
      <c r="E889" s="144" t="str">
        <f t="shared" si="113"/>
        <v/>
      </c>
      <c r="F889" s="238"/>
      <c r="G889" s="238"/>
      <c r="H889" s="238"/>
      <c r="I889" s="238"/>
      <c r="J889" s="238"/>
      <c r="K889" s="238"/>
      <c r="L889" s="238"/>
      <c r="M889" s="238"/>
      <c r="N889" s="238"/>
      <c r="O889" s="238"/>
      <c r="P889" s="238"/>
      <c r="Q889" s="238"/>
      <c r="R889" s="238"/>
      <c r="S889" s="238"/>
      <c r="T889" s="238"/>
      <c r="U889" s="238"/>
      <c r="V889" s="238"/>
      <c r="W889" s="238"/>
      <c r="X889" s="238"/>
      <c r="Y889" s="238"/>
      <c r="Z889" s="238"/>
      <c r="AA889" s="238"/>
      <c r="AB889" s="238"/>
      <c r="AC889" s="238"/>
      <c r="AD889" s="238"/>
      <c r="AE889" s="238"/>
      <c r="AF889" s="238"/>
      <c r="AG889" s="238"/>
      <c r="AH889" s="239"/>
      <c r="AI889" s="240"/>
      <c r="AJ889" s="239"/>
      <c r="AK889" s="238"/>
      <c r="AL889" s="241"/>
      <c r="AM889" s="238"/>
      <c r="AN889" s="238"/>
      <c r="AO889" s="238"/>
      <c r="AP889" s="174" t="str">
        <f t="shared" si="114"/>
        <v/>
      </c>
      <c r="AQ889" s="109" t="str">
        <f t="shared" si="115"/>
        <v/>
      </c>
      <c r="AR889" s="172" t="str">
        <f>UPPER(IF($AH889="","",IF(COUNTIF($AR$34:$AR888,$AH889)&lt;1,$AH889,"")))</f>
        <v/>
      </c>
      <c r="AS889" s="111" t="str">
        <f t="shared" si="111"/>
        <v/>
      </c>
      <c r="AT889" s="109" t="str">
        <f t="shared" si="116"/>
        <v/>
      </c>
      <c r="AU889" s="243"/>
      <c r="AV889" s="150"/>
      <c r="AW889" s="151"/>
      <c r="AX889" s="152" t="str">
        <f t="shared" si="109"/>
        <v/>
      </c>
      <c r="AY889" s="152"/>
    </row>
    <row r="890" spans="1:51" s="1" customFormat="1">
      <c r="A890" s="142" t="str">
        <f t="shared" si="112"/>
        <v/>
      </c>
      <c r="B890" s="148" t="str">
        <f t="shared" si="110"/>
        <v/>
      </c>
      <c r="C890" s="8"/>
      <c r="D890" s="111"/>
      <c r="E890" s="144" t="str">
        <f t="shared" si="113"/>
        <v/>
      </c>
      <c r="F890" s="238"/>
      <c r="G890" s="238"/>
      <c r="H890" s="238"/>
      <c r="I890" s="238"/>
      <c r="J890" s="238"/>
      <c r="K890" s="238"/>
      <c r="L890" s="238"/>
      <c r="M890" s="238"/>
      <c r="N890" s="238"/>
      <c r="O890" s="238"/>
      <c r="P890" s="238"/>
      <c r="Q890" s="238"/>
      <c r="R890" s="238"/>
      <c r="S890" s="238"/>
      <c r="T890" s="238"/>
      <c r="U890" s="238"/>
      <c r="V890" s="238"/>
      <c r="W890" s="238"/>
      <c r="X890" s="238"/>
      <c r="Y890" s="238"/>
      <c r="Z890" s="238"/>
      <c r="AA890" s="238"/>
      <c r="AB890" s="238"/>
      <c r="AC890" s="238"/>
      <c r="AD890" s="238"/>
      <c r="AE890" s="238"/>
      <c r="AF890" s="238"/>
      <c r="AG890" s="238"/>
      <c r="AH890" s="239"/>
      <c r="AI890" s="240"/>
      <c r="AJ890" s="239"/>
      <c r="AK890" s="238"/>
      <c r="AL890" s="241"/>
      <c r="AM890" s="238"/>
      <c r="AN890" s="238"/>
      <c r="AO890" s="238"/>
      <c r="AP890" s="174" t="str">
        <f t="shared" si="114"/>
        <v/>
      </c>
      <c r="AQ890" s="109" t="str">
        <f t="shared" si="115"/>
        <v/>
      </c>
      <c r="AR890" s="172" t="str">
        <f>UPPER(IF($AH890="","",IF(COUNTIF($AR$34:$AR889,$AH890)&lt;1,$AH890,"")))</f>
        <v/>
      </c>
      <c r="AS890" s="111" t="str">
        <f t="shared" si="111"/>
        <v/>
      </c>
      <c r="AT890" s="109" t="str">
        <f t="shared" si="116"/>
        <v/>
      </c>
      <c r="AU890" s="243"/>
      <c r="AV890" s="150"/>
      <c r="AW890" s="151"/>
      <c r="AX890" s="152" t="str">
        <f t="shared" si="109"/>
        <v/>
      </c>
      <c r="AY890" s="152"/>
    </row>
    <row r="891" spans="1:51" s="1" customFormat="1">
      <c r="A891" s="142" t="str">
        <f t="shared" si="112"/>
        <v/>
      </c>
      <c r="B891" s="148" t="str">
        <f t="shared" si="110"/>
        <v/>
      </c>
      <c r="C891" s="8"/>
      <c r="D891" s="111"/>
      <c r="E891" s="144" t="str">
        <f t="shared" si="113"/>
        <v/>
      </c>
      <c r="F891" s="238"/>
      <c r="G891" s="238"/>
      <c r="H891" s="238"/>
      <c r="I891" s="238"/>
      <c r="J891" s="238"/>
      <c r="K891" s="238"/>
      <c r="L891" s="238"/>
      <c r="M891" s="238"/>
      <c r="N891" s="238"/>
      <c r="O891" s="238"/>
      <c r="P891" s="238"/>
      <c r="Q891" s="238"/>
      <c r="R891" s="238"/>
      <c r="S891" s="238"/>
      <c r="T891" s="238"/>
      <c r="U891" s="238"/>
      <c r="V891" s="238"/>
      <c r="W891" s="238"/>
      <c r="X891" s="238"/>
      <c r="Y891" s="238"/>
      <c r="Z891" s="238"/>
      <c r="AA891" s="238"/>
      <c r="AB891" s="238"/>
      <c r="AC891" s="238"/>
      <c r="AD891" s="238"/>
      <c r="AE891" s="238"/>
      <c r="AF891" s="238"/>
      <c r="AG891" s="238"/>
      <c r="AH891" s="239"/>
      <c r="AI891" s="240"/>
      <c r="AJ891" s="239"/>
      <c r="AK891" s="238"/>
      <c r="AL891" s="241"/>
      <c r="AM891" s="238"/>
      <c r="AN891" s="238"/>
      <c r="AO891" s="238"/>
      <c r="AP891" s="174" t="str">
        <f t="shared" si="114"/>
        <v/>
      </c>
      <c r="AQ891" s="109" t="str">
        <f t="shared" si="115"/>
        <v/>
      </c>
      <c r="AR891" s="172" t="str">
        <f>UPPER(IF($AH891="","",IF(COUNTIF($AR$34:$AR890,$AH891)&lt;1,$AH891,"")))</f>
        <v/>
      </c>
      <c r="AS891" s="111" t="str">
        <f t="shared" si="111"/>
        <v/>
      </c>
      <c r="AT891" s="109" t="str">
        <f t="shared" si="116"/>
        <v/>
      </c>
      <c r="AU891" s="243"/>
      <c r="AV891" s="150"/>
      <c r="AW891" s="151"/>
      <c r="AX891" s="152" t="str">
        <f t="shared" si="109"/>
        <v/>
      </c>
      <c r="AY891" s="152"/>
    </row>
    <row r="892" spans="1:51" s="1" customFormat="1">
      <c r="A892" s="142" t="str">
        <f t="shared" si="112"/>
        <v/>
      </c>
      <c r="B892" s="148" t="str">
        <f t="shared" si="110"/>
        <v/>
      </c>
      <c r="C892" s="8"/>
      <c r="D892" s="111"/>
      <c r="E892" s="144" t="str">
        <f t="shared" si="113"/>
        <v/>
      </c>
      <c r="F892" s="238"/>
      <c r="G892" s="238"/>
      <c r="H892" s="238"/>
      <c r="I892" s="238"/>
      <c r="J892" s="238"/>
      <c r="K892" s="238"/>
      <c r="L892" s="238"/>
      <c r="M892" s="238"/>
      <c r="N892" s="238"/>
      <c r="O892" s="238"/>
      <c r="P892" s="238"/>
      <c r="Q892" s="238"/>
      <c r="R892" s="238"/>
      <c r="S892" s="238"/>
      <c r="T892" s="238"/>
      <c r="U892" s="238"/>
      <c r="V892" s="238"/>
      <c r="W892" s="238"/>
      <c r="X892" s="238"/>
      <c r="Y892" s="238"/>
      <c r="Z892" s="238"/>
      <c r="AA892" s="238"/>
      <c r="AB892" s="238"/>
      <c r="AC892" s="238"/>
      <c r="AD892" s="238"/>
      <c r="AE892" s="238"/>
      <c r="AF892" s="238"/>
      <c r="AG892" s="238"/>
      <c r="AH892" s="239"/>
      <c r="AI892" s="240"/>
      <c r="AJ892" s="239"/>
      <c r="AK892" s="238"/>
      <c r="AL892" s="241"/>
      <c r="AM892" s="238"/>
      <c r="AN892" s="238"/>
      <c r="AO892" s="238"/>
      <c r="AP892" s="174" t="str">
        <f t="shared" si="114"/>
        <v/>
      </c>
      <c r="AQ892" s="109" t="str">
        <f t="shared" si="115"/>
        <v/>
      </c>
      <c r="AR892" s="172" t="str">
        <f>UPPER(IF($AH892="","",IF(COUNTIF($AR$34:$AR891,$AH892)&lt;1,$AH892,"")))</f>
        <v/>
      </c>
      <c r="AS892" s="111" t="str">
        <f t="shared" si="111"/>
        <v/>
      </c>
      <c r="AT892" s="109" t="str">
        <f t="shared" si="116"/>
        <v/>
      </c>
      <c r="AU892" s="243"/>
      <c r="AV892" s="150"/>
      <c r="AW892" s="151"/>
      <c r="AX892" s="152" t="str">
        <f t="shared" si="109"/>
        <v/>
      </c>
      <c r="AY892" s="152"/>
    </row>
    <row r="893" spans="1:51" s="1" customFormat="1">
      <c r="A893" s="142" t="str">
        <f t="shared" si="112"/>
        <v/>
      </c>
      <c r="B893" s="148" t="str">
        <f t="shared" si="110"/>
        <v/>
      </c>
      <c r="C893" s="8"/>
      <c r="D893" s="111"/>
      <c r="E893" s="144" t="str">
        <f t="shared" si="113"/>
        <v/>
      </c>
      <c r="F893" s="238"/>
      <c r="G893" s="238"/>
      <c r="H893" s="238"/>
      <c r="I893" s="238"/>
      <c r="J893" s="238"/>
      <c r="K893" s="238"/>
      <c r="L893" s="238"/>
      <c r="M893" s="238"/>
      <c r="N893" s="238"/>
      <c r="O893" s="238"/>
      <c r="P893" s="238"/>
      <c r="Q893" s="238"/>
      <c r="R893" s="238"/>
      <c r="S893" s="238"/>
      <c r="T893" s="238"/>
      <c r="U893" s="238"/>
      <c r="V893" s="238"/>
      <c r="W893" s="238"/>
      <c r="X893" s="238"/>
      <c r="Y893" s="238"/>
      <c r="Z893" s="238"/>
      <c r="AA893" s="238"/>
      <c r="AB893" s="238"/>
      <c r="AC893" s="238"/>
      <c r="AD893" s="238"/>
      <c r="AE893" s="238"/>
      <c r="AF893" s="238"/>
      <c r="AG893" s="238"/>
      <c r="AH893" s="239"/>
      <c r="AI893" s="240"/>
      <c r="AJ893" s="239"/>
      <c r="AK893" s="238"/>
      <c r="AL893" s="241"/>
      <c r="AM893" s="238"/>
      <c r="AN893" s="238"/>
      <c r="AO893" s="238"/>
      <c r="AP893" s="174" t="str">
        <f t="shared" si="114"/>
        <v/>
      </c>
      <c r="AQ893" s="109" t="str">
        <f t="shared" si="115"/>
        <v/>
      </c>
      <c r="AR893" s="172" t="str">
        <f>UPPER(IF($AH893="","",IF(COUNTIF($AR$34:$AR892,$AH893)&lt;1,$AH893,"")))</f>
        <v/>
      </c>
      <c r="AS893" s="111" t="str">
        <f t="shared" si="111"/>
        <v/>
      </c>
      <c r="AT893" s="109" t="str">
        <f t="shared" si="116"/>
        <v/>
      </c>
      <c r="AU893" s="243"/>
      <c r="AV893" s="150"/>
      <c r="AW893" s="151"/>
      <c r="AX893" s="152" t="str">
        <f t="shared" si="109"/>
        <v/>
      </c>
      <c r="AY893" s="152"/>
    </row>
    <row r="894" spans="1:51" s="1" customFormat="1">
      <c r="A894" s="142" t="str">
        <f t="shared" si="112"/>
        <v/>
      </c>
      <c r="B894" s="148" t="str">
        <f t="shared" si="110"/>
        <v/>
      </c>
      <c r="C894" s="8"/>
      <c r="D894" s="111"/>
      <c r="E894" s="144" t="str">
        <f t="shared" si="113"/>
        <v/>
      </c>
      <c r="F894" s="238"/>
      <c r="G894" s="238"/>
      <c r="H894" s="238"/>
      <c r="I894" s="238"/>
      <c r="J894" s="238"/>
      <c r="K894" s="238"/>
      <c r="L894" s="238"/>
      <c r="M894" s="238"/>
      <c r="N894" s="238"/>
      <c r="O894" s="238"/>
      <c r="P894" s="238"/>
      <c r="Q894" s="238"/>
      <c r="R894" s="238"/>
      <c r="S894" s="238"/>
      <c r="T894" s="238"/>
      <c r="U894" s="238"/>
      <c r="V894" s="238"/>
      <c r="W894" s="238"/>
      <c r="X894" s="238"/>
      <c r="Y894" s="238"/>
      <c r="Z894" s="238"/>
      <c r="AA894" s="238"/>
      <c r="AB894" s="238"/>
      <c r="AC894" s="238"/>
      <c r="AD894" s="238"/>
      <c r="AE894" s="238"/>
      <c r="AF894" s="238"/>
      <c r="AG894" s="238"/>
      <c r="AH894" s="239"/>
      <c r="AI894" s="240"/>
      <c r="AJ894" s="239"/>
      <c r="AK894" s="238"/>
      <c r="AL894" s="241"/>
      <c r="AM894" s="238"/>
      <c r="AN894" s="238"/>
      <c r="AO894" s="238"/>
      <c r="AP894" s="174" t="str">
        <f t="shared" si="114"/>
        <v/>
      </c>
      <c r="AQ894" s="109" t="str">
        <f t="shared" si="115"/>
        <v/>
      </c>
      <c r="AR894" s="172" t="str">
        <f>UPPER(IF($AH894="","",IF(COUNTIF($AR$34:$AR893,$AH894)&lt;1,$AH894,"")))</f>
        <v/>
      </c>
      <c r="AS894" s="111" t="str">
        <f t="shared" si="111"/>
        <v/>
      </c>
      <c r="AT894" s="109" t="str">
        <f t="shared" si="116"/>
        <v/>
      </c>
      <c r="AU894" s="243"/>
      <c r="AV894" s="150"/>
      <c r="AW894" s="151"/>
      <c r="AX894" s="152" t="str">
        <f t="shared" si="109"/>
        <v/>
      </c>
      <c r="AY894" s="152"/>
    </row>
    <row r="895" spans="1:51" s="1" customFormat="1">
      <c r="A895" s="142" t="str">
        <f t="shared" si="112"/>
        <v/>
      </c>
      <c r="B895" s="148" t="str">
        <f t="shared" si="110"/>
        <v/>
      </c>
      <c r="C895" s="8"/>
      <c r="D895" s="111"/>
      <c r="E895" s="144" t="str">
        <f t="shared" si="113"/>
        <v/>
      </c>
      <c r="F895" s="238"/>
      <c r="G895" s="238"/>
      <c r="H895" s="238"/>
      <c r="I895" s="238"/>
      <c r="J895" s="238"/>
      <c r="K895" s="238"/>
      <c r="L895" s="238"/>
      <c r="M895" s="238"/>
      <c r="N895" s="238"/>
      <c r="O895" s="238"/>
      <c r="P895" s="238"/>
      <c r="Q895" s="238"/>
      <c r="R895" s="238"/>
      <c r="S895" s="238"/>
      <c r="T895" s="238"/>
      <c r="U895" s="238"/>
      <c r="V895" s="238"/>
      <c r="W895" s="238"/>
      <c r="X895" s="238"/>
      <c r="Y895" s="238"/>
      <c r="Z895" s="238"/>
      <c r="AA895" s="238"/>
      <c r="AB895" s="238"/>
      <c r="AC895" s="238"/>
      <c r="AD895" s="238"/>
      <c r="AE895" s="238"/>
      <c r="AF895" s="238"/>
      <c r="AG895" s="238"/>
      <c r="AH895" s="239"/>
      <c r="AI895" s="240"/>
      <c r="AJ895" s="239"/>
      <c r="AK895" s="238"/>
      <c r="AL895" s="241"/>
      <c r="AM895" s="238"/>
      <c r="AN895" s="238"/>
      <c r="AO895" s="238"/>
      <c r="AP895" s="174" t="str">
        <f t="shared" si="114"/>
        <v/>
      </c>
      <c r="AQ895" s="109" t="str">
        <f t="shared" si="115"/>
        <v/>
      </c>
      <c r="AR895" s="172" t="str">
        <f>UPPER(IF($AH895="","",IF(COUNTIF($AR$34:$AR894,$AH895)&lt;1,$AH895,"")))</f>
        <v/>
      </c>
      <c r="AS895" s="111" t="str">
        <f t="shared" si="111"/>
        <v/>
      </c>
      <c r="AT895" s="109" t="str">
        <f t="shared" si="116"/>
        <v/>
      </c>
      <c r="AU895" s="243"/>
      <c r="AV895" s="150"/>
      <c r="AW895" s="151"/>
      <c r="AX895" s="152" t="str">
        <f t="shared" si="109"/>
        <v/>
      </c>
      <c r="AY895" s="152"/>
    </row>
    <row r="896" spans="1:51" s="1" customFormat="1">
      <c r="A896" s="142" t="str">
        <f t="shared" si="112"/>
        <v/>
      </c>
      <c r="B896" s="148" t="str">
        <f t="shared" si="110"/>
        <v/>
      </c>
      <c r="C896" s="8"/>
      <c r="D896" s="111"/>
      <c r="E896" s="144" t="str">
        <f t="shared" si="113"/>
        <v/>
      </c>
      <c r="F896" s="238"/>
      <c r="G896" s="238"/>
      <c r="H896" s="238"/>
      <c r="I896" s="238"/>
      <c r="J896" s="238"/>
      <c r="K896" s="238"/>
      <c r="L896" s="238"/>
      <c r="M896" s="238"/>
      <c r="N896" s="238"/>
      <c r="O896" s="238"/>
      <c r="P896" s="238"/>
      <c r="Q896" s="238"/>
      <c r="R896" s="238"/>
      <c r="S896" s="238"/>
      <c r="T896" s="238"/>
      <c r="U896" s="238"/>
      <c r="V896" s="238"/>
      <c r="W896" s="238"/>
      <c r="X896" s="238"/>
      <c r="Y896" s="238"/>
      <c r="Z896" s="238"/>
      <c r="AA896" s="238"/>
      <c r="AB896" s="238"/>
      <c r="AC896" s="238"/>
      <c r="AD896" s="238"/>
      <c r="AE896" s="238"/>
      <c r="AF896" s="238"/>
      <c r="AG896" s="238"/>
      <c r="AH896" s="239"/>
      <c r="AI896" s="240"/>
      <c r="AJ896" s="239"/>
      <c r="AK896" s="238"/>
      <c r="AL896" s="241"/>
      <c r="AM896" s="238"/>
      <c r="AN896" s="238"/>
      <c r="AO896" s="238"/>
      <c r="AP896" s="174" t="str">
        <f t="shared" si="114"/>
        <v/>
      </c>
      <c r="AQ896" s="109" t="str">
        <f t="shared" si="115"/>
        <v/>
      </c>
      <c r="AR896" s="172" t="str">
        <f>UPPER(IF($AH896="","",IF(COUNTIF($AR$34:$AR895,$AH896)&lt;1,$AH896,"")))</f>
        <v/>
      </c>
      <c r="AS896" s="111" t="str">
        <f t="shared" si="111"/>
        <v/>
      </c>
      <c r="AT896" s="109" t="str">
        <f t="shared" si="116"/>
        <v/>
      </c>
      <c r="AU896" s="243"/>
      <c r="AV896" s="150"/>
      <c r="AW896" s="151"/>
      <c r="AX896" s="152" t="str">
        <f t="shared" si="109"/>
        <v/>
      </c>
      <c r="AY896" s="152"/>
    </row>
    <row r="897" spans="1:51" s="1" customFormat="1">
      <c r="A897" s="142" t="str">
        <f t="shared" si="112"/>
        <v/>
      </c>
      <c r="B897" s="148" t="str">
        <f t="shared" si="110"/>
        <v/>
      </c>
      <c r="C897" s="8"/>
      <c r="D897" s="111"/>
      <c r="E897" s="144" t="str">
        <f t="shared" si="113"/>
        <v/>
      </c>
      <c r="F897" s="238"/>
      <c r="G897" s="238"/>
      <c r="H897" s="238"/>
      <c r="I897" s="238"/>
      <c r="J897" s="238"/>
      <c r="K897" s="238"/>
      <c r="L897" s="238"/>
      <c r="M897" s="238"/>
      <c r="N897" s="238"/>
      <c r="O897" s="238"/>
      <c r="P897" s="238"/>
      <c r="Q897" s="238"/>
      <c r="R897" s="238"/>
      <c r="S897" s="238"/>
      <c r="T897" s="238"/>
      <c r="U897" s="238"/>
      <c r="V897" s="238"/>
      <c r="W897" s="238"/>
      <c r="X897" s="238"/>
      <c r="Y897" s="238"/>
      <c r="Z897" s="238"/>
      <c r="AA897" s="238"/>
      <c r="AB897" s="238"/>
      <c r="AC897" s="238"/>
      <c r="AD897" s="238"/>
      <c r="AE897" s="238"/>
      <c r="AF897" s="238"/>
      <c r="AG897" s="238"/>
      <c r="AH897" s="239"/>
      <c r="AI897" s="240"/>
      <c r="AJ897" s="239"/>
      <c r="AK897" s="238"/>
      <c r="AL897" s="241"/>
      <c r="AM897" s="238"/>
      <c r="AN897" s="238"/>
      <c r="AO897" s="238"/>
      <c r="AP897" s="174" t="str">
        <f t="shared" si="114"/>
        <v/>
      </c>
      <c r="AQ897" s="109" t="str">
        <f t="shared" si="115"/>
        <v/>
      </c>
      <c r="AR897" s="172" t="str">
        <f>UPPER(IF($AH897="","",IF(COUNTIF($AR$34:$AR896,$AH897)&lt;1,$AH897,"")))</f>
        <v/>
      </c>
      <c r="AS897" s="111" t="str">
        <f t="shared" si="111"/>
        <v/>
      </c>
      <c r="AT897" s="109" t="str">
        <f t="shared" si="116"/>
        <v/>
      </c>
      <c r="AU897" s="243"/>
      <c r="AV897" s="150"/>
      <c r="AW897" s="151"/>
      <c r="AX897" s="152" t="str">
        <f t="shared" si="109"/>
        <v/>
      </c>
      <c r="AY897" s="152"/>
    </row>
    <row r="898" spans="1:51" s="1" customFormat="1">
      <c r="A898" s="142" t="str">
        <f t="shared" si="112"/>
        <v/>
      </c>
      <c r="B898" s="148" t="str">
        <f t="shared" si="110"/>
        <v/>
      </c>
      <c r="C898" s="8"/>
      <c r="D898" s="111"/>
      <c r="E898" s="144" t="str">
        <f t="shared" si="113"/>
        <v/>
      </c>
      <c r="F898" s="238"/>
      <c r="G898" s="238"/>
      <c r="H898" s="238"/>
      <c r="I898" s="238"/>
      <c r="J898" s="238"/>
      <c r="K898" s="238"/>
      <c r="L898" s="238"/>
      <c r="M898" s="238"/>
      <c r="N898" s="238"/>
      <c r="O898" s="238"/>
      <c r="P898" s="238"/>
      <c r="Q898" s="238"/>
      <c r="R898" s="238"/>
      <c r="S898" s="238"/>
      <c r="T898" s="238"/>
      <c r="U898" s="238"/>
      <c r="V898" s="238"/>
      <c r="W898" s="238"/>
      <c r="X898" s="238"/>
      <c r="Y898" s="238"/>
      <c r="Z898" s="238"/>
      <c r="AA898" s="238"/>
      <c r="AB898" s="238"/>
      <c r="AC898" s="238"/>
      <c r="AD898" s="238"/>
      <c r="AE898" s="238"/>
      <c r="AF898" s="238"/>
      <c r="AG898" s="238"/>
      <c r="AH898" s="239"/>
      <c r="AI898" s="240"/>
      <c r="AJ898" s="239"/>
      <c r="AK898" s="238"/>
      <c r="AL898" s="241"/>
      <c r="AM898" s="238"/>
      <c r="AN898" s="238"/>
      <c r="AO898" s="238"/>
      <c r="AP898" s="174" t="str">
        <f t="shared" si="114"/>
        <v/>
      </c>
      <c r="AQ898" s="109" t="str">
        <f t="shared" si="115"/>
        <v/>
      </c>
      <c r="AR898" s="172" t="str">
        <f>UPPER(IF($AH898="","",IF(COUNTIF($AR$34:$AR897,$AH898)&lt;1,$AH898,"")))</f>
        <v/>
      </c>
      <c r="AS898" s="111" t="str">
        <f t="shared" si="111"/>
        <v/>
      </c>
      <c r="AT898" s="109" t="str">
        <f t="shared" si="116"/>
        <v/>
      </c>
      <c r="AU898" s="243"/>
      <c r="AV898" s="150"/>
      <c r="AW898" s="151"/>
      <c r="AX898" s="152" t="str">
        <f t="shared" si="109"/>
        <v/>
      </c>
      <c r="AY898" s="152"/>
    </row>
    <row r="899" spans="1:51" s="1" customFormat="1">
      <c r="A899" s="142" t="str">
        <f t="shared" si="112"/>
        <v/>
      </c>
      <c r="B899" s="148" t="str">
        <f t="shared" si="110"/>
        <v/>
      </c>
      <c r="C899" s="8"/>
      <c r="D899" s="111"/>
      <c r="E899" s="144" t="str">
        <f t="shared" si="113"/>
        <v/>
      </c>
      <c r="F899" s="238"/>
      <c r="G899" s="238"/>
      <c r="H899" s="238"/>
      <c r="I899" s="238"/>
      <c r="J899" s="238"/>
      <c r="K899" s="238"/>
      <c r="L899" s="238"/>
      <c r="M899" s="238"/>
      <c r="N899" s="238"/>
      <c r="O899" s="238"/>
      <c r="P899" s="238"/>
      <c r="Q899" s="238"/>
      <c r="R899" s="238"/>
      <c r="S899" s="238"/>
      <c r="T899" s="238"/>
      <c r="U899" s="238"/>
      <c r="V899" s="238"/>
      <c r="W899" s="238"/>
      <c r="X899" s="238"/>
      <c r="Y899" s="238"/>
      <c r="Z899" s="238"/>
      <c r="AA899" s="238"/>
      <c r="AB899" s="238"/>
      <c r="AC899" s="238"/>
      <c r="AD899" s="238"/>
      <c r="AE899" s="238"/>
      <c r="AF899" s="238"/>
      <c r="AG899" s="238"/>
      <c r="AH899" s="239"/>
      <c r="AI899" s="240"/>
      <c r="AJ899" s="239"/>
      <c r="AK899" s="238"/>
      <c r="AL899" s="241"/>
      <c r="AM899" s="238"/>
      <c r="AN899" s="238"/>
      <c r="AO899" s="238"/>
      <c r="AP899" s="174" t="str">
        <f t="shared" si="114"/>
        <v/>
      </c>
      <c r="AQ899" s="109" t="str">
        <f t="shared" si="115"/>
        <v/>
      </c>
      <c r="AR899" s="172" t="str">
        <f>UPPER(IF($AH899="","",IF(COUNTIF($AR$34:$AR898,$AH899)&lt;1,$AH899,"")))</f>
        <v/>
      </c>
      <c r="AS899" s="111" t="str">
        <f t="shared" si="111"/>
        <v/>
      </c>
      <c r="AT899" s="109" t="str">
        <f t="shared" si="116"/>
        <v/>
      </c>
      <c r="AU899" s="243"/>
      <c r="AV899" s="150"/>
      <c r="AW899" s="151"/>
      <c r="AX899" s="152" t="str">
        <f t="shared" si="109"/>
        <v/>
      </c>
      <c r="AY899" s="152"/>
    </row>
    <row r="900" spans="1:51" s="1" customFormat="1">
      <c r="A900" s="142" t="str">
        <f t="shared" si="112"/>
        <v/>
      </c>
      <c r="B900" s="148" t="str">
        <f t="shared" si="110"/>
        <v/>
      </c>
      <c r="C900" s="8"/>
      <c r="D900" s="111"/>
      <c r="E900" s="144" t="str">
        <f t="shared" si="113"/>
        <v/>
      </c>
      <c r="F900" s="238"/>
      <c r="G900" s="238"/>
      <c r="H900" s="238"/>
      <c r="I900" s="238"/>
      <c r="J900" s="238"/>
      <c r="K900" s="238"/>
      <c r="L900" s="238"/>
      <c r="M900" s="238"/>
      <c r="N900" s="238"/>
      <c r="O900" s="238"/>
      <c r="P900" s="238"/>
      <c r="Q900" s="238"/>
      <c r="R900" s="238"/>
      <c r="S900" s="238"/>
      <c r="T900" s="238"/>
      <c r="U900" s="238"/>
      <c r="V900" s="238"/>
      <c r="W900" s="238"/>
      <c r="X900" s="238"/>
      <c r="Y900" s="238"/>
      <c r="Z900" s="238"/>
      <c r="AA900" s="238"/>
      <c r="AB900" s="238"/>
      <c r="AC900" s="238"/>
      <c r="AD900" s="238"/>
      <c r="AE900" s="238"/>
      <c r="AF900" s="238"/>
      <c r="AG900" s="238"/>
      <c r="AH900" s="239"/>
      <c r="AI900" s="240"/>
      <c r="AJ900" s="239"/>
      <c r="AK900" s="238"/>
      <c r="AL900" s="241"/>
      <c r="AM900" s="238"/>
      <c r="AN900" s="238"/>
      <c r="AO900" s="238"/>
      <c r="AP900" s="174" t="str">
        <f t="shared" si="114"/>
        <v/>
      </c>
      <c r="AQ900" s="109" t="str">
        <f t="shared" si="115"/>
        <v/>
      </c>
      <c r="AR900" s="172" t="str">
        <f>UPPER(IF($AH900="","",IF(COUNTIF($AR$34:$AR899,$AH900)&lt;1,$AH900,"")))</f>
        <v/>
      </c>
      <c r="AS900" s="111" t="str">
        <f t="shared" si="111"/>
        <v/>
      </c>
      <c r="AT900" s="109" t="str">
        <f t="shared" si="116"/>
        <v/>
      </c>
      <c r="AU900" s="243"/>
      <c r="AV900" s="150"/>
      <c r="AW900" s="151"/>
      <c r="AX900" s="152" t="str">
        <f t="shared" si="109"/>
        <v/>
      </c>
      <c r="AY900" s="152"/>
    </row>
    <row r="901" spans="1:51" s="1" customFormat="1">
      <c r="A901" s="142" t="str">
        <f t="shared" si="112"/>
        <v/>
      </c>
      <c r="B901" s="148" t="str">
        <f t="shared" si="110"/>
        <v/>
      </c>
      <c r="C901" s="8"/>
      <c r="D901" s="111"/>
      <c r="E901" s="144" t="str">
        <f t="shared" si="113"/>
        <v/>
      </c>
      <c r="F901" s="238"/>
      <c r="G901" s="238"/>
      <c r="H901" s="238"/>
      <c r="I901" s="238"/>
      <c r="J901" s="238"/>
      <c r="K901" s="238"/>
      <c r="L901" s="238"/>
      <c r="M901" s="238"/>
      <c r="N901" s="238"/>
      <c r="O901" s="238"/>
      <c r="P901" s="238"/>
      <c r="Q901" s="238"/>
      <c r="R901" s="238"/>
      <c r="S901" s="238"/>
      <c r="T901" s="238"/>
      <c r="U901" s="238"/>
      <c r="V901" s="238"/>
      <c r="W901" s="238"/>
      <c r="X901" s="238"/>
      <c r="Y901" s="238"/>
      <c r="Z901" s="238"/>
      <c r="AA901" s="238"/>
      <c r="AB901" s="238"/>
      <c r="AC901" s="238"/>
      <c r="AD901" s="238"/>
      <c r="AE901" s="238"/>
      <c r="AF901" s="238"/>
      <c r="AG901" s="238"/>
      <c r="AH901" s="239"/>
      <c r="AI901" s="240"/>
      <c r="AJ901" s="239"/>
      <c r="AK901" s="238"/>
      <c r="AL901" s="241"/>
      <c r="AM901" s="238"/>
      <c r="AN901" s="238"/>
      <c r="AO901" s="238"/>
      <c r="AP901" s="174" t="str">
        <f t="shared" si="114"/>
        <v/>
      </c>
      <c r="AQ901" s="109" t="str">
        <f t="shared" si="115"/>
        <v/>
      </c>
      <c r="AR901" s="172" t="str">
        <f>UPPER(IF($AH901="","",IF(COUNTIF($AR$34:$AR900,$AH901)&lt;1,$AH901,"")))</f>
        <v/>
      </c>
      <c r="AS901" s="111" t="str">
        <f t="shared" si="111"/>
        <v/>
      </c>
      <c r="AT901" s="109" t="str">
        <f t="shared" si="116"/>
        <v/>
      </c>
      <c r="AU901" s="243"/>
      <c r="AV901" s="150"/>
      <c r="AW901" s="151"/>
      <c r="AX901" s="152" t="str">
        <f t="shared" si="109"/>
        <v/>
      </c>
      <c r="AY901" s="152"/>
    </row>
    <row r="902" spans="1:51" s="1" customFormat="1">
      <c r="A902" s="142" t="str">
        <f t="shared" si="112"/>
        <v/>
      </c>
      <c r="B902" s="148" t="str">
        <f t="shared" si="110"/>
        <v/>
      </c>
      <c r="C902" s="8"/>
      <c r="D902" s="111"/>
      <c r="E902" s="144" t="str">
        <f t="shared" si="113"/>
        <v/>
      </c>
      <c r="F902" s="238"/>
      <c r="G902" s="238"/>
      <c r="H902" s="238"/>
      <c r="I902" s="238"/>
      <c r="J902" s="238"/>
      <c r="K902" s="238"/>
      <c r="L902" s="238"/>
      <c r="M902" s="238"/>
      <c r="N902" s="238"/>
      <c r="O902" s="238"/>
      <c r="P902" s="238"/>
      <c r="Q902" s="238"/>
      <c r="R902" s="238"/>
      <c r="S902" s="238"/>
      <c r="T902" s="238"/>
      <c r="U902" s="238"/>
      <c r="V902" s="238"/>
      <c r="W902" s="238"/>
      <c r="X902" s="238"/>
      <c r="Y902" s="238"/>
      <c r="Z902" s="238"/>
      <c r="AA902" s="238"/>
      <c r="AB902" s="238"/>
      <c r="AC902" s="238"/>
      <c r="AD902" s="238"/>
      <c r="AE902" s="238"/>
      <c r="AF902" s="238"/>
      <c r="AG902" s="238"/>
      <c r="AH902" s="239"/>
      <c r="AI902" s="240"/>
      <c r="AJ902" s="239"/>
      <c r="AK902" s="238"/>
      <c r="AL902" s="241"/>
      <c r="AM902" s="238"/>
      <c r="AN902" s="238"/>
      <c r="AO902" s="238"/>
      <c r="AP902" s="174" t="str">
        <f t="shared" si="114"/>
        <v/>
      </c>
      <c r="AQ902" s="109" t="str">
        <f t="shared" si="115"/>
        <v/>
      </c>
      <c r="AR902" s="172" t="str">
        <f>UPPER(IF($AH902="","",IF(COUNTIF($AR$34:$AR901,$AH902)&lt;1,$AH902,"")))</f>
        <v/>
      </c>
      <c r="AS902" s="111" t="str">
        <f t="shared" si="111"/>
        <v/>
      </c>
      <c r="AT902" s="109" t="str">
        <f t="shared" si="116"/>
        <v/>
      </c>
      <c r="AU902" s="243"/>
      <c r="AV902" s="150"/>
      <c r="AW902" s="151"/>
      <c r="AX902" s="152" t="str">
        <f t="shared" si="109"/>
        <v/>
      </c>
      <c r="AY902" s="152"/>
    </row>
    <row r="903" spans="1:51" s="1" customFormat="1">
      <c r="A903" s="142" t="str">
        <f t="shared" si="112"/>
        <v/>
      </c>
      <c r="B903" s="148" t="str">
        <f t="shared" si="110"/>
        <v/>
      </c>
      <c r="C903" s="8"/>
      <c r="D903" s="111"/>
      <c r="E903" s="144" t="str">
        <f t="shared" si="113"/>
        <v/>
      </c>
      <c r="F903" s="238"/>
      <c r="G903" s="238"/>
      <c r="H903" s="238"/>
      <c r="I903" s="238"/>
      <c r="J903" s="238"/>
      <c r="K903" s="238"/>
      <c r="L903" s="238"/>
      <c r="M903" s="238"/>
      <c r="N903" s="238"/>
      <c r="O903" s="238"/>
      <c r="P903" s="238"/>
      <c r="Q903" s="238"/>
      <c r="R903" s="238"/>
      <c r="S903" s="238"/>
      <c r="T903" s="238"/>
      <c r="U903" s="238"/>
      <c r="V903" s="238"/>
      <c r="W903" s="238"/>
      <c r="X903" s="238"/>
      <c r="Y903" s="238"/>
      <c r="Z903" s="238"/>
      <c r="AA903" s="238"/>
      <c r="AB903" s="238"/>
      <c r="AC903" s="238"/>
      <c r="AD903" s="238"/>
      <c r="AE903" s="238"/>
      <c r="AF903" s="238"/>
      <c r="AG903" s="238"/>
      <c r="AH903" s="239"/>
      <c r="AI903" s="240"/>
      <c r="AJ903" s="239"/>
      <c r="AK903" s="238"/>
      <c r="AL903" s="241"/>
      <c r="AM903" s="238"/>
      <c r="AN903" s="238"/>
      <c r="AO903" s="238"/>
      <c r="AP903" s="174" t="str">
        <f t="shared" si="114"/>
        <v/>
      </c>
      <c r="AQ903" s="109" t="str">
        <f t="shared" si="115"/>
        <v/>
      </c>
      <c r="AR903" s="172" t="str">
        <f>UPPER(IF($AH903="","",IF(COUNTIF($AR$34:$AR902,$AH903)&lt;1,$AH903,"")))</f>
        <v/>
      </c>
      <c r="AS903" s="111" t="str">
        <f t="shared" si="111"/>
        <v/>
      </c>
      <c r="AT903" s="109" t="str">
        <f t="shared" si="116"/>
        <v/>
      </c>
      <c r="AU903" s="243"/>
      <c r="AV903" s="150"/>
      <c r="AW903" s="151"/>
      <c r="AX903" s="152" t="str">
        <f t="shared" si="109"/>
        <v/>
      </c>
      <c r="AY903" s="152"/>
    </row>
    <row r="904" spans="1:51" s="1" customFormat="1">
      <c r="A904" s="142" t="str">
        <f t="shared" si="112"/>
        <v/>
      </c>
      <c r="B904" s="148" t="str">
        <f t="shared" si="110"/>
        <v/>
      </c>
      <c r="C904" s="8"/>
      <c r="D904" s="111"/>
      <c r="E904" s="144" t="str">
        <f t="shared" si="113"/>
        <v/>
      </c>
      <c r="F904" s="238"/>
      <c r="G904" s="238"/>
      <c r="H904" s="238"/>
      <c r="I904" s="238"/>
      <c r="J904" s="238"/>
      <c r="K904" s="238"/>
      <c r="L904" s="238"/>
      <c r="M904" s="238"/>
      <c r="N904" s="238"/>
      <c r="O904" s="238"/>
      <c r="P904" s="238"/>
      <c r="Q904" s="238"/>
      <c r="R904" s="238"/>
      <c r="S904" s="238"/>
      <c r="T904" s="238"/>
      <c r="U904" s="238"/>
      <c r="V904" s="238"/>
      <c r="W904" s="238"/>
      <c r="X904" s="238"/>
      <c r="Y904" s="238"/>
      <c r="Z904" s="238"/>
      <c r="AA904" s="238"/>
      <c r="AB904" s="238"/>
      <c r="AC904" s="238"/>
      <c r="AD904" s="238"/>
      <c r="AE904" s="238"/>
      <c r="AF904" s="238"/>
      <c r="AG904" s="238"/>
      <c r="AH904" s="239"/>
      <c r="AI904" s="240"/>
      <c r="AJ904" s="239"/>
      <c r="AK904" s="238"/>
      <c r="AL904" s="241"/>
      <c r="AM904" s="238"/>
      <c r="AN904" s="238"/>
      <c r="AO904" s="238"/>
      <c r="AP904" s="174" t="str">
        <f t="shared" si="114"/>
        <v/>
      </c>
      <c r="AQ904" s="109" t="str">
        <f t="shared" si="115"/>
        <v/>
      </c>
      <c r="AR904" s="172" t="str">
        <f>UPPER(IF($AH904="","",IF(COUNTIF($AR$34:$AR903,$AH904)&lt;1,$AH904,"")))</f>
        <v/>
      </c>
      <c r="AS904" s="111" t="str">
        <f t="shared" si="111"/>
        <v/>
      </c>
      <c r="AT904" s="109" t="str">
        <f t="shared" si="116"/>
        <v/>
      </c>
      <c r="AU904" s="243"/>
      <c r="AV904" s="150"/>
      <c r="AW904" s="151"/>
      <c r="AX904" s="152" t="str">
        <f t="shared" si="109"/>
        <v/>
      </c>
      <c r="AY904" s="152"/>
    </row>
    <row r="905" spans="1:51" s="1" customFormat="1">
      <c r="A905" s="142" t="str">
        <f t="shared" si="112"/>
        <v/>
      </c>
      <c r="B905" s="148" t="str">
        <f t="shared" si="110"/>
        <v/>
      </c>
      <c r="C905" s="8"/>
      <c r="D905" s="111"/>
      <c r="E905" s="144" t="str">
        <f t="shared" si="113"/>
        <v/>
      </c>
      <c r="F905" s="238"/>
      <c r="G905" s="238"/>
      <c r="H905" s="238"/>
      <c r="I905" s="238"/>
      <c r="J905" s="238"/>
      <c r="K905" s="238"/>
      <c r="L905" s="238"/>
      <c r="M905" s="238"/>
      <c r="N905" s="238"/>
      <c r="O905" s="238"/>
      <c r="P905" s="238"/>
      <c r="Q905" s="238"/>
      <c r="R905" s="238"/>
      <c r="S905" s="238"/>
      <c r="T905" s="238"/>
      <c r="U905" s="238"/>
      <c r="V905" s="238"/>
      <c r="W905" s="238"/>
      <c r="X905" s="238"/>
      <c r="Y905" s="238"/>
      <c r="Z905" s="238"/>
      <c r="AA905" s="238"/>
      <c r="AB905" s="238"/>
      <c r="AC905" s="238"/>
      <c r="AD905" s="238"/>
      <c r="AE905" s="238"/>
      <c r="AF905" s="238"/>
      <c r="AG905" s="238"/>
      <c r="AH905" s="239"/>
      <c r="AI905" s="240"/>
      <c r="AJ905" s="239"/>
      <c r="AK905" s="238"/>
      <c r="AL905" s="241"/>
      <c r="AM905" s="238"/>
      <c r="AN905" s="238"/>
      <c r="AO905" s="238"/>
      <c r="AP905" s="174" t="str">
        <f t="shared" si="114"/>
        <v/>
      </c>
      <c r="AQ905" s="109" t="str">
        <f t="shared" si="115"/>
        <v/>
      </c>
      <c r="AR905" s="172" t="str">
        <f>UPPER(IF($AH905="","",IF(COUNTIF($AR$34:$AR904,$AH905)&lt;1,$AH905,"")))</f>
        <v/>
      </c>
      <c r="AS905" s="111" t="str">
        <f t="shared" si="111"/>
        <v/>
      </c>
      <c r="AT905" s="109" t="str">
        <f t="shared" si="116"/>
        <v/>
      </c>
      <c r="AU905" s="243"/>
      <c r="AV905" s="150"/>
      <c r="AW905" s="151"/>
      <c r="AX905" s="152" t="str">
        <f t="shared" si="109"/>
        <v/>
      </c>
      <c r="AY905" s="152"/>
    </row>
    <row r="906" spans="1:51" s="1" customFormat="1">
      <c r="A906" s="142" t="str">
        <f t="shared" si="112"/>
        <v/>
      </c>
      <c r="B906" s="148" t="str">
        <f t="shared" si="110"/>
        <v/>
      </c>
      <c r="C906" s="8"/>
      <c r="D906" s="111"/>
      <c r="E906" s="144" t="str">
        <f t="shared" si="113"/>
        <v/>
      </c>
      <c r="F906" s="238"/>
      <c r="G906" s="238"/>
      <c r="H906" s="238"/>
      <c r="I906" s="238"/>
      <c r="J906" s="238"/>
      <c r="K906" s="238"/>
      <c r="L906" s="238"/>
      <c r="M906" s="238"/>
      <c r="N906" s="238"/>
      <c r="O906" s="238"/>
      <c r="P906" s="238"/>
      <c r="Q906" s="238"/>
      <c r="R906" s="238"/>
      <c r="S906" s="238"/>
      <c r="T906" s="238"/>
      <c r="U906" s="238"/>
      <c r="V906" s="238"/>
      <c r="W906" s="238"/>
      <c r="X906" s="238"/>
      <c r="Y906" s="238"/>
      <c r="Z906" s="238"/>
      <c r="AA906" s="238"/>
      <c r="AB906" s="238"/>
      <c r="AC906" s="238"/>
      <c r="AD906" s="238"/>
      <c r="AE906" s="238"/>
      <c r="AF906" s="238"/>
      <c r="AG906" s="238"/>
      <c r="AH906" s="239"/>
      <c r="AI906" s="240"/>
      <c r="AJ906" s="239"/>
      <c r="AK906" s="238"/>
      <c r="AL906" s="241"/>
      <c r="AM906" s="238"/>
      <c r="AN906" s="238"/>
      <c r="AO906" s="238"/>
      <c r="AP906" s="174" t="str">
        <f t="shared" si="114"/>
        <v/>
      </c>
      <c r="AQ906" s="109" t="str">
        <f t="shared" si="115"/>
        <v/>
      </c>
      <c r="AR906" s="172" t="str">
        <f>UPPER(IF($AH906="","",IF(COUNTIF($AR$34:$AR905,$AH906)&lt;1,$AH906,"")))</f>
        <v/>
      </c>
      <c r="AS906" s="111" t="str">
        <f t="shared" si="111"/>
        <v/>
      </c>
      <c r="AT906" s="109" t="str">
        <f t="shared" si="116"/>
        <v/>
      </c>
      <c r="AU906" s="243"/>
      <c r="AV906" s="150"/>
      <c r="AW906" s="151"/>
      <c r="AX906" s="152" t="str">
        <f t="shared" si="109"/>
        <v/>
      </c>
      <c r="AY906" s="152"/>
    </row>
    <row r="907" spans="1:51" s="1" customFormat="1">
      <c r="A907" s="142" t="str">
        <f t="shared" si="112"/>
        <v/>
      </c>
      <c r="B907" s="148" t="str">
        <f t="shared" si="110"/>
        <v/>
      </c>
      <c r="C907" s="8"/>
      <c r="D907" s="111"/>
      <c r="E907" s="144" t="str">
        <f t="shared" si="113"/>
        <v/>
      </c>
      <c r="F907" s="238"/>
      <c r="G907" s="238"/>
      <c r="H907" s="238"/>
      <c r="I907" s="238"/>
      <c r="J907" s="238"/>
      <c r="K907" s="238"/>
      <c r="L907" s="238"/>
      <c r="M907" s="238"/>
      <c r="N907" s="238"/>
      <c r="O907" s="238"/>
      <c r="P907" s="238"/>
      <c r="Q907" s="238"/>
      <c r="R907" s="238"/>
      <c r="S907" s="238"/>
      <c r="T907" s="238"/>
      <c r="U907" s="238"/>
      <c r="V907" s="238"/>
      <c r="W907" s="238"/>
      <c r="X907" s="238"/>
      <c r="Y907" s="238"/>
      <c r="Z907" s="238"/>
      <c r="AA907" s="238"/>
      <c r="AB907" s="238"/>
      <c r="AC907" s="238"/>
      <c r="AD907" s="238"/>
      <c r="AE907" s="238"/>
      <c r="AF907" s="238"/>
      <c r="AG907" s="238"/>
      <c r="AH907" s="239"/>
      <c r="AI907" s="240"/>
      <c r="AJ907" s="239"/>
      <c r="AK907" s="238"/>
      <c r="AL907" s="241"/>
      <c r="AM907" s="238"/>
      <c r="AN907" s="238"/>
      <c r="AO907" s="238"/>
      <c r="AP907" s="174" t="str">
        <f t="shared" si="114"/>
        <v/>
      </c>
      <c r="AQ907" s="109" t="str">
        <f t="shared" si="115"/>
        <v/>
      </c>
      <c r="AR907" s="172" t="str">
        <f>UPPER(IF($AH907="","",IF(COUNTIF($AR$34:$AR906,$AH907)&lt;1,$AH907,"")))</f>
        <v/>
      </c>
      <c r="AS907" s="111" t="str">
        <f t="shared" si="111"/>
        <v/>
      </c>
      <c r="AT907" s="109" t="str">
        <f t="shared" si="116"/>
        <v/>
      </c>
      <c r="AU907" s="243"/>
      <c r="AV907" s="150"/>
      <c r="AW907" s="151"/>
      <c r="AX907" s="152" t="str">
        <f t="shared" si="109"/>
        <v/>
      </c>
      <c r="AY907" s="152"/>
    </row>
    <row r="908" spans="1:51" s="1" customFormat="1">
      <c r="A908" s="142" t="str">
        <f t="shared" si="112"/>
        <v/>
      </c>
      <c r="B908" s="148" t="str">
        <f t="shared" si="110"/>
        <v/>
      </c>
      <c r="C908" s="8"/>
      <c r="D908" s="111"/>
      <c r="E908" s="144" t="str">
        <f t="shared" si="113"/>
        <v/>
      </c>
      <c r="F908" s="238"/>
      <c r="G908" s="238"/>
      <c r="H908" s="238"/>
      <c r="I908" s="238"/>
      <c r="J908" s="238"/>
      <c r="K908" s="238"/>
      <c r="L908" s="238"/>
      <c r="M908" s="238"/>
      <c r="N908" s="238"/>
      <c r="O908" s="238"/>
      <c r="P908" s="238"/>
      <c r="Q908" s="238"/>
      <c r="R908" s="238"/>
      <c r="S908" s="238"/>
      <c r="T908" s="238"/>
      <c r="U908" s="238"/>
      <c r="V908" s="238"/>
      <c r="W908" s="238"/>
      <c r="X908" s="238"/>
      <c r="Y908" s="238"/>
      <c r="Z908" s="238"/>
      <c r="AA908" s="238"/>
      <c r="AB908" s="238"/>
      <c r="AC908" s="238"/>
      <c r="AD908" s="238"/>
      <c r="AE908" s="238"/>
      <c r="AF908" s="238"/>
      <c r="AG908" s="238"/>
      <c r="AH908" s="239"/>
      <c r="AI908" s="240"/>
      <c r="AJ908" s="239"/>
      <c r="AK908" s="238"/>
      <c r="AL908" s="241"/>
      <c r="AM908" s="238"/>
      <c r="AN908" s="238"/>
      <c r="AO908" s="238"/>
      <c r="AP908" s="174" t="str">
        <f t="shared" si="114"/>
        <v/>
      </c>
      <c r="AQ908" s="109" t="str">
        <f t="shared" si="115"/>
        <v/>
      </c>
      <c r="AR908" s="172" t="str">
        <f>UPPER(IF($AH908="","",IF(COUNTIF($AR$34:$AR907,$AH908)&lt;1,$AH908,"")))</f>
        <v/>
      </c>
      <c r="AS908" s="111" t="str">
        <f t="shared" si="111"/>
        <v/>
      </c>
      <c r="AT908" s="109" t="str">
        <f t="shared" si="116"/>
        <v/>
      </c>
      <c r="AU908" s="243"/>
      <c r="AV908" s="150"/>
      <c r="AW908" s="151"/>
      <c r="AX908" s="152" t="str">
        <f t="shared" si="109"/>
        <v/>
      </c>
      <c r="AY908" s="152"/>
    </row>
    <row r="909" spans="1:51" s="1" customFormat="1">
      <c r="A909" s="142" t="str">
        <f t="shared" si="112"/>
        <v/>
      </c>
      <c r="B909" s="148" t="str">
        <f t="shared" si="110"/>
        <v/>
      </c>
      <c r="C909" s="8"/>
      <c r="D909" s="111"/>
      <c r="E909" s="144" t="str">
        <f t="shared" si="113"/>
        <v/>
      </c>
      <c r="F909" s="238"/>
      <c r="G909" s="238"/>
      <c r="H909" s="238"/>
      <c r="I909" s="238"/>
      <c r="J909" s="238"/>
      <c r="K909" s="238"/>
      <c r="L909" s="238"/>
      <c r="M909" s="238"/>
      <c r="N909" s="238"/>
      <c r="O909" s="238"/>
      <c r="P909" s="238"/>
      <c r="Q909" s="238"/>
      <c r="R909" s="238"/>
      <c r="S909" s="238"/>
      <c r="T909" s="238"/>
      <c r="U909" s="238"/>
      <c r="V909" s="238"/>
      <c r="W909" s="238"/>
      <c r="X909" s="238"/>
      <c r="Y909" s="238"/>
      <c r="Z909" s="238"/>
      <c r="AA909" s="238"/>
      <c r="AB909" s="238"/>
      <c r="AC909" s="238"/>
      <c r="AD909" s="238"/>
      <c r="AE909" s="238"/>
      <c r="AF909" s="238"/>
      <c r="AG909" s="238"/>
      <c r="AH909" s="239"/>
      <c r="AI909" s="240"/>
      <c r="AJ909" s="239"/>
      <c r="AK909" s="238"/>
      <c r="AL909" s="241"/>
      <c r="AM909" s="238"/>
      <c r="AN909" s="238"/>
      <c r="AO909" s="238"/>
      <c r="AP909" s="174" t="str">
        <f t="shared" si="114"/>
        <v/>
      </c>
      <c r="AQ909" s="109" t="str">
        <f t="shared" si="115"/>
        <v/>
      </c>
      <c r="AR909" s="172" t="str">
        <f>UPPER(IF($AH909="","",IF(COUNTIF($AR$34:$AR908,$AH909)&lt;1,$AH909,"")))</f>
        <v/>
      </c>
      <c r="AS909" s="111" t="str">
        <f t="shared" si="111"/>
        <v/>
      </c>
      <c r="AT909" s="109" t="str">
        <f t="shared" si="116"/>
        <v/>
      </c>
      <c r="AU909" s="243"/>
      <c r="AV909" s="150"/>
      <c r="AW909" s="151"/>
      <c r="AX909" s="152" t="str">
        <f t="shared" si="109"/>
        <v/>
      </c>
      <c r="AY909" s="152"/>
    </row>
    <row r="910" spans="1:51" s="1" customFormat="1">
      <c r="A910" s="142" t="str">
        <f t="shared" si="112"/>
        <v/>
      </c>
      <c r="B910" s="148" t="str">
        <f t="shared" si="110"/>
        <v/>
      </c>
      <c r="C910" s="8"/>
      <c r="D910" s="111"/>
      <c r="E910" s="144" t="str">
        <f t="shared" si="113"/>
        <v/>
      </c>
      <c r="F910" s="238"/>
      <c r="G910" s="238"/>
      <c r="H910" s="238"/>
      <c r="I910" s="238"/>
      <c r="J910" s="238"/>
      <c r="K910" s="238"/>
      <c r="L910" s="238"/>
      <c r="M910" s="238"/>
      <c r="N910" s="238"/>
      <c r="O910" s="238"/>
      <c r="P910" s="238"/>
      <c r="Q910" s="238"/>
      <c r="R910" s="238"/>
      <c r="S910" s="238"/>
      <c r="T910" s="238"/>
      <c r="U910" s="238"/>
      <c r="V910" s="238"/>
      <c r="W910" s="238"/>
      <c r="X910" s="238"/>
      <c r="Y910" s="238"/>
      <c r="Z910" s="238"/>
      <c r="AA910" s="238"/>
      <c r="AB910" s="238"/>
      <c r="AC910" s="238"/>
      <c r="AD910" s="238"/>
      <c r="AE910" s="238"/>
      <c r="AF910" s="238"/>
      <c r="AG910" s="238"/>
      <c r="AH910" s="239"/>
      <c r="AI910" s="240"/>
      <c r="AJ910" s="239"/>
      <c r="AK910" s="238"/>
      <c r="AL910" s="241"/>
      <c r="AM910" s="238"/>
      <c r="AN910" s="238"/>
      <c r="AO910" s="238"/>
      <c r="AP910" s="174" t="str">
        <f t="shared" si="114"/>
        <v/>
      </c>
      <c r="AQ910" s="109" t="str">
        <f t="shared" si="115"/>
        <v/>
      </c>
      <c r="AR910" s="172" t="str">
        <f>UPPER(IF($AH910="","",IF(COUNTIF($AR$34:$AR909,$AH910)&lt;1,$AH910,"")))</f>
        <v/>
      </c>
      <c r="AS910" s="111" t="str">
        <f t="shared" si="111"/>
        <v/>
      </c>
      <c r="AT910" s="109" t="str">
        <f t="shared" si="116"/>
        <v/>
      </c>
      <c r="AU910" s="243"/>
      <c r="AV910" s="150"/>
      <c r="AW910" s="151"/>
      <c r="AX910" s="152" t="str">
        <f t="shared" si="109"/>
        <v/>
      </c>
      <c r="AY910" s="152"/>
    </row>
    <row r="911" spans="1:51" s="1" customFormat="1">
      <c r="A911" s="142" t="str">
        <f t="shared" si="112"/>
        <v/>
      </c>
      <c r="B911" s="148" t="str">
        <f t="shared" si="110"/>
        <v/>
      </c>
      <c r="C911" s="8"/>
      <c r="D911" s="111"/>
      <c r="E911" s="144" t="str">
        <f t="shared" si="113"/>
        <v/>
      </c>
      <c r="F911" s="238"/>
      <c r="G911" s="238"/>
      <c r="H911" s="238"/>
      <c r="I911" s="238"/>
      <c r="J911" s="238"/>
      <c r="K911" s="238"/>
      <c r="L911" s="238"/>
      <c r="M911" s="238"/>
      <c r="N911" s="238"/>
      <c r="O911" s="238"/>
      <c r="P911" s="238"/>
      <c r="Q911" s="238"/>
      <c r="R911" s="238"/>
      <c r="S911" s="238"/>
      <c r="T911" s="238"/>
      <c r="U911" s="238"/>
      <c r="V911" s="238"/>
      <c r="W911" s="238"/>
      <c r="X911" s="238"/>
      <c r="Y911" s="238"/>
      <c r="Z911" s="238"/>
      <c r="AA911" s="238"/>
      <c r="AB911" s="238"/>
      <c r="AC911" s="238"/>
      <c r="AD911" s="238"/>
      <c r="AE911" s="238"/>
      <c r="AF911" s="238"/>
      <c r="AG911" s="238"/>
      <c r="AH911" s="239"/>
      <c r="AI911" s="240"/>
      <c r="AJ911" s="239"/>
      <c r="AK911" s="238"/>
      <c r="AL911" s="241"/>
      <c r="AM911" s="238"/>
      <c r="AN911" s="238"/>
      <c r="AO911" s="238"/>
      <c r="AP911" s="174" t="str">
        <f t="shared" si="114"/>
        <v/>
      </c>
      <c r="AQ911" s="109" t="str">
        <f t="shared" si="115"/>
        <v/>
      </c>
      <c r="AR911" s="172" t="str">
        <f>UPPER(IF($AH911="","",IF(COUNTIF($AR$34:$AR910,$AH911)&lt;1,$AH911,"")))</f>
        <v/>
      </c>
      <c r="AS911" s="111" t="str">
        <f t="shared" si="111"/>
        <v/>
      </c>
      <c r="AT911" s="109" t="str">
        <f t="shared" si="116"/>
        <v/>
      </c>
      <c r="AU911" s="243"/>
      <c r="AV911" s="150"/>
      <c r="AW911" s="151"/>
      <c r="AX911" s="152" t="str">
        <f t="shared" si="109"/>
        <v/>
      </c>
      <c r="AY911" s="152"/>
    </row>
    <row r="912" spans="1:51" s="1" customFormat="1">
      <c r="A912" s="142" t="str">
        <f t="shared" si="112"/>
        <v/>
      </c>
      <c r="B912" s="148" t="str">
        <f t="shared" si="110"/>
        <v/>
      </c>
      <c r="C912" s="8"/>
      <c r="D912" s="111"/>
      <c r="E912" s="144" t="str">
        <f t="shared" si="113"/>
        <v/>
      </c>
      <c r="F912" s="238"/>
      <c r="G912" s="238"/>
      <c r="H912" s="238"/>
      <c r="I912" s="238"/>
      <c r="J912" s="238"/>
      <c r="K912" s="238"/>
      <c r="L912" s="238"/>
      <c r="M912" s="238"/>
      <c r="N912" s="238"/>
      <c r="O912" s="238"/>
      <c r="P912" s="238"/>
      <c r="Q912" s="238"/>
      <c r="R912" s="238"/>
      <c r="S912" s="238"/>
      <c r="T912" s="238"/>
      <c r="U912" s="238"/>
      <c r="V912" s="238"/>
      <c r="W912" s="238"/>
      <c r="X912" s="238"/>
      <c r="Y912" s="238"/>
      <c r="Z912" s="238"/>
      <c r="AA912" s="238"/>
      <c r="AB912" s="238"/>
      <c r="AC912" s="238"/>
      <c r="AD912" s="238"/>
      <c r="AE912" s="238"/>
      <c r="AF912" s="238"/>
      <c r="AG912" s="238"/>
      <c r="AH912" s="239"/>
      <c r="AI912" s="240"/>
      <c r="AJ912" s="239"/>
      <c r="AK912" s="238"/>
      <c r="AL912" s="241"/>
      <c r="AM912" s="238"/>
      <c r="AN912" s="238"/>
      <c r="AO912" s="238"/>
      <c r="AP912" s="174" t="str">
        <f t="shared" si="114"/>
        <v/>
      </c>
      <c r="AQ912" s="109" t="str">
        <f t="shared" si="115"/>
        <v/>
      </c>
      <c r="AR912" s="172" t="str">
        <f>UPPER(IF($AH912="","",IF(COUNTIF($AR$34:$AR911,$AH912)&lt;1,$AH912,"")))</f>
        <v/>
      </c>
      <c r="AS912" s="111" t="str">
        <f t="shared" si="111"/>
        <v/>
      </c>
      <c r="AT912" s="109" t="str">
        <f t="shared" si="116"/>
        <v/>
      </c>
      <c r="AU912" s="243"/>
      <c r="AV912" s="150"/>
      <c r="AW912" s="151"/>
      <c r="AX912" s="152" t="str">
        <f t="shared" si="109"/>
        <v/>
      </c>
      <c r="AY912" s="152"/>
    </row>
    <row r="913" spans="1:51" s="1" customFormat="1">
      <c r="A913" s="142" t="str">
        <f t="shared" si="112"/>
        <v/>
      </c>
      <c r="B913" s="148" t="str">
        <f t="shared" si="110"/>
        <v/>
      </c>
      <c r="C913" s="8"/>
      <c r="D913" s="111"/>
      <c r="E913" s="144" t="str">
        <f t="shared" si="113"/>
        <v/>
      </c>
      <c r="F913" s="238"/>
      <c r="G913" s="238"/>
      <c r="H913" s="238"/>
      <c r="I913" s="238"/>
      <c r="J913" s="238"/>
      <c r="K913" s="238"/>
      <c r="L913" s="238"/>
      <c r="M913" s="238"/>
      <c r="N913" s="238"/>
      <c r="O913" s="238"/>
      <c r="P913" s="238"/>
      <c r="Q913" s="238"/>
      <c r="R913" s="238"/>
      <c r="S913" s="238"/>
      <c r="T913" s="238"/>
      <c r="U913" s="238"/>
      <c r="V913" s="238"/>
      <c r="W913" s="238"/>
      <c r="X913" s="238"/>
      <c r="Y913" s="238"/>
      <c r="Z913" s="238"/>
      <c r="AA913" s="238"/>
      <c r="AB913" s="238"/>
      <c r="AC913" s="238"/>
      <c r="AD913" s="238"/>
      <c r="AE913" s="238"/>
      <c r="AF913" s="238"/>
      <c r="AG913" s="238"/>
      <c r="AH913" s="239"/>
      <c r="AI913" s="240"/>
      <c r="AJ913" s="239"/>
      <c r="AK913" s="238"/>
      <c r="AL913" s="241"/>
      <c r="AM913" s="238"/>
      <c r="AN913" s="238"/>
      <c r="AO913" s="238"/>
      <c r="AP913" s="174" t="str">
        <f t="shared" si="114"/>
        <v/>
      </c>
      <c r="AQ913" s="109" t="str">
        <f t="shared" si="115"/>
        <v/>
      </c>
      <c r="AR913" s="172" t="str">
        <f>UPPER(IF($AH913="","",IF(COUNTIF($AR$34:$AR912,$AH913)&lt;1,$AH913,"")))</f>
        <v/>
      </c>
      <c r="AS913" s="111" t="str">
        <f t="shared" si="111"/>
        <v/>
      </c>
      <c r="AT913" s="109" t="str">
        <f t="shared" si="116"/>
        <v/>
      </c>
      <c r="AU913" s="243"/>
      <c r="AV913" s="150"/>
      <c r="AW913" s="151"/>
      <c r="AX913" s="152" t="str">
        <f t="shared" si="109"/>
        <v/>
      </c>
      <c r="AY913" s="152"/>
    </row>
    <row r="914" spans="1:51" s="1" customFormat="1">
      <c r="A914" s="142" t="str">
        <f t="shared" si="112"/>
        <v/>
      </c>
      <c r="B914" s="148" t="str">
        <f t="shared" si="110"/>
        <v/>
      </c>
      <c r="C914" s="8"/>
      <c r="D914" s="111"/>
      <c r="E914" s="144" t="str">
        <f t="shared" si="113"/>
        <v/>
      </c>
      <c r="F914" s="238"/>
      <c r="G914" s="238"/>
      <c r="H914" s="238"/>
      <c r="I914" s="238"/>
      <c r="J914" s="238"/>
      <c r="K914" s="238"/>
      <c r="L914" s="238"/>
      <c r="M914" s="238"/>
      <c r="N914" s="238"/>
      <c r="O914" s="238"/>
      <c r="P914" s="238"/>
      <c r="Q914" s="238"/>
      <c r="R914" s="238"/>
      <c r="S914" s="238"/>
      <c r="T914" s="238"/>
      <c r="U914" s="238"/>
      <c r="V914" s="238"/>
      <c r="W914" s="238"/>
      <c r="X914" s="238"/>
      <c r="Y914" s="238"/>
      <c r="Z914" s="238"/>
      <c r="AA914" s="238"/>
      <c r="AB914" s="238"/>
      <c r="AC914" s="238"/>
      <c r="AD914" s="238"/>
      <c r="AE914" s="238"/>
      <c r="AF914" s="238"/>
      <c r="AG914" s="238"/>
      <c r="AH914" s="239"/>
      <c r="AI914" s="240"/>
      <c r="AJ914" s="239"/>
      <c r="AK914" s="238"/>
      <c r="AL914" s="241"/>
      <c r="AM914" s="238"/>
      <c r="AN914" s="238"/>
      <c r="AO914" s="238"/>
      <c r="AP914" s="174" t="str">
        <f t="shared" si="114"/>
        <v/>
      </c>
      <c r="AQ914" s="109" t="str">
        <f t="shared" si="115"/>
        <v/>
      </c>
      <c r="AR914" s="172" t="str">
        <f>UPPER(IF($AH914="","",IF(COUNTIF($AR$34:$AR913,$AH914)&lt;1,$AH914,"")))</f>
        <v/>
      </c>
      <c r="AS914" s="111" t="str">
        <f t="shared" si="111"/>
        <v/>
      </c>
      <c r="AT914" s="109" t="str">
        <f t="shared" si="116"/>
        <v/>
      </c>
      <c r="AU914" s="243"/>
      <c r="AV914" s="150"/>
      <c r="AW914" s="151"/>
      <c r="AX914" s="152" t="str">
        <f t="shared" si="109"/>
        <v/>
      </c>
      <c r="AY914" s="152"/>
    </row>
    <row r="915" spans="1:51" s="1" customFormat="1">
      <c r="A915" s="142" t="str">
        <f t="shared" si="112"/>
        <v/>
      </c>
      <c r="B915" s="148" t="str">
        <f t="shared" si="110"/>
        <v/>
      </c>
      <c r="C915" s="8"/>
      <c r="D915" s="111"/>
      <c r="E915" s="144" t="str">
        <f t="shared" si="113"/>
        <v/>
      </c>
      <c r="F915" s="238"/>
      <c r="G915" s="238"/>
      <c r="H915" s="238"/>
      <c r="I915" s="238"/>
      <c r="J915" s="238"/>
      <c r="K915" s="238"/>
      <c r="L915" s="238"/>
      <c r="M915" s="238"/>
      <c r="N915" s="238"/>
      <c r="O915" s="238"/>
      <c r="P915" s="238"/>
      <c r="Q915" s="238"/>
      <c r="R915" s="238"/>
      <c r="S915" s="238"/>
      <c r="T915" s="238"/>
      <c r="U915" s="238"/>
      <c r="V915" s="238"/>
      <c r="W915" s="238"/>
      <c r="X915" s="238"/>
      <c r="Y915" s="238"/>
      <c r="Z915" s="238"/>
      <c r="AA915" s="238"/>
      <c r="AB915" s="238"/>
      <c r="AC915" s="238"/>
      <c r="AD915" s="238"/>
      <c r="AE915" s="238"/>
      <c r="AF915" s="238"/>
      <c r="AG915" s="238"/>
      <c r="AH915" s="239"/>
      <c r="AI915" s="240"/>
      <c r="AJ915" s="239"/>
      <c r="AK915" s="238"/>
      <c r="AL915" s="241"/>
      <c r="AM915" s="238"/>
      <c r="AN915" s="238"/>
      <c r="AO915" s="238"/>
      <c r="AP915" s="174" t="str">
        <f t="shared" si="114"/>
        <v/>
      </c>
      <c r="AQ915" s="109" t="str">
        <f t="shared" si="115"/>
        <v/>
      </c>
      <c r="AR915" s="172" t="str">
        <f>UPPER(IF($AH915="","",IF(COUNTIF($AR$34:$AR914,$AH915)&lt;1,$AH915,"")))</f>
        <v/>
      </c>
      <c r="AS915" s="111" t="str">
        <f t="shared" si="111"/>
        <v/>
      </c>
      <c r="AT915" s="109" t="str">
        <f t="shared" si="116"/>
        <v/>
      </c>
      <c r="AU915" s="243"/>
      <c r="AV915" s="150"/>
      <c r="AW915" s="151"/>
      <c r="AX915" s="152" t="str">
        <f t="shared" si="109"/>
        <v/>
      </c>
      <c r="AY915" s="152"/>
    </row>
    <row r="916" spans="1:51" s="1" customFormat="1">
      <c r="A916" s="142" t="str">
        <f t="shared" si="112"/>
        <v/>
      </c>
      <c r="B916" s="148" t="str">
        <f t="shared" si="110"/>
        <v/>
      </c>
      <c r="C916" s="8"/>
      <c r="D916" s="111"/>
      <c r="E916" s="144" t="str">
        <f t="shared" si="113"/>
        <v/>
      </c>
      <c r="F916" s="238"/>
      <c r="G916" s="238"/>
      <c r="H916" s="238"/>
      <c r="I916" s="238"/>
      <c r="J916" s="238"/>
      <c r="K916" s="238"/>
      <c r="L916" s="238"/>
      <c r="M916" s="238"/>
      <c r="N916" s="238"/>
      <c r="O916" s="238"/>
      <c r="P916" s="238"/>
      <c r="Q916" s="238"/>
      <c r="R916" s="238"/>
      <c r="S916" s="238"/>
      <c r="T916" s="238"/>
      <c r="U916" s="238"/>
      <c r="V916" s="238"/>
      <c r="W916" s="238"/>
      <c r="X916" s="238"/>
      <c r="Y916" s="238"/>
      <c r="Z916" s="238"/>
      <c r="AA916" s="238"/>
      <c r="AB916" s="238"/>
      <c r="AC916" s="238"/>
      <c r="AD916" s="238"/>
      <c r="AE916" s="238"/>
      <c r="AF916" s="238"/>
      <c r="AG916" s="238"/>
      <c r="AH916" s="239"/>
      <c r="AI916" s="240"/>
      <c r="AJ916" s="239"/>
      <c r="AK916" s="238"/>
      <c r="AL916" s="241"/>
      <c r="AM916" s="238"/>
      <c r="AN916" s="238"/>
      <c r="AO916" s="238"/>
      <c r="AP916" s="174" t="str">
        <f t="shared" si="114"/>
        <v/>
      </c>
      <c r="AQ916" s="109" t="str">
        <f t="shared" si="115"/>
        <v/>
      </c>
      <c r="AR916" s="172" t="str">
        <f>UPPER(IF($AH916="","",IF(COUNTIF($AR$34:$AR915,$AH916)&lt;1,$AH916,"")))</f>
        <v/>
      </c>
      <c r="AS916" s="111" t="str">
        <f t="shared" si="111"/>
        <v/>
      </c>
      <c r="AT916" s="109" t="str">
        <f t="shared" si="116"/>
        <v/>
      </c>
      <c r="AU916" s="243"/>
      <c r="AV916" s="150"/>
      <c r="AW916" s="151"/>
      <c r="AX916" s="152" t="str">
        <f t="shared" si="109"/>
        <v/>
      </c>
      <c r="AY916" s="152"/>
    </row>
    <row r="917" spans="1:51" s="1" customFormat="1">
      <c r="A917" s="142" t="str">
        <f t="shared" si="112"/>
        <v/>
      </c>
      <c r="B917" s="148" t="str">
        <f t="shared" si="110"/>
        <v/>
      </c>
      <c r="C917" s="8"/>
      <c r="D917" s="111"/>
      <c r="E917" s="144" t="str">
        <f t="shared" si="113"/>
        <v/>
      </c>
      <c r="F917" s="238"/>
      <c r="G917" s="238"/>
      <c r="H917" s="238"/>
      <c r="I917" s="238"/>
      <c r="J917" s="238"/>
      <c r="K917" s="238"/>
      <c r="L917" s="238"/>
      <c r="M917" s="238"/>
      <c r="N917" s="238"/>
      <c r="O917" s="238"/>
      <c r="P917" s="238"/>
      <c r="Q917" s="238"/>
      <c r="R917" s="238"/>
      <c r="S917" s="238"/>
      <c r="T917" s="238"/>
      <c r="U917" s="238"/>
      <c r="V917" s="238"/>
      <c r="W917" s="238"/>
      <c r="X917" s="238"/>
      <c r="Y917" s="238"/>
      <c r="Z917" s="238"/>
      <c r="AA917" s="238"/>
      <c r="AB917" s="238"/>
      <c r="AC917" s="238"/>
      <c r="AD917" s="238"/>
      <c r="AE917" s="238"/>
      <c r="AF917" s="238"/>
      <c r="AG917" s="238"/>
      <c r="AH917" s="239"/>
      <c r="AI917" s="240"/>
      <c r="AJ917" s="239"/>
      <c r="AK917" s="238"/>
      <c r="AL917" s="241"/>
      <c r="AM917" s="238"/>
      <c r="AN917" s="238"/>
      <c r="AO917" s="238"/>
      <c r="AP917" s="174" t="str">
        <f t="shared" si="114"/>
        <v/>
      </c>
      <c r="AQ917" s="109" t="str">
        <f t="shared" si="115"/>
        <v/>
      </c>
      <c r="AR917" s="172" t="str">
        <f>UPPER(IF($AH917="","",IF(COUNTIF($AR$34:$AR916,$AH917)&lt;1,$AH917,"")))</f>
        <v/>
      </c>
      <c r="AS917" s="111" t="str">
        <f t="shared" si="111"/>
        <v/>
      </c>
      <c r="AT917" s="109" t="str">
        <f t="shared" si="116"/>
        <v/>
      </c>
      <c r="AU917" s="243"/>
      <c r="AV917" s="150"/>
      <c r="AW917" s="151"/>
      <c r="AX917" s="152" t="str">
        <f t="shared" si="109"/>
        <v/>
      </c>
      <c r="AY917" s="152"/>
    </row>
    <row r="918" spans="1:51" s="1" customFormat="1">
      <c r="A918" s="142" t="str">
        <f t="shared" si="112"/>
        <v/>
      </c>
      <c r="B918" s="148" t="str">
        <f t="shared" si="110"/>
        <v/>
      </c>
      <c r="C918" s="8"/>
      <c r="D918" s="111"/>
      <c r="E918" s="144" t="str">
        <f t="shared" si="113"/>
        <v/>
      </c>
      <c r="F918" s="238"/>
      <c r="G918" s="238"/>
      <c r="H918" s="238"/>
      <c r="I918" s="238"/>
      <c r="J918" s="238"/>
      <c r="K918" s="238"/>
      <c r="L918" s="238"/>
      <c r="M918" s="238"/>
      <c r="N918" s="238"/>
      <c r="O918" s="238"/>
      <c r="P918" s="238"/>
      <c r="Q918" s="238"/>
      <c r="R918" s="238"/>
      <c r="S918" s="238"/>
      <c r="T918" s="238"/>
      <c r="U918" s="238"/>
      <c r="V918" s="238"/>
      <c r="W918" s="238"/>
      <c r="X918" s="238"/>
      <c r="Y918" s="238"/>
      <c r="Z918" s="238"/>
      <c r="AA918" s="238"/>
      <c r="AB918" s="238"/>
      <c r="AC918" s="238"/>
      <c r="AD918" s="238"/>
      <c r="AE918" s="238"/>
      <c r="AF918" s="238"/>
      <c r="AG918" s="238"/>
      <c r="AH918" s="239"/>
      <c r="AI918" s="240"/>
      <c r="AJ918" s="239"/>
      <c r="AK918" s="238"/>
      <c r="AL918" s="241"/>
      <c r="AM918" s="238"/>
      <c r="AN918" s="238"/>
      <c r="AO918" s="238"/>
      <c r="AP918" s="174" t="str">
        <f t="shared" si="114"/>
        <v/>
      </c>
      <c r="AQ918" s="109" t="str">
        <f t="shared" si="115"/>
        <v/>
      </c>
      <c r="AR918" s="172" t="str">
        <f>UPPER(IF($AH918="","",IF(COUNTIF($AR$34:$AR917,$AH918)&lt;1,$AH918,"")))</f>
        <v/>
      </c>
      <c r="AS918" s="111" t="str">
        <f t="shared" si="111"/>
        <v/>
      </c>
      <c r="AT918" s="109" t="str">
        <f t="shared" si="116"/>
        <v/>
      </c>
      <c r="AU918" s="243"/>
      <c r="AV918" s="150"/>
      <c r="AW918" s="151"/>
      <c r="AX918" s="152" t="str">
        <f t="shared" si="109"/>
        <v/>
      </c>
      <c r="AY918" s="152"/>
    </row>
    <row r="919" spans="1:51" s="1" customFormat="1">
      <c r="A919" s="142" t="str">
        <f t="shared" si="112"/>
        <v/>
      </c>
      <c r="B919" s="148" t="str">
        <f t="shared" si="110"/>
        <v/>
      </c>
      <c r="C919" s="8"/>
      <c r="D919" s="111"/>
      <c r="E919" s="144" t="str">
        <f t="shared" si="113"/>
        <v/>
      </c>
      <c r="F919" s="238"/>
      <c r="G919" s="238"/>
      <c r="H919" s="238"/>
      <c r="I919" s="238"/>
      <c r="J919" s="238"/>
      <c r="K919" s="238"/>
      <c r="L919" s="238"/>
      <c r="M919" s="238"/>
      <c r="N919" s="238"/>
      <c r="O919" s="238"/>
      <c r="P919" s="238"/>
      <c r="Q919" s="238"/>
      <c r="R919" s="238"/>
      <c r="S919" s="238"/>
      <c r="T919" s="238"/>
      <c r="U919" s="238"/>
      <c r="V919" s="238"/>
      <c r="W919" s="238"/>
      <c r="X919" s="238"/>
      <c r="Y919" s="238"/>
      <c r="Z919" s="238"/>
      <c r="AA919" s="238"/>
      <c r="AB919" s="238"/>
      <c r="AC919" s="238"/>
      <c r="AD919" s="238"/>
      <c r="AE919" s="238"/>
      <c r="AF919" s="238"/>
      <c r="AG919" s="238"/>
      <c r="AH919" s="239"/>
      <c r="AI919" s="240"/>
      <c r="AJ919" s="239"/>
      <c r="AK919" s="238"/>
      <c r="AL919" s="241"/>
      <c r="AM919" s="238"/>
      <c r="AN919" s="238"/>
      <c r="AO919" s="238"/>
      <c r="AP919" s="174" t="str">
        <f t="shared" si="114"/>
        <v/>
      </c>
      <c r="AQ919" s="109" t="str">
        <f t="shared" si="115"/>
        <v/>
      </c>
      <c r="AR919" s="172" t="str">
        <f>UPPER(IF($AH919="","",IF(COUNTIF($AR$34:$AR918,$AH919)&lt;1,$AH919,"")))</f>
        <v/>
      </c>
      <c r="AS919" s="111" t="str">
        <f t="shared" si="111"/>
        <v/>
      </c>
      <c r="AT919" s="109" t="str">
        <f t="shared" si="116"/>
        <v/>
      </c>
      <c r="AU919" s="243"/>
      <c r="AV919" s="150"/>
      <c r="AW919" s="151"/>
      <c r="AX919" s="152" t="str">
        <f t="shared" si="109"/>
        <v/>
      </c>
      <c r="AY919" s="152"/>
    </row>
    <row r="920" spans="1:51" s="1" customFormat="1">
      <c r="A920" s="142" t="str">
        <f t="shared" si="112"/>
        <v/>
      </c>
      <c r="B920" s="148" t="str">
        <f t="shared" si="110"/>
        <v/>
      </c>
      <c r="C920" s="8"/>
      <c r="D920" s="111"/>
      <c r="E920" s="144" t="str">
        <f t="shared" si="113"/>
        <v/>
      </c>
      <c r="F920" s="238"/>
      <c r="G920" s="238"/>
      <c r="H920" s="238"/>
      <c r="I920" s="238"/>
      <c r="J920" s="238"/>
      <c r="K920" s="238"/>
      <c r="L920" s="238"/>
      <c r="M920" s="238"/>
      <c r="N920" s="238"/>
      <c r="O920" s="238"/>
      <c r="P920" s="238"/>
      <c r="Q920" s="238"/>
      <c r="R920" s="238"/>
      <c r="S920" s="238"/>
      <c r="T920" s="238"/>
      <c r="U920" s="238"/>
      <c r="V920" s="238"/>
      <c r="W920" s="238"/>
      <c r="X920" s="238"/>
      <c r="Y920" s="238"/>
      <c r="Z920" s="238"/>
      <c r="AA920" s="238"/>
      <c r="AB920" s="238"/>
      <c r="AC920" s="238"/>
      <c r="AD920" s="238"/>
      <c r="AE920" s="238"/>
      <c r="AF920" s="238"/>
      <c r="AG920" s="238"/>
      <c r="AH920" s="239"/>
      <c r="AI920" s="240"/>
      <c r="AJ920" s="239"/>
      <c r="AK920" s="238"/>
      <c r="AL920" s="241"/>
      <c r="AM920" s="238"/>
      <c r="AN920" s="238"/>
      <c r="AO920" s="238"/>
      <c r="AP920" s="174" t="str">
        <f t="shared" si="114"/>
        <v/>
      </c>
      <c r="AQ920" s="109" t="str">
        <f t="shared" si="115"/>
        <v/>
      </c>
      <c r="AR920" s="172" t="str">
        <f>UPPER(IF($AH920="","",IF(COUNTIF($AR$34:$AR919,$AH920)&lt;1,$AH920,"")))</f>
        <v/>
      </c>
      <c r="AS920" s="111" t="str">
        <f t="shared" si="111"/>
        <v/>
      </c>
      <c r="AT920" s="109" t="str">
        <f t="shared" si="116"/>
        <v/>
      </c>
      <c r="AU920" s="243"/>
      <c r="AV920" s="150"/>
      <c r="AW920" s="151"/>
      <c r="AX920" s="152" t="str">
        <f t="shared" si="109"/>
        <v/>
      </c>
      <c r="AY920" s="152"/>
    </row>
    <row r="921" spans="1:51" s="1" customFormat="1">
      <c r="A921" s="142" t="str">
        <f t="shared" si="112"/>
        <v/>
      </c>
      <c r="B921" s="148" t="str">
        <f t="shared" si="110"/>
        <v/>
      </c>
      <c r="C921" s="8"/>
      <c r="D921" s="111"/>
      <c r="E921" s="144" t="str">
        <f t="shared" si="113"/>
        <v/>
      </c>
      <c r="F921" s="238"/>
      <c r="G921" s="238"/>
      <c r="H921" s="238"/>
      <c r="I921" s="238"/>
      <c r="J921" s="238"/>
      <c r="K921" s="238"/>
      <c r="L921" s="238"/>
      <c r="M921" s="238"/>
      <c r="N921" s="238"/>
      <c r="O921" s="238"/>
      <c r="P921" s="238"/>
      <c r="Q921" s="238"/>
      <c r="R921" s="238"/>
      <c r="S921" s="238"/>
      <c r="T921" s="238"/>
      <c r="U921" s="238"/>
      <c r="V921" s="238"/>
      <c r="W921" s="238"/>
      <c r="X921" s="238"/>
      <c r="Y921" s="238"/>
      <c r="Z921" s="238"/>
      <c r="AA921" s="238"/>
      <c r="AB921" s="238"/>
      <c r="AC921" s="238"/>
      <c r="AD921" s="238"/>
      <c r="AE921" s="238"/>
      <c r="AF921" s="238"/>
      <c r="AG921" s="238"/>
      <c r="AH921" s="239"/>
      <c r="AI921" s="240"/>
      <c r="AJ921" s="239"/>
      <c r="AK921" s="238"/>
      <c r="AL921" s="241"/>
      <c r="AM921" s="238"/>
      <c r="AN921" s="238"/>
      <c r="AO921" s="238"/>
      <c r="AP921" s="174" t="str">
        <f t="shared" si="114"/>
        <v/>
      </c>
      <c r="AQ921" s="109" t="str">
        <f t="shared" si="115"/>
        <v/>
      </c>
      <c r="AR921" s="172" t="str">
        <f>UPPER(IF($AH921="","",IF(COUNTIF($AR$34:$AR920,$AH921)&lt;1,$AH921,"")))</f>
        <v/>
      </c>
      <c r="AS921" s="111" t="str">
        <f t="shared" si="111"/>
        <v/>
      </c>
      <c r="AT921" s="109" t="str">
        <f t="shared" si="116"/>
        <v/>
      </c>
      <c r="AU921" s="243"/>
      <c r="AV921" s="150"/>
      <c r="AW921" s="151"/>
      <c r="AX921" s="152" t="str">
        <f t="shared" si="109"/>
        <v/>
      </c>
      <c r="AY921" s="152"/>
    </row>
    <row r="922" spans="1:51" s="1" customFormat="1">
      <c r="A922" s="142" t="str">
        <f t="shared" si="112"/>
        <v/>
      </c>
      <c r="B922" s="148" t="str">
        <f t="shared" si="110"/>
        <v/>
      </c>
      <c r="C922" s="8"/>
      <c r="D922" s="111"/>
      <c r="E922" s="144" t="str">
        <f t="shared" si="113"/>
        <v/>
      </c>
      <c r="F922" s="238"/>
      <c r="G922" s="238"/>
      <c r="H922" s="238"/>
      <c r="I922" s="238"/>
      <c r="J922" s="238"/>
      <c r="K922" s="238"/>
      <c r="L922" s="238"/>
      <c r="M922" s="238"/>
      <c r="N922" s="238"/>
      <c r="O922" s="238"/>
      <c r="P922" s="238"/>
      <c r="Q922" s="238"/>
      <c r="R922" s="238"/>
      <c r="S922" s="238"/>
      <c r="T922" s="238"/>
      <c r="U922" s="238"/>
      <c r="V922" s="238"/>
      <c r="W922" s="238"/>
      <c r="X922" s="238"/>
      <c r="Y922" s="238"/>
      <c r="Z922" s="238"/>
      <c r="AA922" s="238"/>
      <c r="AB922" s="238"/>
      <c r="AC922" s="238"/>
      <c r="AD922" s="238"/>
      <c r="AE922" s="238"/>
      <c r="AF922" s="238"/>
      <c r="AG922" s="238"/>
      <c r="AH922" s="239"/>
      <c r="AI922" s="240"/>
      <c r="AJ922" s="239"/>
      <c r="AK922" s="238"/>
      <c r="AL922" s="241"/>
      <c r="AM922" s="238"/>
      <c r="AN922" s="238"/>
      <c r="AO922" s="238"/>
      <c r="AP922" s="174" t="str">
        <f t="shared" si="114"/>
        <v/>
      </c>
      <c r="AQ922" s="109" t="str">
        <f t="shared" si="115"/>
        <v/>
      </c>
      <c r="AR922" s="172" t="str">
        <f>UPPER(IF($AH922="","",IF(COUNTIF($AR$34:$AR921,$AH922)&lt;1,$AH922,"")))</f>
        <v/>
      </c>
      <c r="AS922" s="111" t="str">
        <f t="shared" si="111"/>
        <v/>
      </c>
      <c r="AT922" s="109" t="str">
        <f t="shared" si="116"/>
        <v/>
      </c>
      <c r="AU922" s="243"/>
      <c r="AV922" s="150"/>
      <c r="AW922" s="151"/>
      <c r="AX922" s="152" t="str">
        <f t="shared" si="109"/>
        <v/>
      </c>
      <c r="AY922" s="152"/>
    </row>
    <row r="923" spans="1:51" s="1" customFormat="1">
      <c r="A923" s="142" t="str">
        <f t="shared" si="112"/>
        <v/>
      </c>
      <c r="B923" s="148" t="str">
        <f t="shared" si="110"/>
        <v/>
      </c>
      <c r="C923" s="8"/>
      <c r="D923" s="111"/>
      <c r="E923" s="144" t="str">
        <f t="shared" si="113"/>
        <v/>
      </c>
      <c r="F923" s="238"/>
      <c r="G923" s="238"/>
      <c r="H923" s="238"/>
      <c r="I923" s="238"/>
      <c r="J923" s="238"/>
      <c r="K923" s="238"/>
      <c r="L923" s="238"/>
      <c r="M923" s="238"/>
      <c r="N923" s="238"/>
      <c r="O923" s="238"/>
      <c r="P923" s="238"/>
      <c r="Q923" s="238"/>
      <c r="R923" s="238"/>
      <c r="S923" s="238"/>
      <c r="T923" s="238"/>
      <c r="U923" s="238"/>
      <c r="V923" s="238"/>
      <c r="W923" s="238"/>
      <c r="X923" s="238"/>
      <c r="Y923" s="238"/>
      <c r="Z923" s="238"/>
      <c r="AA923" s="238"/>
      <c r="AB923" s="238"/>
      <c r="AC923" s="238"/>
      <c r="AD923" s="238"/>
      <c r="AE923" s="238"/>
      <c r="AF923" s="238"/>
      <c r="AG923" s="238"/>
      <c r="AH923" s="239"/>
      <c r="AI923" s="240"/>
      <c r="AJ923" s="239"/>
      <c r="AK923" s="238"/>
      <c r="AL923" s="241"/>
      <c r="AM923" s="238"/>
      <c r="AN923" s="238"/>
      <c r="AO923" s="238"/>
      <c r="AP923" s="174" t="str">
        <f t="shared" si="114"/>
        <v/>
      </c>
      <c r="AQ923" s="109" t="str">
        <f t="shared" si="115"/>
        <v/>
      </c>
      <c r="AR923" s="172" t="str">
        <f>UPPER(IF($AH923="","",IF(COUNTIF($AR$34:$AR922,$AH923)&lt;1,$AH923,"")))</f>
        <v/>
      </c>
      <c r="AS923" s="111" t="str">
        <f t="shared" si="111"/>
        <v/>
      </c>
      <c r="AT923" s="109" t="str">
        <f t="shared" si="116"/>
        <v/>
      </c>
      <c r="AU923" s="243"/>
      <c r="AV923" s="150"/>
      <c r="AW923" s="151"/>
      <c r="AX923" s="152" t="str">
        <f t="shared" si="109"/>
        <v/>
      </c>
      <c r="AY923" s="152"/>
    </row>
    <row r="924" spans="1:51" s="1" customFormat="1">
      <c r="A924" s="142" t="str">
        <f t="shared" si="112"/>
        <v/>
      </c>
      <c r="B924" s="148" t="str">
        <f t="shared" si="110"/>
        <v/>
      </c>
      <c r="C924" s="8"/>
      <c r="D924" s="111"/>
      <c r="E924" s="144" t="str">
        <f t="shared" si="113"/>
        <v/>
      </c>
      <c r="F924" s="238"/>
      <c r="G924" s="238"/>
      <c r="H924" s="238"/>
      <c r="I924" s="238"/>
      <c r="J924" s="238"/>
      <c r="K924" s="238"/>
      <c r="L924" s="238"/>
      <c r="M924" s="238"/>
      <c r="N924" s="238"/>
      <c r="O924" s="238"/>
      <c r="P924" s="238"/>
      <c r="Q924" s="238"/>
      <c r="R924" s="238"/>
      <c r="S924" s="238"/>
      <c r="T924" s="238"/>
      <c r="U924" s="238"/>
      <c r="V924" s="238"/>
      <c r="W924" s="238"/>
      <c r="X924" s="238"/>
      <c r="Y924" s="238"/>
      <c r="Z924" s="238"/>
      <c r="AA924" s="238"/>
      <c r="AB924" s="238"/>
      <c r="AC924" s="238"/>
      <c r="AD924" s="238"/>
      <c r="AE924" s="238"/>
      <c r="AF924" s="238"/>
      <c r="AG924" s="238"/>
      <c r="AH924" s="239"/>
      <c r="AI924" s="240"/>
      <c r="AJ924" s="239"/>
      <c r="AK924" s="238"/>
      <c r="AL924" s="241"/>
      <c r="AM924" s="238"/>
      <c r="AN924" s="238"/>
      <c r="AO924" s="238"/>
      <c r="AP924" s="174" t="str">
        <f t="shared" si="114"/>
        <v/>
      </c>
      <c r="AQ924" s="109" t="str">
        <f t="shared" si="115"/>
        <v/>
      </c>
      <c r="AR924" s="172" t="str">
        <f>UPPER(IF($AH924="","",IF(COUNTIF($AR$34:$AR923,$AH924)&lt;1,$AH924,"")))</f>
        <v/>
      </c>
      <c r="AS924" s="111" t="str">
        <f t="shared" si="111"/>
        <v/>
      </c>
      <c r="AT924" s="109" t="str">
        <f t="shared" si="116"/>
        <v/>
      </c>
      <c r="AU924" s="243"/>
      <c r="AV924" s="150"/>
      <c r="AW924" s="151"/>
      <c r="AX924" s="152" t="str">
        <f t="shared" si="109"/>
        <v/>
      </c>
      <c r="AY924" s="152"/>
    </row>
    <row r="925" spans="1:51" s="1" customFormat="1">
      <c r="A925" s="142" t="str">
        <f t="shared" si="112"/>
        <v/>
      </c>
      <c r="B925" s="148" t="str">
        <f t="shared" si="110"/>
        <v/>
      </c>
      <c r="C925" s="8"/>
      <c r="D925" s="111"/>
      <c r="E925" s="144" t="str">
        <f t="shared" si="113"/>
        <v/>
      </c>
      <c r="F925" s="238"/>
      <c r="G925" s="238"/>
      <c r="H925" s="238"/>
      <c r="I925" s="238"/>
      <c r="J925" s="238"/>
      <c r="K925" s="238"/>
      <c r="L925" s="238"/>
      <c r="M925" s="238"/>
      <c r="N925" s="238"/>
      <c r="O925" s="238"/>
      <c r="P925" s="238"/>
      <c r="Q925" s="238"/>
      <c r="R925" s="238"/>
      <c r="S925" s="238"/>
      <c r="T925" s="238"/>
      <c r="U925" s="238"/>
      <c r="V925" s="238"/>
      <c r="W925" s="238"/>
      <c r="X925" s="238"/>
      <c r="Y925" s="238"/>
      <c r="Z925" s="238"/>
      <c r="AA925" s="238"/>
      <c r="AB925" s="238"/>
      <c r="AC925" s="238"/>
      <c r="AD925" s="238"/>
      <c r="AE925" s="238"/>
      <c r="AF925" s="238"/>
      <c r="AG925" s="238"/>
      <c r="AH925" s="239"/>
      <c r="AI925" s="240"/>
      <c r="AJ925" s="239"/>
      <c r="AK925" s="238"/>
      <c r="AL925" s="241"/>
      <c r="AM925" s="238"/>
      <c r="AN925" s="238"/>
      <c r="AO925" s="238"/>
      <c r="AP925" s="174" t="str">
        <f t="shared" si="114"/>
        <v/>
      </c>
      <c r="AQ925" s="109" t="str">
        <f t="shared" si="115"/>
        <v/>
      </c>
      <c r="AR925" s="172" t="str">
        <f>UPPER(IF($AH925="","",IF(COUNTIF($AR$34:$AR924,$AH925)&lt;1,$AH925,"")))</f>
        <v/>
      </c>
      <c r="AS925" s="111" t="str">
        <f t="shared" si="111"/>
        <v/>
      </c>
      <c r="AT925" s="109" t="str">
        <f t="shared" si="116"/>
        <v/>
      </c>
      <c r="AU925" s="243"/>
      <c r="AV925" s="150"/>
      <c r="AW925" s="151"/>
      <c r="AX925" s="152" t="str">
        <f t="shared" ref="AX925:AX988" si="117">IF(AT925="","",IF(ISTEXT(AT925),"未填寫全部正確資料",IF(AW925-AT925=0,"",AW925-AT925)))</f>
        <v/>
      </c>
      <c r="AY925" s="152"/>
    </row>
    <row r="926" spans="1:51" s="1" customFormat="1">
      <c r="A926" s="142" t="str">
        <f t="shared" si="112"/>
        <v/>
      </c>
      <c r="B926" s="148" t="str">
        <f t="shared" si="110"/>
        <v/>
      </c>
      <c r="C926" s="8"/>
      <c r="D926" s="111"/>
      <c r="E926" s="144" t="str">
        <f t="shared" si="113"/>
        <v/>
      </c>
      <c r="F926" s="238"/>
      <c r="G926" s="238"/>
      <c r="H926" s="238"/>
      <c r="I926" s="238"/>
      <c r="J926" s="238"/>
      <c r="K926" s="238"/>
      <c r="L926" s="238"/>
      <c r="M926" s="238"/>
      <c r="N926" s="238"/>
      <c r="O926" s="238"/>
      <c r="P926" s="238"/>
      <c r="Q926" s="238"/>
      <c r="R926" s="238"/>
      <c r="S926" s="238"/>
      <c r="T926" s="238"/>
      <c r="U926" s="238"/>
      <c r="V926" s="238"/>
      <c r="W926" s="238"/>
      <c r="X926" s="238"/>
      <c r="Y926" s="238"/>
      <c r="Z926" s="238"/>
      <c r="AA926" s="238"/>
      <c r="AB926" s="238"/>
      <c r="AC926" s="238"/>
      <c r="AD926" s="238"/>
      <c r="AE926" s="238"/>
      <c r="AF926" s="238"/>
      <c r="AG926" s="238"/>
      <c r="AH926" s="239"/>
      <c r="AI926" s="240"/>
      <c r="AJ926" s="239"/>
      <c r="AK926" s="238"/>
      <c r="AL926" s="241"/>
      <c r="AM926" s="238"/>
      <c r="AN926" s="238"/>
      <c r="AO926" s="238"/>
      <c r="AP926" s="174" t="str">
        <f t="shared" si="114"/>
        <v/>
      </c>
      <c r="AQ926" s="109" t="str">
        <f t="shared" si="115"/>
        <v/>
      </c>
      <c r="AR926" s="172" t="str">
        <f>UPPER(IF($AH926="","",IF(COUNTIF($AR$34:$AR925,$AH926)&lt;1,$AH926,"")))</f>
        <v/>
      </c>
      <c r="AS926" s="111" t="str">
        <f t="shared" si="111"/>
        <v/>
      </c>
      <c r="AT926" s="109" t="str">
        <f t="shared" si="116"/>
        <v/>
      </c>
      <c r="AU926" s="243"/>
      <c r="AV926" s="150"/>
      <c r="AW926" s="151"/>
      <c r="AX926" s="152" t="str">
        <f t="shared" si="117"/>
        <v/>
      </c>
      <c r="AY926" s="152"/>
    </row>
    <row r="927" spans="1:51" s="1" customFormat="1">
      <c r="A927" s="142" t="str">
        <f t="shared" si="112"/>
        <v/>
      </c>
      <c r="B927" s="148" t="str">
        <f t="shared" si="110"/>
        <v/>
      </c>
      <c r="C927" s="8"/>
      <c r="D927" s="111"/>
      <c r="E927" s="144" t="str">
        <f t="shared" si="113"/>
        <v/>
      </c>
      <c r="F927" s="238"/>
      <c r="G927" s="238"/>
      <c r="H927" s="238"/>
      <c r="I927" s="238"/>
      <c r="J927" s="238"/>
      <c r="K927" s="238"/>
      <c r="L927" s="238"/>
      <c r="M927" s="238"/>
      <c r="N927" s="238"/>
      <c r="O927" s="238"/>
      <c r="P927" s="238"/>
      <c r="Q927" s="238"/>
      <c r="R927" s="238"/>
      <c r="S927" s="238"/>
      <c r="T927" s="238"/>
      <c r="U927" s="238"/>
      <c r="V927" s="238"/>
      <c r="W927" s="238"/>
      <c r="X927" s="238"/>
      <c r="Y927" s="238"/>
      <c r="Z927" s="238"/>
      <c r="AA927" s="238"/>
      <c r="AB927" s="238"/>
      <c r="AC927" s="238"/>
      <c r="AD927" s="238"/>
      <c r="AE927" s="238"/>
      <c r="AF927" s="238"/>
      <c r="AG927" s="238"/>
      <c r="AH927" s="239"/>
      <c r="AI927" s="240"/>
      <c r="AJ927" s="239"/>
      <c r="AK927" s="238"/>
      <c r="AL927" s="241"/>
      <c r="AM927" s="238"/>
      <c r="AN927" s="238"/>
      <c r="AO927" s="238"/>
      <c r="AP927" s="174" t="str">
        <f t="shared" si="114"/>
        <v/>
      </c>
      <c r="AQ927" s="109" t="str">
        <f t="shared" si="115"/>
        <v/>
      </c>
      <c r="AR927" s="172" t="str">
        <f>UPPER(IF($AH927="","",IF(COUNTIF($AR$34:$AR926,$AH927)&lt;1,$AH927,"")))</f>
        <v/>
      </c>
      <c r="AS927" s="111" t="str">
        <f t="shared" si="111"/>
        <v/>
      </c>
      <c r="AT927" s="109" t="str">
        <f t="shared" si="116"/>
        <v/>
      </c>
      <c r="AU927" s="243"/>
      <c r="AV927" s="150"/>
      <c r="AW927" s="151"/>
      <c r="AX927" s="152" t="str">
        <f t="shared" si="117"/>
        <v/>
      </c>
      <c r="AY927" s="152"/>
    </row>
    <row r="928" spans="1:51" s="1" customFormat="1">
      <c r="A928" s="142" t="str">
        <f t="shared" si="112"/>
        <v/>
      </c>
      <c r="B928" s="148" t="str">
        <f t="shared" si="110"/>
        <v/>
      </c>
      <c r="C928" s="8"/>
      <c r="D928" s="111"/>
      <c r="E928" s="144" t="str">
        <f t="shared" si="113"/>
        <v/>
      </c>
      <c r="F928" s="238"/>
      <c r="G928" s="238"/>
      <c r="H928" s="238"/>
      <c r="I928" s="238"/>
      <c r="J928" s="238"/>
      <c r="K928" s="238"/>
      <c r="L928" s="238"/>
      <c r="M928" s="238"/>
      <c r="N928" s="238"/>
      <c r="O928" s="238"/>
      <c r="P928" s="238"/>
      <c r="Q928" s="238"/>
      <c r="R928" s="238"/>
      <c r="S928" s="238"/>
      <c r="T928" s="238"/>
      <c r="U928" s="238"/>
      <c r="V928" s="238"/>
      <c r="W928" s="238"/>
      <c r="X928" s="238"/>
      <c r="Y928" s="238"/>
      <c r="Z928" s="238"/>
      <c r="AA928" s="238"/>
      <c r="AB928" s="238"/>
      <c r="AC928" s="238"/>
      <c r="AD928" s="238"/>
      <c r="AE928" s="238"/>
      <c r="AF928" s="238"/>
      <c r="AG928" s="238"/>
      <c r="AH928" s="239"/>
      <c r="AI928" s="240"/>
      <c r="AJ928" s="239"/>
      <c r="AK928" s="238"/>
      <c r="AL928" s="241"/>
      <c r="AM928" s="238"/>
      <c r="AN928" s="238"/>
      <c r="AO928" s="238"/>
      <c r="AP928" s="174" t="str">
        <f t="shared" si="114"/>
        <v/>
      </c>
      <c r="AQ928" s="109" t="str">
        <f t="shared" si="115"/>
        <v/>
      </c>
      <c r="AR928" s="172" t="str">
        <f>UPPER(IF($AH928="","",IF(COUNTIF($AR$34:$AR927,$AH928)&lt;1,$AH928,"")))</f>
        <v/>
      </c>
      <c r="AS928" s="111" t="str">
        <f t="shared" si="111"/>
        <v/>
      </c>
      <c r="AT928" s="109" t="str">
        <f t="shared" si="116"/>
        <v/>
      </c>
      <c r="AU928" s="243"/>
      <c r="AV928" s="150"/>
      <c r="AW928" s="151"/>
      <c r="AX928" s="152" t="str">
        <f t="shared" si="117"/>
        <v/>
      </c>
      <c r="AY928" s="152"/>
    </row>
    <row r="929" spans="1:51" s="1" customFormat="1">
      <c r="A929" s="142" t="str">
        <f t="shared" si="112"/>
        <v/>
      </c>
      <c r="B929" s="148" t="str">
        <f t="shared" si="110"/>
        <v/>
      </c>
      <c r="C929" s="8"/>
      <c r="D929" s="111"/>
      <c r="E929" s="144" t="str">
        <f t="shared" si="113"/>
        <v/>
      </c>
      <c r="F929" s="238"/>
      <c r="G929" s="238"/>
      <c r="H929" s="238"/>
      <c r="I929" s="238"/>
      <c r="J929" s="238"/>
      <c r="K929" s="238"/>
      <c r="L929" s="238"/>
      <c r="M929" s="238"/>
      <c r="N929" s="238"/>
      <c r="O929" s="238"/>
      <c r="P929" s="238"/>
      <c r="Q929" s="238"/>
      <c r="R929" s="238"/>
      <c r="S929" s="238"/>
      <c r="T929" s="238"/>
      <c r="U929" s="238"/>
      <c r="V929" s="238"/>
      <c r="W929" s="238"/>
      <c r="X929" s="238"/>
      <c r="Y929" s="238"/>
      <c r="Z929" s="238"/>
      <c r="AA929" s="238"/>
      <c r="AB929" s="238"/>
      <c r="AC929" s="238"/>
      <c r="AD929" s="238"/>
      <c r="AE929" s="238"/>
      <c r="AF929" s="238"/>
      <c r="AG929" s="238"/>
      <c r="AH929" s="239"/>
      <c r="AI929" s="240"/>
      <c r="AJ929" s="239"/>
      <c r="AK929" s="238"/>
      <c r="AL929" s="241"/>
      <c r="AM929" s="238"/>
      <c r="AN929" s="238"/>
      <c r="AO929" s="238"/>
      <c r="AP929" s="174" t="str">
        <f t="shared" si="114"/>
        <v/>
      </c>
      <c r="AQ929" s="109" t="str">
        <f t="shared" si="115"/>
        <v/>
      </c>
      <c r="AR929" s="172" t="str">
        <f>UPPER(IF($AH929="","",IF(COUNTIF($AR$34:$AR928,$AH929)&lt;1,$AH929,"")))</f>
        <v/>
      </c>
      <c r="AS929" s="111" t="str">
        <f t="shared" si="111"/>
        <v/>
      </c>
      <c r="AT929" s="109" t="str">
        <f t="shared" si="116"/>
        <v/>
      </c>
      <c r="AU929" s="243"/>
      <c r="AV929" s="150"/>
      <c r="AW929" s="151"/>
      <c r="AX929" s="152" t="str">
        <f t="shared" si="117"/>
        <v/>
      </c>
      <c r="AY929" s="152"/>
    </row>
    <row r="930" spans="1:51" s="1" customFormat="1">
      <c r="A930" s="142" t="str">
        <f t="shared" si="112"/>
        <v/>
      </c>
      <c r="B930" s="148" t="str">
        <f t="shared" si="110"/>
        <v/>
      </c>
      <c r="C930" s="8"/>
      <c r="D930" s="111"/>
      <c r="E930" s="144" t="str">
        <f t="shared" si="113"/>
        <v/>
      </c>
      <c r="F930" s="238"/>
      <c r="G930" s="238"/>
      <c r="H930" s="238"/>
      <c r="I930" s="238"/>
      <c r="J930" s="238"/>
      <c r="K930" s="238"/>
      <c r="L930" s="238"/>
      <c r="M930" s="238"/>
      <c r="N930" s="238"/>
      <c r="O930" s="238"/>
      <c r="P930" s="238"/>
      <c r="Q930" s="238"/>
      <c r="R930" s="238"/>
      <c r="S930" s="238"/>
      <c r="T930" s="238"/>
      <c r="U930" s="238"/>
      <c r="V930" s="238"/>
      <c r="W930" s="238"/>
      <c r="X930" s="238"/>
      <c r="Y930" s="238"/>
      <c r="Z930" s="238"/>
      <c r="AA930" s="238"/>
      <c r="AB930" s="238"/>
      <c r="AC930" s="238"/>
      <c r="AD930" s="238"/>
      <c r="AE930" s="238"/>
      <c r="AF930" s="238"/>
      <c r="AG930" s="238"/>
      <c r="AH930" s="239"/>
      <c r="AI930" s="240"/>
      <c r="AJ930" s="239"/>
      <c r="AK930" s="238"/>
      <c r="AL930" s="241"/>
      <c r="AM930" s="238"/>
      <c r="AN930" s="238"/>
      <c r="AO930" s="238"/>
      <c r="AP930" s="174" t="str">
        <f t="shared" si="114"/>
        <v/>
      </c>
      <c r="AQ930" s="109" t="str">
        <f t="shared" si="115"/>
        <v/>
      </c>
      <c r="AR930" s="172" t="str">
        <f>UPPER(IF($AH930="","",IF(COUNTIF($AR$34:$AR929,$AH930)&lt;1,$AH930,"")))</f>
        <v/>
      </c>
      <c r="AS930" s="111" t="str">
        <f t="shared" si="111"/>
        <v/>
      </c>
      <c r="AT930" s="109" t="str">
        <f t="shared" si="116"/>
        <v/>
      </c>
      <c r="AU930" s="243"/>
      <c r="AV930" s="150"/>
      <c r="AW930" s="151"/>
      <c r="AX930" s="152" t="str">
        <f t="shared" si="117"/>
        <v/>
      </c>
      <c r="AY930" s="152"/>
    </row>
    <row r="931" spans="1:51" s="1" customFormat="1">
      <c r="A931" s="142" t="str">
        <f t="shared" si="112"/>
        <v/>
      </c>
      <c r="B931" s="148" t="str">
        <f t="shared" ref="B931:B994" si="118">IF(G931="","",IF(C931="","X",E931&amp;TEXT(C931,"000")))</f>
        <v/>
      </c>
      <c r="C931" s="8"/>
      <c r="D931" s="111"/>
      <c r="E931" s="144" t="str">
        <f t="shared" si="113"/>
        <v/>
      </c>
      <c r="F931" s="238"/>
      <c r="G931" s="238"/>
      <c r="H931" s="238"/>
      <c r="I931" s="238"/>
      <c r="J931" s="238"/>
      <c r="K931" s="238"/>
      <c r="L931" s="238"/>
      <c r="M931" s="238"/>
      <c r="N931" s="238"/>
      <c r="O931" s="238"/>
      <c r="P931" s="238"/>
      <c r="Q931" s="238"/>
      <c r="R931" s="238"/>
      <c r="S931" s="238"/>
      <c r="T931" s="238"/>
      <c r="U931" s="238"/>
      <c r="V931" s="238"/>
      <c r="W931" s="238"/>
      <c r="X931" s="238"/>
      <c r="Y931" s="238"/>
      <c r="Z931" s="238"/>
      <c r="AA931" s="238"/>
      <c r="AB931" s="238"/>
      <c r="AC931" s="238"/>
      <c r="AD931" s="238"/>
      <c r="AE931" s="238"/>
      <c r="AF931" s="238"/>
      <c r="AG931" s="238"/>
      <c r="AH931" s="239"/>
      <c r="AI931" s="240"/>
      <c r="AJ931" s="239"/>
      <c r="AK931" s="238"/>
      <c r="AL931" s="241"/>
      <c r="AM931" s="238"/>
      <c r="AN931" s="238"/>
      <c r="AO931" s="238"/>
      <c r="AP931" s="174" t="str">
        <f t="shared" si="114"/>
        <v/>
      </c>
      <c r="AQ931" s="109" t="str">
        <f t="shared" si="115"/>
        <v/>
      </c>
      <c r="AR931" s="172" t="str">
        <f>UPPER(IF($AH931="","",IF(COUNTIF($AR$34:$AR930,$AH931)&lt;1,$AH931,"")))</f>
        <v/>
      </c>
      <c r="AS931" s="111" t="str">
        <f t="shared" ref="AS931:AS994" si="119">IF($AH931="","",IF(COUNTIF($AH$35:$AH$1035,$AH931)&lt;4,"每隊最少4人",IF(COUNTIF($AH$35:$AH$1035,$AH931)&gt;6,"每隊最多6人",COUNTIF($AH$35:$AH$1035,$AH931))))</f>
        <v/>
      </c>
      <c r="AT931" s="109" t="str">
        <f t="shared" si="116"/>
        <v/>
      </c>
      <c r="AU931" s="243"/>
      <c r="AV931" s="150"/>
      <c r="AW931" s="151"/>
      <c r="AX931" s="152" t="str">
        <f t="shared" si="117"/>
        <v/>
      </c>
      <c r="AY931" s="152"/>
    </row>
    <row r="932" spans="1:51" s="1" customFormat="1">
      <c r="A932" s="142" t="str">
        <f t="shared" ref="A932:A995" si="120">UPPER(IF($I932="","",IF(H932="F","W",IF(H932="M","M","ERROR"))))</f>
        <v/>
      </c>
      <c r="B932" s="148" t="str">
        <f t="shared" si="118"/>
        <v/>
      </c>
      <c r="C932" s="8"/>
      <c r="D932" s="111"/>
      <c r="E932" s="144" t="str">
        <f t="shared" ref="E932:E995" si="121">UPPER(IF($I932="","",IF($K932="OPEN",$A932&amp;"O",IF(COUNTA($S932:$W932)&gt;0,$A932&amp;"O",IF(COUNTA($Z932:$AB932)&gt;0,$A932&amp;"O",IF(AND($I932&lt;=$E$4,$I932&gt;=$D$4),$A932&amp;$F$4,IF(AND($I932&lt;=$E$5,$I932&gt;=$D$5),$A932&amp;$F$5,IF(AND($I932&lt;=$E$6,$I932&gt;=$D$6),$A932&amp;$F$6,IF(AND($I932&lt;=$E$7,$I932&gt;=$D$7),$A932&amp;$F$7,IF(AND($I932&lt;=$E$8,$I932&gt;=$D$8),$A932&amp;$F$8,IF(AND($I932&lt;=$E$9,$I932&gt;=$D$9),$A932&amp;$F$9,IF(AND($I932&lt;=$E$10,$I932&gt;=$D$10),$A932&amp;$F$10,IF(AND($I932&lt;=$E$11,$I932&gt;=$D$11),$A932&amp;$F$11,IF(AND($I932&lt;=$E$12,$I932&gt;=$D$12),$A932&amp;$F$12,"ERR"))))))))))))))</f>
        <v/>
      </c>
      <c r="F932" s="238"/>
      <c r="G932" s="238"/>
      <c r="H932" s="238"/>
      <c r="I932" s="238"/>
      <c r="J932" s="238"/>
      <c r="K932" s="238"/>
      <c r="L932" s="238"/>
      <c r="M932" s="238"/>
      <c r="N932" s="238"/>
      <c r="O932" s="238"/>
      <c r="P932" s="238"/>
      <c r="Q932" s="238"/>
      <c r="R932" s="238"/>
      <c r="S932" s="238"/>
      <c r="T932" s="238"/>
      <c r="U932" s="238"/>
      <c r="V932" s="238"/>
      <c r="W932" s="238"/>
      <c r="X932" s="238"/>
      <c r="Y932" s="238"/>
      <c r="Z932" s="238"/>
      <c r="AA932" s="238"/>
      <c r="AB932" s="238"/>
      <c r="AC932" s="238"/>
      <c r="AD932" s="238"/>
      <c r="AE932" s="238"/>
      <c r="AF932" s="238"/>
      <c r="AG932" s="238"/>
      <c r="AH932" s="239"/>
      <c r="AI932" s="240"/>
      <c r="AJ932" s="239"/>
      <c r="AK932" s="238"/>
      <c r="AL932" s="241"/>
      <c r="AM932" s="238"/>
      <c r="AN932" s="238"/>
      <c r="AO932" s="238"/>
      <c r="AP932" s="174" t="str">
        <f t="shared" ref="AP932:AP995" si="122">IF($I932="","",IF(COUNTA(L932:AE932)&gt;4,"超過項目上限",IF(COUNTA(L932:AE932)=0,200,IF(AK932="Y",0,IF(COUNTA(AJ932)=1,COUNTA(L932:AE932)*($AP$31+$AP$32)+$AP$30,IF(COUNTA(AJ932)=0,COUNTA(L932:AE932)*($AP$31+$AP$30),"輸入錯誤"))))))</f>
        <v/>
      </c>
      <c r="AQ932" s="109" t="str">
        <f t="shared" ref="AQ932:AQ995" si="123">IF(COUNTA(AF932:AG932)&gt;1,"只可選1項接力",IF(AR932="","",$AQ$31))</f>
        <v/>
      </c>
      <c r="AR932" s="172" t="str">
        <f>UPPER(IF($AH932="","",IF(COUNTIF($AR$34:$AR931,$AH932)&lt;1,$AH932,"")))</f>
        <v/>
      </c>
      <c r="AS932" s="111" t="str">
        <f t="shared" si="119"/>
        <v/>
      </c>
      <c r="AT932" s="109" t="str">
        <f t="shared" ref="AT932:AT995" si="124">IF($E932="","",IF(ISTEXT(AP932),"輸入有錯誤",IF($AI932="",SUM($AP932:$AQ932)+$AV932,SUM($AP932:$AQ932)+$AV932+$AI$34)))</f>
        <v/>
      </c>
      <c r="AU932" s="243"/>
      <c r="AV932" s="150"/>
      <c r="AW932" s="151"/>
      <c r="AX932" s="152" t="str">
        <f t="shared" si="117"/>
        <v/>
      </c>
      <c r="AY932" s="152"/>
    </row>
    <row r="933" spans="1:51" s="1" customFormat="1">
      <c r="A933" s="142" t="str">
        <f t="shared" si="120"/>
        <v/>
      </c>
      <c r="B933" s="148" t="str">
        <f t="shared" si="118"/>
        <v/>
      </c>
      <c r="C933" s="8"/>
      <c r="D933" s="111"/>
      <c r="E933" s="144" t="str">
        <f t="shared" si="121"/>
        <v/>
      </c>
      <c r="F933" s="238"/>
      <c r="G933" s="238"/>
      <c r="H933" s="238"/>
      <c r="I933" s="238"/>
      <c r="J933" s="238"/>
      <c r="K933" s="238"/>
      <c r="L933" s="238"/>
      <c r="M933" s="238"/>
      <c r="N933" s="238"/>
      <c r="O933" s="238"/>
      <c r="P933" s="238"/>
      <c r="Q933" s="238"/>
      <c r="R933" s="238"/>
      <c r="S933" s="238"/>
      <c r="T933" s="238"/>
      <c r="U933" s="238"/>
      <c r="V933" s="238"/>
      <c r="W933" s="238"/>
      <c r="X933" s="238"/>
      <c r="Y933" s="238"/>
      <c r="Z933" s="238"/>
      <c r="AA933" s="238"/>
      <c r="AB933" s="238"/>
      <c r="AC933" s="238"/>
      <c r="AD933" s="238"/>
      <c r="AE933" s="238"/>
      <c r="AF933" s="238"/>
      <c r="AG933" s="238"/>
      <c r="AH933" s="239"/>
      <c r="AI933" s="240"/>
      <c r="AJ933" s="239"/>
      <c r="AK933" s="238"/>
      <c r="AL933" s="241"/>
      <c r="AM933" s="238"/>
      <c r="AN933" s="238"/>
      <c r="AO933" s="238"/>
      <c r="AP933" s="174" t="str">
        <f t="shared" si="122"/>
        <v/>
      </c>
      <c r="AQ933" s="109" t="str">
        <f t="shared" si="123"/>
        <v/>
      </c>
      <c r="AR933" s="172" t="str">
        <f>UPPER(IF($AH933="","",IF(COUNTIF($AR$34:$AR932,$AH933)&lt;1,$AH933,"")))</f>
        <v/>
      </c>
      <c r="AS933" s="111" t="str">
        <f t="shared" si="119"/>
        <v/>
      </c>
      <c r="AT933" s="109" t="str">
        <f t="shared" si="124"/>
        <v/>
      </c>
      <c r="AU933" s="243"/>
      <c r="AV933" s="150"/>
      <c r="AW933" s="151"/>
      <c r="AX933" s="152" t="str">
        <f t="shared" si="117"/>
        <v/>
      </c>
      <c r="AY933" s="152"/>
    </row>
    <row r="934" spans="1:51" s="1" customFormat="1">
      <c r="A934" s="142" t="str">
        <f t="shared" si="120"/>
        <v/>
      </c>
      <c r="B934" s="148" t="str">
        <f t="shared" si="118"/>
        <v/>
      </c>
      <c r="C934" s="8"/>
      <c r="D934" s="111"/>
      <c r="E934" s="144" t="str">
        <f t="shared" si="121"/>
        <v/>
      </c>
      <c r="F934" s="238"/>
      <c r="G934" s="238"/>
      <c r="H934" s="238"/>
      <c r="I934" s="238"/>
      <c r="J934" s="238"/>
      <c r="K934" s="238"/>
      <c r="L934" s="238"/>
      <c r="M934" s="238"/>
      <c r="N934" s="238"/>
      <c r="O934" s="238"/>
      <c r="P934" s="238"/>
      <c r="Q934" s="238"/>
      <c r="R934" s="238"/>
      <c r="S934" s="238"/>
      <c r="T934" s="238"/>
      <c r="U934" s="238"/>
      <c r="V934" s="238"/>
      <c r="W934" s="238"/>
      <c r="X934" s="238"/>
      <c r="Y934" s="238"/>
      <c r="Z934" s="238"/>
      <c r="AA934" s="238"/>
      <c r="AB934" s="238"/>
      <c r="AC934" s="238"/>
      <c r="AD934" s="238"/>
      <c r="AE934" s="238"/>
      <c r="AF934" s="238"/>
      <c r="AG934" s="238"/>
      <c r="AH934" s="239"/>
      <c r="AI934" s="240"/>
      <c r="AJ934" s="239"/>
      <c r="AK934" s="238"/>
      <c r="AL934" s="241"/>
      <c r="AM934" s="238"/>
      <c r="AN934" s="238"/>
      <c r="AO934" s="238"/>
      <c r="AP934" s="174" t="str">
        <f t="shared" si="122"/>
        <v/>
      </c>
      <c r="AQ934" s="109" t="str">
        <f t="shared" si="123"/>
        <v/>
      </c>
      <c r="AR934" s="172" t="str">
        <f>UPPER(IF($AH934="","",IF(COUNTIF($AR$34:$AR933,$AH934)&lt;1,$AH934,"")))</f>
        <v/>
      </c>
      <c r="AS934" s="111" t="str">
        <f t="shared" si="119"/>
        <v/>
      </c>
      <c r="AT934" s="109" t="str">
        <f t="shared" si="124"/>
        <v/>
      </c>
      <c r="AU934" s="243"/>
      <c r="AV934" s="150"/>
      <c r="AW934" s="151"/>
      <c r="AX934" s="152" t="str">
        <f t="shared" si="117"/>
        <v/>
      </c>
      <c r="AY934" s="152"/>
    </row>
    <row r="935" spans="1:51" s="1" customFormat="1">
      <c r="A935" s="142" t="str">
        <f t="shared" si="120"/>
        <v/>
      </c>
      <c r="B935" s="148" t="str">
        <f t="shared" si="118"/>
        <v/>
      </c>
      <c r="C935" s="8"/>
      <c r="D935" s="111"/>
      <c r="E935" s="144" t="str">
        <f t="shared" si="121"/>
        <v/>
      </c>
      <c r="F935" s="238"/>
      <c r="G935" s="238"/>
      <c r="H935" s="238"/>
      <c r="I935" s="238"/>
      <c r="J935" s="238"/>
      <c r="K935" s="238"/>
      <c r="L935" s="238"/>
      <c r="M935" s="238"/>
      <c r="N935" s="238"/>
      <c r="O935" s="238"/>
      <c r="P935" s="238"/>
      <c r="Q935" s="238"/>
      <c r="R935" s="238"/>
      <c r="S935" s="238"/>
      <c r="T935" s="238"/>
      <c r="U935" s="238"/>
      <c r="V935" s="238"/>
      <c r="W935" s="238"/>
      <c r="X935" s="238"/>
      <c r="Y935" s="238"/>
      <c r="Z935" s="238"/>
      <c r="AA935" s="238"/>
      <c r="AB935" s="238"/>
      <c r="AC935" s="238"/>
      <c r="AD935" s="238"/>
      <c r="AE935" s="238"/>
      <c r="AF935" s="238"/>
      <c r="AG935" s="238"/>
      <c r="AH935" s="239"/>
      <c r="AI935" s="240"/>
      <c r="AJ935" s="239"/>
      <c r="AK935" s="238"/>
      <c r="AL935" s="241"/>
      <c r="AM935" s="238"/>
      <c r="AN935" s="238"/>
      <c r="AO935" s="238"/>
      <c r="AP935" s="174" t="str">
        <f t="shared" si="122"/>
        <v/>
      </c>
      <c r="AQ935" s="109" t="str">
        <f t="shared" si="123"/>
        <v/>
      </c>
      <c r="AR935" s="172" t="str">
        <f>UPPER(IF($AH935="","",IF(COUNTIF($AR$34:$AR934,$AH935)&lt;1,$AH935,"")))</f>
        <v/>
      </c>
      <c r="AS935" s="111" t="str">
        <f t="shared" si="119"/>
        <v/>
      </c>
      <c r="AT935" s="109" t="str">
        <f t="shared" si="124"/>
        <v/>
      </c>
      <c r="AU935" s="243"/>
      <c r="AV935" s="150"/>
      <c r="AW935" s="151"/>
      <c r="AX935" s="152" t="str">
        <f t="shared" si="117"/>
        <v/>
      </c>
      <c r="AY935" s="152"/>
    </row>
    <row r="936" spans="1:51" s="1" customFormat="1">
      <c r="A936" s="142" t="str">
        <f t="shared" si="120"/>
        <v/>
      </c>
      <c r="B936" s="148" t="str">
        <f t="shared" si="118"/>
        <v/>
      </c>
      <c r="C936" s="8"/>
      <c r="D936" s="111"/>
      <c r="E936" s="144" t="str">
        <f t="shared" si="121"/>
        <v/>
      </c>
      <c r="F936" s="238"/>
      <c r="G936" s="238"/>
      <c r="H936" s="238"/>
      <c r="I936" s="238"/>
      <c r="J936" s="238"/>
      <c r="K936" s="238"/>
      <c r="L936" s="238"/>
      <c r="M936" s="238"/>
      <c r="N936" s="238"/>
      <c r="O936" s="238"/>
      <c r="P936" s="238"/>
      <c r="Q936" s="238"/>
      <c r="R936" s="238"/>
      <c r="S936" s="238"/>
      <c r="T936" s="238"/>
      <c r="U936" s="238"/>
      <c r="V936" s="238"/>
      <c r="W936" s="238"/>
      <c r="X936" s="238"/>
      <c r="Y936" s="238"/>
      <c r="Z936" s="238"/>
      <c r="AA936" s="238"/>
      <c r="AB936" s="238"/>
      <c r="AC936" s="238"/>
      <c r="AD936" s="238"/>
      <c r="AE936" s="238"/>
      <c r="AF936" s="238"/>
      <c r="AG936" s="238"/>
      <c r="AH936" s="239"/>
      <c r="AI936" s="240"/>
      <c r="AJ936" s="239"/>
      <c r="AK936" s="238"/>
      <c r="AL936" s="241"/>
      <c r="AM936" s="238"/>
      <c r="AN936" s="238"/>
      <c r="AO936" s="238"/>
      <c r="AP936" s="174" t="str">
        <f t="shared" si="122"/>
        <v/>
      </c>
      <c r="AQ936" s="109" t="str">
        <f t="shared" si="123"/>
        <v/>
      </c>
      <c r="AR936" s="172" t="str">
        <f>UPPER(IF($AH936="","",IF(COUNTIF($AR$34:$AR935,$AH936)&lt;1,$AH936,"")))</f>
        <v/>
      </c>
      <c r="AS936" s="111" t="str">
        <f t="shared" si="119"/>
        <v/>
      </c>
      <c r="AT936" s="109" t="str">
        <f t="shared" si="124"/>
        <v/>
      </c>
      <c r="AU936" s="243"/>
      <c r="AV936" s="150"/>
      <c r="AW936" s="151"/>
      <c r="AX936" s="152" t="str">
        <f t="shared" si="117"/>
        <v/>
      </c>
      <c r="AY936" s="152"/>
    </row>
    <row r="937" spans="1:51" s="1" customFormat="1">
      <c r="A937" s="142" t="str">
        <f t="shared" si="120"/>
        <v/>
      </c>
      <c r="B937" s="148" t="str">
        <f t="shared" si="118"/>
        <v/>
      </c>
      <c r="C937" s="8"/>
      <c r="D937" s="111"/>
      <c r="E937" s="144" t="str">
        <f t="shared" si="121"/>
        <v/>
      </c>
      <c r="F937" s="238"/>
      <c r="G937" s="238"/>
      <c r="H937" s="238"/>
      <c r="I937" s="238"/>
      <c r="J937" s="238"/>
      <c r="K937" s="238"/>
      <c r="L937" s="238"/>
      <c r="M937" s="238"/>
      <c r="N937" s="238"/>
      <c r="O937" s="238"/>
      <c r="P937" s="238"/>
      <c r="Q937" s="238"/>
      <c r="R937" s="238"/>
      <c r="S937" s="238"/>
      <c r="T937" s="238"/>
      <c r="U937" s="238"/>
      <c r="V937" s="238"/>
      <c r="W937" s="238"/>
      <c r="X937" s="238"/>
      <c r="Y937" s="238"/>
      <c r="Z937" s="238"/>
      <c r="AA937" s="238"/>
      <c r="AB937" s="238"/>
      <c r="AC937" s="238"/>
      <c r="AD937" s="238"/>
      <c r="AE937" s="238"/>
      <c r="AF937" s="238"/>
      <c r="AG937" s="238"/>
      <c r="AH937" s="239"/>
      <c r="AI937" s="240"/>
      <c r="AJ937" s="239"/>
      <c r="AK937" s="238"/>
      <c r="AL937" s="241"/>
      <c r="AM937" s="238"/>
      <c r="AN937" s="238"/>
      <c r="AO937" s="238"/>
      <c r="AP937" s="174" t="str">
        <f t="shared" si="122"/>
        <v/>
      </c>
      <c r="AQ937" s="109" t="str">
        <f t="shared" si="123"/>
        <v/>
      </c>
      <c r="AR937" s="172" t="str">
        <f>UPPER(IF($AH937="","",IF(COUNTIF($AR$34:$AR936,$AH937)&lt;1,$AH937,"")))</f>
        <v/>
      </c>
      <c r="AS937" s="111" t="str">
        <f t="shared" si="119"/>
        <v/>
      </c>
      <c r="AT937" s="109" t="str">
        <f t="shared" si="124"/>
        <v/>
      </c>
      <c r="AU937" s="243"/>
      <c r="AV937" s="150"/>
      <c r="AW937" s="151" t="str">
        <f t="shared" ref="AW937:AW962" si="125">IF(AT937="","",AT937)</f>
        <v/>
      </c>
      <c r="AX937" s="152" t="str">
        <f t="shared" si="117"/>
        <v/>
      </c>
      <c r="AY937" s="152"/>
    </row>
    <row r="938" spans="1:51" s="1" customFormat="1">
      <c r="A938" s="142" t="str">
        <f t="shared" si="120"/>
        <v/>
      </c>
      <c r="B938" s="148" t="str">
        <f t="shared" si="118"/>
        <v/>
      </c>
      <c r="C938" s="8"/>
      <c r="D938" s="111"/>
      <c r="E938" s="144" t="str">
        <f t="shared" si="121"/>
        <v/>
      </c>
      <c r="F938" s="238"/>
      <c r="G938" s="238"/>
      <c r="H938" s="238"/>
      <c r="I938" s="238"/>
      <c r="J938" s="238"/>
      <c r="K938" s="238"/>
      <c r="L938" s="238"/>
      <c r="M938" s="238"/>
      <c r="N938" s="238"/>
      <c r="O938" s="238"/>
      <c r="P938" s="238"/>
      <c r="Q938" s="238"/>
      <c r="R938" s="238"/>
      <c r="S938" s="238"/>
      <c r="T938" s="238"/>
      <c r="U938" s="238"/>
      <c r="V938" s="238"/>
      <c r="W938" s="238"/>
      <c r="X938" s="238"/>
      <c r="Y938" s="238"/>
      <c r="Z938" s="238"/>
      <c r="AA938" s="238"/>
      <c r="AB938" s="238"/>
      <c r="AC938" s="238"/>
      <c r="AD938" s="238"/>
      <c r="AE938" s="238"/>
      <c r="AF938" s="238"/>
      <c r="AG938" s="238"/>
      <c r="AH938" s="239"/>
      <c r="AI938" s="240"/>
      <c r="AJ938" s="239"/>
      <c r="AK938" s="238"/>
      <c r="AL938" s="241"/>
      <c r="AM938" s="238"/>
      <c r="AN938" s="238"/>
      <c r="AO938" s="238"/>
      <c r="AP938" s="174" t="str">
        <f t="shared" si="122"/>
        <v/>
      </c>
      <c r="AQ938" s="109" t="str">
        <f t="shared" si="123"/>
        <v/>
      </c>
      <c r="AR938" s="172" t="str">
        <f>UPPER(IF($AH938="","",IF(COUNTIF($AR$34:$AR937,$AH938)&lt;1,$AH938,"")))</f>
        <v/>
      </c>
      <c r="AS938" s="111" t="str">
        <f t="shared" si="119"/>
        <v/>
      </c>
      <c r="AT938" s="109" t="str">
        <f t="shared" si="124"/>
        <v/>
      </c>
      <c r="AU938" s="243"/>
      <c r="AV938" s="150"/>
      <c r="AW938" s="151" t="str">
        <f t="shared" si="125"/>
        <v/>
      </c>
      <c r="AX938" s="152" t="str">
        <f t="shared" si="117"/>
        <v/>
      </c>
      <c r="AY938" s="152"/>
    </row>
    <row r="939" spans="1:51" s="1" customFormat="1">
      <c r="A939" s="142" t="str">
        <f t="shared" si="120"/>
        <v/>
      </c>
      <c r="B939" s="148" t="str">
        <f t="shared" si="118"/>
        <v/>
      </c>
      <c r="C939" s="8"/>
      <c r="D939" s="111"/>
      <c r="E939" s="144" t="str">
        <f t="shared" si="121"/>
        <v/>
      </c>
      <c r="F939" s="238"/>
      <c r="G939" s="238"/>
      <c r="H939" s="238"/>
      <c r="I939" s="238"/>
      <c r="J939" s="238"/>
      <c r="K939" s="238"/>
      <c r="L939" s="238"/>
      <c r="M939" s="238"/>
      <c r="N939" s="238"/>
      <c r="O939" s="238"/>
      <c r="P939" s="238"/>
      <c r="Q939" s="238"/>
      <c r="R939" s="238"/>
      <c r="S939" s="238"/>
      <c r="T939" s="238"/>
      <c r="U939" s="238"/>
      <c r="V939" s="238"/>
      <c r="W939" s="238"/>
      <c r="X939" s="238"/>
      <c r="Y939" s="238"/>
      <c r="Z939" s="238"/>
      <c r="AA939" s="238"/>
      <c r="AB939" s="238"/>
      <c r="AC939" s="238"/>
      <c r="AD939" s="238"/>
      <c r="AE939" s="238"/>
      <c r="AF939" s="238"/>
      <c r="AG939" s="238"/>
      <c r="AH939" s="239"/>
      <c r="AI939" s="240"/>
      <c r="AJ939" s="239"/>
      <c r="AK939" s="238"/>
      <c r="AL939" s="241"/>
      <c r="AM939" s="238"/>
      <c r="AN939" s="238"/>
      <c r="AO939" s="238"/>
      <c r="AP939" s="174" t="str">
        <f t="shared" si="122"/>
        <v/>
      </c>
      <c r="AQ939" s="109" t="str">
        <f t="shared" si="123"/>
        <v/>
      </c>
      <c r="AR939" s="172" t="str">
        <f>UPPER(IF($AH939="","",IF(COUNTIF($AR$34:$AR938,$AH939)&lt;1,$AH939,"")))</f>
        <v/>
      </c>
      <c r="AS939" s="111" t="str">
        <f t="shared" si="119"/>
        <v/>
      </c>
      <c r="AT939" s="109" t="str">
        <f t="shared" si="124"/>
        <v/>
      </c>
      <c r="AU939" s="243"/>
      <c r="AV939" s="150"/>
      <c r="AW939" s="151" t="str">
        <f t="shared" si="125"/>
        <v/>
      </c>
      <c r="AX939" s="152" t="str">
        <f t="shared" si="117"/>
        <v/>
      </c>
      <c r="AY939" s="152"/>
    </row>
    <row r="940" spans="1:51" s="1" customFormat="1">
      <c r="A940" s="142" t="str">
        <f t="shared" si="120"/>
        <v/>
      </c>
      <c r="B940" s="148" t="str">
        <f t="shared" si="118"/>
        <v/>
      </c>
      <c r="C940" s="8"/>
      <c r="D940" s="111"/>
      <c r="E940" s="144" t="str">
        <f t="shared" si="121"/>
        <v/>
      </c>
      <c r="F940" s="238"/>
      <c r="G940" s="238"/>
      <c r="H940" s="238"/>
      <c r="I940" s="238"/>
      <c r="J940" s="238"/>
      <c r="K940" s="238"/>
      <c r="L940" s="238"/>
      <c r="M940" s="238"/>
      <c r="N940" s="238"/>
      <c r="O940" s="238"/>
      <c r="P940" s="238"/>
      <c r="Q940" s="238"/>
      <c r="R940" s="238"/>
      <c r="S940" s="238"/>
      <c r="T940" s="238"/>
      <c r="U940" s="238"/>
      <c r="V940" s="238"/>
      <c r="W940" s="238"/>
      <c r="X940" s="238"/>
      <c r="Y940" s="238"/>
      <c r="Z940" s="238"/>
      <c r="AA940" s="238"/>
      <c r="AB940" s="238"/>
      <c r="AC940" s="238"/>
      <c r="AD940" s="238"/>
      <c r="AE940" s="238"/>
      <c r="AF940" s="238"/>
      <c r="AG940" s="238"/>
      <c r="AH940" s="239"/>
      <c r="AI940" s="240"/>
      <c r="AJ940" s="239"/>
      <c r="AK940" s="238"/>
      <c r="AL940" s="241"/>
      <c r="AM940" s="238"/>
      <c r="AN940" s="238"/>
      <c r="AO940" s="238"/>
      <c r="AP940" s="174" t="str">
        <f t="shared" si="122"/>
        <v/>
      </c>
      <c r="AQ940" s="109" t="str">
        <f t="shared" si="123"/>
        <v/>
      </c>
      <c r="AR940" s="172" t="str">
        <f>UPPER(IF($AH940="","",IF(COUNTIF($AR$34:$AR939,$AH940)&lt;1,$AH940,"")))</f>
        <v/>
      </c>
      <c r="AS940" s="111" t="str">
        <f t="shared" si="119"/>
        <v/>
      </c>
      <c r="AT940" s="109" t="str">
        <f t="shared" si="124"/>
        <v/>
      </c>
      <c r="AU940" s="243"/>
      <c r="AV940" s="150"/>
      <c r="AW940" s="151" t="str">
        <f t="shared" si="125"/>
        <v/>
      </c>
      <c r="AX940" s="152" t="str">
        <f t="shared" si="117"/>
        <v/>
      </c>
      <c r="AY940" s="152"/>
    </row>
    <row r="941" spans="1:51" s="1" customFormat="1">
      <c r="A941" s="142" t="str">
        <f t="shared" si="120"/>
        <v/>
      </c>
      <c r="B941" s="148" t="str">
        <f t="shared" si="118"/>
        <v/>
      </c>
      <c r="C941" s="8"/>
      <c r="D941" s="111"/>
      <c r="E941" s="144" t="str">
        <f t="shared" si="121"/>
        <v/>
      </c>
      <c r="F941" s="238"/>
      <c r="G941" s="238"/>
      <c r="H941" s="238"/>
      <c r="I941" s="238"/>
      <c r="J941" s="238"/>
      <c r="K941" s="238"/>
      <c r="L941" s="238"/>
      <c r="M941" s="238"/>
      <c r="N941" s="238"/>
      <c r="O941" s="238"/>
      <c r="P941" s="238"/>
      <c r="Q941" s="238"/>
      <c r="R941" s="238"/>
      <c r="S941" s="238"/>
      <c r="T941" s="238"/>
      <c r="U941" s="238"/>
      <c r="V941" s="238"/>
      <c r="W941" s="238"/>
      <c r="X941" s="238"/>
      <c r="Y941" s="238"/>
      <c r="Z941" s="238"/>
      <c r="AA941" s="238"/>
      <c r="AB941" s="238"/>
      <c r="AC941" s="238"/>
      <c r="AD941" s="238"/>
      <c r="AE941" s="238"/>
      <c r="AF941" s="238"/>
      <c r="AG941" s="238"/>
      <c r="AH941" s="239"/>
      <c r="AI941" s="240"/>
      <c r="AJ941" s="239"/>
      <c r="AK941" s="238"/>
      <c r="AL941" s="241"/>
      <c r="AM941" s="238"/>
      <c r="AN941" s="238"/>
      <c r="AO941" s="238"/>
      <c r="AP941" s="174" t="str">
        <f t="shared" si="122"/>
        <v/>
      </c>
      <c r="AQ941" s="109" t="str">
        <f t="shared" si="123"/>
        <v/>
      </c>
      <c r="AR941" s="172" t="str">
        <f>UPPER(IF($AH941="","",IF(COUNTIF($AR$34:$AR940,$AH941)&lt;1,$AH941,"")))</f>
        <v/>
      </c>
      <c r="AS941" s="111" t="str">
        <f t="shared" si="119"/>
        <v/>
      </c>
      <c r="AT941" s="109" t="str">
        <f t="shared" si="124"/>
        <v/>
      </c>
      <c r="AU941" s="243"/>
      <c r="AV941" s="150"/>
      <c r="AW941" s="151" t="str">
        <f t="shared" si="125"/>
        <v/>
      </c>
      <c r="AX941" s="152" t="str">
        <f t="shared" si="117"/>
        <v/>
      </c>
      <c r="AY941" s="152"/>
    </row>
    <row r="942" spans="1:51" s="1" customFormat="1">
      <c r="A942" s="142" t="str">
        <f t="shared" si="120"/>
        <v/>
      </c>
      <c r="B942" s="148" t="str">
        <f t="shared" si="118"/>
        <v/>
      </c>
      <c r="C942" s="8"/>
      <c r="D942" s="111"/>
      <c r="E942" s="144" t="str">
        <f t="shared" si="121"/>
        <v/>
      </c>
      <c r="F942" s="238"/>
      <c r="G942" s="238"/>
      <c r="H942" s="238"/>
      <c r="I942" s="238"/>
      <c r="J942" s="238"/>
      <c r="K942" s="238"/>
      <c r="L942" s="238"/>
      <c r="M942" s="238"/>
      <c r="N942" s="238"/>
      <c r="O942" s="238"/>
      <c r="P942" s="238"/>
      <c r="Q942" s="238"/>
      <c r="R942" s="238"/>
      <c r="S942" s="238"/>
      <c r="T942" s="238"/>
      <c r="U942" s="238"/>
      <c r="V942" s="238"/>
      <c r="W942" s="238"/>
      <c r="X942" s="238"/>
      <c r="Y942" s="238"/>
      <c r="Z942" s="238"/>
      <c r="AA942" s="238"/>
      <c r="AB942" s="238"/>
      <c r="AC942" s="238"/>
      <c r="AD942" s="238"/>
      <c r="AE942" s="238"/>
      <c r="AF942" s="238"/>
      <c r="AG942" s="238"/>
      <c r="AH942" s="239"/>
      <c r="AI942" s="240"/>
      <c r="AJ942" s="239"/>
      <c r="AK942" s="238"/>
      <c r="AL942" s="241"/>
      <c r="AM942" s="238"/>
      <c r="AN942" s="238"/>
      <c r="AO942" s="238"/>
      <c r="AP942" s="174" t="str">
        <f t="shared" si="122"/>
        <v/>
      </c>
      <c r="AQ942" s="109" t="str">
        <f t="shared" si="123"/>
        <v/>
      </c>
      <c r="AR942" s="172" t="str">
        <f>UPPER(IF($AH942="","",IF(COUNTIF($AR$34:$AR941,$AH942)&lt;1,$AH942,"")))</f>
        <v/>
      </c>
      <c r="AS942" s="111" t="str">
        <f t="shared" si="119"/>
        <v/>
      </c>
      <c r="AT942" s="109" t="str">
        <f t="shared" si="124"/>
        <v/>
      </c>
      <c r="AU942" s="243"/>
      <c r="AV942" s="150"/>
      <c r="AW942" s="151" t="str">
        <f t="shared" si="125"/>
        <v/>
      </c>
      <c r="AX942" s="152" t="str">
        <f t="shared" si="117"/>
        <v/>
      </c>
      <c r="AY942" s="152"/>
    </row>
    <row r="943" spans="1:51" s="1" customFormat="1">
      <c r="A943" s="142" t="str">
        <f t="shared" si="120"/>
        <v/>
      </c>
      <c r="B943" s="148" t="str">
        <f t="shared" si="118"/>
        <v/>
      </c>
      <c r="C943" s="8"/>
      <c r="D943" s="111"/>
      <c r="E943" s="144" t="str">
        <f t="shared" si="121"/>
        <v/>
      </c>
      <c r="F943" s="238"/>
      <c r="G943" s="238"/>
      <c r="H943" s="238"/>
      <c r="I943" s="238"/>
      <c r="J943" s="238"/>
      <c r="K943" s="238"/>
      <c r="L943" s="238"/>
      <c r="M943" s="238"/>
      <c r="N943" s="238"/>
      <c r="O943" s="238"/>
      <c r="P943" s="238"/>
      <c r="Q943" s="238"/>
      <c r="R943" s="238"/>
      <c r="S943" s="238"/>
      <c r="T943" s="238"/>
      <c r="U943" s="238"/>
      <c r="V943" s="238"/>
      <c r="W943" s="238"/>
      <c r="X943" s="238"/>
      <c r="Y943" s="238"/>
      <c r="Z943" s="238"/>
      <c r="AA943" s="238"/>
      <c r="AB943" s="238"/>
      <c r="AC943" s="238"/>
      <c r="AD943" s="238"/>
      <c r="AE943" s="238"/>
      <c r="AF943" s="238"/>
      <c r="AG943" s="238"/>
      <c r="AH943" s="239"/>
      <c r="AI943" s="240"/>
      <c r="AJ943" s="239"/>
      <c r="AK943" s="238"/>
      <c r="AL943" s="241"/>
      <c r="AM943" s="238"/>
      <c r="AN943" s="238"/>
      <c r="AO943" s="238"/>
      <c r="AP943" s="174" t="str">
        <f t="shared" si="122"/>
        <v/>
      </c>
      <c r="AQ943" s="109" t="str">
        <f t="shared" si="123"/>
        <v/>
      </c>
      <c r="AR943" s="172" t="str">
        <f>UPPER(IF($AH943="","",IF(COUNTIF($AR$34:$AR942,$AH943)&lt;1,$AH943,"")))</f>
        <v/>
      </c>
      <c r="AS943" s="111" t="str">
        <f t="shared" si="119"/>
        <v/>
      </c>
      <c r="AT943" s="109" t="str">
        <f t="shared" si="124"/>
        <v/>
      </c>
      <c r="AU943" s="243"/>
      <c r="AV943" s="150"/>
      <c r="AW943" s="151" t="str">
        <f t="shared" si="125"/>
        <v/>
      </c>
      <c r="AX943" s="152" t="str">
        <f t="shared" si="117"/>
        <v/>
      </c>
      <c r="AY943" s="152"/>
    </row>
    <row r="944" spans="1:51" s="1" customFormat="1">
      <c r="A944" s="142" t="str">
        <f t="shared" si="120"/>
        <v/>
      </c>
      <c r="B944" s="148" t="str">
        <f t="shared" si="118"/>
        <v/>
      </c>
      <c r="C944" s="8"/>
      <c r="D944" s="111"/>
      <c r="E944" s="144" t="str">
        <f t="shared" si="121"/>
        <v/>
      </c>
      <c r="F944" s="238"/>
      <c r="G944" s="238"/>
      <c r="H944" s="238"/>
      <c r="I944" s="238"/>
      <c r="J944" s="238"/>
      <c r="K944" s="238"/>
      <c r="L944" s="238"/>
      <c r="M944" s="238"/>
      <c r="N944" s="238"/>
      <c r="O944" s="238"/>
      <c r="P944" s="238"/>
      <c r="Q944" s="238"/>
      <c r="R944" s="238"/>
      <c r="S944" s="238"/>
      <c r="T944" s="238"/>
      <c r="U944" s="238"/>
      <c r="V944" s="238"/>
      <c r="W944" s="238"/>
      <c r="X944" s="238"/>
      <c r="Y944" s="238"/>
      <c r="Z944" s="238"/>
      <c r="AA944" s="238"/>
      <c r="AB944" s="238"/>
      <c r="AC944" s="238"/>
      <c r="AD944" s="238"/>
      <c r="AE944" s="238"/>
      <c r="AF944" s="238"/>
      <c r="AG944" s="238"/>
      <c r="AH944" s="239"/>
      <c r="AI944" s="240"/>
      <c r="AJ944" s="239"/>
      <c r="AK944" s="238"/>
      <c r="AL944" s="241"/>
      <c r="AM944" s="238"/>
      <c r="AN944" s="238"/>
      <c r="AO944" s="238"/>
      <c r="AP944" s="174" t="str">
        <f t="shared" si="122"/>
        <v/>
      </c>
      <c r="AQ944" s="109" t="str">
        <f t="shared" si="123"/>
        <v/>
      </c>
      <c r="AR944" s="172" t="str">
        <f>UPPER(IF($AH944="","",IF(COUNTIF($AR$34:$AR943,$AH944)&lt;1,$AH944,"")))</f>
        <v/>
      </c>
      <c r="AS944" s="111" t="str">
        <f t="shared" si="119"/>
        <v/>
      </c>
      <c r="AT944" s="109" t="str">
        <f t="shared" si="124"/>
        <v/>
      </c>
      <c r="AU944" s="243"/>
      <c r="AV944" s="150"/>
      <c r="AW944" s="151" t="str">
        <f t="shared" si="125"/>
        <v/>
      </c>
      <c r="AX944" s="152" t="str">
        <f t="shared" si="117"/>
        <v/>
      </c>
      <c r="AY944" s="152"/>
    </row>
    <row r="945" spans="1:51" s="1" customFormat="1">
      <c r="A945" s="142" t="str">
        <f t="shared" si="120"/>
        <v/>
      </c>
      <c r="B945" s="148" t="str">
        <f t="shared" si="118"/>
        <v/>
      </c>
      <c r="C945" s="8"/>
      <c r="D945" s="111"/>
      <c r="E945" s="144" t="str">
        <f t="shared" si="121"/>
        <v/>
      </c>
      <c r="F945" s="238"/>
      <c r="G945" s="238"/>
      <c r="H945" s="238"/>
      <c r="I945" s="238"/>
      <c r="J945" s="238"/>
      <c r="K945" s="238"/>
      <c r="L945" s="238"/>
      <c r="M945" s="238"/>
      <c r="N945" s="238"/>
      <c r="O945" s="238"/>
      <c r="P945" s="238"/>
      <c r="Q945" s="238"/>
      <c r="R945" s="238"/>
      <c r="S945" s="238"/>
      <c r="T945" s="238"/>
      <c r="U945" s="238"/>
      <c r="V945" s="238"/>
      <c r="W945" s="238"/>
      <c r="X945" s="238"/>
      <c r="Y945" s="238"/>
      <c r="Z945" s="238"/>
      <c r="AA945" s="238"/>
      <c r="AB945" s="238"/>
      <c r="AC945" s="238"/>
      <c r="AD945" s="238"/>
      <c r="AE945" s="238"/>
      <c r="AF945" s="238"/>
      <c r="AG945" s="238"/>
      <c r="AH945" s="239"/>
      <c r="AI945" s="240"/>
      <c r="AJ945" s="239"/>
      <c r="AK945" s="238"/>
      <c r="AL945" s="241"/>
      <c r="AM945" s="238"/>
      <c r="AN945" s="238"/>
      <c r="AO945" s="238"/>
      <c r="AP945" s="174" t="str">
        <f t="shared" si="122"/>
        <v/>
      </c>
      <c r="AQ945" s="109" t="str">
        <f t="shared" si="123"/>
        <v/>
      </c>
      <c r="AR945" s="172" t="str">
        <f>UPPER(IF($AH945="","",IF(COUNTIF($AR$34:$AR944,$AH945)&lt;1,$AH945,"")))</f>
        <v/>
      </c>
      <c r="AS945" s="111" t="str">
        <f t="shared" si="119"/>
        <v/>
      </c>
      <c r="AT945" s="109" t="str">
        <f t="shared" si="124"/>
        <v/>
      </c>
      <c r="AU945" s="243"/>
      <c r="AV945" s="150"/>
      <c r="AW945" s="151" t="str">
        <f t="shared" si="125"/>
        <v/>
      </c>
      <c r="AX945" s="152" t="str">
        <f t="shared" si="117"/>
        <v/>
      </c>
      <c r="AY945" s="152"/>
    </row>
    <row r="946" spans="1:51" s="1" customFormat="1">
      <c r="A946" s="142" t="str">
        <f t="shared" si="120"/>
        <v/>
      </c>
      <c r="B946" s="148" t="str">
        <f t="shared" si="118"/>
        <v/>
      </c>
      <c r="C946" s="8"/>
      <c r="D946" s="111"/>
      <c r="E946" s="144" t="str">
        <f t="shared" si="121"/>
        <v/>
      </c>
      <c r="F946" s="238"/>
      <c r="G946" s="238"/>
      <c r="H946" s="238"/>
      <c r="I946" s="238"/>
      <c r="J946" s="238"/>
      <c r="K946" s="238"/>
      <c r="L946" s="238"/>
      <c r="M946" s="238"/>
      <c r="N946" s="238"/>
      <c r="O946" s="238"/>
      <c r="P946" s="238"/>
      <c r="Q946" s="238"/>
      <c r="R946" s="238"/>
      <c r="S946" s="238"/>
      <c r="T946" s="238"/>
      <c r="U946" s="238"/>
      <c r="V946" s="238"/>
      <c r="W946" s="238"/>
      <c r="X946" s="238"/>
      <c r="Y946" s="238"/>
      <c r="Z946" s="238"/>
      <c r="AA946" s="238"/>
      <c r="AB946" s="238"/>
      <c r="AC946" s="238"/>
      <c r="AD946" s="238"/>
      <c r="AE946" s="238"/>
      <c r="AF946" s="238"/>
      <c r="AG946" s="238"/>
      <c r="AH946" s="239"/>
      <c r="AI946" s="240"/>
      <c r="AJ946" s="239"/>
      <c r="AK946" s="238"/>
      <c r="AL946" s="241"/>
      <c r="AM946" s="238"/>
      <c r="AN946" s="238"/>
      <c r="AO946" s="238"/>
      <c r="AP946" s="174" t="str">
        <f t="shared" si="122"/>
        <v/>
      </c>
      <c r="AQ946" s="109" t="str">
        <f t="shared" si="123"/>
        <v/>
      </c>
      <c r="AR946" s="172" t="str">
        <f>UPPER(IF($AH946="","",IF(COUNTIF($AR$34:$AR945,$AH946)&lt;1,$AH946,"")))</f>
        <v/>
      </c>
      <c r="AS946" s="111" t="str">
        <f t="shared" si="119"/>
        <v/>
      </c>
      <c r="AT946" s="109" t="str">
        <f t="shared" si="124"/>
        <v/>
      </c>
      <c r="AU946" s="243"/>
      <c r="AV946" s="150"/>
      <c r="AW946" s="151" t="str">
        <f t="shared" si="125"/>
        <v/>
      </c>
      <c r="AX946" s="152" t="str">
        <f t="shared" si="117"/>
        <v/>
      </c>
      <c r="AY946" s="152"/>
    </row>
    <row r="947" spans="1:51" s="1" customFormat="1">
      <c r="A947" s="142" t="str">
        <f t="shared" si="120"/>
        <v/>
      </c>
      <c r="B947" s="148" t="str">
        <f t="shared" si="118"/>
        <v/>
      </c>
      <c r="C947" s="8"/>
      <c r="D947" s="111"/>
      <c r="E947" s="144" t="str">
        <f t="shared" si="121"/>
        <v/>
      </c>
      <c r="F947" s="238"/>
      <c r="G947" s="238"/>
      <c r="H947" s="238"/>
      <c r="I947" s="238"/>
      <c r="J947" s="238"/>
      <c r="K947" s="238"/>
      <c r="L947" s="238"/>
      <c r="M947" s="238"/>
      <c r="N947" s="238"/>
      <c r="O947" s="238"/>
      <c r="P947" s="238"/>
      <c r="Q947" s="238"/>
      <c r="R947" s="238"/>
      <c r="S947" s="238"/>
      <c r="T947" s="238"/>
      <c r="U947" s="238"/>
      <c r="V947" s="238"/>
      <c r="W947" s="238"/>
      <c r="X947" s="238"/>
      <c r="Y947" s="238"/>
      <c r="Z947" s="238"/>
      <c r="AA947" s="238"/>
      <c r="AB947" s="238"/>
      <c r="AC947" s="238"/>
      <c r="AD947" s="238"/>
      <c r="AE947" s="238"/>
      <c r="AF947" s="238"/>
      <c r="AG947" s="238"/>
      <c r="AH947" s="239"/>
      <c r="AI947" s="240"/>
      <c r="AJ947" s="239"/>
      <c r="AK947" s="238"/>
      <c r="AL947" s="241"/>
      <c r="AM947" s="238"/>
      <c r="AN947" s="238"/>
      <c r="AO947" s="238"/>
      <c r="AP947" s="174" t="str">
        <f t="shared" si="122"/>
        <v/>
      </c>
      <c r="AQ947" s="109" t="str">
        <f t="shared" si="123"/>
        <v/>
      </c>
      <c r="AR947" s="172" t="str">
        <f>UPPER(IF($AH947="","",IF(COUNTIF($AR$34:$AR946,$AH947)&lt;1,$AH947,"")))</f>
        <v/>
      </c>
      <c r="AS947" s="111" t="str">
        <f t="shared" si="119"/>
        <v/>
      </c>
      <c r="AT947" s="109" t="str">
        <f t="shared" si="124"/>
        <v/>
      </c>
      <c r="AU947" s="243"/>
      <c r="AV947" s="150"/>
      <c r="AW947" s="151" t="str">
        <f t="shared" si="125"/>
        <v/>
      </c>
      <c r="AX947" s="152" t="str">
        <f t="shared" si="117"/>
        <v/>
      </c>
      <c r="AY947" s="152"/>
    </row>
    <row r="948" spans="1:51" s="1" customFormat="1">
      <c r="A948" s="142" t="str">
        <f t="shared" si="120"/>
        <v/>
      </c>
      <c r="B948" s="148" t="str">
        <f t="shared" si="118"/>
        <v/>
      </c>
      <c r="C948" s="8"/>
      <c r="D948" s="111"/>
      <c r="E948" s="144" t="str">
        <f t="shared" si="121"/>
        <v/>
      </c>
      <c r="F948" s="238"/>
      <c r="G948" s="238"/>
      <c r="H948" s="238"/>
      <c r="I948" s="238"/>
      <c r="J948" s="238"/>
      <c r="K948" s="238"/>
      <c r="L948" s="238"/>
      <c r="M948" s="238"/>
      <c r="N948" s="238"/>
      <c r="O948" s="238"/>
      <c r="P948" s="238"/>
      <c r="Q948" s="238"/>
      <c r="R948" s="238"/>
      <c r="S948" s="238"/>
      <c r="T948" s="238"/>
      <c r="U948" s="238"/>
      <c r="V948" s="238"/>
      <c r="W948" s="238"/>
      <c r="X948" s="238"/>
      <c r="Y948" s="238"/>
      <c r="Z948" s="238"/>
      <c r="AA948" s="238"/>
      <c r="AB948" s="238"/>
      <c r="AC948" s="238"/>
      <c r="AD948" s="238"/>
      <c r="AE948" s="238"/>
      <c r="AF948" s="238"/>
      <c r="AG948" s="238"/>
      <c r="AH948" s="239"/>
      <c r="AI948" s="240"/>
      <c r="AJ948" s="239"/>
      <c r="AK948" s="238"/>
      <c r="AL948" s="241"/>
      <c r="AM948" s="238"/>
      <c r="AN948" s="238"/>
      <c r="AO948" s="238"/>
      <c r="AP948" s="174" t="str">
        <f t="shared" si="122"/>
        <v/>
      </c>
      <c r="AQ948" s="109" t="str">
        <f t="shared" si="123"/>
        <v/>
      </c>
      <c r="AR948" s="172" t="str">
        <f>UPPER(IF($AH948="","",IF(COUNTIF($AR$34:$AR947,$AH948)&lt;1,$AH948,"")))</f>
        <v/>
      </c>
      <c r="AS948" s="111" t="str">
        <f t="shared" si="119"/>
        <v/>
      </c>
      <c r="AT948" s="109" t="str">
        <f t="shared" si="124"/>
        <v/>
      </c>
      <c r="AU948" s="243"/>
      <c r="AV948" s="150"/>
      <c r="AW948" s="151" t="str">
        <f t="shared" si="125"/>
        <v/>
      </c>
      <c r="AX948" s="152" t="str">
        <f t="shared" si="117"/>
        <v/>
      </c>
      <c r="AY948" s="152"/>
    </row>
    <row r="949" spans="1:51" s="1" customFormat="1">
      <c r="A949" s="142" t="str">
        <f t="shared" si="120"/>
        <v/>
      </c>
      <c r="B949" s="148" t="str">
        <f t="shared" si="118"/>
        <v/>
      </c>
      <c r="C949" s="8"/>
      <c r="D949" s="111"/>
      <c r="E949" s="144" t="str">
        <f t="shared" si="121"/>
        <v/>
      </c>
      <c r="F949" s="238"/>
      <c r="G949" s="238"/>
      <c r="H949" s="238"/>
      <c r="I949" s="238"/>
      <c r="J949" s="238"/>
      <c r="K949" s="238"/>
      <c r="L949" s="238"/>
      <c r="M949" s="238"/>
      <c r="N949" s="238"/>
      <c r="O949" s="238"/>
      <c r="P949" s="238"/>
      <c r="Q949" s="238"/>
      <c r="R949" s="238"/>
      <c r="S949" s="238"/>
      <c r="T949" s="238"/>
      <c r="U949" s="238"/>
      <c r="V949" s="238"/>
      <c r="W949" s="238"/>
      <c r="X949" s="238"/>
      <c r="Y949" s="238"/>
      <c r="Z949" s="238"/>
      <c r="AA949" s="238"/>
      <c r="AB949" s="238"/>
      <c r="AC949" s="238"/>
      <c r="AD949" s="238"/>
      <c r="AE949" s="238"/>
      <c r="AF949" s="238"/>
      <c r="AG949" s="238"/>
      <c r="AH949" s="239"/>
      <c r="AI949" s="240"/>
      <c r="AJ949" s="239"/>
      <c r="AK949" s="238"/>
      <c r="AL949" s="241"/>
      <c r="AM949" s="238"/>
      <c r="AN949" s="238"/>
      <c r="AO949" s="238"/>
      <c r="AP949" s="174" t="str">
        <f t="shared" si="122"/>
        <v/>
      </c>
      <c r="AQ949" s="109" t="str">
        <f t="shared" si="123"/>
        <v/>
      </c>
      <c r="AR949" s="172" t="str">
        <f>UPPER(IF($AH949="","",IF(COUNTIF($AR$34:$AR948,$AH949)&lt;1,$AH949,"")))</f>
        <v/>
      </c>
      <c r="AS949" s="111" t="str">
        <f t="shared" si="119"/>
        <v/>
      </c>
      <c r="AT949" s="109" t="str">
        <f t="shared" si="124"/>
        <v/>
      </c>
      <c r="AU949" s="243"/>
      <c r="AV949" s="150"/>
      <c r="AW949" s="151" t="str">
        <f t="shared" si="125"/>
        <v/>
      </c>
      <c r="AX949" s="152" t="str">
        <f t="shared" si="117"/>
        <v/>
      </c>
      <c r="AY949" s="152"/>
    </row>
    <row r="950" spans="1:51" s="1" customFormat="1">
      <c r="A950" s="142" t="str">
        <f t="shared" si="120"/>
        <v/>
      </c>
      <c r="B950" s="148" t="str">
        <f t="shared" si="118"/>
        <v/>
      </c>
      <c r="C950" s="8"/>
      <c r="D950" s="111"/>
      <c r="E950" s="144" t="str">
        <f t="shared" si="121"/>
        <v/>
      </c>
      <c r="F950" s="238"/>
      <c r="G950" s="238"/>
      <c r="H950" s="238"/>
      <c r="I950" s="238"/>
      <c r="J950" s="238"/>
      <c r="K950" s="238"/>
      <c r="L950" s="238"/>
      <c r="M950" s="238"/>
      <c r="N950" s="238"/>
      <c r="O950" s="238"/>
      <c r="P950" s="238"/>
      <c r="Q950" s="238"/>
      <c r="R950" s="238"/>
      <c r="S950" s="238"/>
      <c r="T950" s="238"/>
      <c r="U950" s="238"/>
      <c r="V950" s="238"/>
      <c r="W950" s="238"/>
      <c r="X950" s="238"/>
      <c r="Y950" s="238"/>
      <c r="Z950" s="238"/>
      <c r="AA950" s="238"/>
      <c r="AB950" s="238"/>
      <c r="AC950" s="238"/>
      <c r="AD950" s="238"/>
      <c r="AE950" s="238"/>
      <c r="AF950" s="238"/>
      <c r="AG950" s="238"/>
      <c r="AH950" s="239"/>
      <c r="AI950" s="240"/>
      <c r="AJ950" s="239"/>
      <c r="AK950" s="238"/>
      <c r="AL950" s="241"/>
      <c r="AM950" s="238"/>
      <c r="AN950" s="238"/>
      <c r="AO950" s="238"/>
      <c r="AP950" s="174" t="str">
        <f t="shared" si="122"/>
        <v/>
      </c>
      <c r="AQ950" s="109" t="str">
        <f t="shared" si="123"/>
        <v/>
      </c>
      <c r="AR950" s="172" t="str">
        <f>UPPER(IF($AH950="","",IF(COUNTIF($AR$34:$AR949,$AH950)&lt;1,$AH950,"")))</f>
        <v/>
      </c>
      <c r="AS950" s="111" t="str">
        <f t="shared" si="119"/>
        <v/>
      </c>
      <c r="AT950" s="109" t="str">
        <f t="shared" si="124"/>
        <v/>
      </c>
      <c r="AU950" s="243"/>
      <c r="AV950" s="150"/>
      <c r="AW950" s="151" t="str">
        <f t="shared" si="125"/>
        <v/>
      </c>
      <c r="AX950" s="152" t="str">
        <f t="shared" si="117"/>
        <v/>
      </c>
      <c r="AY950" s="152"/>
    </row>
    <row r="951" spans="1:51" s="1" customFormat="1">
      <c r="A951" s="142" t="str">
        <f t="shared" si="120"/>
        <v/>
      </c>
      <c r="B951" s="148" t="str">
        <f t="shared" si="118"/>
        <v/>
      </c>
      <c r="C951" s="8"/>
      <c r="D951" s="111"/>
      <c r="E951" s="144" t="str">
        <f t="shared" si="121"/>
        <v/>
      </c>
      <c r="F951" s="238"/>
      <c r="G951" s="238"/>
      <c r="H951" s="238"/>
      <c r="I951" s="238"/>
      <c r="J951" s="238"/>
      <c r="K951" s="238"/>
      <c r="L951" s="238"/>
      <c r="M951" s="238"/>
      <c r="N951" s="238"/>
      <c r="O951" s="238"/>
      <c r="P951" s="238"/>
      <c r="Q951" s="238"/>
      <c r="R951" s="238"/>
      <c r="S951" s="238"/>
      <c r="T951" s="238"/>
      <c r="U951" s="238"/>
      <c r="V951" s="238"/>
      <c r="W951" s="238"/>
      <c r="X951" s="238"/>
      <c r="Y951" s="238"/>
      <c r="Z951" s="238"/>
      <c r="AA951" s="238"/>
      <c r="AB951" s="238"/>
      <c r="AC951" s="238"/>
      <c r="AD951" s="238"/>
      <c r="AE951" s="238"/>
      <c r="AF951" s="238"/>
      <c r="AG951" s="238"/>
      <c r="AH951" s="239"/>
      <c r="AI951" s="240"/>
      <c r="AJ951" s="239"/>
      <c r="AK951" s="238"/>
      <c r="AL951" s="241"/>
      <c r="AM951" s="238"/>
      <c r="AN951" s="238"/>
      <c r="AO951" s="238"/>
      <c r="AP951" s="174" t="str">
        <f t="shared" si="122"/>
        <v/>
      </c>
      <c r="AQ951" s="109" t="str">
        <f t="shared" si="123"/>
        <v/>
      </c>
      <c r="AR951" s="172" t="str">
        <f>UPPER(IF($AH951="","",IF(COUNTIF($AR$34:$AR950,$AH951)&lt;1,$AH951,"")))</f>
        <v/>
      </c>
      <c r="AS951" s="111" t="str">
        <f t="shared" si="119"/>
        <v/>
      </c>
      <c r="AT951" s="109" t="str">
        <f t="shared" si="124"/>
        <v/>
      </c>
      <c r="AU951" s="243"/>
      <c r="AV951" s="150"/>
      <c r="AW951" s="151" t="str">
        <f t="shared" si="125"/>
        <v/>
      </c>
      <c r="AX951" s="152" t="str">
        <f t="shared" si="117"/>
        <v/>
      </c>
      <c r="AY951" s="152"/>
    </row>
    <row r="952" spans="1:51" s="1" customFormat="1">
      <c r="A952" s="142" t="str">
        <f t="shared" si="120"/>
        <v/>
      </c>
      <c r="B952" s="148" t="str">
        <f t="shared" si="118"/>
        <v/>
      </c>
      <c r="C952" s="8"/>
      <c r="D952" s="111"/>
      <c r="E952" s="144" t="str">
        <f t="shared" si="121"/>
        <v/>
      </c>
      <c r="F952" s="238"/>
      <c r="G952" s="238"/>
      <c r="H952" s="238"/>
      <c r="I952" s="238"/>
      <c r="J952" s="238"/>
      <c r="K952" s="238"/>
      <c r="L952" s="238"/>
      <c r="M952" s="238"/>
      <c r="N952" s="238"/>
      <c r="O952" s="238"/>
      <c r="P952" s="238"/>
      <c r="Q952" s="238"/>
      <c r="R952" s="238"/>
      <c r="S952" s="238"/>
      <c r="T952" s="238"/>
      <c r="U952" s="238"/>
      <c r="V952" s="238"/>
      <c r="W952" s="238"/>
      <c r="X952" s="238"/>
      <c r="Y952" s="238"/>
      <c r="Z952" s="238"/>
      <c r="AA952" s="238"/>
      <c r="AB952" s="238"/>
      <c r="AC952" s="238"/>
      <c r="AD952" s="238"/>
      <c r="AE952" s="238"/>
      <c r="AF952" s="238"/>
      <c r="AG952" s="238"/>
      <c r="AH952" s="239"/>
      <c r="AI952" s="240"/>
      <c r="AJ952" s="239"/>
      <c r="AK952" s="238"/>
      <c r="AL952" s="241"/>
      <c r="AM952" s="238"/>
      <c r="AN952" s="238"/>
      <c r="AO952" s="238"/>
      <c r="AP952" s="174" t="str">
        <f t="shared" si="122"/>
        <v/>
      </c>
      <c r="AQ952" s="109" t="str">
        <f t="shared" si="123"/>
        <v/>
      </c>
      <c r="AR952" s="172" t="str">
        <f>UPPER(IF($AH952="","",IF(COUNTIF($AR$34:$AR951,$AH952)&lt;1,$AH952,"")))</f>
        <v/>
      </c>
      <c r="AS952" s="111" t="str">
        <f t="shared" si="119"/>
        <v/>
      </c>
      <c r="AT952" s="109" t="str">
        <f t="shared" si="124"/>
        <v/>
      </c>
      <c r="AU952" s="243"/>
      <c r="AV952" s="150"/>
      <c r="AW952" s="151" t="str">
        <f t="shared" si="125"/>
        <v/>
      </c>
      <c r="AX952" s="152" t="str">
        <f t="shared" si="117"/>
        <v/>
      </c>
      <c r="AY952" s="152"/>
    </row>
    <row r="953" spans="1:51" s="1" customFormat="1">
      <c r="A953" s="142" t="str">
        <f t="shared" si="120"/>
        <v/>
      </c>
      <c r="B953" s="148" t="str">
        <f t="shared" si="118"/>
        <v/>
      </c>
      <c r="C953" s="8"/>
      <c r="D953" s="111"/>
      <c r="E953" s="144" t="str">
        <f t="shared" si="121"/>
        <v/>
      </c>
      <c r="F953" s="238"/>
      <c r="G953" s="238"/>
      <c r="H953" s="238"/>
      <c r="I953" s="238"/>
      <c r="J953" s="238"/>
      <c r="K953" s="238"/>
      <c r="L953" s="238"/>
      <c r="M953" s="238"/>
      <c r="N953" s="238"/>
      <c r="O953" s="238"/>
      <c r="P953" s="238"/>
      <c r="Q953" s="238"/>
      <c r="R953" s="238"/>
      <c r="S953" s="238"/>
      <c r="T953" s="238"/>
      <c r="U953" s="238"/>
      <c r="V953" s="238"/>
      <c r="W953" s="238"/>
      <c r="X953" s="238"/>
      <c r="Y953" s="238"/>
      <c r="Z953" s="238"/>
      <c r="AA953" s="238"/>
      <c r="AB953" s="238"/>
      <c r="AC953" s="238"/>
      <c r="AD953" s="238"/>
      <c r="AE953" s="238"/>
      <c r="AF953" s="238"/>
      <c r="AG953" s="238"/>
      <c r="AH953" s="239"/>
      <c r="AI953" s="240"/>
      <c r="AJ953" s="239"/>
      <c r="AK953" s="238"/>
      <c r="AL953" s="241"/>
      <c r="AM953" s="238"/>
      <c r="AN953" s="238"/>
      <c r="AO953" s="238"/>
      <c r="AP953" s="174" t="str">
        <f t="shared" si="122"/>
        <v/>
      </c>
      <c r="AQ953" s="109" t="str">
        <f t="shared" si="123"/>
        <v/>
      </c>
      <c r="AR953" s="172" t="str">
        <f>UPPER(IF($AH953="","",IF(COUNTIF($AR$34:$AR952,$AH953)&lt;1,$AH953,"")))</f>
        <v/>
      </c>
      <c r="AS953" s="111" t="str">
        <f t="shared" si="119"/>
        <v/>
      </c>
      <c r="AT953" s="109" t="str">
        <f t="shared" si="124"/>
        <v/>
      </c>
      <c r="AU953" s="243"/>
      <c r="AV953" s="150"/>
      <c r="AW953" s="151" t="str">
        <f t="shared" si="125"/>
        <v/>
      </c>
      <c r="AX953" s="152" t="str">
        <f t="shared" si="117"/>
        <v/>
      </c>
      <c r="AY953" s="152"/>
    </row>
    <row r="954" spans="1:51" s="1" customFormat="1">
      <c r="A954" s="142" t="str">
        <f t="shared" si="120"/>
        <v/>
      </c>
      <c r="B954" s="148" t="str">
        <f t="shared" si="118"/>
        <v/>
      </c>
      <c r="C954" s="8"/>
      <c r="D954" s="111"/>
      <c r="E954" s="144" t="str">
        <f t="shared" si="121"/>
        <v/>
      </c>
      <c r="F954" s="238"/>
      <c r="G954" s="238"/>
      <c r="H954" s="238"/>
      <c r="I954" s="238"/>
      <c r="J954" s="238"/>
      <c r="K954" s="238"/>
      <c r="L954" s="238"/>
      <c r="M954" s="238"/>
      <c r="N954" s="238"/>
      <c r="O954" s="238"/>
      <c r="P954" s="238"/>
      <c r="Q954" s="238"/>
      <c r="R954" s="238"/>
      <c r="S954" s="238"/>
      <c r="T954" s="238"/>
      <c r="U954" s="238"/>
      <c r="V954" s="238"/>
      <c r="W954" s="238"/>
      <c r="X954" s="238"/>
      <c r="Y954" s="238"/>
      <c r="Z954" s="238"/>
      <c r="AA954" s="238"/>
      <c r="AB954" s="238"/>
      <c r="AC954" s="238"/>
      <c r="AD954" s="238"/>
      <c r="AE954" s="238"/>
      <c r="AF954" s="238"/>
      <c r="AG954" s="238"/>
      <c r="AH954" s="239"/>
      <c r="AI954" s="240"/>
      <c r="AJ954" s="239"/>
      <c r="AK954" s="238"/>
      <c r="AL954" s="241"/>
      <c r="AM954" s="238"/>
      <c r="AN954" s="238"/>
      <c r="AO954" s="238"/>
      <c r="AP954" s="174" t="str">
        <f t="shared" si="122"/>
        <v/>
      </c>
      <c r="AQ954" s="109" t="str">
        <f t="shared" si="123"/>
        <v/>
      </c>
      <c r="AR954" s="172" t="str">
        <f>UPPER(IF($AH954="","",IF(COUNTIF($AR$34:$AR953,$AH954)&lt;1,$AH954,"")))</f>
        <v/>
      </c>
      <c r="AS954" s="111" t="str">
        <f t="shared" si="119"/>
        <v/>
      </c>
      <c r="AT954" s="109" t="str">
        <f t="shared" si="124"/>
        <v/>
      </c>
      <c r="AU954" s="243"/>
      <c r="AV954" s="150"/>
      <c r="AW954" s="151" t="str">
        <f t="shared" si="125"/>
        <v/>
      </c>
      <c r="AX954" s="152" t="str">
        <f t="shared" si="117"/>
        <v/>
      </c>
      <c r="AY954" s="152"/>
    </row>
    <row r="955" spans="1:51" s="1" customFormat="1">
      <c r="A955" s="142" t="str">
        <f t="shared" si="120"/>
        <v/>
      </c>
      <c r="B955" s="148" t="str">
        <f t="shared" si="118"/>
        <v/>
      </c>
      <c r="C955" s="8"/>
      <c r="D955" s="111"/>
      <c r="E955" s="144" t="str">
        <f t="shared" si="121"/>
        <v/>
      </c>
      <c r="F955" s="238"/>
      <c r="G955" s="238"/>
      <c r="H955" s="238"/>
      <c r="I955" s="238"/>
      <c r="J955" s="238"/>
      <c r="K955" s="238"/>
      <c r="L955" s="238"/>
      <c r="M955" s="238"/>
      <c r="N955" s="238"/>
      <c r="O955" s="238"/>
      <c r="P955" s="238"/>
      <c r="Q955" s="238"/>
      <c r="R955" s="238"/>
      <c r="S955" s="238"/>
      <c r="T955" s="238"/>
      <c r="U955" s="238"/>
      <c r="V955" s="238"/>
      <c r="W955" s="238"/>
      <c r="X955" s="238"/>
      <c r="Y955" s="238"/>
      <c r="Z955" s="238"/>
      <c r="AA955" s="238"/>
      <c r="AB955" s="238"/>
      <c r="AC955" s="238"/>
      <c r="AD955" s="238"/>
      <c r="AE955" s="238"/>
      <c r="AF955" s="238"/>
      <c r="AG955" s="238"/>
      <c r="AH955" s="239"/>
      <c r="AI955" s="240"/>
      <c r="AJ955" s="239"/>
      <c r="AK955" s="238"/>
      <c r="AL955" s="241"/>
      <c r="AM955" s="238"/>
      <c r="AN955" s="238"/>
      <c r="AO955" s="238"/>
      <c r="AP955" s="174" t="str">
        <f t="shared" si="122"/>
        <v/>
      </c>
      <c r="AQ955" s="109" t="str">
        <f t="shared" si="123"/>
        <v/>
      </c>
      <c r="AR955" s="172" t="str">
        <f>UPPER(IF($AH955="","",IF(COUNTIF($AR$34:$AR954,$AH955)&lt;1,$AH955,"")))</f>
        <v/>
      </c>
      <c r="AS955" s="111" t="str">
        <f t="shared" si="119"/>
        <v/>
      </c>
      <c r="AT955" s="109" t="str">
        <f t="shared" si="124"/>
        <v/>
      </c>
      <c r="AU955" s="243"/>
      <c r="AV955" s="150"/>
      <c r="AW955" s="151" t="str">
        <f t="shared" si="125"/>
        <v/>
      </c>
      <c r="AX955" s="152" t="str">
        <f t="shared" si="117"/>
        <v/>
      </c>
      <c r="AY955" s="152"/>
    </row>
    <row r="956" spans="1:51" s="1" customFormat="1">
      <c r="A956" s="142" t="str">
        <f t="shared" si="120"/>
        <v/>
      </c>
      <c r="B956" s="148" t="str">
        <f t="shared" si="118"/>
        <v/>
      </c>
      <c r="C956" s="8"/>
      <c r="D956" s="111"/>
      <c r="E956" s="144" t="str">
        <f t="shared" si="121"/>
        <v/>
      </c>
      <c r="F956" s="238"/>
      <c r="G956" s="238"/>
      <c r="H956" s="238"/>
      <c r="I956" s="238"/>
      <c r="J956" s="238"/>
      <c r="K956" s="238"/>
      <c r="L956" s="238"/>
      <c r="M956" s="238"/>
      <c r="N956" s="238"/>
      <c r="O956" s="238"/>
      <c r="P956" s="238"/>
      <c r="Q956" s="238"/>
      <c r="R956" s="238"/>
      <c r="S956" s="238"/>
      <c r="T956" s="238"/>
      <c r="U956" s="238"/>
      <c r="V956" s="238"/>
      <c r="W956" s="238"/>
      <c r="X956" s="238"/>
      <c r="Y956" s="238"/>
      <c r="Z956" s="238"/>
      <c r="AA956" s="238"/>
      <c r="AB956" s="238"/>
      <c r="AC956" s="238"/>
      <c r="AD956" s="238"/>
      <c r="AE956" s="238"/>
      <c r="AF956" s="238"/>
      <c r="AG956" s="238"/>
      <c r="AH956" s="239"/>
      <c r="AI956" s="240"/>
      <c r="AJ956" s="239"/>
      <c r="AK956" s="238"/>
      <c r="AL956" s="241"/>
      <c r="AM956" s="238"/>
      <c r="AN956" s="238"/>
      <c r="AO956" s="238"/>
      <c r="AP956" s="174" t="str">
        <f t="shared" si="122"/>
        <v/>
      </c>
      <c r="AQ956" s="109" t="str">
        <f t="shared" si="123"/>
        <v/>
      </c>
      <c r="AR956" s="172" t="str">
        <f>UPPER(IF($AH956="","",IF(COUNTIF($AR$34:$AR955,$AH956)&lt;1,$AH956,"")))</f>
        <v/>
      </c>
      <c r="AS956" s="111" t="str">
        <f t="shared" si="119"/>
        <v/>
      </c>
      <c r="AT956" s="109" t="str">
        <f t="shared" si="124"/>
        <v/>
      </c>
      <c r="AU956" s="243"/>
      <c r="AV956" s="150"/>
      <c r="AW956" s="151" t="str">
        <f t="shared" si="125"/>
        <v/>
      </c>
      <c r="AX956" s="152" t="str">
        <f t="shared" si="117"/>
        <v/>
      </c>
      <c r="AY956" s="152"/>
    </row>
    <row r="957" spans="1:51" s="1" customFormat="1">
      <c r="A957" s="142" t="str">
        <f t="shared" si="120"/>
        <v/>
      </c>
      <c r="B957" s="148" t="str">
        <f t="shared" si="118"/>
        <v/>
      </c>
      <c r="C957" s="8"/>
      <c r="D957" s="111"/>
      <c r="E957" s="144" t="str">
        <f t="shared" si="121"/>
        <v/>
      </c>
      <c r="F957" s="238"/>
      <c r="G957" s="238"/>
      <c r="H957" s="238"/>
      <c r="I957" s="238"/>
      <c r="J957" s="238"/>
      <c r="K957" s="238"/>
      <c r="L957" s="238"/>
      <c r="M957" s="238"/>
      <c r="N957" s="238"/>
      <c r="O957" s="238"/>
      <c r="P957" s="238"/>
      <c r="Q957" s="238"/>
      <c r="R957" s="238"/>
      <c r="S957" s="238"/>
      <c r="T957" s="238"/>
      <c r="U957" s="238"/>
      <c r="V957" s="238"/>
      <c r="W957" s="238"/>
      <c r="X957" s="238"/>
      <c r="Y957" s="238"/>
      <c r="Z957" s="238"/>
      <c r="AA957" s="238"/>
      <c r="AB957" s="238"/>
      <c r="AC957" s="238"/>
      <c r="AD957" s="238"/>
      <c r="AE957" s="238"/>
      <c r="AF957" s="238"/>
      <c r="AG957" s="238"/>
      <c r="AH957" s="239"/>
      <c r="AI957" s="240"/>
      <c r="AJ957" s="239"/>
      <c r="AK957" s="238"/>
      <c r="AL957" s="241"/>
      <c r="AM957" s="238"/>
      <c r="AN957" s="238"/>
      <c r="AO957" s="238"/>
      <c r="AP957" s="174" t="str">
        <f t="shared" si="122"/>
        <v/>
      </c>
      <c r="AQ957" s="109" t="str">
        <f t="shared" si="123"/>
        <v/>
      </c>
      <c r="AR957" s="172" t="str">
        <f>UPPER(IF($AH957="","",IF(COUNTIF($AR$34:$AR956,$AH957)&lt;1,$AH957,"")))</f>
        <v/>
      </c>
      <c r="AS957" s="111" t="str">
        <f t="shared" si="119"/>
        <v/>
      </c>
      <c r="AT957" s="109" t="str">
        <f t="shared" si="124"/>
        <v/>
      </c>
      <c r="AU957" s="243"/>
      <c r="AV957" s="150"/>
      <c r="AW957" s="151" t="str">
        <f t="shared" si="125"/>
        <v/>
      </c>
      <c r="AX957" s="152" t="str">
        <f t="shared" si="117"/>
        <v/>
      </c>
      <c r="AY957" s="152"/>
    </row>
    <row r="958" spans="1:51" s="1" customFormat="1">
      <c r="A958" s="142" t="str">
        <f t="shared" si="120"/>
        <v/>
      </c>
      <c r="B958" s="148" t="str">
        <f t="shared" si="118"/>
        <v/>
      </c>
      <c r="C958" s="8"/>
      <c r="D958" s="111"/>
      <c r="E958" s="144" t="str">
        <f t="shared" si="121"/>
        <v/>
      </c>
      <c r="F958" s="238"/>
      <c r="G958" s="238"/>
      <c r="H958" s="238"/>
      <c r="I958" s="238"/>
      <c r="J958" s="238"/>
      <c r="K958" s="238"/>
      <c r="L958" s="238"/>
      <c r="M958" s="238"/>
      <c r="N958" s="238"/>
      <c r="O958" s="238"/>
      <c r="P958" s="238"/>
      <c r="Q958" s="238"/>
      <c r="R958" s="238"/>
      <c r="S958" s="238"/>
      <c r="T958" s="238"/>
      <c r="U958" s="238"/>
      <c r="V958" s="238"/>
      <c r="W958" s="238"/>
      <c r="X958" s="238"/>
      <c r="Y958" s="238"/>
      <c r="Z958" s="238"/>
      <c r="AA958" s="238"/>
      <c r="AB958" s="238"/>
      <c r="AC958" s="238"/>
      <c r="AD958" s="238"/>
      <c r="AE958" s="238"/>
      <c r="AF958" s="238"/>
      <c r="AG958" s="238"/>
      <c r="AH958" s="239"/>
      <c r="AI958" s="240"/>
      <c r="AJ958" s="239"/>
      <c r="AK958" s="238"/>
      <c r="AL958" s="241"/>
      <c r="AM958" s="238"/>
      <c r="AN958" s="238"/>
      <c r="AO958" s="238"/>
      <c r="AP958" s="174" t="str">
        <f t="shared" si="122"/>
        <v/>
      </c>
      <c r="AQ958" s="109" t="str">
        <f t="shared" si="123"/>
        <v/>
      </c>
      <c r="AR958" s="172" t="str">
        <f>UPPER(IF($AH958="","",IF(COUNTIF($AR$34:$AR957,$AH958)&lt;1,$AH958,"")))</f>
        <v/>
      </c>
      <c r="AS958" s="111" t="str">
        <f t="shared" si="119"/>
        <v/>
      </c>
      <c r="AT958" s="109" t="str">
        <f t="shared" si="124"/>
        <v/>
      </c>
      <c r="AU958" s="243"/>
      <c r="AV958" s="150"/>
      <c r="AW958" s="151" t="str">
        <f t="shared" si="125"/>
        <v/>
      </c>
      <c r="AX958" s="152" t="str">
        <f t="shared" si="117"/>
        <v/>
      </c>
      <c r="AY958" s="152"/>
    </row>
    <row r="959" spans="1:51" s="1" customFormat="1">
      <c r="A959" s="142" t="str">
        <f t="shared" si="120"/>
        <v/>
      </c>
      <c r="B959" s="148" t="str">
        <f t="shared" si="118"/>
        <v/>
      </c>
      <c r="C959" s="8"/>
      <c r="D959" s="111"/>
      <c r="E959" s="144" t="str">
        <f t="shared" si="121"/>
        <v/>
      </c>
      <c r="F959" s="238"/>
      <c r="G959" s="238"/>
      <c r="H959" s="238"/>
      <c r="I959" s="238"/>
      <c r="J959" s="238"/>
      <c r="K959" s="238"/>
      <c r="L959" s="238"/>
      <c r="M959" s="238"/>
      <c r="N959" s="238"/>
      <c r="O959" s="238"/>
      <c r="P959" s="238"/>
      <c r="Q959" s="238"/>
      <c r="R959" s="238"/>
      <c r="S959" s="238"/>
      <c r="T959" s="238"/>
      <c r="U959" s="238"/>
      <c r="V959" s="238"/>
      <c r="W959" s="238"/>
      <c r="X959" s="238"/>
      <c r="Y959" s="238"/>
      <c r="Z959" s="238"/>
      <c r="AA959" s="238"/>
      <c r="AB959" s="238"/>
      <c r="AC959" s="238"/>
      <c r="AD959" s="238"/>
      <c r="AE959" s="238"/>
      <c r="AF959" s="238"/>
      <c r="AG959" s="238"/>
      <c r="AH959" s="239"/>
      <c r="AI959" s="240"/>
      <c r="AJ959" s="239"/>
      <c r="AK959" s="238"/>
      <c r="AL959" s="241"/>
      <c r="AM959" s="238"/>
      <c r="AN959" s="238"/>
      <c r="AO959" s="238"/>
      <c r="AP959" s="174" t="str">
        <f t="shared" si="122"/>
        <v/>
      </c>
      <c r="AQ959" s="109" t="str">
        <f t="shared" si="123"/>
        <v/>
      </c>
      <c r="AR959" s="172" t="str">
        <f>UPPER(IF($AH959="","",IF(COUNTIF($AR$34:$AR958,$AH959)&lt;1,$AH959,"")))</f>
        <v/>
      </c>
      <c r="AS959" s="111" t="str">
        <f t="shared" si="119"/>
        <v/>
      </c>
      <c r="AT959" s="109" t="str">
        <f t="shared" si="124"/>
        <v/>
      </c>
      <c r="AU959" s="243"/>
      <c r="AV959" s="150"/>
      <c r="AW959" s="151" t="str">
        <f t="shared" si="125"/>
        <v/>
      </c>
      <c r="AX959" s="152" t="str">
        <f t="shared" si="117"/>
        <v/>
      </c>
      <c r="AY959" s="152"/>
    </row>
    <row r="960" spans="1:51" s="1" customFormat="1">
      <c r="A960" s="142" t="str">
        <f t="shared" si="120"/>
        <v/>
      </c>
      <c r="B960" s="148" t="str">
        <f t="shared" si="118"/>
        <v/>
      </c>
      <c r="C960" s="8"/>
      <c r="D960" s="111"/>
      <c r="E960" s="144" t="str">
        <f t="shared" si="121"/>
        <v/>
      </c>
      <c r="F960" s="238"/>
      <c r="G960" s="238"/>
      <c r="H960" s="238"/>
      <c r="I960" s="238"/>
      <c r="J960" s="238"/>
      <c r="K960" s="238"/>
      <c r="L960" s="238"/>
      <c r="M960" s="238"/>
      <c r="N960" s="238"/>
      <c r="O960" s="238"/>
      <c r="P960" s="238"/>
      <c r="Q960" s="238"/>
      <c r="R960" s="238"/>
      <c r="S960" s="238"/>
      <c r="T960" s="238"/>
      <c r="U960" s="238"/>
      <c r="V960" s="238"/>
      <c r="W960" s="238"/>
      <c r="X960" s="238"/>
      <c r="Y960" s="238"/>
      <c r="Z960" s="238"/>
      <c r="AA960" s="238"/>
      <c r="AB960" s="238"/>
      <c r="AC960" s="238"/>
      <c r="AD960" s="238"/>
      <c r="AE960" s="238"/>
      <c r="AF960" s="238"/>
      <c r="AG960" s="238"/>
      <c r="AH960" s="239"/>
      <c r="AI960" s="240"/>
      <c r="AJ960" s="239"/>
      <c r="AK960" s="238"/>
      <c r="AL960" s="241"/>
      <c r="AM960" s="238"/>
      <c r="AN960" s="238"/>
      <c r="AO960" s="238"/>
      <c r="AP960" s="174" t="str">
        <f t="shared" si="122"/>
        <v/>
      </c>
      <c r="AQ960" s="109" t="str">
        <f t="shared" si="123"/>
        <v/>
      </c>
      <c r="AR960" s="172" t="str">
        <f>UPPER(IF($AH960="","",IF(COUNTIF($AR$34:$AR959,$AH960)&lt;1,$AH960,"")))</f>
        <v/>
      </c>
      <c r="AS960" s="111" t="str">
        <f t="shared" si="119"/>
        <v/>
      </c>
      <c r="AT960" s="109" t="str">
        <f t="shared" si="124"/>
        <v/>
      </c>
      <c r="AU960" s="243"/>
      <c r="AV960" s="150"/>
      <c r="AW960" s="151" t="str">
        <f t="shared" si="125"/>
        <v/>
      </c>
      <c r="AX960" s="152" t="str">
        <f t="shared" si="117"/>
        <v/>
      </c>
      <c r="AY960" s="152"/>
    </row>
    <row r="961" spans="1:51" s="1" customFormat="1">
      <c r="A961" s="142" t="str">
        <f t="shared" si="120"/>
        <v/>
      </c>
      <c r="B961" s="148" t="str">
        <f t="shared" si="118"/>
        <v/>
      </c>
      <c r="C961" s="8"/>
      <c r="D961" s="111"/>
      <c r="E961" s="144" t="str">
        <f t="shared" si="121"/>
        <v/>
      </c>
      <c r="F961" s="238"/>
      <c r="G961" s="238"/>
      <c r="H961" s="238"/>
      <c r="I961" s="238"/>
      <c r="J961" s="238"/>
      <c r="K961" s="238"/>
      <c r="L961" s="238"/>
      <c r="M961" s="238"/>
      <c r="N961" s="238"/>
      <c r="O961" s="238"/>
      <c r="P961" s="238"/>
      <c r="Q961" s="238"/>
      <c r="R961" s="238"/>
      <c r="S961" s="238"/>
      <c r="T961" s="238"/>
      <c r="U961" s="238"/>
      <c r="V961" s="238"/>
      <c r="W961" s="238"/>
      <c r="X961" s="238"/>
      <c r="Y961" s="238"/>
      <c r="Z961" s="238"/>
      <c r="AA961" s="238"/>
      <c r="AB961" s="238"/>
      <c r="AC961" s="238"/>
      <c r="AD961" s="238"/>
      <c r="AE961" s="238"/>
      <c r="AF961" s="238"/>
      <c r="AG961" s="238"/>
      <c r="AH961" s="239"/>
      <c r="AI961" s="240"/>
      <c r="AJ961" s="239"/>
      <c r="AK961" s="238"/>
      <c r="AL961" s="241"/>
      <c r="AM961" s="238"/>
      <c r="AN961" s="238"/>
      <c r="AO961" s="238"/>
      <c r="AP961" s="174" t="str">
        <f t="shared" si="122"/>
        <v/>
      </c>
      <c r="AQ961" s="109" t="str">
        <f t="shared" si="123"/>
        <v/>
      </c>
      <c r="AR961" s="172" t="str">
        <f>UPPER(IF($AH961="","",IF(COUNTIF($AR$34:$AR960,$AH961)&lt;1,$AH961,"")))</f>
        <v/>
      </c>
      <c r="AS961" s="111" t="str">
        <f t="shared" si="119"/>
        <v/>
      </c>
      <c r="AT961" s="109" t="str">
        <f t="shared" si="124"/>
        <v/>
      </c>
      <c r="AU961" s="243"/>
      <c r="AV961" s="150"/>
      <c r="AW961" s="151" t="str">
        <f t="shared" si="125"/>
        <v/>
      </c>
      <c r="AX961" s="152" t="str">
        <f t="shared" si="117"/>
        <v/>
      </c>
      <c r="AY961" s="152"/>
    </row>
    <row r="962" spans="1:51" s="1" customFormat="1">
      <c r="A962" s="142" t="str">
        <f t="shared" si="120"/>
        <v/>
      </c>
      <c r="B962" s="148" t="str">
        <f t="shared" si="118"/>
        <v/>
      </c>
      <c r="C962" s="8"/>
      <c r="D962" s="111"/>
      <c r="E962" s="144" t="str">
        <f t="shared" si="121"/>
        <v/>
      </c>
      <c r="F962" s="238"/>
      <c r="G962" s="238"/>
      <c r="H962" s="238"/>
      <c r="I962" s="238"/>
      <c r="J962" s="238"/>
      <c r="K962" s="238"/>
      <c r="L962" s="238"/>
      <c r="M962" s="238"/>
      <c r="N962" s="238"/>
      <c r="O962" s="238"/>
      <c r="P962" s="238"/>
      <c r="Q962" s="238"/>
      <c r="R962" s="238"/>
      <c r="S962" s="238"/>
      <c r="T962" s="238"/>
      <c r="U962" s="238"/>
      <c r="V962" s="238"/>
      <c r="W962" s="238"/>
      <c r="X962" s="238"/>
      <c r="Y962" s="238"/>
      <c r="Z962" s="238"/>
      <c r="AA962" s="238"/>
      <c r="AB962" s="238"/>
      <c r="AC962" s="238"/>
      <c r="AD962" s="238"/>
      <c r="AE962" s="238"/>
      <c r="AF962" s="238"/>
      <c r="AG962" s="238"/>
      <c r="AH962" s="239"/>
      <c r="AI962" s="240"/>
      <c r="AJ962" s="239"/>
      <c r="AK962" s="238"/>
      <c r="AL962" s="241"/>
      <c r="AM962" s="238"/>
      <c r="AN962" s="238"/>
      <c r="AO962" s="238"/>
      <c r="AP962" s="174" t="str">
        <f t="shared" si="122"/>
        <v/>
      </c>
      <c r="AQ962" s="109" t="str">
        <f t="shared" si="123"/>
        <v/>
      </c>
      <c r="AR962" s="172" t="str">
        <f>UPPER(IF($AH962="","",IF(COUNTIF($AR$34:$AR961,$AH962)&lt;1,$AH962,"")))</f>
        <v/>
      </c>
      <c r="AS962" s="111" t="str">
        <f t="shared" si="119"/>
        <v/>
      </c>
      <c r="AT962" s="109" t="str">
        <f t="shared" si="124"/>
        <v/>
      </c>
      <c r="AU962" s="243"/>
      <c r="AV962" s="150"/>
      <c r="AW962" s="151" t="str">
        <f t="shared" si="125"/>
        <v/>
      </c>
      <c r="AX962" s="152" t="str">
        <f t="shared" si="117"/>
        <v/>
      </c>
      <c r="AY962" s="152"/>
    </row>
    <row r="963" spans="1:51" s="1" customFormat="1">
      <c r="A963" s="142" t="str">
        <f t="shared" si="120"/>
        <v/>
      </c>
      <c r="B963" s="148" t="str">
        <f t="shared" si="118"/>
        <v/>
      </c>
      <c r="C963" s="8"/>
      <c r="D963" s="111"/>
      <c r="E963" s="144" t="str">
        <f t="shared" si="121"/>
        <v/>
      </c>
      <c r="F963" s="238"/>
      <c r="G963" s="238"/>
      <c r="H963" s="238"/>
      <c r="I963" s="238"/>
      <c r="J963" s="238"/>
      <c r="K963" s="238"/>
      <c r="L963" s="238"/>
      <c r="M963" s="238"/>
      <c r="N963" s="238"/>
      <c r="O963" s="238"/>
      <c r="P963" s="238"/>
      <c r="Q963" s="238"/>
      <c r="R963" s="238"/>
      <c r="S963" s="238"/>
      <c r="T963" s="238"/>
      <c r="U963" s="238"/>
      <c r="V963" s="238"/>
      <c r="W963" s="238"/>
      <c r="X963" s="238"/>
      <c r="Y963" s="238"/>
      <c r="Z963" s="238"/>
      <c r="AA963" s="238"/>
      <c r="AB963" s="238"/>
      <c r="AC963" s="238"/>
      <c r="AD963" s="238"/>
      <c r="AE963" s="238"/>
      <c r="AF963" s="238"/>
      <c r="AG963" s="238"/>
      <c r="AH963" s="239"/>
      <c r="AI963" s="240"/>
      <c r="AJ963" s="239"/>
      <c r="AK963" s="238"/>
      <c r="AL963" s="241"/>
      <c r="AM963" s="238"/>
      <c r="AN963" s="238"/>
      <c r="AO963" s="238"/>
      <c r="AP963" s="174" t="str">
        <f t="shared" si="122"/>
        <v/>
      </c>
      <c r="AQ963" s="109" t="str">
        <f t="shared" si="123"/>
        <v/>
      </c>
      <c r="AR963" s="172" t="str">
        <f>UPPER(IF($AH963="","",IF(COUNTIF($AR$34:$AR962,$AH963)&lt;1,$AH963,"")))</f>
        <v/>
      </c>
      <c r="AS963" s="111" t="str">
        <f t="shared" si="119"/>
        <v/>
      </c>
      <c r="AT963" s="109" t="str">
        <f t="shared" si="124"/>
        <v/>
      </c>
      <c r="AU963" s="243"/>
      <c r="AV963" s="150"/>
      <c r="AW963" s="151" t="str">
        <f t="shared" ref="AW963:AW1026" si="126">IF(AT963="","",AT963)</f>
        <v/>
      </c>
      <c r="AX963" s="152" t="str">
        <f t="shared" si="117"/>
        <v/>
      </c>
      <c r="AY963" s="152"/>
    </row>
    <row r="964" spans="1:51" s="1" customFormat="1">
      <c r="A964" s="142" t="str">
        <f t="shared" si="120"/>
        <v/>
      </c>
      <c r="B964" s="148" t="str">
        <f t="shared" si="118"/>
        <v/>
      </c>
      <c r="C964" s="8"/>
      <c r="D964" s="111"/>
      <c r="E964" s="144" t="str">
        <f t="shared" si="121"/>
        <v/>
      </c>
      <c r="F964" s="238"/>
      <c r="G964" s="238"/>
      <c r="H964" s="238"/>
      <c r="I964" s="238"/>
      <c r="J964" s="238"/>
      <c r="K964" s="238"/>
      <c r="L964" s="238"/>
      <c r="M964" s="238"/>
      <c r="N964" s="238"/>
      <c r="O964" s="238"/>
      <c r="P964" s="238"/>
      <c r="Q964" s="238"/>
      <c r="R964" s="238"/>
      <c r="S964" s="238"/>
      <c r="T964" s="238"/>
      <c r="U964" s="238"/>
      <c r="V964" s="238"/>
      <c r="W964" s="238"/>
      <c r="X964" s="238"/>
      <c r="Y964" s="238"/>
      <c r="Z964" s="238"/>
      <c r="AA964" s="238"/>
      <c r="AB964" s="238"/>
      <c r="AC964" s="238"/>
      <c r="AD964" s="238"/>
      <c r="AE964" s="238"/>
      <c r="AF964" s="238"/>
      <c r="AG964" s="238"/>
      <c r="AH964" s="239"/>
      <c r="AI964" s="240"/>
      <c r="AJ964" s="239"/>
      <c r="AK964" s="238"/>
      <c r="AL964" s="241"/>
      <c r="AM964" s="238"/>
      <c r="AN964" s="238"/>
      <c r="AO964" s="238"/>
      <c r="AP964" s="174" t="str">
        <f t="shared" si="122"/>
        <v/>
      </c>
      <c r="AQ964" s="109" t="str">
        <f t="shared" si="123"/>
        <v/>
      </c>
      <c r="AR964" s="172" t="str">
        <f>UPPER(IF($AH964="","",IF(COUNTIF($AR$34:$AR963,$AH964)&lt;1,$AH964,"")))</f>
        <v/>
      </c>
      <c r="AS964" s="111" t="str">
        <f t="shared" si="119"/>
        <v/>
      </c>
      <c r="AT964" s="109" t="str">
        <f t="shared" si="124"/>
        <v/>
      </c>
      <c r="AU964" s="243"/>
      <c r="AV964" s="150"/>
      <c r="AW964" s="151" t="str">
        <f t="shared" si="126"/>
        <v/>
      </c>
      <c r="AX964" s="152" t="str">
        <f t="shared" si="117"/>
        <v/>
      </c>
      <c r="AY964" s="152"/>
    </row>
    <row r="965" spans="1:51" s="1" customFormat="1">
      <c r="A965" s="142" t="str">
        <f t="shared" si="120"/>
        <v/>
      </c>
      <c r="B965" s="148" t="str">
        <f t="shared" si="118"/>
        <v/>
      </c>
      <c r="C965" s="8"/>
      <c r="D965" s="111"/>
      <c r="E965" s="144" t="str">
        <f t="shared" si="121"/>
        <v/>
      </c>
      <c r="F965" s="238"/>
      <c r="G965" s="238"/>
      <c r="H965" s="238"/>
      <c r="I965" s="238"/>
      <c r="J965" s="238"/>
      <c r="K965" s="238"/>
      <c r="L965" s="238"/>
      <c r="M965" s="238"/>
      <c r="N965" s="238"/>
      <c r="O965" s="238"/>
      <c r="P965" s="238"/>
      <c r="Q965" s="238"/>
      <c r="R965" s="238"/>
      <c r="S965" s="238"/>
      <c r="T965" s="238"/>
      <c r="U965" s="238"/>
      <c r="V965" s="238"/>
      <c r="W965" s="238"/>
      <c r="X965" s="238"/>
      <c r="Y965" s="238"/>
      <c r="Z965" s="238"/>
      <c r="AA965" s="238"/>
      <c r="AB965" s="238"/>
      <c r="AC965" s="238"/>
      <c r="AD965" s="238"/>
      <c r="AE965" s="238"/>
      <c r="AF965" s="238"/>
      <c r="AG965" s="238"/>
      <c r="AH965" s="239"/>
      <c r="AI965" s="240"/>
      <c r="AJ965" s="239"/>
      <c r="AK965" s="238"/>
      <c r="AL965" s="241"/>
      <c r="AM965" s="238"/>
      <c r="AN965" s="238"/>
      <c r="AO965" s="238"/>
      <c r="AP965" s="174" t="str">
        <f t="shared" si="122"/>
        <v/>
      </c>
      <c r="AQ965" s="109" t="str">
        <f t="shared" si="123"/>
        <v/>
      </c>
      <c r="AR965" s="172" t="str">
        <f>UPPER(IF($AH965="","",IF(COUNTIF($AR$34:$AR964,$AH965)&lt;1,$AH965,"")))</f>
        <v/>
      </c>
      <c r="AS965" s="111" t="str">
        <f t="shared" si="119"/>
        <v/>
      </c>
      <c r="AT965" s="109" t="str">
        <f t="shared" si="124"/>
        <v/>
      </c>
      <c r="AU965" s="243"/>
      <c r="AV965" s="150"/>
      <c r="AW965" s="151" t="str">
        <f t="shared" si="126"/>
        <v/>
      </c>
      <c r="AX965" s="152" t="str">
        <f t="shared" si="117"/>
        <v/>
      </c>
      <c r="AY965" s="152"/>
    </row>
    <row r="966" spans="1:51" s="1" customFormat="1">
      <c r="A966" s="142" t="str">
        <f t="shared" si="120"/>
        <v/>
      </c>
      <c r="B966" s="148" t="str">
        <f t="shared" si="118"/>
        <v/>
      </c>
      <c r="C966" s="8"/>
      <c r="D966" s="111"/>
      <c r="E966" s="144" t="str">
        <f t="shared" si="121"/>
        <v/>
      </c>
      <c r="F966" s="238"/>
      <c r="G966" s="238"/>
      <c r="H966" s="238"/>
      <c r="I966" s="238"/>
      <c r="J966" s="238"/>
      <c r="K966" s="238"/>
      <c r="L966" s="238"/>
      <c r="M966" s="238"/>
      <c r="N966" s="238"/>
      <c r="O966" s="238"/>
      <c r="P966" s="238"/>
      <c r="Q966" s="238"/>
      <c r="R966" s="238"/>
      <c r="S966" s="238"/>
      <c r="T966" s="238"/>
      <c r="U966" s="238"/>
      <c r="V966" s="238"/>
      <c r="W966" s="238"/>
      <c r="X966" s="238"/>
      <c r="Y966" s="238"/>
      <c r="Z966" s="238"/>
      <c r="AA966" s="238"/>
      <c r="AB966" s="238"/>
      <c r="AC966" s="238"/>
      <c r="AD966" s="238"/>
      <c r="AE966" s="238"/>
      <c r="AF966" s="238"/>
      <c r="AG966" s="238"/>
      <c r="AH966" s="239"/>
      <c r="AI966" s="240"/>
      <c r="AJ966" s="239"/>
      <c r="AK966" s="238"/>
      <c r="AL966" s="241"/>
      <c r="AM966" s="238"/>
      <c r="AN966" s="238"/>
      <c r="AO966" s="238"/>
      <c r="AP966" s="174" t="str">
        <f t="shared" si="122"/>
        <v/>
      </c>
      <c r="AQ966" s="109" t="str">
        <f t="shared" si="123"/>
        <v/>
      </c>
      <c r="AR966" s="172" t="str">
        <f>UPPER(IF($AH966="","",IF(COUNTIF($AR$34:$AR965,$AH966)&lt;1,$AH966,"")))</f>
        <v/>
      </c>
      <c r="AS966" s="111" t="str">
        <f t="shared" si="119"/>
        <v/>
      </c>
      <c r="AT966" s="109" t="str">
        <f t="shared" si="124"/>
        <v/>
      </c>
      <c r="AU966" s="243"/>
      <c r="AV966" s="150"/>
      <c r="AW966" s="151" t="str">
        <f t="shared" si="126"/>
        <v/>
      </c>
      <c r="AX966" s="152" t="str">
        <f t="shared" si="117"/>
        <v/>
      </c>
      <c r="AY966" s="152"/>
    </row>
    <row r="967" spans="1:51" s="1" customFormat="1">
      <c r="A967" s="142" t="str">
        <f t="shared" si="120"/>
        <v/>
      </c>
      <c r="B967" s="148" t="str">
        <f t="shared" si="118"/>
        <v/>
      </c>
      <c r="C967" s="8"/>
      <c r="D967" s="111"/>
      <c r="E967" s="144" t="str">
        <f t="shared" si="121"/>
        <v/>
      </c>
      <c r="F967" s="238"/>
      <c r="G967" s="238"/>
      <c r="H967" s="238"/>
      <c r="I967" s="238"/>
      <c r="J967" s="238"/>
      <c r="K967" s="238"/>
      <c r="L967" s="238"/>
      <c r="M967" s="238"/>
      <c r="N967" s="238"/>
      <c r="O967" s="238"/>
      <c r="P967" s="238"/>
      <c r="Q967" s="238"/>
      <c r="R967" s="238"/>
      <c r="S967" s="238"/>
      <c r="T967" s="238"/>
      <c r="U967" s="238"/>
      <c r="V967" s="238"/>
      <c r="W967" s="238"/>
      <c r="X967" s="238"/>
      <c r="Y967" s="238"/>
      <c r="Z967" s="238"/>
      <c r="AA967" s="238"/>
      <c r="AB967" s="238"/>
      <c r="AC967" s="238"/>
      <c r="AD967" s="238"/>
      <c r="AE967" s="238"/>
      <c r="AF967" s="238"/>
      <c r="AG967" s="238"/>
      <c r="AH967" s="239"/>
      <c r="AI967" s="240"/>
      <c r="AJ967" s="239"/>
      <c r="AK967" s="238"/>
      <c r="AL967" s="241"/>
      <c r="AM967" s="238"/>
      <c r="AN967" s="238"/>
      <c r="AO967" s="238"/>
      <c r="AP967" s="174" t="str">
        <f t="shared" si="122"/>
        <v/>
      </c>
      <c r="AQ967" s="109" t="str">
        <f t="shared" si="123"/>
        <v/>
      </c>
      <c r="AR967" s="172" t="str">
        <f>UPPER(IF($AH967="","",IF(COUNTIF($AR$34:$AR966,$AH967)&lt;1,$AH967,"")))</f>
        <v/>
      </c>
      <c r="AS967" s="111" t="str">
        <f t="shared" si="119"/>
        <v/>
      </c>
      <c r="AT967" s="109" t="str">
        <f t="shared" si="124"/>
        <v/>
      </c>
      <c r="AU967" s="243"/>
      <c r="AV967" s="150"/>
      <c r="AW967" s="151" t="str">
        <f t="shared" si="126"/>
        <v/>
      </c>
      <c r="AX967" s="152" t="str">
        <f t="shared" si="117"/>
        <v/>
      </c>
      <c r="AY967" s="152"/>
    </row>
    <row r="968" spans="1:51" s="1" customFormat="1">
      <c r="A968" s="142" t="str">
        <f t="shared" si="120"/>
        <v/>
      </c>
      <c r="B968" s="148" t="str">
        <f t="shared" si="118"/>
        <v/>
      </c>
      <c r="C968" s="8"/>
      <c r="D968" s="111"/>
      <c r="E968" s="144" t="str">
        <f t="shared" si="121"/>
        <v/>
      </c>
      <c r="F968" s="238"/>
      <c r="G968" s="238"/>
      <c r="H968" s="238"/>
      <c r="I968" s="238"/>
      <c r="J968" s="238"/>
      <c r="K968" s="238"/>
      <c r="L968" s="238"/>
      <c r="M968" s="238"/>
      <c r="N968" s="238"/>
      <c r="O968" s="238"/>
      <c r="P968" s="238"/>
      <c r="Q968" s="238"/>
      <c r="R968" s="238"/>
      <c r="S968" s="238"/>
      <c r="T968" s="238"/>
      <c r="U968" s="238"/>
      <c r="V968" s="238"/>
      <c r="W968" s="238"/>
      <c r="X968" s="238"/>
      <c r="Y968" s="238"/>
      <c r="Z968" s="238"/>
      <c r="AA968" s="238"/>
      <c r="AB968" s="238"/>
      <c r="AC968" s="238"/>
      <c r="AD968" s="238"/>
      <c r="AE968" s="238"/>
      <c r="AF968" s="238"/>
      <c r="AG968" s="238"/>
      <c r="AH968" s="239"/>
      <c r="AI968" s="240"/>
      <c r="AJ968" s="239"/>
      <c r="AK968" s="238"/>
      <c r="AL968" s="241"/>
      <c r="AM968" s="238"/>
      <c r="AN968" s="238"/>
      <c r="AO968" s="238"/>
      <c r="AP968" s="174" t="str">
        <f t="shared" si="122"/>
        <v/>
      </c>
      <c r="AQ968" s="109" t="str">
        <f t="shared" si="123"/>
        <v/>
      </c>
      <c r="AR968" s="172" t="str">
        <f>UPPER(IF($AH968="","",IF(COUNTIF($AR$34:$AR967,$AH968)&lt;1,$AH968,"")))</f>
        <v/>
      </c>
      <c r="AS968" s="111" t="str">
        <f t="shared" si="119"/>
        <v/>
      </c>
      <c r="AT968" s="109" t="str">
        <f t="shared" si="124"/>
        <v/>
      </c>
      <c r="AU968" s="243"/>
      <c r="AV968" s="150"/>
      <c r="AW968" s="151" t="str">
        <f t="shared" si="126"/>
        <v/>
      </c>
      <c r="AX968" s="152" t="str">
        <f t="shared" si="117"/>
        <v/>
      </c>
      <c r="AY968" s="152"/>
    </row>
    <row r="969" spans="1:51" s="1" customFormat="1">
      <c r="A969" s="142" t="str">
        <f t="shared" si="120"/>
        <v/>
      </c>
      <c r="B969" s="148" t="str">
        <f t="shared" si="118"/>
        <v/>
      </c>
      <c r="C969" s="8"/>
      <c r="D969" s="111"/>
      <c r="E969" s="144" t="str">
        <f t="shared" si="121"/>
        <v/>
      </c>
      <c r="F969" s="238"/>
      <c r="G969" s="238"/>
      <c r="H969" s="238"/>
      <c r="I969" s="238"/>
      <c r="J969" s="238"/>
      <c r="K969" s="238"/>
      <c r="L969" s="238"/>
      <c r="M969" s="238"/>
      <c r="N969" s="238"/>
      <c r="O969" s="238"/>
      <c r="P969" s="238"/>
      <c r="Q969" s="238"/>
      <c r="R969" s="238"/>
      <c r="S969" s="238"/>
      <c r="T969" s="238"/>
      <c r="U969" s="238"/>
      <c r="V969" s="238"/>
      <c r="W969" s="238"/>
      <c r="X969" s="238"/>
      <c r="Y969" s="238"/>
      <c r="Z969" s="238"/>
      <c r="AA969" s="238"/>
      <c r="AB969" s="238"/>
      <c r="AC969" s="238"/>
      <c r="AD969" s="238"/>
      <c r="AE969" s="238"/>
      <c r="AF969" s="238"/>
      <c r="AG969" s="238"/>
      <c r="AH969" s="239"/>
      <c r="AI969" s="240"/>
      <c r="AJ969" s="239"/>
      <c r="AK969" s="238"/>
      <c r="AL969" s="241"/>
      <c r="AM969" s="238"/>
      <c r="AN969" s="238"/>
      <c r="AO969" s="238"/>
      <c r="AP969" s="174" t="str">
        <f t="shared" si="122"/>
        <v/>
      </c>
      <c r="AQ969" s="109" t="str">
        <f t="shared" si="123"/>
        <v/>
      </c>
      <c r="AR969" s="172" t="str">
        <f>UPPER(IF($AH969="","",IF(COUNTIF($AR$34:$AR968,$AH969)&lt;1,$AH969,"")))</f>
        <v/>
      </c>
      <c r="AS969" s="111" t="str">
        <f t="shared" si="119"/>
        <v/>
      </c>
      <c r="AT969" s="109" t="str">
        <f t="shared" si="124"/>
        <v/>
      </c>
      <c r="AU969" s="243"/>
      <c r="AV969" s="150"/>
      <c r="AW969" s="151" t="str">
        <f t="shared" si="126"/>
        <v/>
      </c>
      <c r="AX969" s="152" t="str">
        <f t="shared" si="117"/>
        <v/>
      </c>
      <c r="AY969" s="152"/>
    </row>
    <row r="970" spans="1:51" s="1" customFormat="1">
      <c r="A970" s="142" t="str">
        <f t="shared" si="120"/>
        <v/>
      </c>
      <c r="B970" s="148" t="str">
        <f t="shared" si="118"/>
        <v/>
      </c>
      <c r="C970" s="8"/>
      <c r="D970" s="111"/>
      <c r="E970" s="144" t="str">
        <f t="shared" si="121"/>
        <v/>
      </c>
      <c r="F970" s="238"/>
      <c r="G970" s="238"/>
      <c r="H970" s="238"/>
      <c r="I970" s="238"/>
      <c r="J970" s="238"/>
      <c r="K970" s="238"/>
      <c r="L970" s="238"/>
      <c r="M970" s="238"/>
      <c r="N970" s="238"/>
      <c r="O970" s="238"/>
      <c r="P970" s="238"/>
      <c r="Q970" s="238"/>
      <c r="R970" s="238"/>
      <c r="S970" s="238"/>
      <c r="T970" s="238"/>
      <c r="U970" s="238"/>
      <c r="V970" s="238"/>
      <c r="W970" s="238"/>
      <c r="X970" s="238"/>
      <c r="Y970" s="238"/>
      <c r="Z970" s="238"/>
      <c r="AA970" s="238"/>
      <c r="AB970" s="238"/>
      <c r="AC970" s="238"/>
      <c r="AD970" s="238"/>
      <c r="AE970" s="238"/>
      <c r="AF970" s="238"/>
      <c r="AG970" s="238"/>
      <c r="AH970" s="239"/>
      <c r="AI970" s="240"/>
      <c r="AJ970" s="239"/>
      <c r="AK970" s="238"/>
      <c r="AL970" s="241"/>
      <c r="AM970" s="238"/>
      <c r="AN970" s="238"/>
      <c r="AO970" s="238"/>
      <c r="AP970" s="174" t="str">
        <f t="shared" si="122"/>
        <v/>
      </c>
      <c r="AQ970" s="109" t="str">
        <f t="shared" si="123"/>
        <v/>
      </c>
      <c r="AR970" s="172" t="str">
        <f>UPPER(IF($AH970="","",IF(COUNTIF($AR$34:$AR969,$AH970)&lt;1,$AH970,"")))</f>
        <v/>
      </c>
      <c r="AS970" s="111" t="str">
        <f t="shared" si="119"/>
        <v/>
      </c>
      <c r="AT970" s="109" t="str">
        <f t="shared" si="124"/>
        <v/>
      </c>
      <c r="AU970" s="243"/>
      <c r="AV970" s="150"/>
      <c r="AW970" s="151" t="str">
        <f t="shared" si="126"/>
        <v/>
      </c>
      <c r="AX970" s="152" t="str">
        <f t="shared" si="117"/>
        <v/>
      </c>
      <c r="AY970" s="152"/>
    </row>
    <row r="971" spans="1:51" s="1" customFormat="1">
      <c r="A971" s="142" t="str">
        <f t="shared" si="120"/>
        <v/>
      </c>
      <c r="B971" s="148" t="str">
        <f t="shared" si="118"/>
        <v/>
      </c>
      <c r="C971" s="8"/>
      <c r="D971" s="111"/>
      <c r="E971" s="144" t="str">
        <f t="shared" si="121"/>
        <v/>
      </c>
      <c r="F971" s="238"/>
      <c r="G971" s="238"/>
      <c r="H971" s="238"/>
      <c r="I971" s="238"/>
      <c r="J971" s="238"/>
      <c r="K971" s="238"/>
      <c r="L971" s="238"/>
      <c r="M971" s="238"/>
      <c r="N971" s="238"/>
      <c r="O971" s="238"/>
      <c r="P971" s="238"/>
      <c r="Q971" s="238"/>
      <c r="R971" s="238"/>
      <c r="S971" s="238"/>
      <c r="T971" s="238"/>
      <c r="U971" s="238"/>
      <c r="V971" s="238"/>
      <c r="W971" s="238"/>
      <c r="X971" s="238"/>
      <c r="Y971" s="238"/>
      <c r="Z971" s="238"/>
      <c r="AA971" s="238"/>
      <c r="AB971" s="238"/>
      <c r="AC971" s="238"/>
      <c r="AD971" s="238"/>
      <c r="AE971" s="238"/>
      <c r="AF971" s="238"/>
      <c r="AG971" s="238"/>
      <c r="AH971" s="239"/>
      <c r="AI971" s="240"/>
      <c r="AJ971" s="239"/>
      <c r="AK971" s="238"/>
      <c r="AL971" s="241"/>
      <c r="AM971" s="238"/>
      <c r="AN971" s="238"/>
      <c r="AO971" s="238"/>
      <c r="AP971" s="174" t="str">
        <f t="shared" si="122"/>
        <v/>
      </c>
      <c r="AQ971" s="109" t="str">
        <f t="shared" si="123"/>
        <v/>
      </c>
      <c r="AR971" s="172" t="str">
        <f>UPPER(IF($AH971="","",IF(COUNTIF($AR$34:$AR970,$AH971)&lt;1,$AH971,"")))</f>
        <v/>
      </c>
      <c r="AS971" s="111" t="str">
        <f t="shared" si="119"/>
        <v/>
      </c>
      <c r="AT971" s="109" t="str">
        <f t="shared" si="124"/>
        <v/>
      </c>
      <c r="AU971" s="243"/>
      <c r="AV971" s="150"/>
      <c r="AW971" s="151" t="str">
        <f t="shared" si="126"/>
        <v/>
      </c>
      <c r="AX971" s="152" t="str">
        <f t="shared" si="117"/>
        <v/>
      </c>
      <c r="AY971" s="152"/>
    </row>
    <row r="972" spans="1:51" s="1" customFormat="1">
      <c r="A972" s="142" t="str">
        <f t="shared" si="120"/>
        <v/>
      </c>
      <c r="B972" s="148" t="str">
        <f t="shared" si="118"/>
        <v/>
      </c>
      <c r="C972" s="8"/>
      <c r="D972" s="111"/>
      <c r="E972" s="144" t="str">
        <f t="shared" si="121"/>
        <v/>
      </c>
      <c r="F972" s="238"/>
      <c r="G972" s="238"/>
      <c r="H972" s="238"/>
      <c r="I972" s="238"/>
      <c r="J972" s="238"/>
      <c r="K972" s="238"/>
      <c r="L972" s="238"/>
      <c r="M972" s="238"/>
      <c r="N972" s="238"/>
      <c r="O972" s="238"/>
      <c r="P972" s="238"/>
      <c r="Q972" s="238"/>
      <c r="R972" s="238"/>
      <c r="S972" s="238"/>
      <c r="T972" s="238"/>
      <c r="U972" s="238"/>
      <c r="V972" s="238"/>
      <c r="W972" s="238"/>
      <c r="X972" s="238"/>
      <c r="Y972" s="238"/>
      <c r="Z972" s="238"/>
      <c r="AA972" s="238"/>
      <c r="AB972" s="238"/>
      <c r="AC972" s="238"/>
      <c r="AD972" s="238"/>
      <c r="AE972" s="238"/>
      <c r="AF972" s="238"/>
      <c r="AG972" s="238"/>
      <c r="AH972" s="239"/>
      <c r="AI972" s="240"/>
      <c r="AJ972" s="239"/>
      <c r="AK972" s="238"/>
      <c r="AL972" s="241"/>
      <c r="AM972" s="238"/>
      <c r="AN972" s="238"/>
      <c r="AO972" s="238"/>
      <c r="AP972" s="174" t="str">
        <f t="shared" si="122"/>
        <v/>
      </c>
      <c r="AQ972" s="109" t="str">
        <f t="shared" si="123"/>
        <v/>
      </c>
      <c r="AR972" s="172" t="str">
        <f>UPPER(IF($AH972="","",IF(COUNTIF($AR$34:$AR971,$AH972)&lt;1,$AH972,"")))</f>
        <v/>
      </c>
      <c r="AS972" s="111" t="str">
        <f t="shared" si="119"/>
        <v/>
      </c>
      <c r="AT972" s="109" t="str">
        <f t="shared" si="124"/>
        <v/>
      </c>
      <c r="AU972" s="243"/>
      <c r="AV972" s="150"/>
      <c r="AW972" s="151" t="str">
        <f t="shared" si="126"/>
        <v/>
      </c>
      <c r="AX972" s="152" t="str">
        <f t="shared" si="117"/>
        <v/>
      </c>
      <c r="AY972" s="152"/>
    </row>
    <row r="973" spans="1:51" s="1" customFormat="1">
      <c r="A973" s="142" t="str">
        <f t="shared" si="120"/>
        <v/>
      </c>
      <c r="B973" s="148" t="str">
        <f t="shared" si="118"/>
        <v/>
      </c>
      <c r="C973" s="8"/>
      <c r="D973" s="111"/>
      <c r="E973" s="144" t="str">
        <f t="shared" si="121"/>
        <v/>
      </c>
      <c r="F973" s="238"/>
      <c r="G973" s="238"/>
      <c r="H973" s="238"/>
      <c r="I973" s="238"/>
      <c r="J973" s="238"/>
      <c r="K973" s="238"/>
      <c r="L973" s="238"/>
      <c r="M973" s="238"/>
      <c r="N973" s="238"/>
      <c r="O973" s="238"/>
      <c r="P973" s="238"/>
      <c r="Q973" s="238"/>
      <c r="R973" s="238"/>
      <c r="S973" s="238"/>
      <c r="T973" s="238"/>
      <c r="U973" s="238"/>
      <c r="V973" s="238"/>
      <c r="W973" s="238"/>
      <c r="X973" s="238"/>
      <c r="Y973" s="238"/>
      <c r="Z973" s="238"/>
      <c r="AA973" s="238"/>
      <c r="AB973" s="238"/>
      <c r="AC973" s="238"/>
      <c r="AD973" s="238"/>
      <c r="AE973" s="238"/>
      <c r="AF973" s="238"/>
      <c r="AG973" s="238"/>
      <c r="AH973" s="239"/>
      <c r="AI973" s="240"/>
      <c r="AJ973" s="239"/>
      <c r="AK973" s="238"/>
      <c r="AL973" s="241"/>
      <c r="AM973" s="238"/>
      <c r="AN973" s="238"/>
      <c r="AO973" s="238"/>
      <c r="AP973" s="174" t="str">
        <f t="shared" si="122"/>
        <v/>
      </c>
      <c r="AQ973" s="109" t="str">
        <f t="shared" si="123"/>
        <v/>
      </c>
      <c r="AR973" s="172" t="str">
        <f>UPPER(IF($AH973="","",IF(COUNTIF($AR$34:$AR972,$AH973)&lt;1,$AH973,"")))</f>
        <v/>
      </c>
      <c r="AS973" s="111" t="str">
        <f t="shared" si="119"/>
        <v/>
      </c>
      <c r="AT973" s="109" t="str">
        <f t="shared" si="124"/>
        <v/>
      </c>
      <c r="AU973" s="243"/>
      <c r="AV973" s="150"/>
      <c r="AW973" s="151" t="str">
        <f t="shared" si="126"/>
        <v/>
      </c>
      <c r="AX973" s="152" t="str">
        <f t="shared" si="117"/>
        <v/>
      </c>
      <c r="AY973" s="152"/>
    </row>
    <row r="974" spans="1:51" s="1" customFormat="1">
      <c r="A974" s="142" t="str">
        <f t="shared" si="120"/>
        <v/>
      </c>
      <c r="B974" s="148" t="str">
        <f t="shared" si="118"/>
        <v/>
      </c>
      <c r="C974" s="8"/>
      <c r="D974" s="111"/>
      <c r="E974" s="144" t="str">
        <f t="shared" si="121"/>
        <v/>
      </c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238"/>
      <c r="Q974" s="238"/>
      <c r="R974" s="238"/>
      <c r="S974" s="238"/>
      <c r="T974" s="238"/>
      <c r="U974" s="238"/>
      <c r="V974" s="238"/>
      <c r="W974" s="238"/>
      <c r="X974" s="238"/>
      <c r="Y974" s="238"/>
      <c r="Z974" s="238"/>
      <c r="AA974" s="238"/>
      <c r="AB974" s="238"/>
      <c r="AC974" s="238"/>
      <c r="AD974" s="238"/>
      <c r="AE974" s="238"/>
      <c r="AF974" s="238"/>
      <c r="AG974" s="238"/>
      <c r="AH974" s="239"/>
      <c r="AI974" s="240"/>
      <c r="AJ974" s="239"/>
      <c r="AK974" s="238"/>
      <c r="AL974" s="241"/>
      <c r="AM974" s="238"/>
      <c r="AN974" s="238"/>
      <c r="AO974" s="238"/>
      <c r="AP974" s="174" t="str">
        <f t="shared" si="122"/>
        <v/>
      </c>
      <c r="AQ974" s="109" t="str">
        <f t="shared" si="123"/>
        <v/>
      </c>
      <c r="AR974" s="172" t="str">
        <f>UPPER(IF($AH974="","",IF(COUNTIF($AR$34:$AR973,$AH974)&lt;1,$AH974,"")))</f>
        <v/>
      </c>
      <c r="AS974" s="111" t="str">
        <f t="shared" si="119"/>
        <v/>
      </c>
      <c r="AT974" s="109" t="str">
        <f t="shared" si="124"/>
        <v/>
      </c>
      <c r="AU974" s="243"/>
      <c r="AV974" s="150"/>
      <c r="AW974" s="151" t="str">
        <f t="shared" si="126"/>
        <v/>
      </c>
      <c r="AX974" s="152" t="str">
        <f t="shared" si="117"/>
        <v/>
      </c>
      <c r="AY974" s="152"/>
    </row>
    <row r="975" spans="1:51" s="1" customFormat="1">
      <c r="A975" s="142" t="str">
        <f t="shared" si="120"/>
        <v/>
      </c>
      <c r="B975" s="148" t="str">
        <f t="shared" si="118"/>
        <v/>
      </c>
      <c r="C975" s="8"/>
      <c r="D975" s="111"/>
      <c r="E975" s="144" t="str">
        <f t="shared" si="121"/>
        <v/>
      </c>
      <c r="F975" s="238"/>
      <c r="G975" s="238"/>
      <c r="H975" s="238"/>
      <c r="I975" s="238"/>
      <c r="J975" s="238"/>
      <c r="K975" s="238"/>
      <c r="L975" s="238"/>
      <c r="M975" s="238"/>
      <c r="N975" s="238"/>
      <c r="O975" s="238"/>
      <c r="P975" s="238"/>
      <c r="Q975" s="238"/>
      <c r="R975" s="238"/>
      <c r="S975" s="238"/>
      <c r="T975" s="238"/>
      <c r="U975" s="238"/>
      <c r="V975" s="238"/>
      <c r="W975" s="238"/>
      <c r="X975" s="238"/>
      <c r="Y975" s="238"/>
      <c r="Z975" s="238"/>
      <c r="AA975" s="238"/>
      <c r="AB975" s="238"/>
      <c r="AC975" s="238"/>
      <c r="AD975" s="238"/>
      <c r="AE975" s="238"/>
      <c r="AF975" s="238"/>
      <c r="AG975" s="238"/>
      <c r="AH975" s="239"/>
      <c r="AI975" s="240"/>
      <c r="AJ975" s="239"/>
      <c r="AK975" s="238"/>
      <c r="AL975" s="241"/>
      <c r="AM975" s="238"/>
      <c r="AN975" s="238"/>
      <c r="AO975" s="238"/>
      <c r="AP975" s="174" t="str">
        <f t="shared" si="122"/>
        <v/>
      </c>
      <c r="AQ975" s="109" t="str">
        <f t="shared" si="123"/>
        <v/>
      </c>
      <c r="AR975" s="172" t="str">
        <f>UPPER(IF($AH975="","",IF(COUNTIF($AR$34:$AR974,$AH975)&lt;1,$AH975,"")))</f>
        <v/>
      </c>
      <c r="AS975" s="111" t="str">
        <f t="shared" si="119"/>
        <v/>
      </c>
      <c r="AT975" s="109" t="str">
        <f t="shared" si="124"/>
        <v/>
      </c>
      <c r="AU975" s="243"/>
      <c r="AV975" s="150"/>
      <c r="AW975" s="151" t="str">
        <f t="shared" si="126"/>
        <v/>
      </c>
      <c r="AX975" s="152" t="str">
        <f t="shared" si="117"/>
        <v/>
      </c>
      <c r="AY975" s="152"/>
    </row>
    <row r="976" spans="1:51" s="1" customFormat="1">
      <c r="A976" s="142" t="str">
        <f t="shared" si="120"/>
        <v/>
      </c>
      <c r="B976" s="148" t="str">
        <f t="shared" si="118"/>
        <v/>
      </c>
      <c r="C976" s="8"/>
      <c r="D976" s="111"/>
      <c r="E976" s="144" t="str">
        <f t="shared" si="121"/>
        <v/>
      </c>
      <c r="F976" s="238"/>
      <c r="G976" s="238"/>
      <c r="H976" s="238"/>
      <c r="I976" s="238"/>
      <c r="J976" s="238"/>
      <c r="K976" s="238"/>
      <c r="L976" s="238"/>
      <c r="M976" s="238"/>
      <c r="N976" s="238"/>
      <c r="O976" s="238"/>
      <c r="P976" s="238"/>
      <c r="Q976" s="238"/>
      <c r="R976" s="238"/>
      <c r="S976" s="238"/>
      <c r="T976" s="238"/>
      <c r="U976" s="238"/>
      <c r="V976" s="238"/>
      <c r="W976" s="238"/>
      <c r="X976" s="238"/>
      <c r="Y976" s="238"/>
      <c r="Z976" s="238"/>
      <c r="AA976" s="238"/>
      <c r="AB976" s="238"/>
      <c r="AC976" s="238"/>
      <c r="AD976" s="238"/>
      <c r="AE976" s="238"/>
      <c r="AF976" s="238"/>
      <c r="AG976" s="238"/>
      <c r="AH976" s="239"/>
      <c r="AI976" s="240"/>
      <c r="AJ976" s="239"/>
      <c r="AK976" s="238"/>
      <c r="AL976" s="241"/>
      <c r="AM976" s="238"/>
      <c r="AN976" s="238"/>
      <c r="AO976" s="238"/>
      <c r="AP976" s="174" t="str">
        <f t="shared" si="122"/>
        <v/>
      </c>
      <c r="AQ976" s="109" t="str">
        <f t="shared" si="123"/>
        <v/>
      </c>
      <c r="AR976" s="172" t="str">
        <f>UPPER(IF($AH976="","",IF(COUNTIF($AR$34:$AR975,$AH976)&lt;1,$AH976,"")))</f>
        <v/>
      </c>
      <c r="AS976" s="111" t="str">
        <f t="shared" si="119"/>
        <v/>
      </c>
      <c r="AT976" s="109" t="str">
        <f t="shared" si="124"/>
        <v/>
      </c>
      <c r="AU976" s="243"/>
      <c r="AV976" s="150"/>
      <c r="AW976" s="151" t="str">
        <f t="shared" si="126"/>
        <v/>
      </c>
      <c r="AX976" s="152" t="str">
        <f t="shared" si="117"/>
        <v/>
      </c>
      <c r="AY976" s="152"/>
    </row>
    <row r="977" spans="1:51" s="1" customFormat="1">
      <c r="A977" s="142" t="str">
        <f t="shared" si="120"/>
        <v/>
      </c>
      <c r="B977" s="148" t="str">
        <f t="shared" si="118"/>
        <v/>
      </c>
      <c r="C977" s="8"/>
      <c r="D977" s="111"/>
      <c r="E977" s="144" t="str">
        <f t="shared" si="121"/>
        <v/>
      </c>
      <c r="F977" s="238"/>
      <c r="G977" s="238"/>
      <c r="H977" s="238"/>
      <c r="I977" s="238"/>
      <c r="J977" s="238"/>
      <c r="K977" s="238"/>
      <c r="L977" s="238"/>
      <c r="M977" s="238"/>
      <c r="N977" s="238"/>
      <c r="O977" s="238"/>
      <c r="P977" s="238"/>
      <c r="Q977" s="238"/>
      <c r="R977" s="238"/>
      <c r="S977" s="238"/>
      <c r="T977" s="238"/>
      <c r="U977" s="238"/>
      <c r="V977" s="238"/>
      <c r="W977" s="238"/>
      <c r="X977" s="238"/>
      <c r="Y977" s="238"/>
      <c r="Z977" s="238"/>
      <c r="AA977" s="238"/>
      <c r="AB977" s="238"/>
      <c r="AC977" s="238"/>
      <c r="AD977" s="238"/>
      <c r="AE977" s="238"/>
      <c r="AF977" s="238"/>
      <c r="AG977" s="238"/>
      <c r="AH977" s="239"/>
      <c r="AI977" s="240"/>
      <c r="AJ977" s="239"/>
      <c r="AK977" s="238"/>
      <c r="AL977" s="241"/>
      <c r="AM977" s="238"/>
      <c r="AN977" s="238"/>
      <c r="AO977" s="238"/>
      <c r="AP977" s="174" t="str">
        <f t="shared" si="122"/>
        <v/>
      </c>
      <c r="AQ977" s="109" t="str">
        <f t="shared" si="123"/>
        <v/>
      </c>
      <c r="AR977" s="172" t="str">
        <f>UPPER(IF($AH977="","",IF(COUNTIF($AR$34:$AR976,$AH977)&lt;1,$AH977,"")))</f>
        <v/>
      </c>
      <c r="AS977" s="111" t="str">
        <f t="shared" si="119"/>
        <v/>
      </c>
      <c r="AT977" s="109" t="str">
        <f t="shared" si="124"/>
        <v/>
      </c>
      <c r="AU977" s="243"/>
      <c r="AV977" s="150"/>
      <c r="AW977" s="151" t="str">
        <f t="shared" si="126"/>
        <v/>
      </c>
      <c r="AX977" s="152" t="str">
        <f t="shared" si="117"/>
        <v/>
      </c>
      <c r="AY977" s="152"/>
    </row>
    <row r="978" spans="1:51" s="1" customFormat="1">
      <c r="A978" s="142" t="str">
        <f t="shared" si="120"/>
        <v/>
      </c>
      <c r="B978" s="148" t="str">
        <f t="shared" si="118"/>
        <v/>
      </c>
      <c r="C978" s="8"/>
      <c r="D978" s="111"/>
      <c r="E978" s="144" t="str">
        <f t="shared" si="121"/>
        <v/>
      </c>
      <c r="F978" s="238"/>
      <c r="G978" s="238"/>
      <c r="H978" s="238"/>
      <c r="I978" s="238"/>
      <c r="J978" s="238"/>
      <c r="K978" s="238"/>
      <c r="L978" s="238"/>
      <c r="M978" s="238"/>
      <c r="N978" s="238"/>
      <c r="O978" s="238"/>
      <c r="P978" s="238"/>
      <c r="Q978" s="238"/>
      <c r="R978" s="238"/>
      <c r="S978" s="238"/>
      <c r="T978" s="238"/>
      <c r="U978" s="238"/>
      <c r="V978" s="238"/>
      <c r="W978" s="238"/>
      <c r="X978" s="238"/>
      <c r="Y978" s="238"/>
      <c r="Z978" s="238"/>
      <c r="AA978" s="238"/>
      <c r="AB978" s="238"/>
      <c r="AC978" s="238"/>
      <c r="AD978" s="238"/>
      <c r="AE978" s="238"/>
      <c r="AF978" s="238"/>
      <c r="AG978" s="238"/>
      <c r="AH978" s="239"/>
      <c r="AI978" s="240"/>
      <c r="AJ978" s="239"/>
      <c r="AK978" s="238"/>
      <c r="AL978" s="241"/>
      <c r="AM978" s="238"/>
      <c r="AN978" s="238"/>
      <c r="AO978" s="238"/>
      <c r="AP978" s="174" t="str">
        <f t="shared" si="122"/>
        <v/>
      </c>
      <c r="AQ978" s="109" t="str">
        <f t="shared" si="123"/>
        <v/>
      </c>
      <c r="AR978" s="172" t="str">
        <f>UPPER(IF($AH978="","",IF(COUNTIF($AR$34:$AR977,$AH978)&lt;1,$AH978,"")))</f>
        <v/>
      </c>
      <c r="AS978" s="111" t="str">
        <f t="shared" si="119"/>
        <v/>
      </c>
      <c r="AT978" s="109" t="str">
        <f t="shared" si="124"/>
        <v/>
      </c>
      <c r="AU978" s="243"/>
      <c r="AV978" s="150"/>
      <c r="AW978" s="151" t="str">
        <f t="shared" si="126"/>
        <v/>
      </c>
      <c r="AX978" s="152" t="str">
        <f t="shared" si="117"/>
        <v/>
      </c>
      <c r="AY978" s="152"/>
    </row>
    <row r="979" spans="1:51" s="1" customFormat="1">
      <c r="A979" s="142" t="str">
        <f t="shared" si="120"/>
        <v/>
      </c>
      <c r="B979" s="148" t="str">
        <f t="shared" si="118"/>
        <v/>
      </c>
      <c r="C979" s="8"/>
      <c r="D979" s="111"/>
      <c r="E979" s="144" t="str">
        <f t="shared" si="121"/>
        <v/>
      </c>
      <c r="F979" s="238"/>
      <c r="G979" s="238"/>
      <c r="H979" s="238"/>
      <c r="I979" s="238"/>
      <c r="J979" s="238"/>
      <c r="K979" s="238"/>
      <c r="L979" s="238"/>
      <c r="M979" s="238"/>
      <c r="N979" s="238"/>
      <c r="O979" s="238"/>
      <c r="P979" s="238"/>
      <c r="Q979" s="238"/>
      <c r="R979" s="238"/>
      <c r="S979" s="238"/>
      <c r="T979" s="238"/>
      <c r="U979" s="238"/>
      <c r="V979" s="238"/>
      <c r="W979" s="238"/>
      <c r="X979" s="238"/>
      <c r="Y979" s="238"/>
      <c r="Z979" s="238"/>
      <c r="AA979" s="238"/>
      <c r="AB979" s="238"/>
      <c r="AC979" s="238"/>
      <c r="AD979" s="238"/>
      <c r="AE979" s="238"/>
      <c r="AF979" s="238"/>
      <c r="AG979" s="238"/>
      <c r="AH979" s="239"/>
      <c r="AI979" s="240"/>
      <c r="AJ979" s="239"/>
      <c r="AK979" s="238"/>
      <c r="AL979" s="241"/>
      <c r="AM979" s="238"/>
      <c r="AN979" s="238"/>
      <c r="AO979" s="238"/>
      <c r="AP979" s="174" t="str">
        <f t="shared" si="122"/>
        <v/>
      </c>
      <c r="AQ979" s="109" t="str">
        <f t="shared" si="123"/>
        <v/>
      </c>
      <c r="AR979" s="172" t="str">
        <f>UPPER(IF($AH979="","",IF(COUNTIF($AR$34:$AR978,$AH979)&lt;1,$AH979,"")))</f>
        <v/>
      </c>
      <c r="AS979" s="111" t="str">
        <f t="shared" si="119"/>
        <v/>
      </c>
      <c r="AT979" s="109" t="str">
        <f t="shared" si="124"/>
        <v/>
      </c>
      <c r="AU979" s="243"/>
      <c r="AV979" s="150"/>
      <c r="AW979" s="151" t="str">
        <f t="shared" si="126"/>
        <v/>
      </c>
      <c r="AX979" s="152" t="str">
        <f t="shared" si="117"/>
        <v/>
      </c>
      <c r="AY979" s="152"/>
    </row>
    <row r="980" spans="1:51" s="1" customFormat="1">
      <c r="A980" s="142" t="str">
        <f t="shared" si="120"/>
        <v/>
      </c>
      <c r="B980" s="148" t="str">
        <f t="shared" si="118"/>
        <v/>
      </c>
      <c r="C980" s="8"/>
      <c r="D980" s="111"/>
      <c r="E980" s="144" t="str">
        <f t="shared" si="121"/>
        <v/>
      </c>
      <c r="F980" s="238"/>
      <c r="G980" s="238"/>
      <c r="H980" s="238"/>
      <c r="I980" s="238"/>
      <c r="J980" s="238"/>
      <c r="K980" s="238"/>
      <c r="L980" s="238"/>
      <c r="M980" s="238"/>
      <c r="N980" s="238"/>
      <c r="O980" s="238"/>
      <c r="P980" s="238"/>
      <c r="Q980" s="238"/>
      <c r="R980" s="238"/>
      <c r="S980" s="238"/>
      <c r="T980" s="238"/>
      <c r="U980" s="238"/>
      <c r="V980" s="238"/>
      <c r="W980" s="238"/>
      <c r="X980" s="238"/>
      <c r="Y980" s="238"/>
      <c r="Z980" s="238"/>
      <c r="AA980" s="238"/>
      <c r="AB980" s="238"/>
      <c r="AC980" s="238"/>
      <c r="AD980" s="238"/>
      <c r="AE980" s="238"/>
      <c r="AF980" s="238"/>
      <c r="AG980" s="238"/>
      <c r="AH980" s="239"/>
      <c r="AI980" s="240"/>
      <c r="AJ980" s="239"/>
      <c r="AK980" s="238"/>
      <c r="AL980" s="241"/>
      <c r="AM980" s="238"/>
      <c r="AN980" s="238"/>
      <c r="AO980" s="238"/>
      <c r="AP980" s="174" t="str">
        <f t="shared" si="122"/>
        <v/>
      </c>
      <c r="AQ980" s="109" t="str">
        <f t="shared" si="123"/>
        <v/>
      </c>
      <c r="AR980" s="172" t="str">
        <f>UPPER(IF($AH980="","",IF(COUNTIF($AR$34:$AR979,$AH980)&lt;1,$AH980,"")))</f>
        <v/>
      </c>
      <c r="AS980" s="111" t="str">
        <f t="shared" si="119"/>
        <v/>
      </c>
      <c r="AT980" s="109" t="str">
        <f t="shared" si="124"/>
        <v/>
      </c>
      <c r="AU980" s="243"/>
      <c r="AV980" s="150"/>
      <c r="AW980" s="151" t="str">
        <f t="shared" si="126"/>
        <v/>
      </c>
      <c r="AX980" s="152" t="str">
        <f t="shared" si="117"/>
        <v/>
      </c>
      <c r="AY980" s="152"/>
    </row>
    <row r="981" spans="1:51" s="1" customFormat="1">
      <c r="A981" s="142" t="str">
        <f t="shared" si="120"/>
        <v/>
      </c>
      <c r="B981" s="148" t="str">
        <f t="shared" si="118"/>
        <v/>
      </c>
      <c r="C981" s="8"/>
      <c r="D981" s="111"/>
      <c r="E981" s="144" t="str">
        <f t="shared" si="121"/>
        <v/>
      </c>
      <c r="F981" s="238"/>
      <c r="G981" s="238"/>
      <c r="H981" s="238"/>
      <c r="I981" s="238"/>
      <c r="J981" s="238"/>
      <c r="K981" s="238"/>
      <c r="L981" s="238"/>
      <c r="M981" s="238"/>
      <c r="N981" s="238"/>
      <c r="O981" s="238"/>
      <c r="P981" s="238"/>
      <c r="Q981" s="238"/>
      <c r="R981" s="238"/>
      <c r="S981" s="238"/>
      <c r="T981" s="238"/>
      <c r="U981" s="238"/>
      <c r="V981" s="238"/>
      <c r="W981" s="238"/>
      <c r="X981" s="238"/>
      <c r="Y981" s="238"/>
      <c r="Z981" s="238"/>
      <c r="AA981" s="238"/>
      <c r="AB981" s="238"/>
      <c r="AC981" s="238"/>
      <c r="AD981" s="238"/>
      <c r="AE981" s="238"/>
      <c r="AF981" s="238"/>
      <c r="AG981" s="238"/>
      <c r="AH981" s="239"/>
      <c r="AI981" s="240"/>
      <c r="AJ981" s="239"/>
      <c r="AK981" s="238"/>
      <c r="AL981" s="241"/>
      <c r="AM981" s="238"/>
      <c r="AN981" s="238"/>
      <c r="AO981" s="238"/>
      <c r="AP981" s="174" t="str">
        <f t="shared" si="122"/>
        <v/>
      </c>
      <c r="AQ981" s="109" t="str">
        <f t="shared" si="123"/>
        <v/>
      </c>
      <c r="AR981" s="172" t="str">
        <f>UPPER(IF($AH981="","",IF(COUNTIF($AR$34:$AR980,$AH981)&lt;1,$AH981,"")))</f>
        <v/>
      </c>
      <c r="AS981" s="111" t="str">
        <f t="shared" si="119"/>
        <v/>
      </c>
      <c r="AT981" s="109" t="str">
        <f t="shared" si="124"/>
        <v/>
      </c>
      <c r="AU981" s="243"/>
      <c r="AV981" s="150"/>
      <c r="AW981" s="151" t="str">
        <f t="shared" si="126"/>
        <v/>
      </c>
      <c r="AX981" s="152" t="str">
        <f t="shared" si="117"/>
        <v/>
      </c>
      <c r="AY981" s="152"/>
    </row>
    <row r="982" spans="1:51" s="1" customFormat="1">
      <c r="A982" s="142" t="str">
        <f t="shared" si="120"/>
        <v/>
      </c>
      <c r="B982" s="148" t="str">
        <f t="shared" si="118"/>
        <v/>
      </c>
      <c r="C982" s="8"/>
      <c r="D982" s="111"/>
      <c r="E982" s="144" t="str">
        <f t="shared" si="121"/>
        <v/>
      </c>
      <c r="F982" s="238"/>
      <c r="G982" s="238"/>
      <c r="H982" s="238"/>
      <c r="I982" s="238"/>
      <c r="J982" s="238"/>
      <c r="K982" s="238"/>
      <c r="L982" s="238"/>
      <c r="M982" s="238"/>
      <c r="N982" s="238"/>
      <c r="O982" s="238"/>
      <c r="P982" s="238"/>
      <c r="Q982" s="238"/>
      <c r="R982" s="238"/>
      <c r="S982" s="238"/>
      <c r="T982" s="238"/>
      <c r="U982" s="238"/>
      <c r="V982" s="238"/>
      <c r="W982" s="238"/>
      <c r="X982" s="238"/>
      <c r="Y982" s="238"/>
      <c r="Z982" s="238"/>
      <c r="AA982" s="238"/>
      <c r="AB982" s="238"/>
      <c r="AC982" s="238"/>
      <c r="AD982" s="238"/>
      <c r="AE982" s="238"/>
      <c r="AF982" s="238"/>
      <c r="AG982" s="238"/>
      <c r="AH982" s="239"/>
      <c r="AI982" s="240"/>
      <c r="AJ982" s="239"/>
      <c r="AK982" s="238"/>
      <c r="AL982" s="241"/>
      <c r="AM982" s="238"/>
      <c r="AN982" s="238"/>
      <c r="AO982" s="238"/>
      <c r="AP982" s="174" t="str">
        <f t="shared" si="122"/>
        <v/>
      </c>
      <c r="AQ982" s="109" t="str">
        <f t="shared" si="123"/>
        <v/>
      </c>
      <c r="AR982" s="172" t="str">
        <f>UPPER(IF($AH982="","",IF(COUNTIF($AR$34:$AR981,$AH982)&lt;1,$AH982,"")))</f>
        <v/>
      </c>
      <c r="AS982" s="111" t="str">
        <f t="shared" si="119"/>
        <v/>
      </c>
      <c r="AT982" s="109" t="str">
        <f t="shared" si="124"/>
        <v/>
      </c>
      <c r="AU982" s="243"/>
      <c r="AV982" s="150"/>
      <c r="AW982" s="151" t="str">
        <f t="shared" si="126"/>
        <v/>
      </c>
      <c r="AX982" s="152" t="str">
        <f t="shared" si="117"/>
        <v/>
      </c>
      <c r="AY982" s="152"/>
    </row>
    <row r="983" spans="1:51" s="1" customFormat="1">
      <c r="A983" s="142" t="str">
        <f t="shared" si="120"/>
        <v/>
      </c>
      <c r="B983" s="148" t="str">
        <f t="shared" si="118"/>
        <v/>
      </c>
      <c r="C983" s="8"/>
      <c r="D983" s="111"/>
      <c r="E983" s="144" t="str">
        <f t="shared" si="121"/>
        <v/>
      </c>
      <c r="F983" s="238"/>
      <c r="G983" s="238"/>
      <c r="H983" s="238"/>
      <c r="I983" s="238"/>
      <c r="J983" s="238"/>
      <c r="K983" s="238"/>
      <c r="L983" s="238"/>
      <c r="M983" s="238"/>
      <c r="N983" s="238"/>
      <c r="O983" s="238"/>
      <c r="P983" s="238"/>
      <c r="Q983" s="238"/>
      <c r="R983" s="238"/>
      <c r="S983" s="238"/>
      <c r="T983" s="238"/>
      <c r="U983" s="238"/>
      <c r="V983" s="238"/>
      <c r="W983" s="238"/>
      <c r="X983" s="238"/>
      <c r="Y983" s="238"/>
      <c r="Z983" s="238"/>
      <c r="AA983" s="238"/>
      <c r="AB983" s="238"/>
      <c r="AC983" s="238"/>
      <c r="AD983" s="238"/>
      <c r="AE983" s="238"/>
      <c r="AF983" s="238"/>
      <c r="AG983" s="238"/>
      <c r="AH983" s="239"/>
      <c r="AI983" s="240"/>
      <c r="AJ983" s="239"/>
      <c r="AK983" s="238"/>
      <c r="AL983" s="241"/>
      <c r="AM983" s="238"/>
      <c r="AN983" s="238"/>
      <c r="AO983" s="238"/>
      <c r="AP983" s="174" t="str">
        <f t="shared" si="122"/>
        <v/>
      </c>
      <c r="AQ983" s="109" t="str">
        <f t="shared" si="123"/>
        <v/>
      </c>
      <c r="AR983" s="172" t="str">
        <f>UPPER(IF($AH983="","",IF(COUNTIF($AR$34:$AR982,$AH983)&lt;1,$AH983,"")))</f>
        <v/>
      </c>
      <c r="AS983" s="111" t="str">
        <f t="shared" si="119"/>
        <v/>
      </c>
      <c r="AT983" s="109" t="str">
        <f t="shared" si="124"/>
        <v/>
      </c>
      <c r="AU983" s="243"/>
      <c r="AV983" s="150"/>
      <c r="AW983" s="151" t="str">
        <f t="shared" si="126"/>
        <v/>
      </c>
      <c r="AX983" s="152" t="str">
        <f t="shared" si="117"/>
        <v/>
      </c>
      <c r="AY983" s="152"/>
    </row>
    <row r="984" spans="1:51" s="1" customFormat="1">
      <c r="A984" s="142" t="str">
        <f t="shared" si="120"/>
        <v/>
      </c>
      <c r="B984" s="148" t="str">
        <f t="shared" si="118"/>
        <v/>
      </c>
      <c r="C984" s="8"/>
      <c r="D984" s="111"/>
      <c r="E984" s="144" t="str">
        <f t="shared" si="121"/>
        <v/>
      </c>
      <c r="F984" s="238"/>
      <c r="G984" s="238"/>
      <c r="H984" s="238"/>
      <c r="I984" s="238"/>
      <c r="J984" s="238"/>
      <c r="K984" s="238"/>
      <c r="L984" s="238"/>
      <c r="M984" s="238"/>
      <c r="N984" s="238"/>
      <c r="O984" s="238"/>
      <c r="P984" s="238"/>
      <c r="Q984" s="238"/>
      <c r="R984" s="238"/>
      <c r="S984" s="238"/>
      <c r="T984" s="238"/>
      <c r="U984" s="238"/>
      <c r="V984" s="238"/>
      <c r="W984" s="238"/>
      <c r="X984" s="238"/>
      <c r="Y984" s="238"/>
      <c r="Z984" s="238"/>
      <c r="AA984" s="238"/>
      <c r="AB984" s="238"/>
      <c r="AC984" s="238"/>
      <c r="AD984" s="238"/>
      <c r="AE984" s="238"/>
      <c r="AF984" s="238"/>
      <c r="AG984" s="238"/>
      <c r="AH984" s="239"/>
      <c r="AI984" s="240"/>
      <c r="AJ984" s="239"/>
      <c r="AK984" s="238"/>
      <c r="AL984" s="241"/>
      <c r="AM984" s="238"/>
      <c r="AN984" s="238"/>
      <c r="AO984" s="238"/>
      <c r="AP984" s="174" t="str">
        <f t="shared" si="122"/>
        <v/>
      </c>
      <c r="AQ984" s="109" t="str">
        <f t="shared" si="123"/>
        <v/>
      </c>
      <c r="AR984" s="172" t="str">
        <f>UPPER(IF($AH984="","",IF(COUNTIF($AR$34:$AR983,$AH984)&lt;1,$AH984,"")))</f>
        <v/>
      </c>
      <c r="AS984" s="111" t="str">
        <f t="shared" si="119"/>
        <v/>
      </c>
      <c r="AT984" s="109" t="str">
        <f t="shared" si="124"/>
        <v/>
      </c>
      <c r="AU984" s="243"/>
      <c r="AV984" s="150"/>
      <c r="AW984" s="151" t="str">
        <f t="shared" si="126"/>
        <v/>
      </c>
      <c r="AX984" s="152" t="str">
        <f t="shared" si="117"/>
        <v/>
      </c>
      <c r="AY984" s="152"/>
    </row>
    <row r="985" spans="1:51" s="1" customFormat="1">
      <c r="A985" s="142" t="str">
        <f t="shared" si="120"/>
        <v/>
      </c>
      <c r="B985" s="148" t="str">
        <f t="shared" si="118"/>
        <v/>
      </c>
      <c r="C985" s="8"/>
      <c r="D985" s="111"/>
      <c r="E985" s="144" t="str">
        <f t="shared" si="121"/>
        <v/>
      </c>
      <c r="F985" s="238"/>
      <c r="G985" s="238"/>
      <c r="H985" s="238"/>
      <c r="I985" s="238"/>
      <c r="J985" s="238"/>
      <c r="K985" s="238"/>
      <c r="L985" s="238"/>
      <c r="M985" s="238"/>
      <c r="N985" s="238"/>
      <c r="O985" s="238"/>
      <c r="P985" s="238"/>
      <c r="Q985" s="238"/>
      <c r="R985" s="238"/>
      <c r="S985" s="238"/>
      <c r="T985" s="238"/>
      <c r="U985" s="238"/>
      <c r="V985" s="238"/>
      <c r="W985" s="238"/>
      <c r="X985" s="238"/>
      <c r="Y985" s="238"/>
      <c r="Z985" s="238"/>
      <c r="AA985" s="238"/>
      <c r="AB985" s="238"/>
      <c r="AC985" s="238"/>
      <c r="AD985" s="238"/>
      <c r="AE985" s="238"/>
      <c r="AF985" s="238"/>
      <c r="AG985" s="238"/>
      <c r="AH985" s="239"/>
      <c r="AI985" s="240"/>
      <c r="AJ985" s="239"/>
      <c r="AK985" s="238"/>
      <c r="AL985" s="241"/>
      <c r="AM985" s="238"/>
      <c r="AN985" s="238"/>
      <c r="AO985" s="238"/>
      <c r="AP985" s="174" t="str">
        <f t="shared" si="122"/>
        <v/>
      </c>
      <c r="AQ985" s="109" t="str">
        <f t="shared" si="123"/>
        <v/>
      </c>
      <c r="AR985" s="172" t="str">
        <f>UPPER(IF($AH985="","",IF(COUNTIF($AR$34:$AR984,$AH985)&lt;1,$AH985,"")))</f>
        <v/>
      </c>
      <c r="AS985" s="111" t="str">
        <f t="shared" si="119"/>
        <v/>
      </c>
      <c r="AT985" s="109" t="str">
        <f t="shared" si="124"/>
        <v/>
      </c>
      <c r="AU985" s="243"/>
      <c r="AV985" s="150"/>
      <c r="AW985" s="151" t="str">
        <f t="shared" si="126"/>
        <v/>
      </c>
      <c r="AX985" s="152" t="str">
        <f t="shared" si="117"/>
        <v/>
      </c>
      <c r="AY985" s="152"/>
    </row>
    <row r="986" spans="1:51" s="1" customFormat="1">
      <c r="A986" s="142" t="str">
        <f t="shared" si="120"/>
        <v/>
      </c>
      <c r="B986" s="148" t="str">
        <f t="shared" si="118"/>
        <v/>
      </c>
      <c r="C986" s="8"/>
      <c r="D986" s="111"/>
      <c r="E986" s="144" t="str">
        <f t="shared" si="121"/>
        <v/>
      </c>
      <c r="F986" s="238"/>
      <c r="G986" s="238"/>
      <c r="H986" s="238"/>
      <c r="I986" s="238"/>
      <c r="J986" s="238"/>
      <c r="K986" s="238"/>
      <c r="L986" s="238"/>
      <c r="M986" s="238"/>
      <c r="N986" s="238"/>
      <c r="O986" s="238"/>
      <c r="P986" s="238"/>
      <c r="Q986" s="238"/>
      <c r="R986" s="238"/>
      <c r="S986" s="238"/>
      <c r="T986" s="238"/>
      <c r="U986" s="238"/>
      <c r="V986" s="238"/>
      <c r="W986" s="238"/>
      <c r="X986" s="238"/>
      <c r="Y986" s="238"/>
      <c r="Z986" s="238"/>
      <c r="AA986" s="238"/>
      <c r="AB986" s="238"/>
      <c r="AC986" s="238"/>
      <c r="AD986" s="238"/>
      <c r="AE986" s="238"/>
      <c r="AF986" s="238"/>
      <c r="AG986" s="238"/>
      <c r="AH986" s="239"/>
      <c r="AI986" s="240"/>
      <c r="AJ986" s="239"/>
      <c r="AK986" s="238"/>
      <c r="AL986" s="241"/>
      <c r="AM986" s="238"/>
      <c r="AN986" s="238"/>
      <c r="AO986" s="238"/>
      <c r="AP986" s="174" t="str">
        <f t="shared" si="122"/>
        <v/>
      </c>
      <c r="AQ986" s="109" t="str">
        <f t="shared" si="123"/>
        <v/>
      </c>
      <c r="AR986" s="172" t="str">
        <f>UPPER(IF($AH986="","",IF(COUNTIF($AR$34:$AR985,$AH986)&lt;1,$AH986,"")))</f>
        <v/>
      </c>
      <c r="AS986" s="111" t="str">
        <f t="shared" si="119"/>
        <v/>
      </c>
      <c r="AT986" s="109" t="str">
        <f t="shared" si="124"/>
        <v/>
      </c>
      <c r="AU986" s="243"/>
      <c r="AV986" s="150"/>
      <c r="AW986" s="151" t="str">
        <f t="shared" si="126"/>
        <v/>
      </c>
      <c r="AX986" s="152" t="str">
        <f t="shared" si="117"/>
        <v/>
      </c>
      <c r="AY986" s="152"/>
    </row>
    <row r="987" spans="1:51" s="1" customFormat="1">
      <c r="A987" s="142" t="str">
        <f t="shared" si="120"/>
        <v/>
      </c>
      <c r="B987" s="148" t="str">
        <f t="shared" si="118"/>
        <v/>
      </c>
      <c r="C987" s="8"/>
      <c r="D987" s="111"/>
      <c r="E987" s="144" t="str">
        <f t="shared" si="121"/>
        <v/>
      </c>
      <c r="F987" s="238"/>
      <c r="G987" s="238"/>
      <c r="H987" s="238"/>
      <c r="I987" s="238"/>
      <c r="J987" s="238"/>
      <c r="K987" s="238"/>
      <c r="L987" s="238"/>
      <c r="M987" s="238"/>
      <c r="N987" s="238"/>
      <c r="O987" s="238"/>
      <c r="P987" s="238"/>
      <c r="Q987" s="238"/>
      <c r="R987" s="238"/>
      <c r="S987" s="238"/>
      <c r="T987" s="238"/>
      <c r="U987" s="238"/>
      <c r="V987" s="238"/>
      <c r="W987" s="238"/>
      <c r="X987" s="238"/>
      <c r="Y987" s="238"/>
      <c r="Z987" s="238"/>
      <c r="AA987" s="238"/>
      <c r="AB987" s="238"/>
      <c r="AC987" s="238"/>
      <c r="AD987" s="238"/>
      <c r="AE987" s="238"/>
      <c r="AF987" s="238"/>
      <c r="AG987" s="238"/>
      <c r="AH987" s="239"/>
      <c r="AI987" s="240"/>
      <c r="AJ987" s="239"/>
      <c r="AK987" s="238"/>
      <c r="AL987" s="241"/>
      <c r="AM987" s="238"/>
      <c r="AN987" s="238"/>
      <c r="AO987" s="238"/>
      <c r="AP987" s="174" t="str">
        <f t="shared" si="122"/>
        <v/>
      </c>
      <c r="AQ987" s="109" t="str">
        <f t="shared" si="123"/>
        <v/>
      </c>
      <c r="AR987" s="172" t="str">
        <f>UPPER(IF($AH987="","",IF(COUNTIF($AR$34:$AR986,$AH987)&lt;1,$AH987,"")))</f>
        <v/>
      </c>
      <c r="AS987" s="111" t="str">
        <f t="shared" si="119"/>
        <v/>
      </c>
      <c r="AT987" s="109" t="str">
        <f t="shared" si="124"/>
        <v/>
      </c>
      <c r="AU987" s="243"/>
      <c r="AV987" s="150"/>
      <c r="AW987" s="151" t="str">
        <f t="shared" si="126"/>
        <v/>
      </c>
      <c r="AX987" s="152" t="str">
        <f t="shared" si="117"/>
        <v/>
      </c>
      <c r="AY987" s="152"/>
    </row>
    <row r="988" spans="1:51" s="1" customFormat="1">
      <c r="A988" s="142" t="str">
        <f t="shared" si="120"/>
        <v/>
      </c>
      <c r="B988" s="148" t="str">
        <f t="shared" si="118"/>
        <v/>
      </c>
      <c r="C988" s="8"/>
      <c r="D988" s="111"/>
      <c r="E988" s="144" t="str">
        <f t="shared" si="121"/>
        <v/>
      </c>
      <c r="F988" s="238"/>
      <c r="G988" s="238"/>
      <c r="H988" s="238"/>
      <c r="I988" s="238"/>
      <c r="J988" s="238"/>
      <c r="K988" s="238"/>
      <c r="L988" s="238"/>
      <c r="M988" s="238"/>
      <c r="N988" s="238"/>
      <c r="O988" s="238"/>
      <c r="P988" s="238"/>
      <c r="Q988" s="238"/>
      <c r="R988" s="238"/>
      <c r="S988" s="238"/>
      <c r="T988" s="238"/>
      <c r="U988" s="238"/>
      <c r="V988" s="238"/>
      <c r="W988" s="238"/>
      <c r="X988" s="238"/>
      <c r="Y988" s="238"/>
      <c r="Z988" s="238"/>
      <c r="AA988" s="238"/>
      <c r="AB988" s="238"/>
      <c r="AC988" s="238"/>
      <c r="AD988" s="238"/>
      <c r="AE988" s="238"/>
      <c r="AF988" s="238"/>
      <c r="AG988" s="238"/>
      <c r="AH988" s="239"/>
      <c r="AI988" s="240"/>
      <c r="AJ988" s="239"/>
      <c r="AK988" s="238"/>
      <c r="AL988" s="241"/>
      <c r="AM988" s="238"/>
      <c r="AN988" s="238"/>
      <c r="AO988" s="238"/>
      <c r="AP988" s="174" t="str">
        <f t="shared" si="122"/>
        <v/>
      </c>
      <c r="AQ988" s="109" t="str">
        <f t="shared" si="123"/>
        <v/>
      </c>
      <c r="AR988" s="172" t="str">
        <f>UPPER(IF($AH988="","",IF(COUNTIF($AR$34:$AR987,$AH988)&lt;1,$AH988,"")))</f>
        <v/>
      </c>
      <c r="AS988" s="111" t="str">
        <f t="shared" si="119"/>
        <v/>
      </c>
      <c r="AT988" s="109" t="str">
        <f t="shared" si="124"/>
        <v/>
      </c>
      <c r="AU988" s="243"/>
      <c r="AV988" s="150"/>
      <c r="AW988" s="151" t="str">
        <f t="shared" si="126"/>
        <v/>
      </c>
      <c r="AX988" s="152" t="str">
        <f t="shared" si="117"/>
        <v/>
      </c>
      <c r="AY988" s="152"/>
    </row>
    <row r="989" spans="1:51" s="1" customFormat="1">
      <c r="A989" s="142" t="str">
        <f t="shared" si="120"/>
        <v/>
      </c>
      <c r="B989" s="148" t="str">
        <f t="shared" si="118"/>
        <v/>
      </c>
      <c r="C989" s="8"/>
      <c r="D989" s="111"/>
      <c r="E989" s="144" t="str">
        <f t="shared" si="121"/>
        <v/>
      </c>
      <c r="F989" s="238"/>
      <c r="G989" s="238"/>
      <c r="H989" s="238"/>
      <c r="I989" s="238"/>
      <c r="J989" s="238"/>
      <c r="K989" s="238"/>
      <c r="L989" s="238"/>
      <c r="M989" s="238"/>
      <c r="N989" s="238"/>
      <c r="O989" s="238"/>
      <c r="P989" s="238"/>
      <c r="Q989" s="238"/>
      <c r="R989" s="238"/>
      <c r="S989" s="238"/>
      <c r="T989" s="238"/>
      <c r="U989" s="238"/>
      <c r="V989" s="238"/>
      <c r="W989" s="238"/>
      <c r="X989" s="238"/>
      <c r="Y989" s="238"/>
      <c r="Z989" s="238"/>
      <c r="AA989" s="238"/>
      <c r="AB989" s="238"/>
      <c r="AC989" s="238"/>
      <c r="AD989" s="238"/>
      <c r="AE989" s="238"/>
      <c r="AF989" s="238"/>
      <c r="AG989" s="238"/>
      <c r="AH989" s="239"/>
      <c r="AI989" s="240"/>
      <c r="AJ989" s="239"/>
      <c r="AK989" s="238"/>
      <c r="AL989" s="241"/>
      <c r="AM989" s="238"/>
      <c r="AN989" s="238"/>
      <c r="AO989" s="238"/>
      <c r="AP989" s="174" t="str">
        <f t="shared" si="122"/>
        <v/>
      </c>
      <c r="AQ989" s="109" t="str">
        <f t="shared" si="123"/>
        <v/>
      </c>
      <c r="AR989" s="172" t="str">
        <f>UPPER(IF($AH989="","",IF(COUNTIF($AR$34:$AR988,$AH989)&lt;1,$AH989,"")))</f>
        <v/>
      </c>
      <c r="AS989" s="111" t="str">
        <f t="shared" si="119"/>
        <v/>
      </c>
      <c r="AT989" s="109" t="str">
        <f t="shared" si="124"/>
        <v/>
      </c>
      <c r="AU989" s="243"/>
      <c r="AV989" s="150"/>
      <c r="AW989" s="151" t="str">
        <f t="shared" si="126"/>
        <v/>
      </c>
      <c r="AX989" s="152" t="str">
        <f t="shared" ref="AX989:AX1034" si="127">IF(AT989="","",IF(ISTEXT(AT989),"未填寫全部正確資料",IF(AW989-AT989=0,"",AW989-AT989)))</f>
        <v/>
      </c>
      <c r="AY989" s="152"/>
    </row>
    <row r="990" spans="1:51" s="1" customFormat="1">
      <c r="A990" s="142" t="str">
        <f t="shared" si="120"/>
        <v/>
      </c>
      <c r="B990" s="148" t="str">
        <f t="shared" si="118"/>
        <v/>
      </c>
      <c r="C990" s="8"/>
      <c r="D990" s="111"/>
      <c r="E990" s="144" t="str">
        <f t="shared" si="121"/>
        <v/>
      </c>
      <c r="F990" s="238"/>
      <c r="G990" s="238"/>
      <c r="H990" s="238"/>
      <c r="I990" s="238"/>
      <c r="J990" s="238"/>
      <c r="K990" s="238"/>
      <c r="L990" s="238"/>
      <c r="M990" s="238"/>
      <c r="N990" s="238"/>
      <c r="O990" s="238"/>
      <c r="P990" s="238"/>
      <c r="Q990" s="238"/>
      <c r="R990" s="238"/>
      <c r="S990" s="238"/>
      <c r="T990" s="238"/>
      <c r="U990" s="238"/>
      <c r="V990" s="238"/>
      <c r="W990" s="238"/>
      <c r="X990" s="238"/>
      <c r="Y990" s="238"/>
      <c r="Z990" s="238"/>
      <c r="AA990" s="238"/>
      <c r="AB990" s="238"/>
      <c r="AC990" s="238"/>
      <c r="AD990" s="238"/>
      <c r="AE990" s="238"/>
      <c r="AF990" s="238"/>
      <c r="AG990" s="238"/>
      <c r="AH990" s="239"/>
      <c r="AI990" s="240"/>
      <c r="AJ990" s="239"/>
      <c r="AK990" s="238"/>
      <c r="AL990" s="241"/>
      <c r="AM990" s="238"/>
      <c r="AN990" s="238"/>
      <c r="AO990" s="238"/>
      <c r="AP990" s="174" t="str">
        <f t="shared" si="122"/>
        <v/>
      </c>
      <c r="AQ990" s="109" t="str">
        <f t="shared" si="123"/>
        <v/>
      </c>
      <c r="AR990" s="172" t="str">
        <f>UPPER(IF($AH990="","",IF(COUNTIF($AR$34:$AR989,$AH990)&lt;1,$AH990,"")))</f>
        <v/>
      </c>
      <c r="AS990" s="111" t="str">
        <f t="shared" si="119"/>
        <v/>
      </c>
      <c r="AT990" s="109" t="str">
        <f t="shared" si="124"/>
        <v/>
      </c>
      <c r="AU990" s="243"/>
      <c r="AV990" s="150"/>
      <c r="AW990" s="151" t="str">
        <f t="shared" si="126"/>
        <v/>
      </c>
      <c r="AX990" s="152" t="str">
        <f t="shared" si="127"/>
        <v/>
      </c>
      <c r="AY990" s="152"/>
    </row>
    <row r="991" spans="1:51" s="1" customFormat="1">
      <c r="A991" s="142" t="str">
        <f t="shared" si="120"/>
        <v/>
      </c>
      <c r="B991" s="148" t="str">
        <f t="shared" si="118"/>
        <v/>
      </c>
      <c r="C991" s="8"/>
      <c r="D991" s="111"/>
      <c r="E991" s="144" t="str">
        <f t="shared" si="121"/>
        <v/>
      </c>
      <c r="F991" s="238"/>
      <c r="G991" s="238"/>
      <c r="H991" s="238"/>
      <c r="I991" s="238"/>
      <c r="J991" s="238"/>
      <c r="K991" s="238"/>
      <c r="L991" s="238"/>
      <c r="M991" s="238"/>
      <c r="N991" s="238"/>
      <c r="O991" s="238"/>
      <c r="P991" s="238"/>
      <c r="Q991" s="238"/>
      <c r="R991" s="238"/>
      <c r="S991" s="238"/>
      <c r="T991" s="238"/>
      <c r="U991" s="238"/>
      <c r="V991" s="238"/>
      <c r="W991" s="238"/>
      <c r="X991" s="238"/>
      <c r="Y991" s="238"/>
      <c r="Z991" s="238"/>
      <c r="AA991" s="238"/>
      <c r="AB991" s="238"/>
      <c r="AC991" s="238"/>
      <c r="AD991" s="238"/>
      <c r="AE991" s="238"/>
      <c r="AF991" s="238"/>
      <c r="AG991" s="238"/>
      <c r="AH991" s="239"/>
      <c r="AI991" s="240"/>
      <c r="AJ991" s="239"/>
      <c r="AK991" s="238"/>
      <c r="AL991" s="241"/>
      <c r="AM991" s="238"/>
      <c r="AN991" s="238"/>
      <c r="AO991" s="238"/>
      <c r="AP991" s="174" t="str">
        <f t="shared" si="122"/>
        <v/>
      </c>
      <c r="AQ991" s="109" t="str">
        <f t="shared" si="123"/>
        <v/>
      </c>
      <c r="AR991" s="172" t="str">
        <f>UPPER(IF($AH991="","",IF(COUNTIF($AR$34:$AR990,$AH991)&lt;1,$AH991,"")))</f>
        <v/>
      </c>
      <c r="AS991" s="111" t="str">
        <f t="shared" si="119"/>
        <v/>
      </c>
      <c r="AT991" s="109" t="str">
        <f t="shared" si="124"/>
        <v/>
      </c>
      <c r="AU991" s="243"/>
      <c r="AV991" s="150"/>
      <c r="AW991" s="151" t="str">
        <f t="shared" si="126"/>
        <v/>
      </c>
      <c r="AX991" s="152" t="str">
        <f t="shared" si="127"/>
        <v/>
      </c>
      <c r="AY991" s="152"/>
    </row>
    <row r="992" spans="1:51" s="1" customFormat="1">
      <c r="A992" s="142" t="str">
        <f t="shared" si="120"/>
        <v/>
      </c>
      <c r="B992" s="148" t="str">
        <f t="shared" si="118"/>
        <v/>
      </c>
      <c r="C992" s="8"/>
      <c r="D992" s="111"/>
      <c r="E992" s="144" t="str">
        <f t="shared" si="121"/>
        <v/>
      </c>
      <c r="F992" s="238"/>
      <c r="G992" s="238"/>
      <c r="H992" s="238"/>
      <c r="I992" s="238"/>
      <c r="J992" s="238"/>
      <c r="K992" s="238"/>
      <c r="L992" s="238"/>
      <c r="M992" s="238"/>
      <c r="N992" s="238"/>
      <c r="O992" s="238"/>
      <c r="P992" s="238"/>
      <c r="Q992" s="238"/>
      <c r="R992" s="238"/>
      <c r="S992" s="238"/>
      <c r="T992" s="238"/>
      <c r="U992" s="238"/>
      <c r="V992" s="238"/>
      <c r="W992" s="238"/>
      <c r="X992" s="238"/>
      <c r="Y992" s="238"/>
      <c r="Z992" s="238"/>
      <c r="AA992" s="238"/>
      <c r="AB992" s="238"/>
      <c r="AC992" s="238"/>
      <c r="AD992" s="238"/>
      <c r="AE992" s="238"/>
      <c r="AF992" s="238"/>
      <c r="AG992" s="238"/>
      <c r="AH992" s="239"/>
      <c r="AI992" s="240"/>
      <c r="AJ992" s="239"/>
      <c r="AK992" s="238"/>
      <c r="AL992" s="241"/>
      <c r="AM992" s="238"/>
      <c r="AN992" s="238"/>
      <c r="AO992" s="238"/>
      <c r="AP992" s="174" t="str">
        <f t="shared" si="122"/>
        <v/>
      </c>
      <c r="AQ992" s="109" t="str">
        <f t="shared" si="123"/>
        <v/>
      </c>
      <c r="AR992" s="172" t="str">
        <f>UPPER(IF($AH992="","",IF(COUNTIF($AR$34:$AR991,$AH992)&lt;1,$AH992,"")))</f>
        <v/>
      </c>
      <c r="AS992" s="111" t="str">
        <f t="shared" si="119"/>
        <v/>
      </c>
      <c r="AT992" s="109" t="str">
        <f t="shared" si="124"/>
        <v/>
      </c>
      <c r="AU992" s="243"/>
      <c r="AV992" s="150"/>
      <c r="AW992" s="151" t="str">
        <f t="shared" si="126"/>
        <v/>
      </c>
      <c r="AX992" s="152" t="str">
        <f t="shared" si="127"/>
        <v/>
      </c>
      <c r="AY992" s="152"/>
    </row>
    <row r="993" spans="1:51" s="1" customFormat="1">
      <c r="A993" s="142" t="str">
        <f t="shared" si="120"/>
        <v/>
      </c>
      <c r="B993" s="148" t="str">
        <f t="shared" si="118"/>
        <v/>
      </c>
      <c r="C993" s="8"/>
      <c r="D993" s="111"/>
      <c r="E993" s="144" t="str">
        <f t="shared" si="121"/>
        <v/>
      </c>
      <c r="F993" s="238"/>
      <c r="G993" s="238"/>
      <c r="H993" s="238"/>
      <c r="I993" s="238"/>
      <c r="J993" s="238"/>
      <c r="K993" s="238"/>
      <c r="L993" s="238"/>
      <c r="M993" s="238"/>
      <c r="N993" s="238"/>
      <c r="O993" s="238"/>
      <c r="P993" s="238"/>
      <c r="Q993" s="238"/>
      <c r="R993" s="238"/>
      <c r="S993" s="238"/>
      <c r="T993" s="238"/>
      <c r="U993" s="238"/>
      <c r="V993" s="238"/>
      <c r="W993" s="238"/>
      <c r="X993" s="238"/>
      <c r="Y993" s="238"/>
      <c r="Z993" s="238"/>
      <c r="AA993" s="238"/>
      <c r="AB993" s="238"/>
      <c r="AC993" s="238"/>
      <c r="AD993" s="238"/>
      <c r="AE993" s="238"/>
      <c r="AF993" s="238"/>
      <c r="AG993" s="238"/>
      <c r="AH993" s="239"/>
      <c r="AI993" s="240"/>
      <c r="AJ993" s="239"/>
      <c r="AK993" s="238"/>
      <c r="AL993" s="241"/>
      <c r="AM993" s="238"/>
      <c r="AN993" s="238"/>
      <c r="AO993" s="238"/>
      <c r="AP993" s="174" t="str">
        <f t="shared" si="122"/>
        <v/>
      </c>
      <c r="AQ993" s="109" t="str">
        <f t="shared" si="123"/>
        <v/>
      </c>
      <c r="AR993" s="172" t="str">
        <f>UPPER(IF($AH993="","",IF(COUNTIF($AR$34:$AR992,$AH993)&lt;1,$AH993,"")))</f>
        <v/>
      </c>
      <c r="AS993" s="111" t="str">
        <f t="shared" si="119"/>
        <v/>
      </c>
      <c r="AT993" s="109" t="str">
        <f t="shared" si="124"/>
        <v/>
      </c>
      <c r="AU993" s="243"/>
      <c r="AV993" s="150"/>
      <c r="AW993" s="151" t="str">
        <f t="shared" si="126"/>
        <v/>
      </c>
      <c r="AX993" s="152" t="str">
        <f t="shared" si="127"/>
        <v/>
      </c>
      <c r="AY993" s="152"/>
    </row>
    <row r="994" spans="1:51" s="1" customFormat="1">
      <c r="A994" s="142" t="str">
        <f t="shared" si="120"/>
        <v/>
      </c>
      <c r="B994" s="148" t="str">
        <f t="shared" si="118"/>
        <v/>
      </c>
      <c r="C994" s="8"/>
      <c r="D994" s="111"/>
      <c r="E994" s="144" t="str">
        <f t="shared" si="121"/>
        <v/>
      </c>
      <c r="F994" s="238"/>
      <c r="G994" s="238"/>
      <c r="H994" s="238"/>
      <c r="I994" s="238"/>
      <c r="J994" s="238"/>
      <c r="K994" s="238"/>
      <c r="L994" s="238"/>
      <c r="M994" s="238"/>
      <c r="N994" s="238"/>
      <c r="O994" s="238"/>
      <c r="P994" s="238"/>
      <c r="Q994" s="238"/>
      <c r="R994" s="238"/>
      <c r="S994" s="238"/>
      <c r="T994" s="238"/>
      <c r="U994" s="238"/>
      <c r="V994" s="238"/>
      <c r="W994" s="238"/>
      <c r="X994" s="238"/>
      <c r="Y994" s="238"/>
      <c r="Z994" s="238"/>
      <c r="AA994" s="238"/>
      <c r="AB994" s="238"/>
      <c r="AC994" s="238"/>
      <c r="AD994" s="238"/>
      <c r="AE994" s="238"/>
      <c r="AF994" s="238"/>
      <c r="AG994" s="238"/>
      <c r="AH994" s="239"/>
      <c r="AI994" s="240"/>
      <c r="AJ994" s="239"/>
      <c r="AK994" s="238"/>
      <c r="AL994" s="241"/>
      <c r="AM994" s="238"/>
      <c r="AN994" s="238"/>
      <c r="AO994" s="238"/>
      <c r="AP994" s="174" t="str">
        <f t="shared" si="122"/>
        <v/>
      </c>
      <c r="AQ994" s="109" t="str">
        <f t="shared" si="123"/>
        <v/>
      </c>
      <c r="AR994" s="172" t="str">
        <f>UPPER(IF($AH994="","",IF(COUNTIF($AR$34:$AR993,$AH994)&lt;1,$AH994,"")))</f>
        <v/>
      </c>
      <c r="AS994" s="111" t="str">
        <f t="shared" si="119"/>
        <v/>
      </c>
      <c r="AT994" s="109" t="str">
        <f t="shared" si="124"/>
        <v/>
      </c>
      <c r="AU994" s="243"/>
      <c r="AV994" s="150"/>
      <c r="AW994" s="151" t="str">
        <f t="shared" si="126"/>
        <v/>
      </c>
      <c r="AX994" s="152" t="str">
        <f t="shared" si="127"/>
        <v/>
      </c>
      <c r="AY994" s="152"/>
    </row>
    <row r="995" spans="1:51" s="1" customFormat="1">
      <c r="A995" s="142" t="str">
        <f t="shared" si="120"/>
        <v/>
      </c>
      <c r="B995" s="148" t="str">
        <f t="shared" ref="B995:B1034" si="128">IF(G995="","",IF(C995="","X",E995&amp;TEXT(C995,"000")))</f>
        <v/>
      </c>
      <c r="C995" s="8"/>
      <c r="D995" s="111"/>
      <c r="E995" s="144" t="str">
        <f t="shared" si="121"/>
        <v/>
      </c>
      <c r="F995" s="238"/>
      <c r="G995" s="238"/>
      <c r="H995" s="238"/>
      <c r="I995" s="238"/>
      <c r="J995" s="238"/>
      <c r="K995" s="238"/>
      <c r="L995" s="238"/>
      <c r="M995" s="238"/>
      <c r="N995" s="238"/>
      <c r="O995" s="238"/>
      <c r="P995" s="238"/>
      <c r="Q995" s="238"/>
      <c r="R995" s="238"/>
      <c r="S995" s="238"/>
      <c r="T995" s="238"/>
      <c r="U995" s="238"/>
      <c r="V995" s="238"/>
      <c r="W995" s="238"/>
      <c r="X995" s="238"/>
      <c r="Y995" s="238"/>
      <c r="Z995" s="238"/>
      <c r="AA995" s="238"/>
      <c r="AB995" s="238"/>
      <c r="AC995" s="238"/>
      <c r="AD995" s="238"/>
      <c r="AE995" s="238"/>
      <c r="AF995" s="238"/>
      <c r="AG995" s="238"/>
      <c r="AH995" s="239"/>
      <c r="AI995" s="240"/>
      <c r="AJ995" s="239"/>
      <c r="AK995" s="238"/>
      <c r="AL995" s="241"/>
      <c r="AM995" s="238"/>
      <c r="AN995" s="238"/>
      <c r="AO995" s="238"/>
      <c r="AP995" s="174" t="str">
        <f t="shared" si="122"/>
        <v/>
      </c>
      <c r="AQ995" s="109" t="str">
        <f t="shared" si="123"/>
        <v/>
      </c>
      <c r="AR995" s="172" t="str">
        <f>UPPER(IF($AH995="","",IF(COUNTIF($AR$34:$AR994,$AH995)&lt;1,$AH995,"")))</f>
        <v/>
      </c>
      <c r="AS995" s="111" t="str">
        <f t="shared" ref="AS995:AS1034" si="129">IF($AH995="","",IF(COUNTIF($AH$35:$AH$1035,$AH995)&lt;4,"每隊最少4人",IF(COUNTIF($AH$35:$AH$1035,$AH995)&gt;6,"每隊最多6人",COUNTIF($AH$35:$AH$1035,$AH995))))</f>
        <v/>
      </c>
      <c r="AT995" s="109" t="str">
        <f t="shared" si="124"/>
        <v/>
      </c>
      <c r="AU995" s="243"/>
      <c r="AV995" s="150"/>
      <c r="AW995" s="151" t="str">
        <f t="shared" si="126"/>
        <v/>
      </c>
      <c r="AX995" s="152" t="str">
        <f t="shared" si="127"/>
        <v/>
      </c>
      <c r="AY995" s="152"/>
    </row>
    <row r="996" spans="1:51" s="1" customFormat="1">
      <c r="A996" s="142" t="str">
        <f t="shared" ref="A996:A1034" si="130">UPPER(IF($I996="","",IF(H996="F","W",IF(H996="M","M","ERROR"))))</f>
        <v/>
      </c>
      <c r="B996" s="148" t="str">
        <f t="shared" si="128"/>
        <v/>
      </c>
      <c r="C996" s="8"/>
      <c r="D996" s="111"/>
      <c r="E996" s="144" t="str">
        <f t="shared" ref="E996:E1034" si="131">UPPER(IF($I996="","",IF($K996="OPEN",$A996&amp;"O",IF(COUNTA($S996:$W996)&gt;0,$A996&amp;"O",IF(COUNTA($Z996:$AB996)&gt;0,$A996&amp;"O",IF(AND($I996&lt;=$E$4,$I996&gt;=$D$4),$A996&amp;$F$4,IF(AND($I996&lt;=$E$5,$I996&gt;=$D$5),$A996&amp;$F$5,IF(AND($I996&lt;=$E$6,$I996&gt;=$D$6),$A996&amp;$F$6,IF(AND($I996&lt;=$E$7,$I996&gt;=$D$7),$A996&amp;$F$7,IF(AND($I996&lt;=$E$8,$I996&gt;=$D$8),$A996&amp;$F$8,IF(AND($I996&lt;=$E$9,$I996&gt;=$D$9),$A996&amp;$F$9,IF(AND($I996&lt;=$E$10,$I996&gt;=$D$10),$A996&amp;$F$10,IF(AND($I996&lt;=$E$11,$I996&gt;=$D$11),$A996&amp;$F$11,IF(AND($I996&lt;=$E$12,$I996&gt;=$D$12),$A996&amp;$F$12,"ERR"))))))))))))))</f>
        <v/>
      </c>
      <c r="F996" s="238"/>
      <c r="G996" s="238"/>
      <c r="H996" s="238"/>
      <c r="I996" s="238"/>
      <c r="J996" s="238"/>
      <c r="K996" s="238"/>
      <c r="L996" s="238"/>
      <c r="M996" s="238"/>
      <c r="N996" s="238"/>
      <c r="O996" s="238"/>
      <c r="P996" s="238"/>
      <c r="Q996" s="238"/>
      <c r="R996" s="238"/>
      <c r="S996" s="238"/>
      <c r="T996" s="238"/>
      <c r="U996" s="238"/>
      <c r="V996" s="238"/>
      <c r="W996" s="238"/>
      <c r="X996" s="238"/>
      <c r="Y996" s="238"/>
      <c r="Z996" s="238"/>
      <c r="AA996" s="238"/>
      <c r="AB996" s="238"/>
      <c r="AC996" s="238"/>
      <c r="AD996" s="238"/>
      <c r="AE996" s="238"/>
      <c r="AF996" s="238"/>
      <c r="AG996" s="238"/>
      <c r="AH996" s="239"/>
      <c r="AI996" s="240"/>
      <c r="AJ996" s="239"/>
      <c r="AK996" s="238"/>
      <c r="AL996" s="241"/>
      <c r="AM996" s="238"/>
      <c r="AN996" s="238"/>
      <c r="AO996" s="238"/>
      <c r="AP996" s="174" t="str">
        <f t="shared" ref="AP996:AP1034" si="132">IF($I996="","",IF(COUNTA(L996:AE996)&gt;4,"超過項目上限",IF(COUNTA(L996:AE996)=0,200,IF(AK996="Y",0,IF(COUNTA(AJ996)=1,COUNTA(L996:AE996)*($AP$31+$AP$32)+$AP$30,IF(COUNTA(AJ996)=0,COUNTA(L996:AE996)*($AP$31+$AP$30),"輸入錯誤"))))))</f>
        <v/>
      </c>
      <c r="AQ996" s="109" t="str">
        <f t="shared" ref="AQ996:AQ1034" si="133">IF(COUNTA(AF996:AG996)&gt;1,"只可選1項接力",IF(AR996="","",$AQ$31))</f>
        <v/>
      </c>
      <c r="AR996" s="172" t="str">
        <f>UPPER(IF($AH996="","",IF(COUNTIF($AR$34:$AR995,$AH996)&lt;1,$AH996,"")))</f>
        <v/>
      </c>
      <c r="AS996" s="111" t="str">
        <f t="shared" si="129"/>
        <v/>
      </c>
      <c r="AT996" s="109" t="str">
        <f t="shared" ref="AT996:AT1034" si="134">IF($E996="","",IF(ISTEXT(AP996),"輸入有錯誤",IF($AI996="",SUM($AP996:$AQ996)+$AV996,SUM($AP996:$AQ996)+$AV996+$AI$34)))</f>
        <v/>
      </c>
      <c r="AU996" s="243"/>
      <c r="AV996" s="150"/>
      <c r="AW996" s="151" t="str">
        <f t="shared" si="126"/>
        <v/>
      </c>
      <c r="AX996" s="152" t="str">
        <f t="shared" si="127"/>
        <v/>
      </c>
      <c r="AY996" s="152"/>
    </row>
    <row r="997" spans="1:51" s="1" customFormat="1">
      <c r="A997" s="142" t="str">
        <f t="shared" si="130"/>
        <v/>
      </c>
      <c r="B997" s="148" t="str">
        <f t="shared" si="128"/>
        <v/>
      </c>
      <c r="C997" s="8"/>
      <c r="D997" s="111"/>
      <c r="E997" s="144" t="str">
        <f t="shared" si="131"/>
        <v/>
      </c>
      <c r="F997" s="238"/>
      <c r="G997" s="238"/>
      <c r="H997" s="238"/>
      <c r="I997" s="238"/>
      <c r="J997" s="238"/>
      <c r="K997" s="238"/>
      <c r="L997" s="238"/>
      <c r="M997" s="238"/>
      <c r="N997" s="238"/>
      <c r="O997" s="238"/>
      <c r="P997" s="238"/>
      <c r="Q997" s="238"/>
      <c r="R997" s="238"/>
      <c r="S997" s="238"/>
      <c r="T997" s="238"/>
      <c r="U997" s="238"/>
      <c r="V997" s="238"/>
      <c r="W997" s="238"/>
      <c r="X997" s="238"/>
      <c r="Y997" s="238"/>
      <c r="Z997" s="238"/>
      <c r="AA997" s="238"/>
      <c r="AB997" s="238"/>
      <c r="AC997" s="238"/>
      <c r="AD997" s="238"/>
      <c r="AE997" s="238"/>
      <c r="AF997" s="238"/>
      <c r="AG997" s="238"/>
      <c r="AH997" s="239"/>
      <c r="AI997" s="240"/>
      <c r="AJ997" s="239"/>
      <c r="AK997" s="238"/>
      <c r="AL997" s="241"/>
      <c r="AM997" s="238"/>
      <c r="AN997" s="238"/>
      <c r="AO997" s="238"/>
      <c r="AP997" s="174" t="str">
        <f t="shared" si="132"/>
        <v/>
      </c>
      <c r="AQ997" s="109" t="str">
        <f t="shared" si="133"/>
        <v/>
      </c>
      <c r="AR997" s="172" t="str">
        <f>UPPER(IF($AH997="","",IF(COUNTIF($AR$34:$AR996,$AH997)&lt;1,$AH997,"")))</f>
        <v/>
      </c>
      <c r="AS997" s="111" t="str">
        <f t="shared" si="129"/>
        <v/>
      </c>
      <c r="AT997" s="109" t="str">
        <f t="shared" si="134"/>
        <v/>
      </c>
      <c r="AU997" s="243"/>
      <c r="AV997" s="150"/>
      <c r="AW997" s="151" t="str">
        <f t="shared" si="126"/>
        <v/>
      </c>
      <c r="AX997" s="152" t="str">
        <f t="shared" si="127"/>
        <v/>
      </c>
      <c r="AY997" s="152"/>
    </row>
    <row r="998" spans="1:51" s="1" customFormat="1">
      <c r="A998" s="142" t="str">
        <f t="shared" si="130"/>
        <v/>
      </c>
      <c r="B998" s="148" t="str">
        <f t="shared" si="128"/>
        <v/>
      </c>
      <c r="C998" s="8"/>
      <c r="D998" s="111"/>
      <c r="E998" s="144" t="str">
        <f t="shared" si="131"/>
        <v/>
      </c>
      <c r="F998" s="238"/>
      <c r="G998" s="238"/>
      <c r="H998" s="238"/>
      <c r="I998" s="238"/>
      <c r="J998" s="238"/>
      <c r="K998" s="238"/>
      <c r="L998" s="238"/>
      <c r="M998" s="238"/>
      <c r="N998" s="238"/>
      <c r="O998" s="238"/>
      <c r="P998" s="238"/>
      <c r="Q998" s="238"/>
      <c r="R998" s="238"/>
      <c r="S998" s="238"/>
      <c r="T998" s="238"/>
      <c r="U998" s="238"/>
      <c r="V998" s="238"/>
      <c r="W998" s="238"/>
      <c r="X998" s="238"/>
      <c r="Y998" s="238"/>
      <c r="Z998" s="238"/>
      <c r="AA998" s="238"/>
      <c r="AB998" s="238"/>
      <c r="AC998" s="238"/>
      <c r="AD998" s="238"/>
      <c r="AE998" s="238"/>
      <c r="AF998" s="238"/>
      <c r="AG998" s="238"/>
      <c r="AH998" s="239"/>
      <c r="AI998" s="240"/>
      <c r="AJ998" s="239"/>
      <c r="AK998" s="238"/>
      <c r="AL998" s="241"/>
      <c r="AM998" s="238"/>
      <c r="AN998" s="238"/>
      <c r="AO998" s="238"/>
      <c r="AP998" s="174" t="str">
        <f t="shared" si="132"/>
        <v/>
      </c>
      <c r="AQ998" s="109" t="str">
        <f t="shared" si="133"/>
        <v/>
      </c>
      <c r="AR998" s="172" t="str">
        <f>UPPER(IF($AH998="","",IF(COUNTIF($AR$34:$AR997,$AH998)&lt;1,$AH998,"")))</f>
        <v/>
      </c>
      <c r="AS998" s="111" t="str">
        <f t="shared" si="129"/>
        <v/>
      </c>
      <c r="AT998" s="109" t="str">
        <f t="shared" si="134"/>
        <v/>
      </c>
      <c r="AU998" s="243"/>
      <c r="AV998" s="150"/>
      <c r="AW998" s="151" t="str">
        <f t="shared" si="126"/>
        <v/>
      </c>
      <c r="AX998" s="152" t="str">
        <f t="shared" si="127"/>
        <v/>
      </c>
      <c r="AY998" s="152"/>
    </row>
    <row r="999" spans="1:51" s="1" customFormat="1">
      <c r="A999" s="142" t="str">
        <f t="shared" si="130"/>
        <v/>
      </c>
      <c r="B999" s="148" t="str">
        <f t="shared" si="128"/>
        <v/>
      </c>
      <c r="C999" s="8"/>
      <c r="D999" s="111"/>
      <c r="E999" s="144" t="str">
        <f t="shared" si="131"/>
        <v/>
      </c>
      <c r="F999" s="238"/>
      <c r="G999" s="238"/>
      <c r="H999" s="238"/>
      <c r="I999" s="238"/>
      <c r="J999" s="238"/>
      <c r="K999" s="238"/>
      <c r="L999" s="238"/>
      <c r="M999" s="238"/>
      <c r="N999" s="238"/>
      <c r="O999" s="238"/>
      <c r="P999" s="238"/>
      <c r="Q999" s="238"/>
      <c r="R999" s="238"/>
      <c r="S999" s="238"/>
      <c r="T999" s="238"/>
      <c r="U999" s="238"/>
      <c r="V999" s="238"/>
      <c r="W999" s="238"/>
      <c r="X999" s="238"/>
      <c r="Y999" s="238"/>
      <c r="Z999" s="238"/>
      <c r="AA999" s="238"/>
      <c r="AB999" s="238"/>
      <c r="AC999" s="238"/>
      <c r="AD999" s="238"/>
      <c r="AE999" s="238"/>
      <c r="AF999" s="238"/>
      <c r="AG999" s="238"/>
      <c r="AH999" s="239"/>
      <c r="AI999" s="240"/>
      <c r="AJ999" s="239"/>
      <c r="AK999" s="238"/>
      <c r="AL999" s="241"/>
      <c r="AM999" s="238"/>
      <c r="AN999" s="238"/>
      <c r="AO999" s="238"/>
      <c r="AP999" s="174" t="str">
        <f t="shared" si="132"/>
        <v/>
      </c>
      <c r="AQ999" s="109" t="str">
        <f t="shared" si="133"/>
        <v/>
      </c>
      <c r="AR999" s="172" t="str">
        <f>UPPER(IF($AH999="","",IF(COUNTIF($AR$34:$AR998,$AH999)&lt;1,$AH999,"")))</f>
        <v/>
      </c>
      <c r="AS999" s="111" t="str">
        <f t="shared" si="129"/>
        <v/>
      </c>
      <c r="AT999" s="109" t="str">
        <f t="shared" si="134"/>
        <v/>
      </c>
      <c r="AU999" s="243"/>
      <c r="AV999" s="150"/>
      <c r="AW999" s="151" t="str">
        <f t="shared" si="126"/>
        <v/>
      </c>
      <c r="AX999" s="152" t="str">
        <f t="shared" si="127"/>
        <v/>
      </c>
      <c r="AY999" s="152"/>
    </row>
    <row r="1000" spans="1:51" s="1" customFormat="1">
      <c r="A1000" s="142" t="str">
        <f t="shared" si="130"/>
        <v/>
      </c>
      <c r="B1000" s="148" t="str">
        <f t="shared" si="128"/>
        <v/>
      </c>
      <c r="C1000" s="8"/>
      <c r="D1000" s="111"/>
      <c r="E1000" s="144" t="str">
        <f t="shared" si="131"/>
        <v/>
      </c>
      <c r="F1000" s="238"/>
      <c r="G1000" s="238"/>
      <c r="H1000" s="238"/>
      <c r="I1000" s="238"/>
      <c r="J1000" s="238"/>
      <c r="K1000" s="238"/>
      <c r="L1000" s="238"/>
      <c r="M1000" s="238"/>
      <c r="N1000" s="238"/>
      <c r="O1000" s="238"/>
      <c r="P1000" s="238"/>
      <c r="Q1000" s="238"/>
      <c r="R1000" s="238"/>
      <c r="S1000" s="238"/>
      <c r="T1000" s="238"/>
      <c r="U1000" s="238"/>
      <c r="V1000" s="238"/>
      <c r="W1000" s="238"/>
      <c r="X1000" s="238"/>
      <c r="Y1000" s="238"/>
      <c r="Z1000" s="238"/>
      <c r="AA1000" s="238"/>
      <c r="AB1000" s="238"/>
      <c r="AC1000" s="238"/>
      <c r="AD1000" s="238"/>
      <c r="AE1000" s="238"/>
      <c r="AF1000" s="238"/>
      <c r="AG1000" s="238"/>
      <c r="AH1000" s="239"/>
      <c r="AI1000" s="240"/>
      <c r="AJ1000" s="239"/>
      <c r="AK1000" s="238"/>
      <c r="AL1000" s="241"/>
      <c r="AM1000" s="238"/>
      <c r="AN1000" s="238"/>
      <c r="AO1000" s="238"/>
      <c r="AP1000" s="174" t="str">
        <f t="shared" si="132"/>
        <v/>
      </c>
      <c r="AQ1000" s="109" t="str">
        <f t="shared" si="133"/>
        <v/>
      </c>
      <c r="AR1000" s="172" t="str">
        <f>UPPER(IF($AH1000="","",IF(COUNTIF($AR$34:$AR999,$AH1000)&lt;1,$AH1000,"")))</f>
        <v/>
      </c>
      <c r="AS1000" s="111" t="str">
        <f t="shared" si="129"/>
        <v/>
      </c>
      <c r="AT1000" s="109" t="str">
        <f t="shared" si="134"/>
        <v/>
      </c>
      <c r="AU1000" s="243"/>
      <c r="AV1000" s="150"/>
      <c r="AW1000" s="151" t="str">
        <f t="shared" si="126"/>
        <v/>
      </c>
      <c r="AX1000" s="152" t="str">
        <f t="shared" si="127"/>
        <v/>
      </c>
      <c r="AY1000" s="152"/>
    </row>
    <row r="1001" spans="1:51" s="1" customFormat="1">
      <c r="A1001" s="142" t="str">
        <f t="shared" si="130"/>
        <v/>
      </c>
      <c r="B1001" s="148" t="str">
        <f t="shared" si="128"/>
        <v/>
      </c>
      <c r="C1001" s="8"/>
      <c r="D1001" s="111"/>
      <c r="E1001" s="144" t="str">
        <f t="shared" si="131"/>
        <v/>
      </c>
      <c r="F1001" s="238"/>
      <c r="G1001" s="238"/>
      <c r="H1001" s="238"/>
      <c r="I1001" s="238"/>
      <c r="J1001" s="238"/>
      <c r="K1001" s="238"/>
      <c r="L1001" s="238"/>
      <c r="M1001" s="238"/>
      <c r="N1001" s="238"/>
      <c r="O1001" s="238"/>
      <c r="P1001" s="238"/>
      <c r="Q1001" s="238"/>
      <c r="R1001" s="238"/>
      <c r="S1001" s="238"/>
      <c r="T1001" s="238"/>
      <c r="U1001" s="238"/>
      <c r="V1001" s="238"/>
      <c r="W1001" s="238"/>
      <c r="X1001" s="238"/>
      <c r="Y1001" s="238"/>
      <c r="Z1001" s="238"/>
      <c r="AA1001" s="238"/>
      <c r="AB1001" s="238"/>
      <c r="AC1001" s="238"/>
      <c r="AD1001" s="238"/>
      <c r="AE1001" s="238"/>
      <c r="AF1001" s="238"/>
      <c r="AG1001" s="238"/>
      <c r="AH1001" s="239"/>
      <c r="AI1001" s="240"/>
      <c r="AJ1001" s="239"/>
      <c r="AK1001" s="238"/>
      <c r="AL1001" s="241"/>
      <c r="AM1001" s="238"/>
      <c r="AN1001" s="238"/>
      <c r="AO1001" s="238"/>
      <c r="AP1001" s="174" t="str">
        <f t="shared" si="132"/>
        <v/>
      </c>
      <c r="AQ1001" s="109" t="str">
        <f t="shared" si="133"/>
        <v/>
      </c>
      <c r="AR1001" s="172" t="str">
        <f>UPPER(IF($AH1001="","",IF(COUNTIF($AR$34:$AR1000,$AH1001)&lt;1,$AH1001,"")))</f>
        <v/>
      </c>
      <c r="AS1001" s="111" t="str">
        <f t="shared" si="129"/>
        <v/>
      </c>
      <c r="AT1001" s="109" t="str">
        <f t="shared" si="134"/>
        <v/>
      </c>
      <c r="AU1001" s="243"/>
      <c r="AV1001" s="150"/>
      <c r="AW1001" s="151" t="str">
        <f t="shared" si="126"/>
        <v/>
      </c>
      <c r="AX1001" s="152" t="str">
        <f t="shared" si="127"/>
        <v/>
      </c>
      <c r="AY1001" s="152"/>
    </row>
    <row r="1002" spans="1:51" s="1" customFormat="1">
      <c r="A1002" s="142" t="str">
        <f t="shared" si="130"/>
        <v/>
      </c>
      <c r="B1002" s="148" t="str">
        <f t="shared" si="128"/>
        <v/>
      </c>
      <c r="C1002" s="8"/>
      <c r="D1002" s="111"/>
      <c r="E1002" s="144" t="str">
        <f t="shared" si="131"/>
        <v/>
      </c>
      <c r="F1002" s="238"/>
      <c r="G1002" s="238"/>
      <c r="H1002" s="238"/>
      <c r="I1002" s="238"/>
      <c r="J1002" s="238"/>
      <c r="K1002" s="238"/>
      <c r="L1002" s="238"/>
      <c r="M1002" s="238"/>
      <c r="N1002" s="238"/>
      <c r="O1002" s="238"/>
      <c r="P1002" s="238"/>
      <c r="Q1002" s="238"/>
      <c r="R1002" s="238"/>
      <c r="S1002" s="238"/>
      <c r="T1002" s="238"/>
      <c r="U1002" s="238"/>
      <c r="V1002" s="238"/>
      <c r="W1002" s="238"/>
      <c r="X1002" s="238"/>
      <c r="Y1002" s="238"/>
      <c r="Z1002" s="238"/>
      <c r="AA1002" s="238"/>
      <c r="AB1002" s="238"/>
      <c r="AC1002" s="238"/>
      <c r="AD1002" s="238"/>
      <c r="AE1002" s="238"/>
      <c r="AF1002" s="238"/>
      <c r="AG1002" s="238"/>
      <c r="AH1002" s="239"/>
      <c r="AI1002" s="240"/>
      <c r="AJ1002" s="239"/>
      <c r="AK1002" s="238"/>
      <c r="AL1002" s="241"/>
      <c r="AM1002" s="238"/>
      <c r="AN1002" s="238"/>
      <c r="AO1002" s="238"/>
      <c r="AP1002" s="174" t="str">
        <f t="shared" si="132"/>
        <v/>
      </c>
      <c r="AQ1002" s="109" t="str">
        <f t="shared" si="133"/>
        <v/>
      </c>
      <c r="AR1002" s="172" t="str">
        <f>UPPER(IF($AH1002="","",IF(COUNTIF($AR$34:$AR1001,$AH1002)&lt;1,$AH1002,"")))</f>
        <v/>
      </c>
      <c r="AS1002" s="111" t="str">
        <f t="shared" si="129"/>
        <v/>
      </c>
      <c r="AT1002" s="109" t="str">
        <f t="shared" si="134"/>
        <v/>
      </c>
      <c r="AU1002" s="243"/>
      <c r="AV1002" s="150"/>
      <c r="AW1002" s="151" t="str">
        <f t="shared" si="126"/>
        <v/>
      </c>
      <c r="AX1002" s="152" t="str">
        <f t="shared" si="127"/>
        <v/>
      </c>
      <c r="AY1002" s="152"/>
    </row>
    <row r="1003" spans="1:51" s="1" customFormat="1">
      <c r="A1003" s="142" t="str">
        <f t="shared" si="130"/>
        <v/>
      </c>
      <c r="B1003" s="148" t="str">
        <f t="shared" si="128"/>
        <v/>
      </c>
      <c r="C1003" s="8"/>
      <c r="D1003" s="111"/>
      <c r="E1003" s="144" t="str">
        <f t="shared" si="131"/>
        <v/>
      </c>
      <c r="F1003" s="238"/>
      <c r="G1003" s="238"/>
      <c r="H1003" s="238"/>
      <c r="I1003" s="238"/>
      <c r="J1003" s="238"/>
      <c r="K1003" s="238"/>
      <c r="L1003" s="238"/>
      <c r="M1003" s="238"/>
      <c r="N1003" s="238"/>
      <c r="O1003" s="238"/>
      <c r="P1003" s="238"/>
      <c r="Q1003" s="238"/>
      <c r="R1003" s="238"/>
      <c r="S1003" s="238"/>
      <c r="T1003" s="238"/>
      <c r="U1003" s="238"/>
      <c r="V1003" s="238"/>
      <c r="W1003" s="238"/>
      <c r="X1003" s="238"/>
      <c r="Y1003" s="238"/>
      <c r="Z1003" s="238"/>
      <c r="AA1003" s="238"/>
      <c r="AB1003" s="238"/>
      <c r="AC1003" s="238"/>
      <c r="AD1003" s="238"/>
      <c r="AE1003" s="238"/>
      <c r="AF1003" s="238"/>
      <c r="AG1003" s="238"/>
      <c r="AH1003" s="239"/>
      <c r="AI1003" s="240"/>
      <c r="AJ1003" s="239"/>
      <c r="AK1003" s="238"/>
      <c r="AL1003" s="241"/>
      <c r="AM1003" s="238"/>
      <c r="AN1003" s="238"/>
      <c r="AO1003" s="238"/>
      <c r="AP1003" s="174" t="str">
        <f t="shared" si="132"/>
        <v/>
      </c>
      <c r="AQ1003" s="109" t="str">
        <f t="shared" si="133"/>
        <v/>
      </c>
      <c r="AR1003" s="172" t="str">
        <f>UPPER(IF($AH1003="","",IF(COUNTIF($AR$34:$AR1002,$AH1003)&lt;1,$AH1003,"")))</f>
        <v/>
      </c>
      <c r="AS1003" s="111" t="str">
        <f t="shared" si="129"/>
        <v/>
      </c>
      <c r="AT1003" s="109" t="str">
        <f t="shared" si="134"/>
        <v/>
      </c>
      <c r="AU1003" s="243"/>
      <c r="AV1003" s="150"/>
      <c r="AW1003" s="151" t="str">
        <f t="shared" si="126"/>
        <v/>
      </c>
      <c r="AX1003" s="152" t="str">
        <f t="shared" si="127"/>
        <v/>
      </c>
      <c r="AY1003" s="152"/>
    </row>
    <row r="1004" spans="1:51" s="1" customFormat="1">
      <c r="A1004" s="142" t="str">
        <f t="shared" si="130"/>
        <v/>
      </c>
      <c r="B1004" s="148" t="str">
        <f t="shared" si="128"/>
        <v/>
      </c>
      <c r="C1004" s="8"/>
      <c r="D1004" s="111"/>
      <c r="E1004" s="144" t="str">
        <f t="shared" si="131"/>
        <v/>
      </c>
      <c r="F1004" s="238"/>
      <c r="G1004" s="238"/>
      <c r="H1004" s="238"/>
      <c r="I1004" s="238"/>
      <c r="J1004" s="238"/>
      <c r="K1004" s="238"/>
      <c r="L1004" s="238"/>
      <c r="M1004" s="238"/>
      <c r="N1004" s="238"/>
      <c r="O1004" s="238"/>
      <c r="P1004" s="238"/>
      <c r="Q1004" s="238"/>
      <c r="R1004" s="238"/>
      <c r="S1004" s="238"/>
      <c r="T1004" s="238"/>
      <c r="U1004" s="238"/>
      <c r="V1004" s="238"/>
      <c r="W1004" s="238"/>
      <c r="X1004" s="238"/>
      <c r="Y1004" s="238"/>
      <c r="Z1004" s="238"/>
      <c r="AA1004" s="238"/>
      <c r="AB1004" s="238"/>
      <c r="AC1004" s="238"/>
      <c r="AD1004" s="238"/>
      <c r="AE1004" s="238"/>
      <c r="AF1004" s="238"/>
      <c r="AG1004" s="238"/>
      <c r="AH1004" s="239"/>
      <c r="AI1004" s="240"/>
      <c r="AJ1004" s="239"/>
      <c r="AK1004" s="238"/>
      <c r="AL1004" s="241"/>
      <c r="AM1004" s="238"/>
      <c r="AN1004" s="238"/>
      <c r="AO1004" s="238"/>
      <c r="AP1004" s="174" t="str">
        <f t="shared" si="132"/>
        <v/>
      </c>
      <c r="AQ1004" s="109" t="str">
        <f t="shared" si="133"/>
        <v/>
      </c>
      <c r="AR1004" s="172" t="str">
        <f>UPPER(IF($AH1004="","",IF(COUNTIF($AR$34:$AR1003,$AH1004)&lt;1,$AH1004,"")))</f>
        <v/>
      </c>
      <c r="AS1004" s="111" t="str">
        <f t="shared" si="129"/>
        <v/>
      </c>
      <c r="AT1004" s="109" t="str">
        <f t="shared" si="134"/>
        <v/>
      </c>
      <c r="AU1004" s="243"/>
      <c r="AV1004" s="150"/>
      <c r="AW1004" s="151" t="str">
        <f t="shared" si="126"/>
        <v/>
      </c>
      <c r="AX1004" s="152" t="str">
        <f t="shared" si="127"/>
        <v/>
      </c>
      <c r="AY1004" s="152"/>
    </row>
    <row r="1005" spans="1:51" s="1" customFormat="1">
      <c r="A1005" s="142" t="str">
        <f t="shared" si="130"/>
        <v/>
      </c>
      <c r="B1005" s="148" t="str">
        <f t="shared" si="128"/>
        <v/>
      </c>
      <c r="C1005" s="8"/>
      <c r="D1005" s="111"/>
      <c r="E1005" s="144" t="str">
        <f t="shared" si="131"/>
        <v/>
      </c>
      <c r="F1005" s="238"/>
      <c r="G1005" s="238"/>
      <c r="H1005" s="238"/>
      <c r="I1005" s="238"/>
      <c r="J1005" s="238"/>
      <c r="K1005" s="238"/>
      <c r="L1005" s="238"/>
      <c r="M1005" s="238"/>
      <c r="N1005" s="238"/>
      <c r="O1005" s="238"/>
      <c r="P1005" s="238"/>
      <c r="Q1005" s="238"/>
      <c r="R1005" s="238"/>
      <c r="S1005" s="238"/>
      <c r="T1005" s="238"/>
      <c r="U1005" s="238"/>
      <c r="V1005" s="238"/>
      <c r="W1005" s="238"/>
      <c r="X1005" s="238"/>
      <c r="Y1005" s="238"/>
      <c r="Z1005" s="238"/>
      <c r="AA1005" s="238"/>
      <c r="AB1005" s="238"/>
      <c r="AC1005" s="238"/>
      <c r="AD1005" s="238"/>
      <c r="AE1005" s="238"/>
      <c r="AF1005" s="238"/>
      <c r="AG1005" s="238"/>
      <c r="AH1005" s="239"/>
      <c r="AI1005" s="240"/>
      <c r="AJ1005" s="239"/>
      <c r="AK1005" s="238"/>
      <c r="AL1005" s="241"/>
      <c r="AM1005" s="238"/>
      <c r="AN1005" s="238"/>
      <c r="AO1005" s="238"/>
      <c r="AP1005" s="174" t="str">
        <f t="shared" si="132"/>
        <v/>
      </c>
      <c r="AQ1005" s="109" t="str">
        <f t="shared" si="133"/>
        <v/>
      </c>
      <c r="AR1005" s="172" t="str">
        <f>UPPER(IF($AH1005="","",IF(COUNTIF($AR$34:$AR1004,$AH1005)&lt;1,$AH1005,"")))</f>
        <v/>
      </c>
      <c r="AS1005" s="111" t="str">
        <f t="shared" si="129"/>
        <v/>
      </c>
      <c r="AT1005" s="109" t="str">
        <f t="shared" si="134"/>
        <v/>
      </c>
      <c r="AU1005" s="243"/>
      <c r="AV1005" s="150"/>
      <c r="AW1005" s="151" t="str">
        <f t="shared" si="126"/>
        <v/>
      </c>
      <c r="AX1005" s="152" t="str">
        <f t="shared" si="127"/>
        <v/>
      </c>
      <c r="AY1005" s="152"/>
    </row>
    <row r="1006" spans="1:51" s="1" customFormat="1">
      <c r="A1006" s="142" t="str">
        <f t="shared" si="130"/>
        <v/>
      </c>
      <c r="B1006" s="148" t="str">
        <f t="shared" si="128"/>
        <v/>
      </c>
      <c r="C1006" s="8"/>
      <c r="D1006" s="111"/>
      <c r="E1006" s="144" t="str">
        <f t="shared" si="131"/>
        <v/>
      </c>
      <c r="F1006" s="238"/>
      <c r="G1006" s="238"/>
      <c r="H1006" s="238"/>
      <c r="I1006" s="238"/>
      <c r="J1006" s="238"/>
      <c r="K1006" s="238"/>
      <c r="L1006" s="238"/>
      <c r="M1006" s="238"/>
      <c r="N1006" s="238"/>
      <c r="O1006" s="238"/>
      <c r="P1006" s="238"/>
      <c r="Q1006" s="238"/>
      <c r="R1006" s="238"/>
      <c r="S1006" s="238"/>
      <c r="T1006" s="238"/>
      <c r="U1006" s="238"/>
      <c r="V1006" s="238"/>
      <c r="W1006" s="238"/>
      <c r="X1006" s="238"/>
      <c r="Y1006" s="238"/>
      <c r="Z1006" s="238"/>
      <c r="AA1006" s="238"/>
      <c r="AB1006" s="238"/>
      <c r="AC1006" s="238"/>
      <c r="AD1006" s="238"/>
      <c r="AE1006" s="238"/>
      <c r="AF1006" s="238"/>
      <c r="AG1006" s="238"/>
      <c r="AH1006" s="239"/>
      <c r="AI1006" s="240"/>
      <c r="AJ1006" s="239"/>
      <c r="AK1006" s="238"/>
      <c r="AL1006" s="241"/>
      <c r="AM1006" s="238"/>
      <c r="AN1006" s="238"/>
      <c r="AO1006" s="238"/>
      <c r="AP1006" s="174" t="str">
        <f t="shared" si="132"/>
        <v/>
      </c>
      <c r="AQ1006" s="109" t="str">
        <f t="shared" si="133"/>
        <v/>
      </c>
      <c r="AR1006" s="172" t="str">
        <f>UPPER(IF($AH1006="","",IF(COUNTIF($AR$34:$AR1005,$AH1006)&lt;1,$AH1006,"")))</f>
        <v/>
      </c>
      <c r="AS1006" s="111" t="str">
        <f t="shared" si="129"/>
        <v/>
      </c>
      <c r="AT1006" s="109" t="str">
        <f t="shared" si="134"/>
        <v/>
      </c>
      <c r="AU1006" s="243"/>
      <c r="AV1006" s="150"/>
      <c r="AW1006" s="151" t="str">
        <f t="shared" si="126"/>
        <v/>
      </c>
      <c r="AX1006" s="152" t="str">
        <f t="shared" si="127"/>
        <v/>
      </c>
      <c r="AY1006" s="152"/>
    </row>
    <row r="1007" spans="1:51" s="1" customFormat="1">
      <c r="A1007" s="142" t="str">
        <f t="shared" si="130"/>
        <v/>
      </c>
      <c r="B1007" s="148" t="str">
        <f t="shared" si="128"/>
        <v/>
      </c>
      <c r="C1007" s="8"/>
      <c r="D1007" s="111"/>
      <c r="E1007" s="144" t="str">
        <f t="shared" si="131"/>
        <v/>
      </c>
      <c r="F1007" s="238"/>
      <c r="G1007" s="238"/>
      <c r="H1007" s="238"/>
      <c r="I1007" s="238"/>
      <c r="J1007" s="238"/>
      <c r="K1007" s="238"/>
      <c r="L1007" s="238"/>
      <c r="M1007" s="238"/>
      <c r="N1007" s="238"/>
      <c r="O1007" s="238"/>
      <c r="P1007" s="238"/>
      <c r="Q1007" s="238"/>
      <c r="R1007" s="238"/>
      <c r="S1007" s="238"/>
      <c r="T1007" s="238"/>
      <c r="U1007" s="238"/>
      <c r="V1007" s="238"/>
      <c r="W1007" s="238"/>
      <c r="X1007" s="238"/>
      <c r="Y1007" s="238"/>
      <c r="Z1007" s="238"/>
      <c r="AA1007" s="238"/>
      <c r="AB1007" s="238"/>
      <c r="AC1007" s="238"/>
      <c r="AD1007" s="238"/>
      <c r="AE1007" s="238"/>
      <c r="AF1007" s="238"/>
      <c r="AG1007" s="238"/>
      <c r="AH1007" s="239"/>
      <c r="AI1007" s="240"/>
      <c r="AJ1007" s="239"/>
      <c r="AK1007" s="238"/>
      <c r="AL1007" s="241"/>
      <c r="AM1007" s="238"/>
      <c r="AN1007" s="238"/>
      <c r="AO1007" s="238"/>
      <c r="AP1007" s="174" t="str">
        <f t="shared" si="132"/>
        <v/>
      </c>
      <c r="AQ1007" s="109" t="str">
        <f t="shared" si="133"/>
        <v/>
      </c>
      <c r="AR1007" s="172" t="str">
        <f>UPPER(IF($AH1007="","",IF(COUNTIF($AR$34:$AR1006,$AH1007)&lt;1,$AH1007,"")))</f>
        <v/>
      </c>
      <c r="AS1007" s="111" t="str">
        <f t="shared" si="129"/>
        <v/>
      </c>
      <c r="AT1007" s="109" t="str">
        <f t="shared" si="134"/>
        <v/>
      </c>
      <c r="AU1007" s="243"/>
      <c r="AV1007" s="150"/>
      <c r="AW1007" s="151" t="str">
        <f t="shared" si="126"/>
        <v/>
      </c>
      <c r="AX1007" s="152" t="str">
        <f t="shared" si="127"/>
        <v/>
      </c>
      <c r="AY1007" s="152"/>
    </row>
    <row r="1008" spans="1:51" s="1" customFormat="1">
      <c r="A1008" s="142" t="str">
        <f t="shared" si="130"/>
        <v/>
      </c>
      <c r="B1008" s="148" t="str">
        <f t="shared" si="128"/>
        <v/>
      </c>
      <c r="C1008" s="8"/>
      <c r="D1008" s="111"/>
      <c r="E1008" s="144" t="str">
        <f t="shared" si="131"/>
        <v/>
      </c>
      <c r="F1008" s="238"/>
      <c r="G1008" s="238"/>
      <c r="H1008" s="238"/>
      <c r="I1008" s="238"/>
      <c r="J1008" s="238"/>
      <c r="K1008" s="238"/>
      <c r="L1008" s="238"/>
      <c r="M1008" s="238"/>
      <c r="N1008" s="238"/>
      <c r="O1008" s="238"/>
      <c r="P1008" s="238"/>
      <c r="Q1008" s="238"/>
      <c r="R1008" s="238"/>
      <c r="S1008" s="238"/>
      <c r="T1008" s="238"/>
      <c r="U1008" s="238"/>
      <c r="V1008" s="238"/>
      <c r="W1008" s="238"/>
      <c r="X1008" s="238"/>
      <c r="Y1008" s="238"/>
      <c r="Z1008" s="238"/>
      <c r="AA1008" s="238"/>
      <c r="AB1008" s="238"/>
      <c r="AC1008" s="238"/>
      <c r="AD1008" s="238"/>
      <c r="AE1008" s="238"/>
      <c r="AF1008" s="238"/>
      <c r="AG1008" s="238"/>
      <c r="AH1008" s="239"/>
      <c r="AI1008" s="240"/>
      <c r="AJ1008" s="239"/>
      <c r="AK1008" s="238"/>
      <c r="AL1008" s="241"/>
      <c r="AM1008" s="238"/>
      <c r="AN1008" s="238"/>
      <c r="AO1008" s="238"/>
      <c r="AP1008" s="174" t="str">
        <f t="shared" si="132"/>
        <v/>
      </c>
      <c r="AQ1008" s="109" t="str">
        <f t="shared" si="133"/>
        <v/>
      </c>
      <c r="AR1008" s="172" t="str">
        <f>UPPER(IF($AH1008="","",IF(COUNTIF($AR$34:$AR1007,$AH1008)&lt;1,$AH1008,"")))</f>
        <v/>
      </c>
      <c r="AS1008" s="111" t="str">
        <f t="shared" si="129"/>
        <v/>
      </c>
      <c r="AT1008" s="109" t="str">
        <f t="shared" si="134"/>
        <v/>
      </c>
      <c r="AU1008" s="243"/>
      <c r="AV1008" s="150"/>
      <c r="AW1008" s="151" t="str">
        <f t="shared" si="126"/>
        <v/>
      </c>
      <c r="AX1008" s="152" t="str">
        <f t="shared" si="127"/>
        <v/>
      </c>
      <c r="AY1008" s="152"/>
    </row>
    <row r="1009" spans="1:51" s="1" customFormat="1">
      <c r="A1009" s="142" t="str">
        <f t="shared" si="130"/>
        <v/>
      </c>
      <c r="B1009" s="148" t="str">
        <f t="shared" si="128"/>
        <v/>
      </c>
      <c r="C1009" s="8"/>
      <c r="D1009" s="111"/>
      <c r="E1009" s="144" t="str">
        <f t="shared" si="131"/>
        <v/>
      </c>
      <c r="F1009" s="238"/>
      <c r="G1009" s="238"/>
      <c r="H1009" s="238"/>
      <c r="I1009" s="238"/>
      <c r="J1009" s="238"/>
      <c r="K1009" s="238"/>
      <c r="L1009" s="238"/>
      <c r="M1009" s="238"/>
      <c r="N1009" s="238"/>
      <c r="O1009" s="238"/>
      <c r="P1009" s="238"/>
      <c r="Q1009" s="238"/>
      <c r="R1009" s="238"/>
      <c r="S1009" s="238"/>
      <c r="T1009" s="238"/>
      <c r="U1009" s="238"/>
      <c r="V1009" s="238"/>
      <c r="W1009" s="238"/>
      <c r="X1009" s="238"/>
      <c r="Y1009" s="238"/>
      <c r="Z1009" s="238"/>
      <c r="AA1009" s="238"/>
      <c r="AB1009" s="238"/>
      <c r="AC1009" s="238"/>
      <c r="AD1009" s="238"/>
      <c r="AE1009" s="238"/>
      <c r="AF1009" s="238"/>
      <c r="AG1009" s="238"/>
      <c r="AH1009" s="239"/>
      <c r="AI1009" s="240"/>
      <c r="AJ1009" s="239"/>
      <c r="AK1009" s="238"/>
      <c r="AL1009" s="241"/>
      <c r="AM1009" s="238"/>
      <c r="AN1009" s="238"/>
      <c r="AO1009" s="238"/>
      <c r="AP1009" s="174" t="str">
        <f t="shared" si="132"/>
        <v/>
      </c>
      <c r="AQ1009" s="109" t="str">
        <f t="shared" si="133"/>
        <v/>
      </c>
      <c r="AR1009" s="172" t="str">
        <f>UPPER(IF($AH1009="","",IF(COUNTIF($AR$34:$AR1008,$AH1009)&lt;1,$AH1009,"")))</f>
        <v/>
      </c>
      <c r="AS1009" s="111" t="str">
        <f t="shared" si="129"/>
        <v/>
      </c>
      <c r="AT1009" s="109" t="str">
        <f t="shared" si="134"/>
        <v/>
      </c>
      <c r="AU1009" s="243"/>
      <c r="AV1009" s="150"/>
      <c r="AW1009" s="151" t="str">
        <f t="shared" si="126"/>
        <v/>
      </c>
      <c r="AX1009" s="152" t="str">
        <f t="shared" si="127"/>
        <v/>
      </c>
      <c r="AY1009" s="152"/>
    </row>
    <row r="1010" spans="1:51" s="1" customFormat="1">
      <c r="A1010" s="142" t="str">
        <f t="shared" si="130"/>
        <v/>
      </c>
      <c r="B1010" s="148" t="str">
        <f t="shared" si="128"/>
        <v/>
      </c>
      <c r="C1010" s="8"/>
      <c r="D1010" s="111"/>
      <c r="E1010" s="144" t="str">
        <f t="shared" si="131"/>
        <v/>
      </c>
      <c r="F1010" s="238"/>
      <c r="G1010" s="238"/>
      <c r="H1010" s="238"/>
      <c r="I1010" s="238"/>
      <c r="J1010" s="238"/>
      <c r="K1010" s="238"/>
      <c r="L1010" s="238"/>
      <c r="M1010" s="238"/>
      <c r="N1010" s="238"/>
      <c r="O1010" s="238"/>
      <c r="P1010" s="238"/>
      <c r="Q1010" s="238"/>
      <c r="R1010" s="238"/>
      <c r="S1010" s="238"/>
      <c r="T1010" s="238"/>
      <c r="U1010" s="238"/>
      <c r="V1010" s="238"/>
      <c r="W1010" s="238"/>
      <c r="X1010" s="238"/>
      <c r="Y1010" s="238"/>
      <c r="Z1010" s="238"/>
      <c r="AA1010" s="238"/>
      <c r="AB1010" s="238"/>
      <c r="AC1010" s="238"/>
      <c r="AD1010" s="238"/>
      <c r="AE1010" s="238"/>
      <c r="AF1010" s="238"/>
      <c r="AG1010" s="238"/>
      <c r="AH1010" s="239"/>
      <c r="AI1010" s="240"/>
      <c r="AJ1010" s="239"/>
      <c r="AK1010" s="238"/>
      <c r="AL1010" s="241"/>
      <c r="AM1010" s="238"/>
      <c r="AN1010" s="238"/>
      <c r="AO1010" s="238"/>
      <c r="AP1010" s="174" t="str">
        <f t="shared" si="132"/>
        <v/>
      </c>
      <c r="AQ1010" s="109" t="str">
        <f t="shared" si="133"/>
        <v/>
      </c>
      <c r="AR1010" s="172" t="str">
        <f>UPPER(IF($AH1010="","",IF(COUNTIF($AR$34:$AR1009,$AH1010)&lt;1,$AH1010,"")))</f>
        <v/>
      </c>
      <c r="AS1010" s="111" t="str">
        <f t="shared" si="129"/>
        <v/>
      </c>
      <c r="AT1010" s="109" t="str">
        <f t="shared" si="134"/>
        <v/>
      </c>
      <c r="AU1010" s="243"/>
      <c r="AV1010" s="150"/>
      <c r="AW1010" s="151" t="str">
        <f t="shared" si="126"/>
        <v/>
      </c>
      <c r="AX1010" s="152" t="str">
        <f t="shared" si="127"/>
        <v/>
      </c>
      <c r="AY1010" s="152"/>
    </row>
    <row r="1011" spans="1:51" s="1" customFormat="1">
      <c r="A1011" s="142" t="str">
        <f t="shared" si="130"/>
        <v/>
      </c>
      <c r="B1011" s="148" t="str">
        <f t="shared" si="128"/>
        <v/>
      </c>
      <c r="C1011" s="8"/>
      <c r="D1011" s="111"/>
      <c r="E1011" s="144" t="str">
        <f t="shared" si="131"/>
        <v/>
      </c>
      <c r="F1011" s="238"/>
      <c r="G1011" s="238"/>
      <c r="H1011" s="238"/>
      <c r="I1011" s="238"/>
      <c r="J1011" s="238"/>
      <c r="K1011" s="238"/>
      <c r="L1011" s="238"/>
      <c r="M1011" s="238"/>
      <c r="N1011" s="238"/>
      <c r="O1011" s="238"/>
      <c r="P1011" s="238"/>
      <c r="Q1011" s="238"/>
      <c r="R1011" s="238"/>
      <c r="S1011" s="238"/>
      <c r="T1011" s="238"/>
      <c r="U1011" s="238"/>
      <c r="V1011" s="238"/>
      <c r="W1011" s="238"/>
      <c r="X1011" s="238"/>
      <c r="Y1011" s="238"/>
      <c r="Z1011" s="238"/>
      <c r="AA1011" s="238"/>
      <c r="AB1011" s="238"/>
      <c r="AC1011" s="238"/>
      <c r="AD1011" s="238"/>
      <c r="AE1011" s="238"/>
      <c r="AF1011" s="238"/>
      <c r="AG1011" s="238"/>
      <c r="AH1011" s="239"/>
      <c r="AI1011" s="240"/>
      <c r="AJ1011" s="239"/>
      <c r="AK1011" s="238"/>
      <c r="AL1011" s="241"/>
      <c r="AM1011" s="238"/>
      <c r="AN1011" s="238"/>
      <c r="AO1011" s="238"/>
      <c r="AP1011" s="174" t="str">
        <f t="shared" si="132"/>
        <v/>
      </c>
      <c r="AQ1011" s="109" t="str">
        <f t="shared" si="133"/>
        <v/>
      </c>
      <c r="AR1011" s="172" t="str">
        <f>UPPER(IF($AH1011="","",IF(COUNTIF($AR$34:$AR1010,$AH1011)&lt;1,$AH1011,"")))</f>
        <v/>
      </c>
      <c r="AS1011" s="111" t="str">
        <f t="shared" si="129"/>
        <v/>
      </c>
      <c r="AT1011" s="109" t="str">
        <f t="shared" si="134"/>
        <v/>
      </c>
      <c r="AU1011" s="243"/>
      <c r="AV1011" s="150"/>
      <c r="AW1011" s="151" t="str">
        <f t="shared" si="126"/>
        <v/>
      </c>
      <c r="AX1011" s="152" t="str">
        <f t="shared" si="127"/>
        <v/>
      </c>
      <c r="AY1011" s="152"/>
    </row>
    <row r="1012" spans="1:51" s="1" customFormat="1">
      <c r="A1012" s="142" t="str">
        <f t="shared" si="130"/>
        <v/>
      </c>
      <c r="B1012" s="148" t="str">
        <f t="shared" si="128"/>
        <v/>
      </c>
      <c r="C1012" s="8"/>
      <c r="D1012" s="111"/>
      <c r="E1012" s="144" t="str">
        <f t="shared" si="131"/>
        <v/>
      </c>
      <c r="F1012" s="238"/>
      <c r="G1012" s="238"/>
      <c r="H1012" s="238"/>
      <c r="I1012" s="238"/>
      <c r="J1012" s="238"/>
      <c r="K1012" s="238"/>
      <c r="L1012" s="238"/>
      <c r="M1012" s="238"/>
      <c r="N1012" s="238"/>
      <c r="O1012" s="238"/>
      <c r="P1012" s="238"/>
      <c r="Q1012" s="238"/>
      <c r="R1012" s="238"/>
      <c r="S1012" s="238"/>
      <c r="T1012" s="238"/>
      <c r="U1012" s="238"/>
      <c r="V1012" s="238"/>
      <c r="W1012" s="238"/>
      <c r="X1012" s="238"/>
      <c r="Y1012" s="238"/>
      <c r="Z1012" s="238"/>
      <c r="AA1012" s="238"/>
      <c r="AB1012" s="238"/>
      <c r="AC1012" s="238"/>
      <c r="AD1012" s="238"/>
      <c r="AE1012" s="238"/>
      <c r="AF1012" s="238"/>
      <c r="AG1012" s="238"/>
      <c r="AH1012" s="239"/>
      <c r="AI1012" s="240"/>
      <c r="AJ1012" s="239"/>
      <c r="AK1012" s="238"/>
      <c r="AL1012" s="241"/>
      <c r="AM1012" s="238"/>
      <c r="AN1012" s="238"/>
      <c r="AO1012" s="238"/>
      <c r="AP1012" s="174" t="str">
        <f t="shared" si="132"/>
        <v/>
      </c>
      <c r="AQ1012" s="109" t="str">
        <f t="shared" si="133"/>
        <v/>
      </c>
      <c r="AR1012" s="172" t="str">
        <f>UPPER(IF($AH1012="","",IF(COUNTIF($AR$34:$AR1011,$AH1012)&lt;1,$AH1012,"")))</f>
        <v/>
      </c>
      <c r="AS1012" s="111" t="str">
        <f t="shared" si="129"/>
        <v/>
      </c>
      <c r="AT1012" s="109" t="str">
        <f t="shared" si="134"/>
        <v/>
      </c>
      <c r="AU1012" s="243"/>
      <c r="AV1012" s="150"/>
      <c r="AW1012" s="151" t="str">
        <f t="shared" si="126"/>
        <v/>
      </c>
      <c r="AX1012" s="152" t="str">
        <f t="shared" si="127"/>
        <v/>
      </c>
      <c r="AY1012" s="152"/>
    </row>
    <row r="1013" spans="1:51" s="1" customFormat="1">
      <c r="A1013" s="142" t="str">
        <f t="shared" si="130"/>
        <v/>
      </c>
      <c r="B1013" s="148" t="str">
        <f t="shared" si="128"/>
        <v/>
      </c>
      <c r="C1013" s="8"/>
      <c r="D1013" s="111"/>
      <c r="E1013" s="144" t="str">
        <f t="shared" si="131"/>
        <v/>
      </c>
      <c r="F1013" s="238"/>
      <c r="G1013" s="238"/>
      <c r="H1013" s="238"/>
      <c r="I1013" s="238"/>
      <c r="J1013" s="238"/>
      <c r="K1013" s="238"/>
      <c r="L1013" s="238"/>
      <c r="M1013" s="238"/>
      <c r="N1013" s="238"/>
      <c r="O1013" s="238"/>
      <c r="P1013" s="238"/>
      <c r="Q1013" s="238"/>
      <c r="R1013" s="238"/>
      <c r="S1013" s="238"/>
      <c r="T1013" s="238"/>
      <c r="U1013" s="238"/>
      <c r="V1013" s="238"/>
      <c r="W1013" s="238"/>
      <c r="X1013" s="238"/>
      <c r="Y1013" s="238"/>
      <c r="Z1013" s="238"/>
      <c r="AA1013" s="238"/>
      <c r="AB1013" s="238"/>
      <c r="AC1013" s="238"/>
      <c r="AD1013" s="238"/>
      <c r="AE1013" s="238"/>
      <c r="AF1013" s="238"/>
      <c r="AG1013" s="238"/>
      <c r="AH1013" s="239"/>
      <c r="AI1013" s="240"/>
      <c r="AJ1013" s="239"/>
      <c r="AK1013" s="238"/>
      <c r="AL1013" s="241"/>
      <c r="AM1013" s="238"/>
      <c r="AN1013" s="238"/>
      <c r="AO1013" s="238"/>
      <c r="AP1013" s="174" t="str">
        <f t="shared" si="132"/>
        <v/>
      </c>
      <c r="AQ1013" s="109" t="str">
        <f t="shared" si="133"/>
        <v/>
      </c>
      <c r="AR1013" s="172" t="str">
        <f>UPPER(IF($AH1013="","",IF(COUNTIF($AR$34:$AR1012,$AH1013)&lt;1,$AH1013,"")))</f>
        <v/>
      </c>
      <c r="AS1013" s="111" t="str">
        <f t="shared" si="129"/>
        <v/>
      </c>
      <c r="AT1013" s="109" t="str">
        <f t="shared" si="134"/>
        <v/>
      </c>
      <c r="AU1013" s="243"/>
      <c r="AV1013" s="150"/>
      <c r="AW1013" s="151" t="str">
        <f t="shared" si="126"/>
        <v/>
      </c>
      <c r="AX1013" s="152" t="str">
        <f t="shared" si="127"/>
        <v/>
      </c>
      <c r="AY1013" s="152"/>
    </row>
    <row r="1014" spans="1:51" s="1" customFormat="1">
      <c r="A1014" s="142" t="str">
        <f t="shared" si="130"/>
        <v/>
      </c>
      <c r="B1014" s="148" t="str">
        <f t="shared" si="128"/>
        <v/>
      </c>
      <c r="C1014" s="8"/>
      <c r="D1014" s="111"/>
      <c r="E1014" s="144" t="str">
        <f t="shared" si="131"/>
        <v/>
      </c>
      <c r="F1014" s="238"/>
      <c r="G1014" s="238"/>
      <c r="H1014" s="238"/>
      <c r="I1014" s="238"/>
      <c r="J1014" s="238"/>
      <c r="K1014" s="238"/>
      <c r="L1014" s="238"/>
      <c r="M1014" s="238"/>
      <c r="N1014" s="238"/>
      <c r="O1014" s="238"/>
      <c r="P1014" s="238"/>
      <c r="Q1014" s="238"/>
      <c r="R1014" s="238"/>
      <c r="S1014" s="238"/>
      <c r="T1014" s="238"/>
      <c r="U1014" s="238"/>
      <c r="V1014" s="238"/>
      <c r="W1014" s="238"/>
      <c r="X1014" s="238"/>
      <c r="Y1014" s="238"/>
      <c r="Z1014" s="238"/>
      <c r="AA1014" s="238"/>
      <c r="AB1014" s="238"/>
      <c r="AC1014" s="238"/>
      <c r="AD1014" s="238"/>
      <c r="AE1014" s="238"/>
      <c r="AF1014" s="238"/>
      <c r="AG1014" s="238"/>
      <c r="AH1014" s="239"/>
      <c r="AI1014" s="240"/>
      <c r="AJ1014" s="239"/>
      <c r="AK1014" s="238"/>
      <c r="AL1014" s="241"/>
      <c r="AM1014" s="238"/>
      <c r="AN1014" s="238"/>
      <c r="AO1014" s="238"/>
      <c r="AP1014" s="174" t="str">
        <f t="shared" si="132"/>
        <v/>
      </c>
      <c r="AQ1014" s="109" t="str">
        <f t="shared" si="133"/>
        <v/>
      </c>
      <c r="AR1014" s="172" t="str">
        <f>UPPER(IF($AH1014="","",IF(COUNTIF($AR$34:$AR1013,$AH1014)&lt;1,$AH1014,"")))</f>
        <v/>
      </c>
      <c r="AS1014" s="111" t="str">
        <f t="shared" si="129"/>
        <v/>
      </c>
      <c r="AT1014" s="109" t="str">
        <f t="shared" si="134"/>
        <v/>
      </c>
      <c r="AU1014" s="243"/>
      <c r="AV1014" s="150"/>
      <c r="AW1014" s="151" t="str">
        <f t="shared" si="126"/>
        <v/>
      </c>
      <c r="AX1014" s="152" t="str">
        <f t="shared" si="127"/>
        <v/>
      </c>
      <c r="AY1014" s="152"/>
    </row>
    <row r="1015" spans="1:51" s="1" customFormat="1">
      <c r="A1015" s="142" t="str">
        <f t="shared" si="130"/>
        <v/>
      </c>
      <c r="B1015" s="148" t="str">
        <f t="shared" si="128"/>
        <v/>
      </c>
      <c r="C1015" s="8"/>
      <c r="D1015" s="111"/>
      <c r="E1015" s="144" t="str">
        <f t="shared" si="131"/>
        <v/>
      </c>
      <c r="F1015" s="238"/>
      <c r="G1015" s="238"/>
      <c r="H1015" s="238"/>
      <c r="I1015" s="238"/>
      <c r="J1015" s="238"/>
      <c r="K1015" s="238"/>
      <c r="L1015" s="238"/>
      <c r="M1015" s="238"/>
      <c r="N1015" s="238"/>
      <c r="O1015" s="238"/>
      <c r="P1015" s="238"/>
      <c r="Q1015" s="238"/>
      <c r="R1015" s="238"/>
      <c r="S1015" s="238"/>
      <c r="T1015" s="238"/>
      <c r="U1015" s="238"/>
      <c r="V1015" s="238"/>
      <c r="W1015" s="238"/>
      <c r="X1015" s="238"/>
      <c r="Y1015" s="238"/>
      <c r="Z1015" s="238"/>
      <c r="AA1015" s="238"/>
      <c r="AB1015" s="238"/>
      <c r="AC1015" s="238"/>
      <c r="AD1015" s="238"/>
      <c r="AE1015" s="238"/>
      <c r="AF1015" s="238"/>
      <c r="AG1015" s="238"/>
      <c r="AH1015" s="239"/>
      <c r="AI1015" s="240"/>
      <c r="AJ1015" s="239"/>
      <c r="AK1015" s="238"/>
      <c r="AL1015" s="241"/>
      <c r="AM1015" s="238"/>
      <c r="AN1015" s="238"/>
      <c r="AO1015" s="238"/>
      <c r="AP1015" s="174" t="str">
        <f t="shared" si="132"/>
        <v/>
      </c>
      <c r="AQ1015" s="109" t="str">
        <f t="shared" si="133"/>
        <v/>
      </c>
      <c r="AR1015" s="172" t="str">
        <f>UPPER(IF($AH1015="","",IF(COUNTIF($AR$34:$AR1014,$AH1015)&lt;1,$AH1015,"")))</f>
        <v/>
      </c>
      <c r="AS1015" s="111" t="str">
        <f t="shared" si="129"/>
        <v/>
      </c>
      <c r="AT1015" s="109" t="str">
        <f t="shared" si="134"/>
        <v/>
      </c>
      <c r="AU1015" s="243"/>
      <c r="AV1015" s="150"/>
      <c r="AW1015" s="151" t="str">
        <f t="shared" si="126"/>
        <v/>
      </c>
      <c r="AX1015" s="152" t="str">
        <f t="shared" si="127"/>
        <v/>
      </c>
      <c r="AY1015" s="152"/>
    </row>
    <row r="1016" spans="1:51" s="1" customFormat="1">
      <c r="A1016" s="142" t="str">
        <f t="shared" si="130"/>
        <v/>
      </c>
      <c r="B1016" s="148" t="str">
        <f t="shared" si="128"/>
        <v/>
      </c>
      <c r="C1016" s="8"/>
      <c r="D1016" s="111"/>
      <c r="E1016" s="144" t="str">
        <f t="shared" si="131"/>
        <v/>
      </c>
      <c r="F1016" s="238"/>
      <c r="G1016" s="238"/>
      <c r="H1016" s="238"/>
      <c r="I1016" s="238"/>
      <c r="J1016" s="238"/>
      <c r="K1016" s="238"/>
      <c r="L1016" s="238"/>
      <c r="M1016" s="238"/>
      <c r="N1016" s="238"/>
      <c r="O1016" s="238"/>
      <c r="P1016" s="238"/>
      <c r="Q1016" s="238"/>
      <c r="R1016" s="238"/>
      <c r="S1016" s="238"/>
      <c r="T1016" s="238"/>
      <c r="U1016" s="238"/>
      <c r="V1016" s="238"/>
      <c r="W1016" s="238"/>
      <c r="X1016" s="238"/>
      <c r="Y1016" s="238"/>
      <c r="Z1016" s="238"/>
      <c r="AA1016" s="238"/>
      <c r="AB1016" s="238"/>
      <c r="AC1016" s="238"/>
      <c r="AD1016" s="238"/>
      <c r="AE1016" s="238"/>
      <c r="AF1016" s="238"/>
      <c r="AG1016" s="238"/>
      <c r="AH1016" s="239"/>
      <c r="AI1016" s="240"/>
      <c r="AJ1016" s="239"/>
      <c r="AK1016" s="238"/>
      <c r="AL1016" s="241"/>
      <c r="AM1016" s="238"/>
      <c r="AN1016" s="238"/>
      <c r="AO1016" s="238"/>
      <c r="AP1016" s="174" t="str">
        <f t="shared" si="132"/>
        <v/>
      </c>
      <c r="AQ1016" s="109" t="str">
        <f t="shared" si="133"/>
        <v/>
      </c>
      <c r="AR1016" s="172" t="str">
        <f>UPPER(IF($AH1016="","",IF(COUNTIF($AR$34:$AR1015,$AH1016)&lt;1,$AH1016,"")))</f>
        <v/>
      </c>
      <c r="AS1016" s="111" t="str">
        <f t="shared" si="129"/>
        <v/>
      </c>
      <c r="AT1016" s="109" t="str">
        <f t="shared" si="134"/>
        <v/>
      </c>
      <c r="AU1016" s="243"/>
      <c r="AV1016" s="150"/>
      <c r="AW1016" s="151" t="str">
        <f t="shared" si="126"/>
        <v/>
      </c>
      <c r="AX1016" s="152" t="str">
        <f t="shared" si="127"/>
        <v/>
      </c>
      <c r="AY1016" s="152"/>
    </row>
    <row r="1017" spans="1:51" s="1" customFormat="1">
      <c r="A1017" s="142" t="str">
        <f t="shared" si="130"/>
        <v/>
      </c>
      <c r="B1017" s="148" t="str">
        <f t="shared" si="128"/>
        <v/>
      </c>
      <c r="C1017" s="8"/>
      <c r="D1017" s="111"/>
      <c r="E1017" s="144" t="str">
        <f t="shared" si="131"/>
        <v/>
      </c>
      <c r="F1017" s="238"/>
      <c r="G1017" s="238"/>
      <c r="H1017" s="238"/>
      <c r="I1017" s="238"/>
      <c r="J1017" s="238"/>
      <c r="K1017" s="238"/>
      <c r="L1017" s="238"/>
      <c r="M1017" s="238"/>
      <c r="N1017" s="238"/>
      <c r="O1017" s="238"/>
      <c r="P1017" s="238"/>
      <c r="Q1017" s="238"/>
      <c r="R1017" s="238"/>
      <c r="S1017" s="238"/>
      <c r="T1017" s="238"/>
      <c r="U1017" s="238"/>
      <c r="V1017" s="238"/>
      <c r="W1017" s="238"/>
      <c r="X1017" s="238"/>
      <c r="Y1017" s="238"/>
      <c r="Z1017" s="238"/>
      <c r="AA1017" s="238"/>
      <c r="AB1017" s="238"/>
      <c r="AC1017" s="238"/>
      <c r="AD1017" s="238"/>
      <c r="AE1017" s="238"/>
      <c r="AF1017" s="238"/>
      <c r="AG1017" s="238"/>
      <c r="AH1017" s="239"/>
      <c r="AI1017" s="240"/>
      <c r="AJ1017" s="239"/>
      <c r="AK1017" s="238"/>
      <c r="AL1017" s="241"/>
      <c r="AM1017" s="238"/>
      <c r="AN1017" s="238"/>
      <c r="AO1017" s="238"/>
      <c r="AP1017" s="174" t="str">
        <f t="shared" si="132"/>
        <v/>
      </c>
      <c r="AQ1017" s="109" t="str">
        <f t="shared" si="133"/>
        <v/>
      </c>
      <c r="AR1017" s="172" t="str">
        <f>UPPER(IF($AH1017="","",IF(COUNTIF($AR$34:$AR1016,$AH1017)&lt;1,$AH1017,"")))</f>
        <v/>
      </c>
      <c r="AS1017" s="111" t="str">
        <f t="shared" si="129"/>
        <v/>
      </c>
      <c r="AT1017" s="109" t="str">
        <f t="shared" si="134"/>
        <v/>
      </c>
      <c r="AU1017" s="243"/>
      <c r="AV1017" s="150"/>
      <c r="AW1017" s="151" t="str">
        <f t="shared" si="126"/>
        <v/>
      </c>
      <c r="AX1017" s="152" t="str">
        <f t="shared" si="127"/>
        <v/>
      </c>
      <c r="AY1017" s="152"/>
    </row>
    <row r="1018" spans="1:51" s="1" customFormat="1">
      <c r="A1018" s="142" t="str">
        <f t="shared" si="130"/>
        <v/>
      </c>
      <c r="B1018" s="148" t="str">
        <f t="shared" si="128"/>
        <v/>
      </c>
      <c r="C1018" s="8"/>
      <c r="D1018" s="111"/>
      <c r="E1018" s="144" t="str">
        <f t="shared" si="131"/>
        <v/>
      </c>
      <c r="F1018" s="238"/>
      <c r="G1018" s="238"/>
      <c r="H1018" s="238"/>
      <c r="I1018" s="238"/>
      <c r="J1018" s="238"/>
      <c r="K1018" s="238"/>
      <c r="L1018" s="238"/>
      <c r="M1018" s="238"/>
      <c r="N1018" s="238"/>
      <c r="O1018" s="238"/>
      <c r="P1018" s="238"/>
      <c r="Q1018" s="238"/>
      <c r="R1018" s="238"/>
      <c r="S1018" s="238"/>
      <c r="T1018" s="238"/>
      <c r="U1018" s="238"/>
      <c r="V1018" s="238"/>
      <c r="W1018" s="238"/>
      <c r="X1018" s="238"/>
      <c r="Y1018" s="238"/>
      <c r="Z1018" s="238"/>
      <c r="AA1018" s="238"/>
      <c r="AB1018" s="238"/>
      <c r="AC1018" s="238"/>
      <c r="AD1018" s="238"/>
      <c r="AE1018" s="238"/>
      <c r="AF1018" s="238"/>
      <c r="AG1018" s="238"/>
      <c r="AH1018" s="239"/>
      <c r="AI1018" s="240"/>
      <c r="AJ1018" s="239"/>
      <c r="AK1018" s="238"/>
      <c r="AL1018" s="241"/>
      <c r="AM1018" s="238"/>
      <c r="AN1018" s="238"/>
      <c r="AO1018" s="238"/>
      <c r="AP1018" s="174" t="str">
        <f t="shared" si="132"/>
        <v/>
      </c>
      <c r="AQ1018" s="109" t="str">
        <f t="shared" si="133"/>
        <v/>
      </c>
      <c r="AR1018" s="172" t="str">
        <f>UPPER(IF($AH1018="","",IF(COUNTIF($AR$34:$AR1017,$AH1018)&lt;1,$AH1018,"")))</f>
        <v/>
      </c>
      <c r="AS1018" s="111" t="str">
        <f t="shared" si="129"/>
        <v/>
      </c>
      <c r="AT1018" s="109" t="str">
        <f t="shared" si="134"/>
        <v/>
      </c>
      <c r="AU1018" s="243"/>
      <c r="AV1018" s="150"/>
      <c r="AW1018" s="151" t="str">
        <f t="shared" si="126"/>
        <v/>
      </c>
      <c r="AX1018" s="152" t="str">
        <f t="shared" si="127"/>
        <v/>
      </c>
      <c r="AY1018" s="152"/>
    </row>
    <row r="1019" spans="1:51" s="1" customFormat="1">
      <c r="A1019" s="142" t="str">
        <f t="shared" si="130"/>
        <v/>
      </c>
      <c r="B1019" s="148" t="str">
        <f t="shared" si="128"/>
        <v/>
      </c>
      <c r="C1019" s="8"/>
      <c r="D1019" s="111"/>
      <c r="E1019" s="144" t="str">
        <f t="shared" si="131"/>
        <v/>
      </c>
      <c r="F1019" s="238"/>
      <c r="G1019" s="238"/>
      <c r="H1019" s="238"/>
      <c r="I1019" s="238"/>
      <c r="J1019" s="238"/>
      <c r="K1019" s="238"/>
      <c r="L1019" s="238"/>
      <c r="M1019" s="238"/>
      <c r="N1019" s="238"/>
      <c r="O1019" s="238"/>
      <c r="P1019" s="238"/>
      <c r="Q1019" s="238"/>
      <c r="R1019" s="238"/>
      <c r="S1019" s="238"/>
      <c r="T1019" s="238"/>
      <c r="U1019" s="238"/>
      <c r="V1019" s="238"/>
      <c r="W1019" s="238"/>
      <c r="X1019" s="238"/>
      <c r="Y1019" s="238"/>
      <c r="Z1019" s="238"/>
      <c r="AA1019" s="238"/>
      <c r="AB1019" s="238"/>
      <c r="AC1019" s="238"/>
      <c r="AD1019" s="238"/>
      <c r="AE1019" s="238"/>
      <c r="AF1019" s="238"/>
      <c r="AG1019" s="238"/>
      <c r="AH1019" s="239"/>
      <c r="AI1019" s="240"/>
      <c r="AJ1019" s="239"/>
      <c r="AK1019" s="238"/>
      <c r="AL1019" s="241"/>
      <c r="AM1019" s="238"/>
      <c r="AN1019" s="238"/>
      <c r="AO1019" s="238"/>
      <c r="AP1019" s="174" t="str">
        <f t="shared" si="132"/>
        <v/>
      </c>
      <c r="AQ1019" s="109" t="str">
        <f t="shared" si="133"/>
        <v/>
      </c>
      <c r="AR1019" s="172" t="str">
        <f>UPPER(IF($AH1019="","",IF(COUNTIF($AR$34:$AR1018,$AH1019)&lt;1,$AH1019,"")))</f>
        <v/>
      </c>
      <c r="AS1019" s="111" t="str">
        <f t="shared" si="129"/>
        <v/>
      </c>
      <c r="AT1019" s="109" t="str">
        <f t="shared" si="134"/>
        <v/>
      </c>
      <c r="AU1019" s="243"/>
      <c r="AV1019" s="150"/>
      <c r="AW1019" s="151" t="str">
        <f t="shared" si="126"/>
        <v/>
      </c>
      <c r="AX1019" s="152" t="str">
        <f t="shared" si="127"/>
        <v/>
      </c>
      <c r="AY1019" s="152"/>
    </row>
    <row r="1020" spans="1:51" s="1" customFormat="1">
      <c r="A1020" s="142" t="str">
        <f t="shared" si="130"/>
        <v/>
      </c>
      <c r="B1020" s="148" t="str">
        <f t="shared" si="128"/>
        <v/>
      </c>
      <c r="C1020" s="8"/>
      <c r="D1020" s="111"/>
      <c r="E1020" s="144" t="str">
        <f t="shared" si="131"/>
        <v/>
      </c>
      <c r="F1020" s="238"/>
      <c r="G1020" s="238"/>
      <c r="H1020" s="238"/>
      <c r="I1020" s="238"/>
      <c r="J1020" s="238"/>
      <c r="K1020" s="238"/>
      <c r="L1020" s="238"/>
      <c r="M1020" s="238"/>
      <c r="N1020" s="238"/>
      <c r="O1020" s="238"/>
      <c r="P1020" s="238"/>
      <c r="Q1020" s="238"/>
      <c r="R1020" s="238"/>
      <c r="S1020" s="238"/>
      <c r="T1020" s="238"/>
      <c r="U1020" s="238"/>
      <c r="V1020" s="238"/>
      <c r="W1020" s="238"/>
      <c r="X1020" s="238"/>
      <c r="Y1020" s="238"/>
      <c r="Z1020" s="238"/>
      <c r="AA1020" s="238"/>
      <c r="AB1020" s="238"/>
      <c r="AC1020" s="238"/>
      <c r="AD1020" s="238"/>
      <c r="AE1020" s="238"/>
      <c r="AF1020" s="238"/>
      <c r="AG1020" s="238"/>
      <c r="AH1020" s="239"/>
      <c r="AI1020" s="240"/>
      <c r="AJ1020" s="239"/>
      <c r="AK1020" s="238"/>
      <c r="AL1020" s="241"/>
      <c r="AM1020" s="238"/>
      <c r="AN1020" s="238"/>
      <c r="AO1020" s="238"/>
      <c r="AP1020" s="174" t="str">
        <f t="shared" si="132"/>
        <v/>
      </c>
      <c r="AQ1020" s="109" t="str">
        <f t="shared" si="133"/>
        <v/>
      </c>
      <c r="AR1020" s="172" t="str">
        <f>UPPER(IF($AH1020="","",IF(COUNTIF($AR$34:$AR1019,$AH1020)&lt;1,$AH1020,"")))</f>
        <v/>
      </c>
      <c r="AS1020" s="111" t="str">
        <f t="shared" si="129"/>
        <v/>
      </c>
      <c r="AT1020" s="109" t="str">
        <f t="shared" si="134"/>
        <v/>
      </c>
      <c r="AU1020" s="243"/>
      <c r="AV1020" s="150"/>
      <c r="AW1020" s="151" t="str">
        <f t="shared" si="126"/>
        <v/>
      </c>
      <c r="AX1020" s="152" t="str">
        <f t="shared" si="127"/>
        <v/>
      </c>
      <c r="AY1020" s="152"/>
    </row>
    <row r="1021" spans="1:51" s="1" customFormat="1">
      <c r="A1021" s="142" t="str">
        <f t="shared" si="130"/>
        <v/>
      </c>
      <c r="B1021" s="148" t="str">
        <f t="shared" si="128"/>
        <v/>
      </c>
      <c r="C1021" s="8"/>
      <c r="D1021" s="111"/>
      <c r="E1021" s="144" t="str">
        <f t="shared" si="131"/>
        <v/>
      </c>
      <c r="F1021" s="238"/>
      <c r="G1021" s="238"/>
      <c r="H1021" s="238"/>
      <c r="I1021" s="238"/>
      <c r="J1021" s="238"/>
      <c r="K1021" s="238"/>
      <c r="L1021" s="238"/>
      <c r="M1021" s="238"/>
      <c r="N1021" s="238"/>
      <c r="O1021" s="238"/>
      <c r="P1021" s="238"/>
      <c r="Q1021" s="238"/>
      <c r="R1021" s="238"/>
      <c r="S1021" s="238"/>
      <c r="T1021" s="238"/>
      <c r="U1021" s="238"/>
      <c r="V1021" s="238"/>
      <c r="W1021" s="238"/>
      <c r="X1021" s="238"/>
      <c r="Y1021" s="238"/>
      <c r="Z1021" s="238"/>
      <c r="AA1021" s="238"/>
      <c r="AB1021" s="238"/>
      <c r="AC1021" s="238"/>
      <c r="AD1021" s="238"/>
      <c r="AE1021" s="238"/>
      <c r="AF1021" s="238"/>
      <c r="AG1021" s="238"/>
      <c r="AH1021" s="239"/>
      <c r="AI1021" s="240"/>
      <c r="AJ1021" s="239"/>
      <c r="AK1021" s="238"/>
      <c r="AL1021" s="241"/>
      <c r="AM1021" s="238"/>
      <c r="AN1021" s="238"/>
      <c r="AO1021" s="238"/>
      <c r="AP1021" s="174" t="str">
        <f t="shared" si="132"/>
        <v/>
      </c>
      <c r="AQ1021" s="109" t="str">
        <f t="shared" si="133"/>
        <v/>
      </c>
      <c r="AR1021" s="172" t="str">
        <f>UPPER(IF($AH1021="","",IF(COUNTIF($AR$34:$AR1020,$AH1021)&lt;1,$AH1021,"")))</f>
        <v/>
      </c>
      <c r="AS1021" s="111" t="str">
        <f t="shared" si="129"/>
        <v/>
      </c>
      <c r="AT1021" s="109" t="str">
        <f t="shared" si="134"/>
        <v/>
      </c>
      <c r="AU1021" s="243"/>
      <c r="AV1021" s="150"/>
      <c r="AW1021" s="151" t="str">
        <f t="shared" si="126"/>
        <v/>
      </c>
      <c r="AX1021" s="152" t="str">
        <f t="shared" si="127"/>
        <v/>
      </c>
      <c r="AY1021" s="152"/>
    </row>
    <row r="1022" spans="1:51" s="1" customFormat="1">
      <c r="A1022" s="142" t="str">
        <f t="shared" si="130"/>
        <v/>
      </c>
      <c r="B1022" s="148" t="str">
        <f t="shared" si="128"/>
        <v/>
      </c>
      <c r="C1022" s="8"/>
      <c r="D1022" s="111"/>
      <c r="E1022" s="144" t="str">
        <f t="shared" si="131"/>
        <v/>
      </c>
      <c r="F1022" s="238"/>
      <c r="G1022" s="238"/>
      <c r="H1022" s="238"/>
      <c r="I1022" s="238"/>
      <c r="J1022" s="238"/>
      <c r="K1022" s="238"/>
      <c r="L1022" s="238"/>
      <c r="M1022" s="238"/>
      <c r="N1022" s="238"/>
      <c r="O1022" s="238"/>
      <c r="P1022" s="238"/>
      <c r="Q1022" s="238"/>
      <c r="R1022" s="238"/>
      <c r="S1022" s="238"/>
      <c r="T1022" s="238"/>
      <c r="U1022" s="238"/>
      <c r="V1022" s="238"/>
      <c r="W1022" s="238"/>
      <c r="X1022" s="238"/>
      <c r="Y1022" s="238"/>
      <c r="Z1022" s="238"/>
      <c r="AA1022" s="238"/>
      <c r="AB1022" s="238"/>
      <c r="AC1022" s="238"/>
      <c r="AD1022" s="238"/>
      <c r="AE1022" s="238"/>
      <c r="AF1022" s="238"/>
      <c r="AG1022" s="238"/>
      <c r="AH1022" s="239"/>
      <c r="AI1022" s="240"/>
      <c r="AJ1022" s="239"/>
      <c r="AK1022" s="238"/>
      <c r="AL1022" s="241"/>
      <c r="AM1022" s="238"/>
      <c r="AN1022" s="238"/>
      <c r="AO1022" s="238"/>
      <c r="AP1022" s="174" t="str">
        <f t="shared" si="132"/>
        <v/>
      </c>
      <c r="AQ1022" s="109" t="str">
        <f t="shared" si="133"/>
        <v/>
      </c>
      <c r="AR1022" s="172" t="str">
        <f>UPPER(IF($AH1022="","",IF(COUNTIF($AR$34:$AR1021,$AH1022)&lt;1,$AH1022,"")))</f>
        <v/>
      </c>
      <c r="AS1022" s="111" t="str">
        <f t="shared" si="129"/>
        <v/>
      </c>
      <c r="AT1022" s="109" t="str">
        <f t="shared" si="134"/>
        <v/>
      </c>
      <c r="AU1022" s="243"/>
      <c r="AV1022" s="150"/>
      <c r="AW1022" s="151" t="str">
        <f t="shared" si="126"/>
        <v/>
      </c>
      <c r="AX1022" s="152" t="str">
        <f t="shared" si="127"/>
        <v/>
      </c>
      <c r="AY1022" s="152"/>
    </row>
    <row r="1023" spans="1:51" s="1" customFormat="1">
      <c r="A1023" s="142" t="str">
        <f t="shared" si="130"/>
        <v/>
      </c>
      <c r="B1023" s="148" t="str">
        <f t="shared" si="128"/>
        <v/>
      </c>
      <c r="C1023" s="8"/>
      <c r="D1023" s="111"/>
      <c r="E1023" s="144" t="str">
        <f t="shared" si="131"/>
        <v/>
      </c>
      <c r="F1023" s="238"/>
      <c r="G1023" s="238"/>
      <c r="H1023" s="238"/>
      <c r="I1023" s="238"/>
      <c r="J1023" s="238"/>
      <c r="K1023" s="238"/>
      <c r="L1023" s="238"/>
      <c r="M1023" s="238"/>
      <c r="N1023" s="238"/>
      <c r="O1023" s="238"/>
      <c r="P1023" s="238"/>
      <c r="Q1023" s="238"/>
      <c r="R1023" s="238"/>
      <c r="S1023" s="238"/>
      <c r="T1023" s="238"/>
      <c r="U1023" s="238"/>
      <c r="V1023" s="238"/>
      <c r="W1023" s="238"/>
      <c r="X1023" s="238"/>
      <c r="Y1023" s="238"/>
      <c r="Z1023" s="238"/>
      <c r="AA1023" s="238"/>
      <c r="AB1023" s="238"/>
      <c r="AC1023" s="238"/>
      <c r="AD1023" s="238"/>
      <c r="AE1023" s="238"/>
      <c r="AF1023" s="238"/>
      <c r="AG1023" s="238"/>
      <c r="AH1023" s="239"/>
      <c r="AI1023" s="240"/>
      <c r="AJ1023" s="239"/>
      <c r="AK1023" s="238"/>
      <c r="AL1023" s="241"/>
      <c r="AM1023" s="238"/>
      <c r="AN1023" s="238"/>
      <c r="AO1023" s="238"/>
      <c r="AP1023" s="174" t="str">
        <f t="shared" si="132"/>
        <v/>
      </c>
      <c r="AQ1023" s="109" t="str">
        <f t="shared" si="133"/>
        <v/>
      </c>
      <c r="AR1023" s="172" t="str">
        <f>UPPER(IF($AH1023="","",IF(COUNTIF($AR$34:$AR1022,$AH1023)&lt;1,$AH1023,"")))</f>
        <v/>
      </c>
      <c r="AS1023" s="111" t="str">
        <f t="shared" si="129"/>
        <v/>
      </c>
      <c r="AT1023" s="109" t="str">
        <f t="shared" si="134"/>
        <v/>
      </c>
      <c r="AU1023" s="243"/>
      <c r="AV1023" s="150"/>
      <c r="AW1023" s="151" t="str">
        <f t="shared" si="126"/>
        <v/>
      </c>
      <c r="AX1023" s="152" t="str">
        <f t="shared" si="127"/>
        <v/>
      </c>
      <c r="AY1023" s="152"/>
    </row>
    <row r="1024" spans="1:51" s="1" customFormat="1">
      <c r="A1024" s="142" t="str">
        <f t="shared" si="130"/>
        <v/>
      </c>
      <c r="B1024" s="148" t="str">
        <f t="shared" si="128"/>
        <v/>
      </c>
      <c r="C1024" s="8"/>
      <c r="D1024" s="111"/>
      <c r="E1024" s="144" t="str">
        <f t="shared" si="131"/>
        <v/>
      </c>
      <c r="F1024" s="238"/>
      <c r="G1024" s="238"/>
      <c r="H1024" s="238"/>
      <c r="I1024" s="238"/>
      <c r="J1024" s="238"/>
      <c r="K1024" s="238"/>
      <c r="L1024" s="238"/>
      <c r="M1024" s="238"/>
      <c r="N1024" s="238"/>
      <c r="O1024" s="238"/>
      <c r="P1024" s="238"/>
      <c r="Q1024" s="238"/>
      <c r="R1024" s="238"/>
      <c r="S1024" s="238"/>
      <c r="T1024" s="238"/>
      <c r="U1024" s="238"/>
      <c r="V1024" s="238"/>
      <c r="W1024" s="238"/>
      <c r="X1024" s="238"/>
      <c r="Y1024" s="238"/>
      <c r="Z1024" s="238"/>
      <c r="AA1024" s="238"/>
      <c r="AB1024" s="238"/>
      <c r="AC1024" s="238"/>
      <c r="AD1024" s="238"/>
      <c r="AE1024" s="238"/>
      <c r="AF1024" s="238"/>
      <c r="AG1024" s="238"/>
      <c r="AH1024" s="239"/>
      <c r="AI1024" s="240"/>
      <c r="AJ1024" s="239"/>
      <c r="AK1024" s="238"/>
      <c r="AL1024" s="241"/>
      <c r="AM1024" s="238"/>
      <c r="AN1024" s="238"/>
      <c r="AO1024" s="238"/>
      <c r="AP1024" s="174" t="str">
        <f t="shared" si="132"/>
        <v/>
      </c>
      <c r="AQ1024" s="109" t="str">
        <f t="shared" si="133"/>
        <v/>
      </c>
      <c r="AR1024" s="172" t="str">
        <f>UPPER(IF($AH1024="","",IF(COUNTIF($AR$34:$AR1023,$AH1024)&lt;1,$AH1024,"")))</f>
        <v/>
      </c>
      <c r="AS1024" s="111" t="str">
        <f t="shared" si="129"/>
        <v/>
      </c>
      <c r="AT1024" s="109" t="str">
        <f t="shared" si="134"/>
        <v/>
      </c>
      <c r="AU1024" s="243"/>
      <c r="AV1024" s="150"/>
      <c r="AW1024" s="151" t="str">
        <f t="shared" si="126"/>
        <v/>
      </c>
      <c r="AX1024" s="152" t="str">
        <f t="shared" si="127"/>
        <v/>
      </c>
      <c r="AY1024" s="152"/>
    </row>
    <row r="1025" spans="1:51" s="1" customFormat="1">
      <c r="A1025" s="142" t="str">
        <f t="shared" si="130"/>
        <v/>
      </c>
      <c r="B1025" s="148" t="str">
        <f t="shared" si="128"/>
        <v/>
      </c>
      <c r="C1025" s="8"/>
      <c r="D1025" s="111"/>
      <c r="E1025" s="144" t="str">
        <f t="shared" si="131"/>
        <v/>
      </c>
      <c r="F1025" s="238"/>
      <c r="G1025" s="238"/>
      <c r="H1025" s="238"/>
      <c r="I1025" s="238"/>
      <c r="J1025" s="238"/>
      <c r="K1025" s="238"/>
      <c r="L1025" s="238"/>
      <c r="M1025" s="238"/>
      <c r="N1025" s="238"/>
      <c r="O1025" s="238"/>
      <c r="P1025" s="238"/>
      <c r="Q1025" s="238"/>
      <c r="R1025" s="238"/>
      <c r="S1025" s="238"/>
      <c r="T1025" s="238"/>
      <c r="U1025" s="238"/>
      <c r="V1025" s="238"/>
      <c r="W1025" s="238"/>
      <c r="X1025" s="238"/>
      <c r="Y1025" s="238"/>
      <c r="Z1025" s="238"/>
      <c r="AA1025" s="238"/>
      <c r="AB1025" s="238"/>
      <c r="AC1025" s="238"/>
      <c r="AD1025" s="238"/>
      <c r="AE1025" s="238"/>
      <c r="AF1025" s="238"/>
      <c r="AG1025" s="238"/>
      <c r="AH1025" s="239"/>
      <c r="AI1025" s="240"/>
      <c r="AJ1025" s="239"/>
      <c r="AK1025" s="238"/>
      <c r="AL1025" s="241"/>
      <c r="AM1025" s="238"/>
      <c r="AN1025" s="238"/>
      <c r="AO1025" s="238"/>
      <c r="AP1025" s="174" t="str">
        <f t="shared" si="132"/>
        <v/>
      </c>
      <c r="AQ1025" s="109" t="str">
        <f t="shared" si="133"/>
        <v/>
      </c>
      <c r="AR1025" s="172" t="str">
        <f>UPPER(IF($AH1025="","",IF(COUNTIF($AR$34:$AR1024,$AH1025)&lt;1,$AH1025,"")))</f>
        <v/>
      </c>
      <c r="AS1025" s="111" t="str">
        <f t="shared" si="129"/>
        <v/>
      </c>
      <c r="AT1025" s="109" t="str">
        <f t="shared" si="134"/>
        <v/>
      </c>
      <c r="AU1025" s="243"/>
      <c r="AV1025" s="150"/>
      <c r="AW1025" s="151" t="str">
        <f t="shared" si="126"/>
        <v/>
      </c>
      <c r="AX1025" s="152" t="str">
        <f t="shared" si="127"/>
        <v/>
      </c>
      <c r="AY1025" s="152"/>
    </row>
    <row r="1026" spans="1:51" s="1" customFormat="1">
      <c r="A1026" s="142" t="str">
        <f t="shared" si="130"/>
        <v/>
      </c>
      <c r="B1026" s="148" t="str">
        <f t="shared" si="128"/>
        <v/>
      </c>
      <c r="C1026" s="8"/>
      <c r="D1026" s="111"/>
      <c r="E1026" s="144" t="str">
        <f t="shared" si="131"/>
        <v/>
      </c>
      <c r="F1026" s="238"/>
      <c r="G1026" s="238"/>
      <c r="H1026" s="238"/>
      <c r="I1026" s="238"/>
      <c r="J1026" s="238"/>
      <c r="K1026" s="238"/>
      <c r="L1026" s="238"/>
      <c r="M1026" s="238"/>
      <c r="N1026" s="238"/>
      <c r="O1026" s="238"/>
      <c r="P1026" s="238"/>
      <c r="Q1026" s="238"/>
      <c r="R1026" s="238"/>
      <c r="S1026" s="238"/>
      <c r="T1026" s="238"/>
      <c r="U1026" s="238"/>
      <c r="V1026" s="238"/>
      <c r="W1026" s="238"/>
      <c r="X1026" s="238"/>
      <c r="Y1026" s="238"/>
      <c r="Z1026" s="238"/>
      <c r="AA1026" s="238"/>
      <c r="AB1026" s="238"/>
      <c r="AC1026" s="238"/>
      <c r="AD1026" s="238"/>
      <c r="AE1026" s="238"/>
      <c r="AF1026" s="238"/>
      <c r="AG1026" s="238"/>
      <c r="AH1026" s="239"/>
      <c r="AI1026" s="240"/>
      <c r="AJ1026" s="239"/>
      <c r="AK1026" s="238"/>
      <c r="AL1026" s="241"/>
      <c r="AM1026" s="238"/>
      <c r="AN1026" s="238"/>
      <c r="AO1026" s="238"/>
      <c r="AP1026" s="174" t="str">
        <f t="shared" si="132"/>
        <v/>
      </c>
      <c r="AQ1026" s="109" t="str">
        <f t="shared" si="133"/>
        <v/>
      </c>
      <c r="AR1026" s="172" t="str">
        <f>UPPER(IF($AH1026="","",IF(COUNTIF($AR$34:$AR1025,$AH1026)&lt;1,$AH1026,"")))</f>
        <v/>
      </c>
      <c r="AS1026" s="111" t="str">
        <f t="shared" si="129"/>
        <v/>
      </c>
      <c r="AT1026" s="109" t="str">
        <f t="shared" si="134"/>
        <v/>
      </c>
      <c r="AU1026" s="243"/>
      <c r="AV1026" s="150"/>
      <c r="AW1026" s="151" t="str">
        <f t="shared" si="126"/>
        <v/>
      </c>
      <c r="AX1026" s="152" t="str">
        <f t="shared" si="127"/>
        <v/>
      </c>
      <c r="AY1026" s="152"/>
    </row>
    <row r="1027" spans="1:51" s="1" customFormat="1">
      <c r="A1027" s="142" t="str">
        <f t="shared" si="130"/>
        <v/>
      </c>
      <c r="B1027" s="148" t="str">
        <f t="shared" si="128"/>
        <v/>
      </c>
      <c r="C1027" s="8"/>
      <c r="D1027" s="111"/>
      <c r="E1027" s="144" t="str">
        <f t="shared" si="131"/>
        <v/>
      </c>
      <c r="F1027" s="238"/>
      <c r="G1027" s="238"/>
      <c r="H1027" s="238"/>
      <c r="I1027" s="238"/>
      <c r="J1027" s="238"/>
      <c r="K1027" s="238"/>
      <c r="L1027" s="238"/>
      <c r="M1027" s="238"/>
      <c r="N1027" s="238"/>
      <c r="O1027" s="238"/>
      <c r="P1027" s="238"/>
      <c r="Q1027" s="238"/>
      <c r="R1027" s="238"/>
      <c r="S1027" s="238"/>
      <c r="T1027" s="238"/>
      <c r="U1027" s="238"/>
      <c r="V1027" s="238"/>
      <c r="W1027" s="238"/>
      <c r="X1027" s="238"/>
      <c r="Y1027" s="238"/>
      <c r="Z1027" s="238"/>
      <c r="AA1027" s="238"/>
      <c r="AB1027" s="238"/>
      <c r="AC1027" s="238"/>
      <c r="AD1027" s="238"/>
      <c r="AE1027" s="238"/>
      <c r="AF1027" s="238"/>
      <c r="AG1027" s="238"/>
      <c r="AH1027" s="239"/>
      <c r="AI1027" s="240"/>
      <c r="AJ1027" s="239"/>
      <c r="AK1027" s="238"/>
      <c r="AL1027" s="241"/>
      <c r="AM1027" s="238"/>
      <c r="AN1027" s="238"/>
      <c r="AO1027" s="238"/>
      <c r="AP1027" s="174" t="str">
        <f t="shared" si="132"/>
        <v/>
      </c>
      <c r="AQ1027" s="109" t="str">
        <f t="shared" si="133"/>
        <v/>
      </c>
      <c r="AR1027" s="172" t="str">
        <f>UPPER(IF($AH1027="","",IF(COUNTIF($AR$34:$AR1026,$AH1027)&lt;1,$AH1027,"")))</f>
        <v/>
      </c>
      <c r="AS1027" s="111" t="str">
        <f t="shared" si="129"/>
        <v/>
      </c>
      <c r="AT1027" s="109" t="str">
        <f t="shared" si="134"/>
        <v/>
      </c>
      <c r="AU1027" s="243"/>
      <c r="AV1027" s="150"/>
      <c r="AW1027" s="151" t="str">
        <f t="shared" ref="AW1027:AW1034" si="135">IF(AT1027="","",AT1027)</f>
        <v/>
      </c>
      <c r="AX1027" s="152" t="str">
        <f t="shared" si="127"/>
        <v/>
      </c>
      <c r="AY1027" s="152"/>
    </row>
    <row r="1028" spans="1:51" s="1" customFormat="1">
      <c r="A1028" s="142" t="str">
        <f t="shared" si="130"/>
        <v/>
      </c>
      <c r="B1028" s="148" t="str">
        <f t="shared" si="128"/>
        <v/>
      </c>
      <c r="C1028" s="8"/>
      <c r="D1028" s="111"/>
      <c r="E1028" s="144" t="str">
        <f t="shared" si="131"/>
        <v/>
      </c>
      <c r="F1028" s="238"/>
      <c r="G1028" s="238"/>
      <c r="H1028" s="238"/>
      <c r="I1028" s="238"/>
      <c r="J1028" s="238"/>
      <c r="K1028" s="238"/>
      <c r="L1028" s="238"/>
      <c r="M1028" s="238"/>
      <c r="N1028" s="238"/>
      <c r="O1028" s="238"/>
      <c r="P1028" s="238"/>
      <c r="Q1028" s="238"/>
      <c r="R1028" s="238"/>
      <c r="S1028" s="238"/>
      <c r="T1028" s="238"/>
      <c r="U1028" s="238"/>
      <c r="V1028" s="238"/>
      <c r="W1028" s="238"/>
      <c r="X1028" s="238"/>
      <c r="Y1028" s="238"/>
      <c r="Z1028" s="238"/>
      <c r="AA1028" s="238"/>
      <c r="AB1028" s="238"/>
      <c r="AC1028" s="238"/>
      <c r="AD1028" s="238"/>
      <c r="AE1028" s="238"/>
      <c r="AF1028" s="238"/>
      <c r="AG1028" s="238"/>
      <c r="AH1028" s="239"/>
      <c r="AI1028" s="240"/>
      <c r="AJ1028" s="239"/>
      <c r="AK1028" s="238"/>
      <c r="AL1028" s="241"/>
      <c r="AM1028" s="238"/>
      <c r="AN1028" s="238"/>
      <c r="AO1028" s="238"/>
      <c r="AP1028" s="174" t="str">
        <f t="shared" si="132"/>
        <v/>
      </c>
      <c r="AQ1028" s="109" t="str">
        <f t="shared" si="133"/>
        <v/>
      </c>
      <c r="AR1028" s="172" t="str">
        <f>UPPER(IF($AH1028="","",IF(COUNTIF($AR$34:$AR1027,$AH1028)&lt;1,$AH1028,"")))</f>
        <v/>
      </c>
      <c r="AS1028" s="111" t="str">
        <f t="shared" si="129"/>
        <v/>
      </c>
      <c r="AT1028" s="109" t="str">
        <f t="shared" si="134"/>
        <v/>
      </c>
      <c r="AU1028" s="243"/>
      <c r="AV1028" s="150"/>
      <c r="AW1028" s="151" t="str">
        <f t="shared" si="135"/>
        <v/>
      </c>
      <c r="AX1028" s="152" t="str">
        <f t="shared" si="127"/>
        <v/>
      </c>
      <c r="AY1028" s="152"/>
    </row>
    <row r="1029" spans="1:51" s="1" customFormat="1">
      <c r="A1029" s="142" t="str">
        <f t="shared" si="130"/>
        <v/>
      </c>
      <c r="B1029" s="148" t="str">
        <f t="shared" si="128"/>
        <v/>
      </c>
      <c r="C1029" s="8"/>
      <c r="D1029" s="111"/>
      <c r="E1029" s="144" t="str">
        <f t="shared" si="131"/>
        <v/>
      </c>
      <c r="F1029" s="238"/>
      <c r="G1029" s="238"/>
      <c r="H1029" s="238"/>
      <c r="I1029" s="238"/>
      <c r="J1029" s="238"/>
      <c r="K1029" s="238"/>
      <c r="L1029" s="238"/>
      <c r="M1029" s="238"/>
      <c r="N1029" s="238"/>
      <c r="O1029" s="238"/>
      <c r="P1029" s="238"/>
      <c r="Q1029" s="238"/>
      <c r="R1029" s="238"/>
      <c r="S1029" s="238"/>
      <c r="T1029" s="238"/>
      <c r="U1029" s="238"/>
      <c r="V1029" s="238"/>
      <c r="W1029" s="238"/>
      <c r="X1029" s="238"/>
      <c r="Y1029" s="238"/>
      <c r="Z1029" s="238"/>
      <c r="AA1029" s="238"/>
      <c r="AB1029" s="238"/>
      <c r="AC1029" s="238"/>
      <c r="AD1029" s="238"/>
      <c r="AE1029" s="238"/>
      <c r="AF1029" s="238"/>
      <c r="AG1029" s="238"/>
      <c r="AH1029" s="239"/>
      <c r="AI1029" s="240"/>
      <c r="AJ1029" s="239"/>
      <c r="AK1029" s="238"/>
      <c r="AL1029" s="241"/>
      <c r="AM1029" s="238"/>
      <c r="AN1029" s="238"/>
      <c r="AO1029" s="238"/>
      <c r="AP1029" s="174" t="str">
        <f t="shared" si="132"/>
        <v/>
      </c>
      <c r="AQ1029" s="109" t="str">
        <f t="shared" si="133"/>
        <v/>
      </c>
      <c r="AR1029" s="172" t="str">
        <f>UPPER(IF($AH1029="","",IF(COUNTIF($AR$34:$AR1028,$AH1029)&lt;1,$AH1029,"")))</f>
        <v/>
      </c>
      <c r="AS1029" s="111" t="str">
        <f t="shared" si="129"/>
        <v/>
      </c>
      <c r="AT1029" s="109" t="str">
        <f t="shared" si="134"/>
        <v/>
      </c>
      <c r="AU1029" s="243"/>
      <c r="AV1029" s="150"/>
      <c r="AW1029" s="151" t="str">
        <f t="shared" si="135"/>
        <v/>
      </c>
      <c r="AX1029" s="152" t="str">
        <f t="shared" si="127"/>
        <v/>
      </c>
      <c r="AY1029" s="152"/>
    </row>
    <row r="1030" spans="1:51" s="1" customFormat="1">
      <c r="A1030" s="142" t="str">
        <f t="shared" si="130"/>
        <v/>
      </c>
      <c r="B1030" s="148" t="str">
        <f t="shared" si="128"/>
        <v/>
      </c>
      <c r="C1030" s="8"/>
      <c r="D1030" s="111"/>
      <c r="E1030" s="144" t="str">
        <f t="shared" si="131"/>
        <v/>
      </c>
      <c r="F1030" s="238"/>
      <c r="G1030" s="238"/>
      <c r="H1030" s="238"/>
      <c r="I1030" s="238"/>
      <c r="J1030" s="238"/>
      <c r="K1030" s="238"/>
      <c r="L1030" s="238"/>
      <c r="M1030" s="238"/>
      <c r="N1030" s="238"/>
      <c r="O1030" s="238"/>
      <c r="P1030" s="238"/>
      <c r="Q1030" s="238"/>
      <c r="R1030" s="238"/>
      <c r="S1030" s="238"/>
      <c r="T1030" s="238"/>
      <c r="U1030" s="238"/>
      <c r="V1030" s="238"/>
      <c r="W1030" s="238"/>
      <c r="X1030" s="238"/>
      <c r="Y1030" s="238"/>
      <c r="Z1030" s="238"/>
      <c r="AA1030" s="238"/>
      <c r="AB1030" s="238"/>
      <c r="AC1030" s="238"/>
      <c r="AD1030" s="238"/>
      <c r="AE1030" s="238"/>
      <c r="AF1030" s="238"/>
      <c r="AG1030" s="238"/>
      <c r="AH1030" s="239"/>
      <c r="AI1030" s="240"/>
      <c r="AJ1030" s="239"/>
      <c r="AK1030" s="238"/>
      <c r="AL1030" s="241"/>
      <c r="AM1030" s="238"/>
      <c r="AN1030" s="238"/>
      <c r="AO1030" s="238"/>
      <c r="AP1030" s="174" t="str">
        <f t="shared" si="132"/>
        <v/>
      </c>
      <c r="AQ1030" s="109" t="str">
        <f t="shared" si="133"/>
        <v/>
      </c>
      <c r="AR1030" s="172" t="str">
        <f>UPPER(IF($AH1030="","",IF(COUNTIF($AR$34:$AR1029,$AH1030)&lt;1,$AH1030,"")))</f>
        <v/>
      </c>
      <c r="AS1030" s="111" t="str">
        <f t="shared" si="129"/>
        <v/>
      </c>
      <c r="AT1030" s="109" t="str">
        <f t="shared" si="134"/>
        <v/>
      </c>
      <c r="AU1030" s="243"/>
      <c r="AV1030" s="150"/>
      <c r="AW1030" s="151" t="str">
        <f t="shared" si="135"/>
        <v/>
      </c>
      <c r="AX1030" s="152" t="str">
        <f t="shared" si="127"/>
        <v/>
      </c>
      <c r="AY1030" s="152"/>
    </row>
    <row r="1031" spans="1:51" s="1" customFormat="1">
      <c r="A1031" s="142" t="str">
        <f t="shared" si="130"/>
        <v/>
      </c>
      <c r="B1031" s="148" t="str">
        <f t="shared" si="128"/>
        <v/>
      </c>
      <c r="C1031" s="8"/>
      <c r="D1031" s="111"/>
      <c r="E1031" s="144" t="str">
        <f t="shared" si="131"/>
        <v/>
      </c>
      <c r="F1031" s="238"/>
      <c r="G1031" s="238"/>
      <c r="H1031" s="238"/>
      <c r="I1031" s="238"/>
      <c r="J1031" s="238"/>
      <c r="K1031" s="238"/>
      <c r="L1031" s="238"/>
      <c r="M1031" s="238"/>
      <c r="N1031" s="238"/>
      <c r="O1031" s="238"/>
      <c r="P1031" s="238"/>
      <c r="Q1031" s="238"/>
      <c r="R1031" s="238"/>
      <c r="S1031" s="238"/>
      <c r="T1031" s="238"/>
      <c r="U1031" s="238"/>
      <c r="V1031" s="238"/>
      <c r="W1031" s="238"/>
      <c r="X1031" s="238"/>
      <c r="Y1031" s="238"/>
      <c r="Z1031" s="238"/>
      <c r="AA1031" s="238"/>
      <c r="AB1031" s="238"/>
      <c r="AC1031" s="238"/>
      <c r="AD1031" s="238"/>
      <c r="AE1031" s="238"/>
      <c r="AF1031" s="238"/>
      <c r="AG1031" s="238"/>
      <c r="AH1031" s="239"/>
      <c r="AI1031" s="240"/>
      <c r="AJ1031" s="239"/>
      <c r="AK1031" s="238"/>
      <c r="AL1031" s="241"/>
      <c r="AM1031" s="238"/>
      <c r="AN1031" s="238"/>
      <c r="AO1031" s="238"/>
      <c r="AP1031" s="174" t="str">
        <f t="shared" si="132"/>
        <v/>
      </c>
      <c r="AQ1031" s="109" t="str">
        <f t="shared" si="133"/>
        <v/>
      </c>
      <c r="AR1031" s="172" t="str">
        <f>UPPER(IF($AH1031="","",IF(COUNTIF($AR$34:$AR1030,$AH1031)&lt;1,$AH1031,"")))</f>
        <v/>
      </c>
      <c r="AS1031" s="111" t="str">
        <f t="shared" si="129"/>
        <v/>
      </c>
      <c r="AT1031" s="109" t="str">
        <f t="shared" si="134"/>
        <v/>
      </c>
      <c r="AU1031" s="243"/>
      <c r="AV1031" s="150"/>
      <c r="AW1031" s="151" t="str">
        <f t="shared" si="135"/>
        <v/>
      </c>
      <c r="AX1031" s="152" t="str">
        <f t="shared" si="127"/>
        <v/>
      </c>
      <c r="AY1031" s="152"/>
    </row>
    <row r="1032" spans="1:51" s="1" customFormat="1">
      <c r="A1032" s="142" t="str">
        <f t="shared" si="130"/>
        <v/>
      </c>
      <c r="B1032" s="148" t="str">
        <f t="shared" si="128"/>
        <v/>
      </c>
      <c r="C1032" s="8"/>
      <c r="D1032" s="111"/>
      <c r="E1032" s="144" t="str">
        <f t="shared" si="131"/>
        <v/>
      </c>
      <c r="F1032" s="238"/>
      <c r="G1032" s="238"/>
      <c r="H1032" s="238"/>
      <c r="I1032" s="238"/>
      <c r="J1032" s="238"/>
      <c r="K1032" s="238"/>
      <c r="L1032" s="238"/>
      <c r="M1032" s="238"/>
      <c r="N1032" s="238"/>
      <c r="O1032" s="238"/>
      <c r="P1032" s="238"/>
      <c r="Q1032" s="238"/>
      <c r="R1032" s="238"/>
      <c r="S1032" s="238"/>
      <c r="T1032" s="238"/>
      <c r="U1032" s="238"/>
      <c r="V1032" s="238"/>
      <c r="W1032" s="238"/>
      <c r="X1032" s="238"/>
      <c r="Y1032" s="238"/>
      <c r="Z1032" s="238"/>
      <c r="AA1032" s="238"/>
      <c r="AB1032" s="238"/>
      <c r="AC1032" s="238"/>
      <c r="AD1032" s="238"/>
      <c r="AE1032" s="238"/>
      <c r="AF1032" s="238"/>
      <c r="AG1032" s="238"/>
      <c r="AH1032" s="239"/>
      <c r="AI1032" s="240"/>
      <c r="AJ1032" s="239"/>
      <c r="AK1032" s="238"/>
      <c r="AL1032" s="241"/>
      <c r="AM1032" s="238"/>
      <c r="AN1032" s="238"/>
      <c r="AO1032" s="238"/>
      <c r="AP1032" s="174" t="str">
        <f t="shared" si="132"/>
        <v/>
      </c>
      <c r="AQ1032" s="109" t="str">
        <f t="shared" si="133"/>
        <v/>
      </c>
      <c r="AR1032" s="172" t="str">
        <f>UPPER(IF($AH1032="","",IF(COUNTIF($AR$34:$AR1031,$AH1032)&lt;1,$AH1032,"")))</f>
        <v/>
      </c>
      <c r="AS1032" s="111" t="str">
        <f t="shared" si="129"/>
        <v/>
      </c>
      <c r="AT1032" s="109" t="str">
        <f t="shared" si="134"/>
        <v/>
      </c>
      <c r="AU1032" s="243"/>
      <c r="AV1032" s="150"/>
      <c r="AW1032" s="151" t="str">
        <f t="shared" si="135"/>
        <v/>
      </c>
      <c r="AX1032" s="152" t="str">
        <f t="shared" si="127"/>
        <v/>
      </c>
      <c r="AY1032" s="152"/>
    </row>
    <row r="1033" spans="1:51" s="1" customFormat="1">
      <c r="A1033" s="142" t="str">
        <f t="shared" si="130"/>
        <v/>
      </c>
      <c r="B1033" s="148" t="str">
        <f t="shared" si="128"/>
        <v/>
      </c>
      <c r="C1033" s="8"/>
      <c r="D1033" s="111"/>
      <c r="E1033" s="144" t="str">
        <f t="shared" si="131"/>
        <v/>
      </c>
      <c r="F1033" s="238"/>
      <c r="G1033" s="238"/>
      <c r="H1033" s="238"/>
      <c r="I1033" s="238"/>
      <c r="J1033" s="238"/>
      <c r="K1033" s="238"/>
      <c r="L1033" s="238"/>
      <c r="M1033" s="238"/>
      <c r="N1033" s="238"/>
      <c r="O1033" s="238"/>
      <c r="P1033" s="238"/>
      <c r="Q1033" s="238"/>
      <c r="R1033" s="238"/>
      <c r="S1033" s="238"/>
      <c r="T1033" s="238"/>
      <c r="U1033" s="238"/>
      <c r="V1033" s="238"/>
      <c r="W1033" s="238"/>
      <c r="X1033" s="238"/>
      <c r="Y1033" s="238"/>
      <c r="Z1033" s="238"/>
      <c r="AA1033" s="238"/>
      <c r="AB1033" s="238"/>
      <c r="AC1033" s="238"/>
      <c r="AD1033" s="238"/>
      <c r="AE1033" s="238"/>
      <c r="AF1033" s="238"/>
      <c r="AG1033" s="238"/>
      <c r="AH1033" s="239"/>
      <c r="AI1033" s="240"/>
      <c r="AJ1033" s="239"/>
      <c r="AK1033" s="238"/>
      <c r="AL1033" s="241"/>
      <c r="AM1033" s="238"/>
      <c r="AN1033" s="238"/>
      <c r="AO1033" s="238"/>
      <c r="AP1033" s="174" t="str">
        <f t="shared" si="132"/>
        <v/>
      </c>
      <c r="AQ1033" s="109" t="str">
        <f t="shared" si="133"/>
        <v/>
      </c>
      <c r="AR1033" s="172" t="str">
        <f>UPPER(IF($AH1033="","",IF(COUNTIF($AR$34:$AR1032,$AH1033)&lt;1,$AH1033,"")))</f>
        <v/>
      </c>
      <c r="AS1033" s="111" t="str">
        <f t="shared" si="129"/>
        <v/>
      </c>
      <c r="AT1033" s="109" t="str">
        <f t="shared" si="134"/>
        <v/>
      </c>
      <c r="AU1033" s="243"/>
      <c r="AV1033" s="150"/>
      <c r="AW1033" s="151" t="str">
        <f t="shared" si="135"/>
        <v/>
      </c>
      <c r="AX1033" s="152" t="str">
        <f t="shared" si="127"/>
        <v/>
      </c>
      <c r="AY1033" s="152"/>
    </row>
    <row r="1034" spans="1:51" s="1" customFormat="1">
      <c r="A1034" s="142" t="str">
        <f t="shared" si="130"/>
        <v/>
      </c>
      <c r="B1034" s="148" t="str">
        <f t="shared" si="128"/>
        <v/>
      </c>
      <c r="C1034" s="8"/>
      <c r="D1034" s="111"/>
      <c r="E1034" s="144" t="str">
        <f t="shared" si="131"/>
        <v/>
      </c>
      <c r="F1034" s="238"/>
      <c r="G1034" s="238"/>
      <c r="H1034" s="238"/>
      <c r="I1034" s="238"/>
      <c r="J1034" s="238"/>
      <c r="K1034" s="238"/>
      <c r="L1034" s="238"/>
      <c r="M1034" s="238"/>
      <c r="N1034" s="238"/>
      <c r="O1034" s="238"/>
      <c r="P1034" s="238"/>
      <c r="Q1034" s="238"/>
      <c r="R1034" s="238"/>
      <c r="S1034" s="238"/>
      <c r="T1034" s="238"/>
      <c r="U1034" s="238"/>
      <c r="V1034" s="238"/>
      <c r="W1034" s="238"/>
      <c r="X1034" s="238"/>
      <c r="Y1034" s="238"/>
      <c r="Z1034" s="238"/>
      <c r="AA1034" s="238"/>
      <c r="AB1034" s="238"/>
      <c r="AC1034" s="238"/>
      <c r="AD1034" s="238"/>
      <c r="AE1034" s="238"/>
      <c r="AF1034" s="238"/>
      <c r="AG1034" s="238"/>
      <c r="AH1034" s="239"/>
      <c r="AI1034" s="240"/>
      <c r="AJ1034" s="239"/>
      <c r="AK1034" s="238"/>
      <c r="AL1034" s="241"/>
      <c r="AM1034" s="238"/>
      <c r="AN1034" s="238"/>
      <c r="AO1034" s="238"/>
      <c r="AP1034" s="174" t="str">
        <f t="shared" si="132"/>
        <v/>
      </c>
      <c r="AQ1034" s="109" t="str">
        <f t="shared" si="133"/>
        <v/>
      </c>
      <c r="AR1034" s="172" t="str">
        <f>UPPER(IF($AH1034="","",IF(COUNTIF($AR$34:$AR1033,$AH1034)&lt;1,$AH1034,"")))</f>
        <v/>
      </c>
      <c r="AS1034" s="111" t="str">
        <f t="shared" si="129"/>
        <v/>
      </c>
      <c r="AT1034" s="109" t="str">
        <f t="shared" si="134"/>
        <v/>
      </c>
      <c r="AU1034" s="243"/>
      <c r="AV1034" s="150"/>
      <c r="AW1034" s="151" t="str">
        <f t="shared" si="135"/>
        <v/>
      </c>
      <c r="AX1034" s="152" t="str">
        <f t="shared" si="127"/>
        <v/>
      </c>
      <c r="AY1034" s="152"/>
    </row>
    <row r="1035" spans="1:51" s="1" customFormat="1">
      <c r="A1035" s="111"/>
      <c r="B1035" s="148"/>
      <c r="C1035" s="30"/>
      <c r="D1035" s="111"/>
      <c r="E1035" s="111"/>
      <c r="F1035" s="111"/>
      <c r="G1035" s="111"/>
      <c r="H1035" s="111"/>
      <c r="I1035" s="111"/>
      <c r="J1035" s="111"/>
      <c r="K1035" s="124"/>
      <c r="L1035" s="111"/>
      <c r="M1035" s="111"/>
      <c r="N1035" s="111"/>
      <c r="O1035" s="111"/>
      <c r="P1035" s="111"/>
      <c r="Q1035" s="111"/>
      <c r="R1035" s="111"/>
      <c r="S1035" s="111"/>
      <c r="T1035" s="111"/>
      <c r="U1035" s="111"/>
      <c r="V1035" s="111"/>
      <c r="W1035" s="111"/>
      <c r="X1035" s="111"/>
      <c r="Y1035" s="111"/>
      <c r="Z1035" s="111"/>
      <c r="AA1035" s="111"/>
      <c r="AB1035" s="111"/>
      <c r="AC1035" s="111"/>
      <c r="AD1035" s="111"/>
      <c r="AE1035" s="111"/>
      <c r="AF1035" s="111"/>
      <c r="AG1035" s="111"/>
      <c r="AH1035" s="155"/>
      <c r="AI1035" s="154"/>
      <c r="AJ1035" s="155"/>
      <c r="AK1035" s="111"/>
      <c r="AL1035" s="111"/>
      <c r="AM1035" s="111"/>
      <c r="AN1035" s="111"/>
      <c r="AO1035" s="111"/>
      <c r="AP1035" s="109"/>
      <c r="AQ1035" s="109"/>
      <c r="AR1035" s="6"/>
      <c r="AS1035" s="111"/>
      <c r="AT1035" s="109"/>
      <c r="AU1035" s="165"/>
      <c r="AV1035" s="156"/>
      <c r="AW1035" s="157"/>
      <c r="AX1035" s="152"/>
      <c r="AY1035" s="152"/>
    </row>
    <row r="1036" spans="1:51" s="1" customFormat="1">
      <c r="A1036" s="45"/>
      <c r="B1036" s="45"/>
      <c r="C1036" s="15"/>
      <c r="D1036" s="45"/>
      <c r="E1036" s="45"/>
      <c r="F1036" s="45"/>
      <c r="G1036" s="45"/>
      <c r="H1036" s="45"/>
      <c r="I1036" s="45"/>
      <c r="J1036" s="45"/>
      <c r="K1036" s="124"/>
      <c r="L1036" s="45"/>
      <c r="M1036" s="45"/>
      <c r="N1036" s="45"/>
      <c r="O1036" s="45"/>
      <c r="P1036" s="45"/>
      <c r="Q1036" s="45"/>
      <c r="R1036" s="45"/>
      <c r="S1036" s="45"/>
      <c r="T1036" s="45"/>
      <c r="U1036" s="45"/>
      <c r="V1036" s="45"/>
      <c r="W1036" s="45"/>
      <c r="X1036" s="45"/>
      <c r="Y1036" s="45"/>
      <c r="Z1036" s="45"/>
      <c r="AA1036" s="45"/>
      <c r="AB1036" s="45"/>
      <c r="AC1036" s="45"/>
      <c r="AD1036" s="45"/>
      <c r="AE1036" s="45"/>
      <c r="AF1036" s="45"/>
      <c r="AG1036" s="45"/>
      <c r="AH1036" s="45"/>
      <c r="AI1036" s="117"/>
      <c r="AJ1036" s="45"/>
      <c r="AK1036" s="45"/>
      <c r="AL1036" s="45"/>
      <c r="AM1036" s="45"/>
      <c r="AN1036" s="45"/>
      <c r="AO1036" s="45"/>
      <c r="AP1036" s="109"/>
      <c r="AQ1036" s="6"/>
      <c r="AR1036" s="6"/>
      <c r="AS1036" s="45"/>
      <c r="AT1036" s="109"/>
      <c r="AU1036" s="165"/>
      <c r="AV1036" s="156"/>
      <c r="AW1036" s="157"/>
      <c r="AX1036" s="45"/>
      <c r="AY1036" s="45"/>
    </row>
    <row r="1037" spans="1:51" s="1" customFormat="1">
      <c r="C1037" s="3"/>
      <c r="K1037" s="153"/>
      <c r="AI1037" s="158"/>
      <c r="AP1037" s="159"/>
      <c r="AU1037" s="169"/>
      <c r="AV1037" s="244"/>
      <c r="AW1037" s="245"/>
    </row>
    <row r="1038" spans="1:51" s="1" customFormat="1">
      <c r="C1038" s="3"/>
      <c r="K1038" s="153"/>
      <c r="AI1038" s="158"/>
      <c r="AP1038" s="159"/>
      <c r="AU1038" s="169"/>
      <c r="AV1038" s="244"/>
      <c r="AW1038" s="245"/>
    </row>
    <row r="1039" spans="1:51" s="1" customFormat="1">
      <c r="C1039" s="3"/>
      <c r="K1039" s="153"/>
      <c r="AI1039" s="158"/>
      <c r="AP1039" s="159"/>
      <c r="AU1039" s="169"/>
      <c r="AV1039" s="244"/>
      <c r="AW1039" s="245"/>
    </row>
    <row r="1040" spans="1:51" s="1" customFormat="1">
      <c r="C1040" s="3"/>
      <c r="K1040" s="153"/>
      <c r="AI1040" s="158"/>
      <c r="AP1040" s="159"/>
      <c r="AU1040" s="169"/>
      <c r="AV1040" s="244"/>
      <c r="AW1040" s="245"/>
    </row>
    <row r="1041" spans="3:49" s="1" customFormat="1">
      <c r="C1041" s="3"/>
      <c r="K1041" s="153"/>
      <c r="AI1041" s="158"/>
      <c r="AP1041" s="159"/>
      <c r="AU1041" s="169"/>
      <c r="AV1041" s="244"/>
      <c r="AW1041" s="245"/>
    </row>
    <row r="1042" spans="3:49" s="1" customFormat="1">
      <c r="C1042" s="3"/>
      <c r="K1042" s="153"/>
      <c r="AI1042" s="158"/>
      <c r="AP1042" s="159"/>
      <c r="AU1042" s="169"/>
      <c r="AV1042" s="244"/>
      <c r="AW1042" s="245"/>
    </row>
    <row r="1043" spans="3:49" s="1" customFormat="1">
      <c r="C1043" s="3"/>
      <c r="K1043" s="153"/>
      <c r="AI1043" s="158"/>
      <c r="AP1043" s="159"/>
      <c r="AU1043" s="169"/>
      <c r="AV1043" s="244"/>
      <c r="AW1043" s="245"/>
    </row>
    <row r="1044" spans="3:49" s="1" customFormat="1">
      <c r="C1044" s="3"/>
      <c r="K1044" s="153"/>
      <c r="AI1044" s="158"/>
      <c r="AP1044" s="159"/>
      <c r="AU1044" s="169"/>
      <c r="AV1044" s="244"/>
      <c r="AW1044" s="245"/>
    </row>
    <row r="1045" spans="3:49" s="1" customFormat="1">
      <c r="C1045" s="3"/>
      <c r="K1045" s="153"/>
      <c r="AI1045" s="158"/>
      <c r="AP1045" s="159"/>
      <c r="AU1045" s="169"/>
      <c r="AV1045" s="244"/>
      <c r="AW1045" s="245"/>
    </row>
    <row r="1046" spans="3:49" s="1" customFormat="1">
      <c r="C1046" s="3"/>
      <c r="K1046" s="153"/>
      <c r="AI1046" s="158"/>
      <c r="AP1046" s="159"/>
      <c r="AU1046" s="169"/>
      <c r="AV1046" s="244"/>
      <c r="AW1046" s="245"/>
    </row>
    <row r="1047" spans="3:49" s="1" customFormat="1">
      <c r="C1047" s="3"/>
      <c r="K1047" s="153"/>
      <c r="AI1047" s="158"/>
      <c r="AP1047" s="159"/>
      <c r="AU1047" s="169"/>
      <c r="AV1047" s="244"/>
      <c r="AW1047" s="245"/>
    </row>
    <row r="1048" spans="3:49" s="1" customFormat="1">
      <c r="C1048" s="3"/>
      <c r="K1048" s="153"/>
      <c r="AI1048" s="158"/>
      <c r="AP1048" s="159"/>
      <c r="AU1048" s="169"/>
      <c r="AV1048" s="244"/>
      <c r="AW1048" s="245"/>
    </row>
    <row r="1049" spans="3:49" s="1" customFormat="1">
      <c r="C1049" s="3"/>
      <c r="K1049" s="153"/>
      <c r="AI1049" s="158"/>
      <c r="AP1049" s="159"/>
      <c r="AU1049" s="169"/>
      <c r="AV1049" s="244"/>
      <c r="AW1049" s="245"/>
    </row>
    <row r="1050" spans="3:49" s="1" customFormat="1">
      <c r="C1050" s="3"/>
      <c r="K1050" s="153"/>
      <c r="AI1050" s="158"/>
      <c r="AP1050" s="159"/>
      <c r="AU1050" s="169"/>
      <c r="AV1050" s="244"/>
      <c r="AW1050" s="245"/>
    </row>
    <row r="1051" spans="3:49" s="1" customFormat="1">
      <c r="C1051" s="3"/>
      <c r="K1051" s="153"/>
      <c r="AI1051" s="158"/>
      <c r="AP1051" s="159"/>
      <c r="AU1051" s="169"/>
      <c r="AV1051" s="244"/>
      <c r="AW1051" s="245"/>
    </row>
    <row r="1052" spans="3:49" s="1" customFormat="1">
      <c r="C1052" s="3"/>
      <c r="K1052" s="153"/>
      <c r="AI1052" s="158"/>
      <c r="AP1052" s="159"/>
      <c r="AU1052" s="169"/>
      <c r="AV1052" s="244"/>
      <c r="AW1052" s="245"/>
    </row>
    <row r="1053" spans="3:49" s="1" customFormat="1">
      <c r="C1053" s="3"/>
      <c r="K1053" s="153"/>
      <c r="AI1053" s="158"/>
      <c r="AP1053" s="159"/>
      <c r="AU1053" s="169"/>
      <c r="AV1053" s="244"/>
      <c r="AW1053" s="245"/>
    </row>
    <row r="1054" spans="3:49" s="1" customFormat="1">
      <c r="C1054" s="3"/>
      <c r="K1054" s="153"/>
      <c r="AI1054" s="158"/>
      <c r="AP1054" s="159"/>
      <c r="AU1054" s="169"/>
      <c r="AV1054" s="244"/>
      <c r="AW1054" s="245"/>
    </row>
    <row r="1055" spans="3:49" s="1" customFormat="1">
      <c r="C1055" s="3"/>
      <c r="K1055" s="153"/>
      <c r="AI1055" s="158"/>
      <c r="AP1055" s="159"/>
      <c r="AU1055" s="169"/>
      <c r="AV1055" s="244"/>
      <c r="AW1055" s="245"/>
    </row>
    <row r="1056" spans="3:49" s="1" customFormat="1">
      <c r="C1056" s="3"/>
      <c r="K1056" s="153"/>
      <c r="AI1056" s="158"/>
      <c r="AP1056" s="159"/>
      <c r="AU1056" s="169"/>
      <c r="AV1056" s="244"/>
      <c r="AW1056" s="245"/>
    </row>
    <row r="1057" spans="3:49" s="1" customFormat="1">
      <c r="C1057" s="3"/>
      <c r="K1057" s="153"/>
      <c r="AI1057" s="158"/>
      <c r="AP1057" s="159"/>
      <c r="AU1057" s="169"/>
      <c r="AV1057" s="244"/>
      <c r="AW1057" s="245"/>
    </row>
    <row r="1058" spans="3:49" s="1" customFormat="1">
      <c r="C1058" s="3"/>
      <c r="K1058" s="153"/>
      <c r="AI1058" s="158"/>
      <c r="AP1058" s="159"/>
      <c r="AU1058" s="169"/>
      <c r="AV1058" s="244"/>
      <c r="AW1058" s="245"/>
    </row>
    <row r="1059" spans="3:49" s="1" customFormat="1">
      <c r="C1059" s="3"/>
      <c r="K1059" s="153"/>
      <c r="AI1059" s="158"/>
      <c r="AP1059" s="159"/>
      <c r="AU1059" s="169"/>
      <c r="AV1059" s="244"/>
      <c r="AW1059" s="245"/>
    </row>
    <row r="1043386" spans="3:49" s="1" customFormat="1">
      <c r="C1043386" s="3"/>
      <c r="D1043386" s="121"/>
      <c r="E1043386" s="121"/>
      <c r="K1043386" s="153"/>
      <c r="AI1043386" s="158"/>
      <c r="AP1043386" s="159"/>
      <c r="AQ1043386" s="121"/>
      <c r="AR1043386" s="121"/>
      <c r="AT1043386" s="121"/>
      <c r="AU1043386" s="169"/>
      <c r="AV1043386" s="160"/>
      <c r="AW1043386" s="161"/>
    </row>
  </sheetData>
  <sheetProtection algorithmName="SHA-512" hashValue="qcx5Viz9czaN5HetkDyFSi27nI/vtNkFxsb/EEjUHRN/4GDD3PZ1fBq6uSP4rq2aQikSjgbf3H9JKfafSt4VYA==" saltValue="FObsBk2rRM6g4V/ChaUp8g==" spinCount="100000" sheet="1" objects="1" scenarios="1" formatCells="0" selectLockedCells="1"/>
  <phoneticPr fontId="8" type="noConversion"/>
  <conditionalFormatting sqref="B35:B1034">
    <cfRule type="expression" dxfId="25" priority="21" stopIfTrue="1">
      <formula>$C35=""</formula>
    </cfRule>
    <cfRule type="duplicateValues" dxfId="24" priority="40"/>
  </conditionalFormatting>
  <conditionalFormatting sqref="J35:J1034 F35:G1034">
    <cfRule type="duplicateValues" dxfId="23" priority="1629"/>
  </conditionalFormatting>
  <conditionalFormatting sqref="L35:L1034">
    <cfRule type="expression" dxfId="22" priority="11">
      <formula>OR($E35="MD",$E35="FO",$E35="FA",$E35="FB",$E35="FC",$E35="FD")</formula>
    </cfRule>
  </conditionalFormatting>
  <conditionalFormatting sqref="L24:AG24">
    <cfRule type="expression" dxfId="21" priority="760">
      <formula>L$24=L$30</formula>
    </cfRule>
  </conditionalFormatting>
  <conditionalFormatting sqref="L35:AG1034">
    <cfRule type="expression" dxfId="20" priority="2">
      <formula>AND(L35&lt;&gt;"",L35&lt;&gt;L$33)</formula>
    </cfRule>
  </conditionalFormatting>
  <conditionalFormatting sqref="L35:AH1034">
    <cfRule type="expression" dxfId="19" priority="7">
      <formula>OR($E35="",$G35="")</formula>
    </cfRule>
    <cfRule type="expression" dxfId="18" priority="8">
      <formula>ISNA($E35)</formula>
    </cfRule>
  </conditionalFormatting>
  <conditionalFormatting sqref="M35:M1034">
    <cfRule type="expression" dxfId="17" priority="12" stopIfTrue="1">
      <formula>OR($E35="MA",$E35="MB",$E35="MC",$E35="MO")</formula>
    </cfRule>
  </conditionalFormatting>
  <conditionalFormatting sqref="V35:V1034">
    <cfRule type="expression" dxfId="16" priority="10">
      <formula>$H35&lt;&gt;"M"</formula>
    </cfRule>
  </conditionalFormatting>
  <conditionalFormatting sqref="W35:W1034">
    <cfRule type="expression" dxfId="15" priority="9">
      <formula>$H35&lt;&gt;"F"</formula>
    </cfRule>
  </conditionalFormatting>
  <conditionalFormatting sqref="AC35:AD1034">
    <cfRule type="expression" dxfId="14" priority="13">
      <formula>OR($E35="MD",$E35="FD")</formula>
    </cfRule>
  </conditionalFormatting>
  <conditionalFormatting sqref="AP34:AP1034">
    <cfRule type="expression" dxfId="13" priority="6" stopIfTrue="1">
      <formula>ISNONTEXT(AP34)</formula>
    </cfRule>
  </conditionalFormatting>
  <conditionalFormatting sqref="AT34:AT1034">
    <cfRule type="expression" dxfId="12" priority="5">
      <formula>ISTEXT(AT34)</formula>
    </cfRule>
  </conditionalFormatting>
  <dataValidations count="34">
    <dataValidation type="custom" allowBlank="1" showInputMessage="1" showErrorMessage="1" error="有關年齡組別不設此項目" sqref="V1035" xr:uid="{CBDB69FE-A876-8A43-9964-C2A6423E8FB9}">
      <formula1>$H1035="M"</formula1>
    </dataValidation>
    <dataValidation type="custom" allowBlank="1" showInputMessage="1" showErrorMessage="1" error="有關年齡組別不設此項目" sqref="W1035" xr:uid="{718B9AB6-9D9A-164B-9C64-AD933A79E5F2}">
      <formula1>$H1035="F"</formula1>
    </dataValidation>
    <dataValidation type="custom" allowBlank="1" showInputMessage="1" showErrorMessage="1" error="有關年齡組別不設此項目" sqref="L1035" xr:uid="{7C82803A-20E1-5346-83E4-9B05A8E39EA8}">
      <formula1>OR($E1035="MO",$E1035="MA",$E1035="MB",$E1035="MC")</formula1>
    </dataValidation>
    <dataValidation type="custom" allowBlank="1" showInputMessage="1" showErrorMessage="1" error="有關年齡組別不設此項目" sqref="M1035" xr:uid="{E16B14DB-66EA-C741-82D5-FA37570681F5}">
      <formula1>OR($E1035="MD",$E1035="FA",$E1035="FB",$E1035="FC",$E1035="FD",$E1035="FO")</formula1>
    </dataValidation>
    <dataValidation type="custom" allowBlank="1" showInputMessage="1" showErrorMessage="1" sqref="X1035:AB1035 AE1035 S1035:U1035" xr:uid="{AA9F845E-0C06-DB44-8B7D-979DBFF9C5F0}">
      <formula1>OR($E$35&lt;&gt;"",$E$35&lt;&gt;"#N/A")</formula1>
    </dataValidation>
    <dataValidation type="custom" allowBlank="1" showInputMessage="1" showErrorMessage="1" sqref="N1035:R1035" xr:uid="{745E4EC1-B7B9-9F46-BE1F-8B053AA759B6}">
      <formula1>OR($E1035&lt;&gt;"",$E1035&lt;&gt;"#N/A")</formula1>
    </dataValidation>
    <dataValidation type="custom" allowBlank="1" showInputMessage="1" showErrorMessage="1" promptTitle="請輸入" prompt="SP" sqref="AE35:AE1034" xr:uid="{60888560-209A-CE4C-85C9-40CFFC49FB04}">
      <formula1>OR($E$22&lt;&gt;"",$E$22&lt;&gt;"#N/A")</formula1>
    </dataValidation>
    <dataValidation type="custom" allowBlank="1" showInputMessage="1" showErrorMessage="1" promptTitle="請輸入" prompt="400mH" sqref="S35:S1034" xr:uid="{44057858-14E9-B642-B266-D1B22D8C5CE2}">
      <formula1>OR($E$22&lt;&gt;"",$E$22&lt;&gt;"#N/A")</formula1>
    </dataValidation>
    <dataValidation type="custom" allowBlank="1" showInputMessage="1" showErrorMessage="1" promptTitle="請輸入" prompt="10K" sqref="U35:U1034" xr:uid="{E8D870E4-C06F-6D43-9AB8-35FE3E009766}">
      <formula1>OR($E$22&lt;&gt;"",$E$22&lt;&gt;"#N/A")</formula1>
    </dataValidation>
    <dataValidation type="custom" allowBlank="1" showInputMessage="1" showErrorMessage="1" error="有關年齡組別不設此項目" promptTitle="請輸入" prompt="DEC" sqref="V35:V1034" xr:uid="{20080A17-8B77-914E-B25A-BD6F8BC950E5}">
      <formula1>$H35="M"</formula1>
    </dataValidation>
    <dataValidation type="custom" allowBlank="1" showInputMessage="1" showErrorMessage="1" error="有關年齡組別不設此項目" promptTitle="請輸入" prompt="HEP" sqref="W35:W1034" xr:uid="{5E400C41-B3FF-F849-A6A2-EA2E1F8B3BA6}">
      <formula1>$H35="F"</formula1>
    </dataValidation>
    <dataValidation type="custom" allowBlank="1" showInputMessage="1" showErrorMessage="1" promptTitle="請輸入" prompt="HJ" sqref="X35:X1034" xr:uid="{2297CD26-7A34-2D41-A3AC-6CA468F603D0}">
      <formula1>OR($E$22&lt;&gt;"",$E$22&lt;&gt;"#N/A")</formula1>
    </dataValidation>
    <dataValidation type="custom" allowBlank="1" showInputMessage="1" showErrorMessage="1" error="有關年齡組別不設此項目" promptTitle="請輸入" prompt="110mH_x000a_" sqref="L35:L1034" xr:uid="{12D894F5-8A63-C148-BCB8-2FF72F79149B}">
      <formula1>OR($E35="MO",$E35="MA",$E35="MB",$E35="MC")</formula1>
    </dataValidation>
    <dataValidation type="custom" allowBlank="1" showInputMessage="1" showErrorMessage="1" error="有關年齡組別不設此項目" promptTitle="請輸入" prompt="100mH" sqref="M35:M1034" xr:uid="{CA9B5648-60F4-204C-A06C-3A444323EAAC}">
      <formula1>OR($E35="MD",$E35="WA",$E35="WB",$E35="WC",$E35="WD",$E35="WO")</formula1>
    </dataValidation>
    <dataValidation type="custom" allowBlank="1" showInputMessage="1" showErrorMessage="1" promptTitle="請輸入" prompt="LJ" sqref="Y35:Y1034" xr:uid="{54308D3D-8564-7641-8B0D-6D332DF3F835}">
      <formula1>OR($E$22&lt;&gt;"",$E$22&lt;&gt;"#N/A")</formula1>
    </dataValidation>
    <dataValidation type="custom" allowBlank="1" showInputMessage="1" showErrorMessage="1" promptTitle="請輸入" prompt="TJ" sqref="Z35:Z1034" xr:uid="{EB3CE77E-D3E0-0E41-8B3D-EE62FFB3301D}">
      <formula1>OR($E$22&lt;&gt;"",$E$22&lt;&gt;"#N/A")</formula1>
    </dataValidation>
    <dataValidation type="custom" allowBlank="1" showInputMessage="1" showErrorMessage="1" promptTitle="請輸入" prompt="PV" sqref="AA35:AA1034" xr:uid="{D42F37AA-8AEE-1940-9F16-1C11218C1A5A}">
      <formula1>OR($E$22&lt;&gt;"",$E$22&lt;&gt;"#N/A")</formula1>
    </dataValidation>
    <dataValidation type="custom" allowBlank="1" showInputMessage="1" showErrorMessage="1" promptTitle="請輸入" prompt="HT" sqref="AB35:AB1034" xr:uid="{B2CFD9AC-8FB0-C248-B6DA-4C8EAA5FD8E8}">
      <formula1>OR($E$22&lt;&gt;"",$E$22&lt;&gt;"#N/A")</formula1>
    </dataValidation>
    <dataValidation allowBlank="1" showInputMessage="1" showErrorMessage="1" promptTitle="請輸入" prompt="[隊名]" sqref="AH35:AH1034" xr:uid="{34D597E2-EA3B-2640-A985-4F3335C1A9CB}"/>
    <dataValidation allowBlank="1" showInputMessage="1" showErrorMessage="1" promptTitle="請輸入" prompt="$60" sqref="AI35:AI1034" xr:uid="{A3E5F5C1-895F-4C48-A168-6B3B2D003001}"/>
    <dataValidation type="custom" allowBlank="1" showInputMessage="1" showErrorMessage="1" errorTitle="輸入錯誤" error="請輸入正確電郵地址" prompt="{必須輸入}" sqref="AL35:AL1034" xr:uid="{5F62BC96-AC80-984A-A76F-C2AA52DBC8F7}">
      <formula1>ISNUMBER(MATCH("*@*.?*",AL35,0))</formula1>
    </dataValidation>
    <dataValidation type="custom" allowBlank="1" showInputMessage="1" showErrorMessage="1" promptTitle="請輸入" prompt="100M" sqref="N35:N1034" xr:uid="{8BE15B9C-653E-374E-8A87-09F9A967B649}">
      <formula1>OR($E35&lt;&gt;"",$E35&lt;&gt;"#N/A")</formula1>
    </dataValidation>
    <dataValidation type="custom" allowBlank="1" showInputMessage="1" showErrorMessage="1" promptTitle="請輸入" prompt="200M" sqref="O35:O1034" xr:uid="{B8E7A676-021B-714B-89A1-7787A8204A61}">
      <formula1>OR($E35&lt;&gt;"",$E35&lt;&gt;"#N/A")</formula1>
    </dataValidation>
    <dataValidation type="custom" allowBlank="1" showInputMessage="1" showErrorMessage="1" promptTitle="請輸入" prompt="400M" sqref="P35:P1034" xr:uid="{CC36D07E-AA04-E843-BEB6-AC97A01EE0F7}">
      <formula1>OR($E35&lt;&gt;"",$E35&lt;&gt;"#N/A")</formula1>
    </dataValidation>
    <dataValidation type="custom" allowBlank="1" showInputMessage="1" showErrorMessage="1" promptTitle="請輸入" prompt="800M" sqref="Q35:Q1034" xr:uid="{4BEB8996-CDB2-0B40-8DF8-D603A22AB21F}">
      <formula1>OR($E35&lt;&gt;"",$E35&lt;&gt;"#N/A")</formula1>
    </dataValidation>
    <dataValidation type="custom" allowBlank="1" showInputMessage="1" showErrorMessage="1" promptTitle="請輸入" prompt="1500M" sqref="R35:R1034" xr:uid="{727942FC-312E-7842-A2D5-FB0AB2D17F9E}">
      <formula1>OR($E35&lt;&gt;"",$E35&lt;&gt;"#N/A")</formula1>
    </dataValidation>
    <dataValidation type="custom" allowBlank="1" showInputMessage="1" showErrorMessage="1" promptTitle="請輸入" prompt="5000M" sqref="T35:T1034" xr:uid="{7E1DADEB-02EE-714C-B571-9A0165AF6163}">
      <formula1>OR($E$22&lt;&gt;"",$E$22&lt;&gt;"#N/A")</formula1>
    </dataValidation>
    <dataValidation allowBlank="1" showInputMessage="1" showErrorMessage="1" promptTitle="請輸入" prompt="4x100M" sqref="AF35:AF1034" xr:uid="{86977DCE-74A1-8848-A7C3-62C68FFB3D8F}"/>
    <dataValidation allowBlank="1" showInputMessage="1" showErrorMessage="1" promptTitle="請輸入: " prompt="4x400M" sqref="AG35:AG1034" xr:uid="{68EB4272-9686-A943-AF5A-04C7169FB9E4}"/>
    <dataValidation allowBlank="1" showInputMessage="1" showErrorMessage="1" prompt="{必須輸入}" sqref="AN35:AO1034 G35:H1034" xr:uid="{DA12EFAA-49C1-054F-A2B5-E71069A0689A}"/>
    <dataValidation type="whole" allowBlank="1" showInputMessage="1" showErrorMessage="1" error="輸入年份不合適" prompt="{必須輸入}" sqref="I35:I1034" xr:uid="{B8351C3A-DBD8-7341-90FD-0EDE70483264}">
      <formula1>$D$4</formula1>
      <formula2>$E$8</formula2>
    </dataValidation>
    <dataValidation type="custom" allowBlank="1" showInputMessage="1" showErrorMessage="1" sqref="AC1035:AD1035" xr:uid="{98773132-1C0D-864A-96AF-2416305B39B7}">
      <formula1>$I1035&lt;$D$10</formula1>
    </dataValidation>
    <dataValidation type="custom" allowBlank="1" showInputMessage="1" showErrorMessage="1" promptTitle="請輸入" prompt="JT" sqref="AC35:AC1034" xr:uid="{E7224315-1BB5-4044-ACA8-E581D0659277}">
      <formula1>$I35&lt;$D$10</formula1>
    </dataValidation>
    <dataValidation type="custom" allowBlank="1" showInputMessage="1" showErrorMessage="1" promptTitle="請輸入" prompt="DT" sqref="AD35:AD1034" xr:uid="{AA0D322F-9D5D-A541-8EF8-C515E47CBFF6}">
      <formula1>$I35&lt;$D$10</formula1>
    </dataValidation>
  </dataValidations>
  <hyperlinks>
    <hyperlink ref="AJ33" r:id="rId1" display="http://www.tcaa.com.hk/memeberreglist" xr:uid="{505AB783-B36C-C24B-A283-F5E6475C6BC2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8" fitToHeight="15" orientation="portrait" horizontalDpi="4294967292" verticalDpi="4294967292"/>
  <headerFooter>
    <oddFooter>&amp;L&amp;"新細明體,標準"&amp;8&amp;K000000&amp;A&amp;C&amp;"新細明體,標準"&amp;K000000P.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2330B-7C23-E14E-B5C0-277B93B09F93}">
  <sheetPr codeName="Worksheet___3">
    <pageSetUpPr fitToPage="1"/>
  </sheetPr>
  <dimension ref="A1:AM1035"/>
  <sheetViews>
    <sheetView topLeftCell="E2" zoomScale="120" zoomScaleNormal="120" zoomScalePageLayoutView="85" workbookViewId="0">
      <pane ySplit="33" topLeftCell="A35" activePane="bottomLeft" state="frozen"/>
      <selection activeCell="F36" sqref="F36"/>
      <selection pane="bottomLeft" activeCell="F35" sqref="F35"/>
    </sheetView>
  </sheetViews>
  <sheetFormatPr baseColWidth="10" defaultColWidth="10.6640625" defaultRowHeight="16"/>
  <cols>
    <col min="1" max="1" width="10.6640625" style="39" hidden="1" customWidth="1"/>
    <col min="2" max="2" width="10.6640625" style="40" hidden="1" customWidth="1"/>
    <col min="3" max="3" width="10.6640625" style="2" hidden="1" customWidth="1"/>
    <col min="4" max="5" width="10.33203125" style="39" bestFit="1" customWidth="1"/>
    <col min="6" max="6" width="11.5" style="39" customWidth="1"/>
    <col min="7" max="7" width="24.5" style="40" customWidth="1"/>
    <col min="8" max="8" width="12.6640625" style="40" customWidth="1"/>
    <col min="9" max="9" width="24" style="40" customWidth="1"/>
    <col min="10" max="15" width="13.33203125" style="40" customWidth="1"/>
    <col min="16" max="16" width="13.33203125" style="40" hidden="1" customWidth="1"/>
    <col min="17" max="25" width="13.33203125" style="40" customWidth="1"/>
    <col min="26" max="26" width="15.6640625" style="40" customWidth="1"/>
    <col min="27" max="27" width="15.33203125" style="114" customWidth="1"/>
    <col min="28" max="28" width="16.5" style="40" customWidth="1"/>
    <col min="29" max="29" width="26.6640625" style="106" customWidth="1"/>
    <col min="30" max="30" width="20.6640625" style="40" customWidth="1"/>
    <col min="31" max="31" width="21.6640625" style="40" customWidth="1"/>
    <col min="32" max="32" width="18.1640625" style="40" customWidth="1"/>
    <col min="33" max="33" width="14.1640625" style="115" bestFit="1" customWidth="1"/>
    <col min="34" max="34" width="14.1640625" style="14" bestFit="1" customWidth="1"/>
    <col min="35" max="35" width="13.83203125" style="24" customWidth="1"/>
    <col min="36" max="36" width="9.33203125" style="40" hidden="1" customWidth="1"/>
    <col min="37" max="37" width="12.5" style="116" customWidth="1"/>
    <col min="38" max="38" width="19" style="39" customWidth="1"/>
    <col min="39" max="39" width="2.5" style="39" customWidth="1"/>
    <col min="40" max="16384" width="10.6640625" style="39"/>
  </cols>
  <sheetData>
    <row r="1" spans="1:39" hidden="1">
      <c r="A1" s="33"/>
      <c r="B1" s="34"/>
      <c r="C1" s="163"/>
      <c r="D1" s="33"/>
      <c r="E1" s="33"/>
      <c r="F1" s="33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5"/>
      <c r="AB1" s="34"/>
      <c r="AC1" s="36"/>
      <c r="AD1" s="34"/>
      <c r="AE1" s="34"/>
      <c r="AF1" s="34"/>
      <c r="AG1" s="37"/>
      <c r="AH1" s="25"/>
      <c r="AI1" s="17"/>
      <c r="AJ1" s="34"/>
      <c r="AK1" s="38"/>
      <c r="AL1" s="33"/>
      <c r="AM1" s="33"/>
    </row>
    <row r="2" spans="1:39" ht="26">
      <c r="A2" s="33"/>
      <c r="B2" s="227">
        <v>2026</v>
      </c>
      <c r="C2" s="228"/>
      <c r="D2" s="42" t="s">
        <v>155</v>
      </c>
      <c r="E2" s="42"/>
      <c r="F2" s="45"/>
      <c r="G2" s="34"/>
      <c r="H2" s="41" t="str">
        <f>'公開及青年組 Open &amp; Junior'!H2</f>
        <v>2026 公民田徑錦標賽 第5站</v>
      </c>
      <c r="I2" s="33"/>
      <c r="J2" s="34"/>
      <c r="K2" s="256" t="s">
        <v>11</v>
      </c>
      <c r="L2" s="34"/>
      <c r="M2" s="34"/>
      <c r="N2" s="33"/>
      <c r="O2" s="33"/>
      <c r="P2" s="33"/>
      <c r="Q2" s="34"/>
      <c r="R2" s="34"/>
      <c r="S2" s="34"/>
      <c r="T2" s="34"/>
      <c r="U2" s="34"/>
      <c r="V2" s="34"/>
      <c r="W2" s="34"/>
      <c r="X2" s="34"/>
      <c r="Y2" s="34"/>
      <c r="Z2" s="34"/>
      <c r="AA2" s="35"/>
      <c r="AB2" s="34"/>
      <c r="AC2" s="36"/>
      <c r="AD2" s="34"/>
      <c r="AE2" s="34"/>
      <c r="AF2" s="34"/>
      <c r="AG2" s="37"/>
      <c r="AH2" s="25"/>
      <c r="AI2" s="17"/>
      <c r="AJ2" s="34"/>
      <c r="AK2" s="38"/>
      <c r="AL2" s="33"/>
      <c r="AM2" s="33"/>
    </row>
    <row r="3" spans="1:39" ht="26">
      <c r="A3" s="33"/>
      <c r="B3" s="225" t="s">
        <v>129</v>
      </c>
      <c r="C3" s="226"/>
      <c r="D3" s="223" t="s">
        <v>130</v>
      </c>
      <c r="E3" s="224"/>
      <c r="F3" s="123" t="s">
        <v>127</v>
      </c>
      <c r="G3" s="34"/>
      <c r="H3" s="43" t="str">
        <f>'公開及青年組 Open &amp; Junior'!H3</f>
        <v>地點：</v>
      </c>
      <c r="I3" s="33" t="str">
        <f>'公開及青年組 Open &amp; Junior'!I3</f>
        <v>灣仔運動場</v>
      </c>
      <c r="J3" s="34"/>
      <c r="K3" s="255" t="s">
        <v>133</v>
      </c>
      <c r="L3" s="34"/>
      <c r="M3" s="34"/>
      <c r="N3" s="44"/>
      <c r="O3" s="44"/>
      <c r="P3" s="44"/>
      <c r="Q3" s="34"/>
      <c r="R3" s="34"/>
      <c r="S3" s="34"/>
      <c r="T3" s="34"/>
      <c r="U3" s="34"/>
      <c r="V3" s="34"/>
      <c r="W3" s="34"/>
      <c r="X3" s="34"/>
      <c r="Y3" s="34"/>
      <c r="Z3" s="34"/>
      <c r="AA3" s="35"/>
      <c r="AB3" s="34"/>
      <c r="AC3" s="36"/>
      <c r="AD3" s="34"/>
      <c r="AE3" s="34"/>
      <c r="AF3" s="34"/>
      <c r="AG3" s="37"/>
      <c r="AH3" s="25"/>
      <c r="AI3" s="17"/>
      <c r="AJ3" s="34"/>
      <c r="AK3" s="38"/>
      <c r="AL3" s="33"/>
      <c r="AM3" s="33"/>
    </row>
    <row r="4" spans="1:39">
      <c r="A4" s="33"/>
      <c r="B4" s="170">
        <v>11</v>
      </c>
      <c r="C4" s="125">
        <v>11</v>
      </c>
      <c r="D4" s="229">
        <f>IF(AND($C4="",$B4=""),"",IF($C4="Open","不限",$B$2-$C4))</f>
        <v>2015</v>
      </c>
      <c r="E4" s="230">
        <f>IF(AND($C4="",$B4=""),"",IF($C4="Open","不限",$B$2-$B4))</f>
        <v>2015</v>
      </c>
      <c r="F4" s="123" t="s">
        <v>123</v>
      </c>
      <c r="G4" s="34"/>
      <c r="H4" s="43" t="s">
        <v>104</v>
      </c>
      <c r="I4" s="258" t="str">
        <f>'公開及青年組 Open &amp; Junior'!I4</f>
        <v>2026.10.01 (四) 國慶假期</v>
      </c>
      <c r="J4" s="34"/>
      <c r="K4" s="34"/>
      <c r="L4" s="34"/>
      <c r="M4" s="34"/>
      <c r="N4" s="44"/>
      <c r="O4" s="44"/>
      <c r="P4" s="44"/>
      <c r="Q4" s="34"/>
      <c r="R4" s="34"/>
      <c r="S4" s="34"/>
      <c r="T4" s="34"/>
      <c r="U4" s="34"/>
      <c r="V4" s="34"/>
      <c r="W4" s="34"/>
      <c r="X4" s="34"/>
      <c r="Y4" s="34"/>
      <c r="Z4" s="34"/>
      <c r="AA4" s="35"/>
      <c r="AB4" s="34"/>
      <c r="AC4" s="36"/>
      <c r="AD4" s="34"/>
      <c r="AE4" s="34"/>
      <c r="AF4" s="34"/>
      <c r="AG4" s="37"/>
      <c r="AH4" s="25"/>
      <c r="AI4" s="17"/>
      <c r="AJ4" s="34"/>
      <c r="AK4" s="38"/>
      <c r="AL4" s="33"/>
      <c r="AM4" s="33"/>
    </row>
    <row r="5" spans="1:39">
      <c r="A5" s="33"/>
      <c r="B5" s="170">
        <v>10</v>
      </c>
      <c r="C5" s="125">
        <v>10</v>
      </c>
      <c r="D5" s="231">
        <f t="shared" ref="D5:D9" si="0">IF(AND($C5="",$B5=""),"",IF($C5="Open","不限",$B$2-$C5))</f>
        <v>2016</v>
      </c>
      <c r="E5" s="45">
        <f t="shared" ref="E5:E9" si="1">IF(AND($C5="",$B5=""),"",IF($C5="Open","不限",$B$2-$B5))</f>
        <v>2016</v>
      </c>
      <c r="F5" s="126" t="s">
        <v>124</v>
      </c>
      <c r="G5" s="34"/>
      <c r="H5" s="33"/>
      <c r="I5" s="33"/>
      <c r="J5" s="33"/>
      <c r="K5" s="33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5"/>
      <c r="AB5" s="34"/>
      <c r="AC5" s="36"/>
      <c r="AD5" s="34"/>
      <c r="AE5" s="34"/>
      <c r="AF5" s="34"/>
      <c r="AG5" s="37"/>
      <c r="AH5" s="25"/>
      <c r="AI5" s="17"/>
      <c r="AJ5" s="34"/>
      <c r="AK5" s="38"/>
      <c r="AL5" s="33"/>
      <c r="AM5" s="33"/>
    </row>
    <row r="6" spans="1:39">
      <c r="A6" s="33"/>
      <c r="B6" s="170">
        <v>9</v>
      </c>
      <c r="C6" s="125">
        <v>9</v>
      </c>
      <c r="D6" s="231">
        <f t="shared" si="0"/>
        <v>2017</v>
      </c>
      <c r="E6" s="45">
        <f t="shared" si="1"/>
        <v>2017</v>
      </c>
      <c r="F6" s="126" t="s">
        <v>125</v>
      </c>
      <c r="G6" s="46" t="str">
        <f>'公開及青年組 Open &amp; Junior'!G6</f>
        <v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v>
      </c>
      <c r="H6" s="33"/>
      <c r="I6" s="33"/>
      <c r="J6" s="33"/>
      <c r="K6" s="33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5"/>
      <c r="AB6" s="34"/>
      <c r="AC6" s="36"/>
      <c r="AD6" s="34"/>
      <c r="AE6" s="34"/>
      <c r="AF6" s="34"/>
      <c r="AG6" s="37"/>
      <c r="AH6" s="25"/>
      <c r="AI6" s="17"/>
      <c r="AJ6" s="34"/>
      <c r="AK6" s="38"/>
      <c r="AL6" s="33"/>
      <c r="AM6" s="33"/>
    </row>
    <row r="7" spans="1:39">
      <c r="A7" s="33"/>
      <c r="B7" s="170">
        <v>8</v>
      </c>
      <c r="C7" s="125">
        <v>8</v>
      </c>
      <c r="D7" s="231">
        <f t="shared" si="0"/>
        <v>2018</v>
      </c>
      <c r="E7" s="45">
        <f t="shared" si="1"/>
        <v>2018</v>
      </c>
      <c r="F7" s="126" t="s">
        <v>126</v>
      </c>
      <c r="G7" s="46" t="str">
        <f>'公開及青年組 Open &amp; Junior'!G7</f>
        <v xml:space="preserve">        並同意參賽者倘若出現不可預測之身體健康狀況；包括任何程度受傷甚或死亡，不論任何過失責任均不會向主辦或協辦機構或個人予以追究。</v>
      </c>
      <c r="H7" s="33"/>
      <c r="I7" s="33"/>
      <c r="J7" s="33"/>
      <c r="K7" s="33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5"/>
      <c r="AB7" s="34"/>
      <c r="AC7" s="36"/>
      <c r="AD7" s="34"/>
      <c r="AE7" s="34"/>
      <c r="AF7" s="34"/>
      <c r="AG7" s="37"/>
      <c r="AH7" s="25"/>
      <c r="AI7" s="17"/>
      <c r="AJ7" s="34"/>
      <c r="AK7" s="38"/>
      <c r="AL7" s="33"/>
      <c r="AM7" s="33"/>
    </row>
    <row r="8" spans="1:39">
      <c r="A8" s="33"/>
      <c r="B8" s="170">
        <v>7</v>
      </c>
      <c r="C8" s="125">
        <v>7</v>
      </c>
      <c r="D8" s="231">
        <f t="shared" si="0"/>
        <v>2019</v>
      </c>
      <c r="E8" s="45">
        <f t="shared" si="1"/>
        <v>2019</v>
      </c>
      <c r="F8" s="126" t="s">
        <v>131</v>
      </c>
      <c r="G8" s="46" t="str">
        <f>'公開及青年組 Open &amp; Junior'!G8</f>
        <v xml:space="preserve">      - 報名表格一經提交，本會將不接受更改或退款，敬請於提交前小心核對以確保內容正確。</v>
      </c>
      <c r="H8" s="33"/>
      <c r="I8" s="33"/>
      <c r="J8" s="33"/>
      <c r="K8" s="33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5"/>
      <c r="AB8" s="34"/>
      <c r="AC8" s="36"/>
      <c r="AD8" s="34"/>
      <c r="AE8" s="34"/>
      <c r="AF8" s="34"/>
      <c r="AG8" s="37"/>
      <c r="AH8" s="25"/>
      <c r="AI8" s="17"/>
      <c r="AJ8" s="34"/>
      <c r="AK8" s="38"/>
      <c r="AL8" s="33"/>
      <c r="AM8" s="33"/>
    </row>
    <row r="9" spans="1:39" s="54" customFormat="1" ht="15" customHeight="1">
      <c r="A9" s="47"/>
      <c r="B9" s="170">
        <v>6</v>
      </c>
      <c r="C9" s="125">
        <v>6</v>
      </c>
      <c r="D9" s="231">
        <f t="shared" si="0"/>
        <v>2020</v>
      </c>
      <c r="E9" s="45">
        <f t="shared" si="1"/>
        <v>2020</v>
      </c>
      <c r="F9" s="126" t="s">
        <v>132</v>
      </c>
      <c r="G9" s="254" t="str">
        <f>'公開及青年組 Open &amp; Junior'!G9</f>
        <v xml:space="preserve">      - 於本表格內進行 Cut &amp; Paste 搬移已輸入的資料，會做成計算程式錯誤，敬請留意。</v>
      </c>
      <c r="H9" s="49"/>
      <c r="I9" s="47"/>
      <c r="J9" s="49"/>
      <c r="K9" s="49"/>
      <c r="L9" s="49"/>
      <c r="M9" s="50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51"/>
      <c r="AB9" s="49"/>
      <c r="AC9" s="36"/>
      <c r="AD9" s="49"/>
      <c r="AE9" s="49"/>
      <c r="AF9" s="49"/>
      <c r="AG9" s="52"/>
      <c r="AH9" s="26"/>
      <c r="AI9" s="18"/>
      <c r="AJ9" s="49"/>
      <c r="AK9" s="53"/>
      <c r="AL9" s="47"/>
      <c r="AM9" s="33"/>
    </row>
    <row r="10" spans="1:39" s="54" customFormat="1" ht="15" customHeight="1">
      <c r="A10" s="47"/>
      <c r="B10" s="170"/>
      <c r="C10" s="125"/>
      <c r="D10" s="231"/>
      <c r="E10" s="45"/>
      <c r="F10" s="126"/>
      <c r="G10" s="254" t="str">
        <f>'公開及青年組 Open &amp; Junior'!G10</f>
        <v xml:space="preserve">      *請連同已存入相應總額之銀行入數紙及 本Excel一併以電郵發送至 tcaaoac5@gmail.com 辦理  （戶名：TCAA Ltd  南洋商業銀行 043-487-1-026363-0 /  恆生銀行 390-489276-883 儲蓄戶口）</v>
      </c>
      <c r="H10" s="49"/>
      <c r="I10" s="47"/>
      <c r="J10" s="49"/>
      <c r="K10" s="49"/>
      <c r="L10" s="49"/>
      <c r="M10" s="50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51"/>
      <c r="AB10" s="49"/>
      <c r="AC10" s="36"/>
      <c r="AD10" s="56"/>
      <c r="AE10" s="49"/>
      <c r="AF10" s="49"/>
      <c r="AG10" s="52"/>
      <c r="AH10" s="9"/>
      <c r="AI10" s="19"/>
      <c r="AJ10" s="49"/>
      <c r="AK10" s="53"/>
      <c r="AL10" s="47"/>
      <c r="AM10" s="33"/>
    </row>
    <row r="11" spans="1:39" s="54" customFormat="1" ht="15" customHeight="1">
      <c r="A11" s="47"/>
      <c r="B11" s="170"/>
      <c r="C11" s="125"/>
      <c r="D11" s="232"/>
      <c r="E11" s="233"/>
      <c r="F11" s="132"/>
      <c r="G11" s="257" t="str">
        <f>'公開及青年組 Open &amp; Junior'!G11</f>
        <v xml:space="preserve">      *必需填寫</v>
      </c>
      <c r="H11" s="49"/>
      <c r="I11" s="47"/>
      <c r="J11" s="49"/>
      <c r="K11" s="49"/>
      <c r="L11" s="49"/>
      <c r="M11" s="50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51"/>
      <c r="AB11" s="49"/>
      <c r="AC11" s="36"/>
      <c r="AD11" s="56"/>
      <c r="AE11" s="49"/>
      <c r="AF11" s="49"/>
      <c r="AG11" s="52"/>
      <c r="AH11" s="9"/>
      <c r="AI11" s="19"/>
      <c r="AJ11" s="49"/>
      <c r="AK11" s="53"/>
      <c r="AL11" s="47"/>
      <c r="AM11" s="33"/>
    </row>
    <row r="12" spans="1:39" s="54" customFormat="1" ht="15" hidden="1" customHeight="1">
      <c r="A12" s="47"/>
      <c r="B12" s="170"/>
      <c r="C12" s="125"/>
      <c r="D12" s="232"/>
      <c r="E12" s="233"/>
      <c r="F12" s="132"/>
      <c r="G12" s="57"/>
      <c r="H12" s="49"/>
      <c r="I12" s="47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49"/>
      <c r="AA12" s="49"/>
      <c r="AB12" s="49"/>
      <c r="AC12" s="36"/>
      <c r="AD12" s="56"/>
      <c r="AE12" s="49"/>
      <c r="AF12" s="49"/>
      <c r="AG12" s="52"/>
      <c r="AH12" s="9"/>
      <c r="AI12" s="19"/>
      <c r="AJ12" s="49"/>
      <c r="AK12" s="53"/>
      <c r="AL12" s="47"/>
      <c r="AM12" s="33"/>
    </row>
    <row r="13" spans="1:39" s="54" customFormat="1" ht="15" hidden="1" customHeight="1">
      <c r="A13" s="47"/>
      <c r="B13" s="49"/>
      <c r="C13" s="49"/>
      <c r="D13" s="47"/>
      <c r="E13" s="55"/>
      <c r="F13" s="49"/>
      <c r="G13" s="57"/>
      <c r="H13" s="49"/>
      <c r="I13" s="47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49"/>
      <c r="AA13" s="49"/>
      <c r="AB13" s="49"/>
      <c r="AC13" s="36"/>
      <c r="AD13" s="56"/>
      <c r="AE13" s="49"/>
      <c r="AF13" s="49"/>
      <c r="AG13" s="52"/>
      <c r="AH13" s="9"/>
      <c r="AI13" s="19"/>
      <c r="AJ13" s="49"/>
      <c r="AK13" s="53"/>
      <c r="AL13" s="47"/>
      <c r="AM13" s="33"/>
    </row>
    <row r="14" spans="1:39" s="54" customFormat="1" ht="15" hidden="1" customHeight="1">
      <c r="A14" s="47"/>
      <c r="B14" s="49"/>
      <c r="C14" s="49"/>
      <c r="D14" s="47"/>
      <c r="E14" s="55"/>
      <c r="F14" s="49"/>
      <c r="G14" s="57"/>
      <c r="H14" s="49"/>
      <c r="I14" s="47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49"/>
      <c r="AA14" s="49"/>
      <c r="AB14" s="49"/>
      <c r="AC14" s="36"/>
      <c r="AD14" s="56"/>
      <c r="AE14" s="49"/>
      <c r="AF14" s="49"/>
      <c r="AG14" s="52"/>
      <c r="AH14" s="9"/>
      <c r="AI14" s="19"/>
      <c r="AJ14" s="49"/>
      <c r="AK14" s="53"/>
      <c r="AL14" s="47"/>
      <c r="AM14" s="33"/>
    </row>
    <row r="15" spans="1:39" s="54" customFormat="1" ht="15" hidden="1" customHeight="1">
      <c r="A15" s="47"/>
      <c r="B15" s="49"/>
      <c r="C15" s="49"/>
      <c r="D15" s="47"/>
      <c r="E15" s="55"/>
      <c r="F15" s="49"/>
      <c r="G15" s="57"/>
      <c r="H15" s="49"/>
      <c r="I15" s="47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49"/>
      <c r="AA15" s="49"/>
      <c r="AB15" s="49"/>
      <c r="AC15" s="36"/>
      <c r="AD15" s="56"/>
      <c r="AE15" s="49"/>
      <c r="AF15" s="49"/>
      <c r="AG15" s="52"/>
      <c r="AH15" s="9"/>
      <c r="AI15" s="19"/>
      <c r="AJ15" s="49"/>
      <c r="AK15" s="53"/>
      <c r="AL15" s="47"/>
      <c r="AM15" s="33"/>
    </row>
    <row r="16" spans="1:39" s="54" customFormat="1" ht="15" hidden="1" customHeight="1">
      <c r="A16" s="47"/>
      <c r="B16" s="49"/>
      <c r="C16" s="49"/>
      <c r="D16" s="47"/>
      <c r="E16" s="55"/>
      <c r="F16" s="49"/>
      <c r="G16" s="57"/>
      <c r="H16" s="49"/>
      <c r="I16" s="47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49"/>
      <c r="AA16" s="49"/>
      <c r="AB16" s="49"/>
      <c r="AC16" s="36"/>
      <c r="AD16" s="56"/>
      <c r="AE16" s="49"/>
      <c r="AF16" s="49"/>
      <c r="AG16" s="52"/>
      <c r="AH16" s="9"/>
      <c r="AI16" s="19"/>
      <c r="AJ16" s="49"/>
      <c r="AK16" s="53"/>
      <c r="AL16" s="47"/>
      <c r="AM16" s="33"/>
    </row>
    <row r="17" spans="1:39" s="54" customFormat="1" ht="15" hidden="1" customHeight="1">
      <c r="A17" s="47"/>
      <c r="B17" s="49"/>
      <c r="C17" s="49"/>
      <c r="D17" s="47"/>
      <c r="E17" s="55"/>
      <c r="F17" s="49"/>
      <c r="G17" s="57"/>
      <c r="H17" s="49"/>
      <c r="I17" s="47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49"/>
      <c r="AA17" s="49"/>
      <c r="AB17" s="49"/>
      <c r="AC17" s="36"/>
      <c r="AD17" s="56"/>
      <c r="AE17" s="49"/>
      <c r="AF17" s="49"/>
      <c r="AG17" s="52"/>
      <c r="AH17" s="9"/>
      <c r="AI17" s="19"/>
      <c r="AJ17" s="49"/>
      <c r="AK17" s="53"/>
      <c r="AL17" s="47"/>
      <c r="AM17" s="33"/>
    </row>
    <row r="18" spans="1:39" s="54" customFormat="1" ht="15" hidden="1" customHeight="1">
      <c r="A18" s="47"/>
      <c r="B18" s="49"/>
      <c r="C18" s="49"/>
      <c r="D18" s="47"/>
      <c r="E18" s="55"/>
      <c r="F18" s="49"/>
      <c r="G18" s="57"/>
      <c r="H18" s="49"/>
      <c r="I18" s="47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49"/>
      <c r="AA18" s="49"/>
      <c r="AB18" s="49"/>
      <c r="AC18" s="36"/>
      <c r="AD18" s="56"/>
      <c r="AE18" s="49"/>
      <c r="AF18" s="49"/>
      <c r="AG18" s="52"/>
      <c r="AH18" s="9"/>
      <c r="AI18" s="19"/>
      <c r="AJ18" s="49"/>
      <c r="AK18" s="53"/>
      <c r="AL18" s="47"/>
      <c r="AM18" s="33"/>
    </row>
    <row r="19" spans="1:39" s="54" customFormat="1" ht="15" hidden="1" customHeight="1">
      <c r="A19" s="47"/>
      <c r="B19" s="49"/>
      <c r="C19" s="49"/>
      <c r="D19" s="47"/>
      <c r="E19" s="55"/>
      <c r="F19" s="49"/>
      <c r="G19" s="57"/>
      <c r="H19" s="57"/>
      <c r="I19" s="57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49"/>
      <c r="AA19" s="49"/>
      <c r="AB19" s="49"/>
      <c r="AC19" s="36"/>
      <c r="AD19" s="56"/>
      <c r="AE19" s="49"/>
      <c r="AF19" s="49"/>
      <c r="AG19" s="52"/>
      <c r="AH19" s="9"/>
      <c r="AI19" s="19"/>
      <c r="AJ19" s="49"/>
      <c r="AK19" s="53"/>
      <c r="AL19" s="47"/>
      <c r="AM19" s="33"/>
    </row>
    <row r="20" spans="1:39" s="54" customFormat="1" ht="15" hidden="1" customHeight="1">
      <c r="A20" s="47"/>
      <c r="B20" s="49"/>
      <c r="C20" s="49"/>
      <c r="D20" s="47"/>
      <c r="E20" s="55"/>
      <c r="F20" s="49"/>
      <c r="G20" s="57"/>
      <c r="H20" s="49"/>
      <c r="I20" s="47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49"/>
      <c r="AA20" s="49"/>
      <c r="AB20" s="49"/>
      <c r="AC20" s="36"/>
      <c r="AD20" s="56"/>
      <c r="AE20" s="49"/>
      <c r="AF20" s="49"/>
      <c r="AG20" s="52"/>
      <c r="AH20" s="9"/>
      <c r="AI20" s="19"/>
      <c r="AJ20" s="49"/>
      <c r="AK20" s="53"/>
      <c r="AL20" s="47"/>
      <c r="AM20" s="33"/>
    </row>
    <row r="21" spans="1:39" s="54" customFormat="1" ht="15" hidden="1" customHeight="1">
      <c r="A21" s="47"/>
      <c r="B21" s="49"/>
      <c r="C21" s="49"/>
      <c r="D21" s="47"/>
      <c r="E21" s="55"/>
      <c r="F21" s="49"/>
      <c r="G21" s="57"/>
      <c r="H21" s="49"/>
      <c r="I21" s="47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49"/>
      <c r="AA21" s="49"/>
      <c r="AB21" s="49"/>
      <c r="AC21" s="36"/>
      <c r="AD21" s="56"/>
      <c r="AE21" s="49"/>
      <c r="AF21" s="49"/>
      <c r="AG21" s="52"/>
      <c r="AH21" s="9"/>
      <c r="AI21" s="19"/>
      <c r="AJ21" s="49"/>
      <c r="AK21" s="53"/>
      <c r="AL21" s="47"/>
      <c r="AM21" s="33"/>
    </row>
    <row r="22" spans="1:39" s="54" customFormat="1" ht="15" hidden="1" customHeight="1">
      <c r="A22" s="47"/>
      <c r="B22" s="49"/>
      <c r="C22" s="49"/>
      <c r="D22" s="47"/>
      <c r="E22" s="55"/>
      <c r="F22" s="49"/>
      <c r="G22" s="57"/>
      <c r="H22" s="49"/>
      <c r="I22" s="47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49"/>
      <c r="AA22" s="49"/>
      <c r="AB22" s="49"/>
      <c r="AC22" s="36"/>
      <c r="AD22" s="56"/>
      <c r="AE22" s="49"/>
      <c r="AF22" s="49"/>
      <c r="AG22" s="52"/>
      <c r="AH22" s="9"/>
      <c r="AI22" s="19"/>
      <c r="AJ22" s="49"/>
      <c r="AK22" s="53"/>
      <c r="AL22" s="47"/>
      <c r="AM22" s="33"/>
    </row>
    <row r="23" spans="1:39" s="54" customFormat="1" ht="15" hidden="1" customHeight="1">
      <c r="A23" s="47"/>
      <c r="B23" s="49"/>
      <c r="C23" s="49"/>
      <c r="D23" s="47"/>
      <c r="E23" s="55"/>
      <c r="F23" s="49"/>
      <c r="G23" s="57"/>
      <c r="H23" s="49"/>
      <c r="I23" s="47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49"/>
      <c r="AA23" s="49"/>
      <c r="AB23" s="49"/>
      <c r="AC23" s="36"/>
      <c r="AD23" s="56"/>
      <c r="AE23" s="49"/>
      <c r="AF23" s="49"/>
      <c r="AG23" s="52"/>
      <c r="AH23" s="9"/>
      <c r="AI23" s="19"/>
      <c r="AJ23" s="49"/>
      <c r="AK23" s="53"/>
      <c r="AL23" s="47"/>
      <c r="AM23" s="33"/>
    </row>
    <row r="24" spans="1:39" s="54" customFormat="1" ht="15" hidden="1" customHeight="1">
      <c r="A24" s="47"/>
      <c r="B24" s="49"/>
      <c r="C24" s="163"/>
      <c r="D24" s="47"/>
      <c r="E24" s="55"/>
      <c r="F24" s="49"/>
      <c r="G24" s="57"/>
      <c r="H24" s="49"/>
      <c r="I24" s="47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49"/>
      <c r="AA24" s="51"/>
      <c r="AB24" s="49"/>
      <c r="AC24" s="36"/>
      <c r="AD24" s="56"/>
      <c r="AE24" s="49"/>
      <c r="AF24" s="59"/>
      <c r="AG24" s="60"/>
      <c r="AH24" s="61"/>
      <c r="AI24" s="19"/>
      <c r="AJ24" s="49"/>
      <c r="AK24" s="62"/>
      <c r="AL24" s="47"/>
      <c r="AM24" s="33"/>
    </row>
    <row r="25" spans="1:39" s="54" customFormat="1" ht="15" hidden="1" customHeight="1">
      <c r="A25" s="47"/>
      <c r="B25" s="49"/>
      <c r="C25" s="163"/>
      <c r="D25" s="47"/>
      <c r="E25" s="55"/>
      <c r="F25" s="49"/>
      <c r="G25" s="57"/>
      <c r="H25" s="49"/>
      <c r="I25" s="47"/>
      <c r="J25" s="49"/>
      <c r="K25" s="49"/>
      <c r="L25" s="49"/>
      <c r="M25" s="50"/>
      <c r="N25" s="49"/>
      <c r="O25" s="49"/>
      <c r="P25" s="49"/>
      <c r="Q25" s="36"/>
      <c r="R25" s="36"/>
      <c r="S25" s="49"/>
      <c r="T25" s="49"/>
      <c r="U25" s="49"/>
      <c r="V25" s="49"/>
      <c r="W25" s="49"/>
      <c r="X25" s="49"/>
      <c r="Y25" s="49"/>
      <c r="Z25" s="49"/>
      <c r="AA25" s="51"/>
      <c r="AB25" s="49"/>
      <c r="AC25" s="36"/>
      <c r="AD25" s="56"/>
      <c r="AE25" s="49"/>
      <c r="AF25" s="49"/>
      <c r="AG25" s="52"/>
      <c r="AH25" s="9"/>
      <c r="AI25" s="19"/>
      <c r="AJ25" s="49"/>
      <c r="AK25" s="53"/>
      <c r="AL25" s="47"/>
      <c r="AM25" s="33"/>
    </row>
    <row r="26" spans="1:39" ht="19" customHeight="1">
      <c r="A26" s="184"/>
      <c r="B26" s="185"/>
      <c r="C26" s="186"/>
      <c r="D26" s="184"/>
      <c r="E26" s="187"/>
      <c r="F26" s="185"/>
      <c r="G26" s="222" t="str">
        <f>"兩頁合計"&amp;" $"&amp;'公開及青年組 Open &amp; Junior'!AT29+'少年組 Youth'!AK29</f>
        <v>兩頁合計 $0</v>
      </c>
      <c r="H26" s="268"/>
      <c r="I26" s="184"/>
      <c r="J26" s="253"/>
      <c r="K26" s="188"/>
      <c r="L26" s="267" t="s">
        <v>153</v>
      </c>
      <c r="M26" s="189"/>
      <c r="N26" s="188"/>
      <c r="O26" s="188"/>
      <c r="P26" s="188"/>
      <c r="Q26" s="266"/>
      <c r="R26" s="188"/>
      <c r="S26" s="188"/>
      <c r="T26" s="267" t="s">
        <v>153</v>
      </c>
      <c r="U26" s="188"/>
      <c r="V26" s="188"/>
      <c r="W26" s="188"/>
      <c r="X26" s="188"/>
      <c r="Y26" s="262"/>
      <c r="Z26" s="185"/>
      <c r="AA26" s="190"/>
      <c r="AB26" s="185"/>
      <c r="AC26" s="185"/>
      <c r="AD26" s="191"/>
      <c r="AE26" s="185"/>
      <c r="AF26" s="185"/>
      <c r="AG26" s="192"/>
      <c r="AH26" s="193"/>
      <c r="AI26" s="194"/>
      <c r="AJ26" s="185"/>
      <c r="AK26" s="75"/>
      <c r="AL26" s="184"/>
      <c r="AM26" s="33"/>
    </row>
    <row r="27" spans="1:39" s="220" customFormat="1" ht="21">
      <c r="A27" s="208"/>
      <c r="B27" s="209"/>
      <c r="C27" s="210"/>
      <c r="D27" s="208"/>
      <c r="E27" s="211"/>
      <c r="F27" s="209"/>
      <c r="G27" s="222"/>
      <c r="H27" s="386" t="str">
        <f>IF(G35="","",IF(OR(AC35="",AE35="",AF35=""),"請填寫電郵地址及緊急聯絡人資料",""))</f>
        <v/>
      </c>
      <c r="I27" s="208"/>
      <c r="J27" s="261" t="s">
        <v>137</v>
      </c>
      <c r="K27" s="251" t="s">
        <v>34</v>
      </c>
      <c r="L27" s="252" t="s">
        <v>26</v>
      </c>
      <c r="M27" s="252" t="s">
        <v>27</v>
      </c>
      <c r="N27" s="252" t="s">
        <v>28</v>
      </c>
      <c r="O27" s="252" t="s">
        <v>166</v>
      </c>
      <c r="P27" s="252" t="s">
        <v>168</v>
      </c>
      <c r="Q27" s="252" t="s">
        <v>22</v>
      </c>
      <c r="R27" s="252" t="s">
        <v>21</v>
      </c>
      <c r="S27" s="213" t="s">
        <v>32</v>
      </c>
      <c r="T27" s="213" t="s">
        <v>118</v>
      </c>
      <c r="U27" s="213" t="s">
        <v>121</v>
      </c>
      <c r="V27" s="212" t="s">
        <v>20</v>
      </c>
      <c r="W27" s="213" t="s">
        <v>33</v>
      </c>
      <c r="X27" s="213" t="s">
        <v>41</v>
      </c>
      <c r="Y27" s="263" t="s">
        <v>156</v>
      </c>
      <c r="Z27" s="213"/>
      <c r="AA27" s="214"/>
      <c r="AB27" s="209"/>
      <c r="AC27" s="209"/>
      <c r="AD27" s="215"/>
      <c r="AE27" s="209"/>
      <c r="AF27" s="209"/>
      <c r="AG27" s="216"/>
      <c r="AH27" s="217"/>
      <c r="AI27" s="217"/>
      <c r="AJ27" s="213"/>
      <c r="AK27" s="218"/>
      <c r="AL27" s="208"/>
      <c r="AM27" s="219"/>
    </row>
    <row r="28" spans="1:39" s="76" customFormat="1" ht="72" customHeight="1">
      <c r="A28" s="65"/>
      <c r="B28" s="66"/>
      <c r="C28" s="164"/>
      <c r="D28" s="67"/>
      <c r="E28" s="67"/>
      <c r="F28" s="66"/>
      <c r="G28" s="68" t="str">
        <f>"本頁"&amp;AK33</f>
        <v>本頁應付金額 $0</v>
      </c>
      <c r="H28" s="69"/>
      <c r="I28" s="250"/>
      <c r="J28" s="260" t="s">
        <v>136</v>
      </c>
      <c r="K28" s="70" t="s">
        <v>136</v>
      </c>
      <c r="L28" s="70" t="s">
        <v>36</v>
      </c>
      <c r="M28" s="71" t="s">
        <v>37</v>
      </c>
      <c r="N28" s="71" t="s">
        <v>38</v>
      </c>
      <c r="O28" s="71" t="s">
        <v>167</v>
      </c>
      <c r="P28" s="71" t="s">
        <v>169</v>
      </c>
      <c r="Q28" s="71" t="s">
        <v>37</v>
      </c>
      <c r="R28" s="71" t="s">
        <v>37</v>
      </c>
      <c r="S28" s="70" t="s">
        <v>58</v>
      </c>
      <c r="T28" s="71" t="s">
        <v>37</v>
      </c>
      <c r="U28" s="70" t="s">
        <v>58</v>
      </c>
      <c r="V28" s="71" t="s">
        <v>38</v>
      </c>
      <c r="W28" s="70" t="s">
        <v>36</v>
      </c>
      <c r="X28" s="71" t="s">
        <v>37</v>
      </c>
      <c r="Y28" s="264" t="s">
        <v>150</v>
      </c>
      <c r="Z28" s="72"/>
      <c r="AA28" s="73"/>
      <c r="AB28" s="74"/>
      <c r="AC28" s="63"/>
      <c r="AD28" s="72"/>
      <c r="AE28" s="66"/>
      <c r="AF28" s="65"/>
      <c r="AG28" s="65"/>
      <c r="AH28" s="65"/>
      <c r="AI28" s="64"/>
      <c r="AJ28" s="72"/>
      <c r="AK28" s="75"/>
      <c r="AL28" s="65"/>
      <c r="AM28" s="33"/>
    </row>
    <row r="29" spans="1:39" ht="21" hidden="1" customHeight="1">
      <c r="A29" s="33"/>
      <c r="B29" s="34"/>
      <c r="C29" s="163"/>
      <c r="D29" s="44"/>
      <c r="E29" s="44"/>
      <c r="F29" s="34"/>
      <c r="G29" s="77"/>
      <c r="H29" s="34"/>
      <c r="I29" s="34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4"/>
      <c r="AB29" s="78"/>
      <c r="AC29" s="36"/>
      <c r="AD29" s="79"/>
      <c r="AE29" s="34"/>
      <c r="AF29" s="59" t="s">
        <v>46</v>
      </c>
      <c r="AG29" s="60">
        <f>SUM(AG35:AG1034)</f>
        <v>0</v>
      </c>
      <c r="AH29" s="80">
        <f>SUM($AH$35:$AH$1034)</f>
        <v>0</v>
      </c>
      <c r="AI29" s="61">
        <f>COUNTA(AA35:AA1034)*$AA$34</f>
        <v>0</v>
      </c>
      <c r="AJ29" s="33"/>
      <c r="AK29" s="80">
        <f>SUM(AG29:AI29)</f>
        <v>0</v>
      </c>
      <c r="AL29" s="81"/>
      <c r="AM29" s="33"/>
    </row>
    <row r="30" spans="1:39" ht="19" hidden="1">
      <c r="A30" s="33"/>
      <c r="B30" s="34"/>
      <c r="C30" s="163"/>
      <c r="D30" s="82"/>
      <c r="E30" s="82"/>
      <c r="F30" s="82"/>
      <c r="G30" s="82"/>
      <c r="H30" s="83"/>
      <c r="I30" s="84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2"/>
      <c r="AA30" s="86"/>
      <c r="AB30" s="86"/>
      <c r="AC30" s="87"/>
      <c r="AD30" s="86"/>
      <c r="AE30" s="82"/>
      <c r="AF30" s="88" t="s">
        <v>73</v>
      </c>
      <c r="AG30" s="89">
        <v>0</v>
      </c>
      <c r="AH30" s="10"/>
      <c r="AI30" s="20"/>
      <c r="AJ30" s="82"/>
      <c r="AK30" s="59"/>
      <c r="AL30" s="33"/>
      <c r="AM30" s="33"/>
    </row>
    <row r="31" spans="1:39" ht="21" hidden="1" customHeight="1">
      <c r="A31" s="45"/>
      <c r="B31" s="45"/>
      <c r="C31" s="163"/>
      <c r="D31" s="82"/>
      <c r="E31" s="82"/>
      <c r="F31" s="82"/>
      <c r="G31" s="82"/>
      <c r="H31" s="86"/>
      <c r="I31" s="90"/>
      <c r="J31" s="28"/>
      <c r="K31" s="28"/>
      <c r="L31" s="82"/>
      <c r="M31" s="82"/>
      <c r="N31" s="82"/>
      <c r="O31" s="82"/>
      <c r="P31" s="82"/>
      <c r="Q31" s="82"/>
      <c r="R31" s="82"/>
      <c r="S31" s="86"/>
      <c r="T31" s="86"/>
      <c r="U31" s="86"/>
      <c r="V31" s="82"/>
      <c r="W31" s="82"/>
      <c r="X31" s="82"/>
      <c r="Y31" s="82"/>
      <c r="Z31" s="90"/>
      <c r="AA31" s="86"/>
      <c r="AB31" s="90"/>
      <c r="AC31" s="87"/>
      <c r="AD31" s="86"/>
      <c r="AE31" s="82"/>
      <c r="AF31" s="88" t="s">
        <v>81</v>
      </c>
      <c r="AG31" s="89">
        <v>200</v>
      </c>
      <c r="AH31" s="11">
        <v>200</v>
      </c>
      <c r="AI31" s="21"/>
      <c r="AJ31" s="90"/>
      <c r="AK31" s="59"/>
      <c r="AL31" s="33"/>
      <c r="AM31" s="33"/>
    </row>
    <row r="32" spans="1:39" ht="20" hidden="1" thickBot="1">
      <c r="A32" s="183"/>
      <c r="B32" s="182"/>
      <c r="C32" s="163"/>
      <c r="D32" s="82"/>
      <c r="E32" s="82"/>
      <c r="F32" s="82"/>
      <c r="G32" s="91"/>
      <c r="H32" s="83"/>
      <c r="I32" s="84"/>
      <c r="J32" s="92"/>
      <c r="K32" s="92"/>
      <c r="L32" s="85"/>
      <c r="M32" s="92"/>
      <c r="N32" s="92"/>
      <c r="O32" s="92"/>
      <c r="P32" s="92"/>
      <c r="Q32" s="93"/>
      <c r="R32" s="94"/>
      <c r="S32" s="94"/>
      <c r="T32" s="94"/>
      <c r="U32" s="94"/>
      <c r="V32" s="94"/>
      <c r="W32" s="94"/>
      <c r="X32" s="92"/>
      <c r="Y32" s="92"/>
      <c r="Z32" s="82"/>
      <c r="AA32" s="86"/>
      <c r="AB32" s="86"/>
      <c r="AC32" s="87"/>
      <c r="AD32" s="86"/>
      <c r="AE32" s="82"/>
      <c r="AF32" s="88" t="s">
        <v>74</v>
      </c>
      <c r="AG32" s="89">
        <v>-50</v>
      </c>
      <c r="AH32" s="10"/>
      <c r="AI32" s="20"/>
      <c r="AJ32" s="82"/>
      <c r="AK32" s="95"/>
      <c r="AL32" s="33"/>
      <c r="AM32" s="33"/>
    </row>
    <row r="33" spans="1:39" ht="59" customHeight="1">
      <c r="A33" s="96" t="s">
        <v>75</v>
      </c>
      <c r="B33" s="34" t="s">
        <v>47</v>
      </c>
      <c r="C33" s="163" t="s">
        <v>48</v>
      </c>
      <c r="D33" s="82" t="s">
        <v>6</v>
      </c>
      <c r="E33" s="80" t="s">
        <v>64</v>
      </c>
      <c r="F33" s="82" t="s">
        <v>112</v>
      </c>
      <c r="G33" s="97" t="s">
        <v>84</v>
      </c>
      <c r="H33" s="98" t="s">
        <v>85</v>
      </c>
      <c r="I33" s="98" t="s">
        <v>86</v>
      </c>
      <c r="J33" s="82" t="s">
        <v>135</v>
      </c>
      <c r="K33" s="82" t="s">
        <v>8</v>
      </c>
      <c r="L33" s="82" t="s">
        <v>10</v>
      </c>
      <c r="M33" s="82" t="s">
        <v>9</v>
      </c>
      <c r="N33" s="82" t="s">
        <v>7</v>
      </c>
      <c r="O33" s="82"/>
      <c r="P33" s="82"/>
      <c r="Q33" s="82" t="s">
        <v>13</v>
      </c>
      <c r="R33" s="82" t="s">
        <v>14</v>
      </c>
      <c r="S33" s="86" t="s">
        <v>31</v>
      </c>
      <c r="T33" s="86" t="s">
        <v>116</v>
      </c>
      <c r="U33" s="86" t="s">
        <v>117</v>
      </c>
      <c r="V33" s="82" t="s">
        <v>17</v>
      </c>
      <c r="W33" s="82" t="s">
        <v>35</v>
      </c>
      <c r="X33" s="82" t="s">
        <v>40</v>
      </c>
      <c r="Y33" s="82" t="s">
        <v>170</v>
      </c>
      <c r="Z33" s="90" t="s">
        <v>95</v>
      </c>
      <c r="AA33" s="100" t="s">
        <v>109</v>
      </c>
      <c r="AB33" s="269" t="s">
        <v>148</v>
      </c>
      <c r="AC33" s="97" t="s">
        <v>87</v>
      </c>
      <c r="AD33" s="86" t="s">
        <v>39</v>
      </c>
      <c r="AE33" s="97" t="s">
        <v>88</v>
      </c>
      <c r="AF33" s="97" t="s">
        <v>89</v>
      </c>
      <c r="AG33" s="80" t="str">
        <f>"單項應付 "&amp;"$"&amp;AG29</f>
        <v>單項應付 $0</v>
      </c>
      <c r="AH33" s="12" t="str">
        <f>"接力應付 "&amp;"$"&amp;$AH$29</f>
        <v>接力應付 $0</v>
      </c>
      <c r="AI33" s="22" t="str">
        <f>"接力隊伍 "&amp;COUNTA(AI35:AI1034)-COUNTIF(AI35:AI1034,"")</f>
        <v>接力隊伍 0</v>
      </c>
      <c r="AJ33" s="101" t="s">
        <v>119</v>
      </c>
      <c r="AK33" s="102" t="str">
        <f>"應付金額 "&amp;"$"&amp;AK29</f>
        <v>應付金額 $0</v>
      </c>
      <c r="AL33" s="79" t="s">
        <v>113</v>
      </c>
      <c r="AM33" s="33"/>
    </row>
    <row r="34" spans="1:39" ht="17">
      <c r="A34" s="33"/>
      <c r="B34" s="34"/>
      <c r="C34" s="163"/>
      <c r="D34" s="82">
        <v>0</v>
      </c>
      <c r="E34" s="82"/>
      <c r="F34" s="377" t="s">
        <v>94</v>
      </c>
      <c r="G34" s="377" t="s">
        <v>93</v>
      </c>
      <c r="H34" s="378" t="s">
        <v>45</v>
      </c>
      <c r="I34" s="378">
        <v>2016</v>
      </c>
      <c r="J34" s="377"/>
      <c r="K34" s="377"/>
      <c r="L34" s="377" t="s">
        <v>61</v>
      </c>
      <c r="M34" s="379" t="s">
        <v>122</v>
      </c>
      <c r="N34" s="380"/>
      <c r="O34" s="380"/>
      <c r="P34" s="380"/>
      <c r="Q34" s="377" t="s">
        <v>23</v>
      </c>
      <c r="R34" s="377"/>
      <c r="S34" s="378"/>
      <c r="T34" s="381" t="s">
        <v>120</v>
      </c>
      <c r="U34" s="382"/>
      <c r="V34" s="377"/>
      <c r="W34" s="377" t="s">
        <v>99</v>
      </c>
      <c r="X34" s="377"/>
      <c r="Y34" s="377" t="s">
        <v>171</v>
      </c>
      <c r="Z34" s="383" t="s">
        <v>100</v>
      </c>
      <c r="AA34" s="384">
        <v>60</v>
      </c>
      <c r="AB34" s="383" t="s">
        <v>164</v>
      </c>
      <c r="AC34" s="385" t="s">
        <v>92</v>
      </c>
      <c r="AD34" s="378"/>
      <c r="AE34" s="377" t="s">
        <v>91</v>
      </c>
      <c r="AF34" s="377">
        <v>99887766</v>
      </c>
      <c r="AG34" s="103"/>
      <c r="AH34" s="12"/>
      <c r="AI34" s="22"/>
      <c r="AJ34" s="99"/>
      <c r="AK34" s="104"/>
      <c r="AL34" s="34"/>
      <c r="AM34" s="33"/>
    </row>
    <row r="35" spans="1:39" s="106" customFormat="1">
      <c r="A35" s="36" t="str">
        <f>IF(H35="M","B",IF(H35="F","G","XXX"))</f>
        <v>XXX</v>
      </c>
      <c r="B35" s="105" t="str">
        <f t="shared" ref="B35:B98" si="2">IF(G35="","",IF(C35="","X",A35&amp;TEXT(C35,"000")))</f>
        <v/>
      </c>
      <c r="C35" s="176"/>
      <c r="D35" s="36">
        <v>1</v>
      </c>
      <c r="E35" s="36" t="str">
        <f>UPPER(IF($I35="","",IF(AND($I35&lt;=$E$4,$I35&gt;=$D$4),$A35&amp;$F$4,IF(AND($I35&lt;=$E$5,$I35&gt;=$D$5),$A35&amp;$F$5,IF(AND($I35&lt;=$E$6,$I35&gt;=$D$6),$A35&amp;$F$6,IF(AND($I35&lt;=$E$7,$I35&gt;=$D$7),$A35&amp;$F$7,IF(AND($I35&lt;=$E$8,$I35&gt;=$D$8),$A35&amp;$F$8,IF(AND($I35&lt;=$E$9,$I35&gt;=$D$9),$A35&amp;$F$9,IF(AND($I35&lt;=$E$10,$I35&gt;=$D$10),$A35&amp;$F$10,IF(AND($I35&lt;=$E$11,$I35&gt;=$D$11),$A35&amp;$F$11,IF(AND($I35&lt;=$E$12,$I35&gt;=$D$12),$A35&amp;$F$12,"ERR")))))))))))</f>
        <v/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7"/>
      <c r="AB35" s="5"/>
      <c r="AC35" s="175"/>
      <c r="AD35" s="5"/>
      <c r="AE35" s="5"/>
      <c r="AF35" s="5"/>
      <c r="AG35" s="108" t="str">
        <f>IF(I35="","",IF(COUNTA(J35:W35)&gt;4,"超過項目上限",IF(AND(COUNTA(J35:W35)=0,AB35=""),200,IF(COUNTA(J35:W35)=0,150,IF(COUNTA(AB35)=1,COUNTA(J35:W35)*($AG$31+$AG$32)+$AG$30,IF(COUNTA(AB35)=0,COUNTA(J35:W35)*$AG$31+$AG$30,"輸入錯誤"))))))</f>
        <v/>
      </c>
      <c r="AH35" s="13" t="str">
        <f t="shared" ref="AH35" si="3">IF(AI35="","",$AH$31)</f>
        <v/>
      </c>
      <c r="AI35" s="181" t="str">
        <f>UPPER(IF($Z35="","",IF(COUNTIF($AI$34:$AI34,$Z35)&lt;1,$Z35,"")))</f>
        <v/>
      </c>
      <c r="AJ35" s="36" t="str">
        <f t="shared" ref="AJ35" si="4">IF(Z35="","",IF(COUNTIF(Z$35:Z$1035,$Z35)&lt;4,"每隊最少4人",IF(COUNTIF(Z$35:Z$1035,Z35)&gt;6,"每隊最多6人",COUNTIF(Z$35:Z$1035,Z35))))</f>
        <v/>
      </c>
      <c r="AK35" s="109" t="str">
        <f t="shared" ref="AK35:AK98" si="5">IF($E35="","",IF(ISTEXT($AG35),"輸入有錯誤",IF($AA35="",SUM($AG35:$AH35)+$AM35,SUM($AG35:$AH35)+$AM35+$AA$34)))</f>
        <v/>
      </c>
      <c r="AL35" s="5"/>
      <c r="AM35" s="33"/>
    </row>
    <row r="36" spans="1:39" s="106" customFormat="1">
      <c r="A36" s="36" t="str">
        <f t="shared" ref="A36:A99" si="6">IF(H36="M","B",IF(H36="F","G","XXX"))</f>
        <v>XXX</v>
      </c>
      <c r="B36" s="105" t="str">
        <f t="shared" si="2"/>
        <v/>
      </c>
      <c r="C36" s="177"/>
      <c r="D36" s="36">
        <v>2</v>
      </c>
      <c r="E36" s="36" t="str">
        <f t="shared" ref="E36:E99" si="7">UPPER(IF($I36="","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</f>
        <v/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7"/>
      <c r="AB36" s="5"/>
      <c r="AC36" s="29"/>
      <c r="AD36" s="5"/>
      <c r="AE36" s="5"/>
      <c r="AF36" s="5"/>
      <c r="AG36" s="108" t="str">
        <f t="shared" ref="AG36:AG82" si="8">IF(I36="","",IF(COUNTA(J36:W36)&gt;4,"超過項目上限",IF(AND(COUNTA(J36:W36)=0,AB36=""),200,IF(COUNTA(J36:W36)=0,150,IF(COUNTA(AB36)=1,COUNTA(J36:W36)*($AG$31+$AG$32)+$AG$30,IF(COUNTA(AB36)=0,COUNTA(J36:W36)*$AG$31+$AG$30,"輸入錯誤"))))))</f>
        <v/>
      </c>
      <c r="AH36" s="13" t="str">
        <f t="shared" ref="AH36:AH82" si="9">IF(AI36="","",$AH$31)</f>
        <v/>
      </c>
      <c r="AI36" s="181" t="str">
        <f>UPPER(IF($Z36="","",IF(COUNTIF($AI$34:$AI35,$Z36)&lt;1,$Z36,"")))</f>
        <v/>
      </c>
      <c r="AJ36" s="36" t="str">
        <f t="shared" ref="AJ36:AJ82" si="10">IF(Z36="","",IF(COUNTIF(Z$35:Z$1035,$Z36)&lt;4,"每隊最少4人",IF(COUNTIF(Z$35:Z$1035,Z36)&gt;6,"每隊最多6人",COUNTIF(Z$35:Z$1035,Z36))))</f>
        <v/>
      </c>
      <c r="AK36" s="109" t="str">
        <f t="shared" si="5"/>
        <v/>
      </c>
      <c r="AL36" s="5"/>
      <c r="AM36" s="33"/>
    </row>
    <row r="37" spans="1:39" s="106" customFormat="1">
      <c r="A37" s="36" t="str">
        <f t="shared" si="6"/>
        <v>XXX</v>
      </c>
      <c r="B37" s="105" t="str">
        <f t="shared" si="2"/>
        <v/>
      </c>
      <c r="C37" s="177"/>
      <c r="D37" s="36">
        <v>3</v>
      </c>
      <c r="E37" s="36" t="str">
        <f t="shared" si="7"/>
        <v/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7"/>
      <c r="AB37" s="5"/>
      <c r="AC37" s="29"/>
      <c r="AD37" s="5"/>
      <c r="AE37" s="5"/>
      <c r="AF37" s="5"/>
      <c r="AG37" s="108" t="str">
        <f t="shared" si="8"/>
        <v/>
      </c>
      <c r="AH37" s="13" t="str">
        <f t="shared" si="9"/>
        <v/>
      </c>
      <c r="AI37" s="181" t="str">
        <f>UPPER(IF($Z37="","",IF(COUNTIF($AI$34:$AI36,$Z37)&lt;1,$Z37,"")))</f>
        <v/>
      </c>
      <c r="AJ37" s="36" t="str">
        <f t="shared" si="10"/>
        <v/>
      </c>
      <c r="AK37" s="109" t="str">
        <f t="shared" si="5"/>
        <v/>
      </c>
      <c r="AL37" s="5"/>
      <c r="AM37" s="33"/>
    </row>
    <row r="38" spans="1:39" s="106" customFormat="1">
      <c r="A38" s="36" t="str">
        <f t="shared" si="6"/>
        <v>XXX</v>
      </c>
      <c r="B38" s="105" t="str">
        <f t="shared" si="2"/>
        <v/>
      </c>
      <c r="C38" s="177"/>
      <c r="D38" s="36">
        <v>4</v>
      </c>
      <c r="E38" s="36" t="str">
        <f t="shared" si="7"/>
        <v/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7"/>
      <c r="AB38" s="5"/>
      <c r="AC38" s="29"/>
      <c r="AD38" s="5"/>
      <c r="AE38" s="5"/>
      <c r="AF38" s="5"/>
      <c r="AG38" s="108" t="str">
        <f t="shared" si="8"/>
        <v/>
      </c>
      <c r="AH38" s="13" t="str">
        <f t="shared" si="9"/>
        <v/>
      </c>
      <c r="AI38" s="181" t="str">
        <f>UPPER(IF($Z38="","",IF(COUNTIF($AI$34:$AI37,$Z38)&lt;1,$Z38,"")))</f>
        <v/>
      </c>
      <c r="AJ38" s="36" t="str">
        <f t="shared" si="10"/>
        <v/>
      </c>
      <c r="AK38" s="109" t="str">
        <f t="shared" si="5"/>
        <v/>
      </c>
      <c r="AL38" s="5"/>
      <c r="AM38" s="33"/>
    </row>
    <row r="39" spans="1:39" s="106" customFormat="1">
      <c r="A39" s="36" t="str">
        <f t="shared" si="6"/>
        <v>XXX</v>
      </c>
      <c r="B39" s="105" t="str">
        <f t="shared" si="2"/>
        <v/>
      </c>
      <c r="C39" s="176"/>
      <c r="D39" s="36">
        <v>5</v>
      </c>
      <c r="E39" s="36" t="str">
        <f t="shared" si="7"/>
        <v/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7"/>
      <c r="AB39" s="5"/>
      <c r="AC39" s="29"/>
      <c r="AD39" s="5"/>
      <c r="AE39" s="5"/>
      <c r="AF39" s="5"/>
      <c r="AG39" s="108" t="str">
        <f t="shared" si="8"/>
        <v/>
      </c>
      <c r="AH39" s="13" t="str">
        <f t="shared" si="9"/>
        <v/>
      </c>
      <c r="AI39" s="181" t="str">
        <f>UPPER(IF($Z39="","",IF(COUNTIF($AI$34:$AI38,$Z39)&lt;1,$Z39,"")))</f>
        <v/>
      </c>
      <c r="AJ39" s="36" t="str">
        <f t="shared" si="10"/>
        <v/>
      </c>
      <c r="AK39" s="109" t="str">
        <f t="shared" si="5"/>
        <v/>
      </c>
      <c r="AL39" s="5"/>
      <c r="AM39" s="33"/>
    </row>
    <row r="40" spans="1:39" s="106" customFormat="1">
      <c r="A40" s="36" t="str">
        <f t="shared" si="6"/>
        <v>XXX</v>
      </c>
      <c r="B40" s="105" t="str">
        <f t="shared" si="2"/>
        <v/>
      </c>
      <c r="C40" s="176"/>
      <c r="D40" s="36">
        <v>6</v>
      </c>
      <c r="E40" s="36" t="str">
        <f t="shared" si="7"/>
        <v/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7"/>
      <c r="AB40" s="5"/>
      <c r="AC40" s="29"/>
      <c r="AD40" s="5"/>
      <c r="AE40" s="5"/>
      <c r="AF40" s="5"/>
      <c r="AG40" s="108" t="str">
        <f t="shared" si="8"/>
        <v/>
      </c>
      <c r="AH40" s="13" t="str">
        <f t="shared" si="9"/>
        <v/>
      </c>
      <c r="AI40" s="181" t="str">
        <f>UPPER(IF($Z40="","",IF(COUNTIF($AI$34:$AI39,$Z40)&lt;1,$Z40,"")))</f>
        <v/>
      </c>
      <c r="AJ40" s="36" t="str">
        <f t="shared" si="10"/>
        <v/>
      </c>
      <c r="AK40" s="109" t="str">
        <f t="shared" si="5"/>
        <v/>
      </c>
      <c r="AL40" s="5"/>
      <c r="AM40" s="33"/>
    </row>
    <row r="41" spans="1:39" s="106" customFormat="1">
      <c r="A41" s="36" t="str">
        <f t="shared" si="6"/>
        <v>XXX</v>
      </c>
      <c r="B41" s="105" t="str">
        <f t="shared" si="2"/>
        <v/>
      </c>
      <c r="C41" s="176"/>
      <c r="D41" s="36">
        <v>7</v>
      </c>
      <c r="E41" s="36" t="str">
        <f t="shared" si="7"/>
        <v/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7"/>
      <c r="AB41" s="5"/>
      <c r="AC41" s="29"/>
      <c r="AD41" s="5"/>
      <c r="AE41" s="5"/>
      <c r="AF41" s="5"/>
      <c r="AG41" s="108" t="str">
        <f t="shared" si="8"/>
        <v/>
      </c>
      <c r="AH41" s="13" t="str">
        <f t="shared" si="9"/>
        <v/>
      </c>
      <c r="AI41" s="181" t="str">
        <f>UPPER(IF($Z41="","",IF(COUNTIF($AI$34:$AI40,$Z41)&lt;1,$Z41,"")))</f>
        <v/>
      </c>
      <c r="AJ41" s="36" t="str">
        <f t="shared" si="10"/>
        <v/>
      </c>
      <c r="AK41" s="109" t="str">
        <f t="shared" si="5"/>
        <v/>
      </c>
      <c r="AL41" s="5"/>
      <c r="AM41" s="33"/>
    </row>
    <row r="42" spans="1:39" s="106" customFormat="1">
      <c r="A42" s="36" t="str">
        <f t="shared" si="6"/>
        <v>XXX</v>
      </c>
      <c r="B42" s="105" t="str">
        <f t="shared" si="2"/>
        <v/>
      </c>
      <c r="C42" s="177"/>
      <c r="D42" s="36">
        <v>8</v>
      </c>
      <c r="E42" s="36" t="str">
        <f t="shared" si="7"/>
        <v/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7"/>
      <c r="AB42" s="5"/>
      <c r="AC42" s="29"/>
      <c r="AD42" s="5"/>
      <c r="AE42" s="5"/>
      <c r="AF42" s="5"/>
      <c r="AG42" s="108" t="str">
        <f t="shared" si="8"/>
        <v/>
      </c>
      <c r="AH42" s="13" t="str">
        <f t="shared" si="9"/>
        <v/>
      </c>
      <c r="AI42" s="181" t="str">
        <f>UPPER(IF($Z42="","",IF(COUNTIF($AI$34:$AI41,$Z42)&lt;1,$Z42,"")))</f>
        <v/>
      </c>
      <c r="AJ42" s="36" t="str">
        <f t="shared" si="10"/>
        <v/>
      </c>
      <c r="AK42" s="109" t="str">
        <f t="shared" si="5"/>
        <v/>
      </c>
      <c r="AL42" s="5"/>
      <c r="AM42" s="33"/>
    </row>
    <row r="43" spans="1:39" s="106" customFormat="1">
      <c r="A43" s="36" t="str">
        <f t="shared" si="6"/>
        <v>XXX</v>
      </c>
      <c r="B43" s="105" t="str">
        <f t="shared" si="2"/>
        <v/>
      </c>
      <c r="C43" s="176"/>
      <c r="D43" s="36">
        <v>9</v>
      </c>
      <c r="E43" s="36" t="str">
        <f t="shared" si="7"/>
        <v/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7"/>
      <c r="AB43" s="5"/>
      <c r="AC43" s="29"/>
      <c r="AD43" s="5"/>
      <c r="AE43" s="5"/>
      <c r="AF43" s="5"/>
      <c r="AG43" s="108" t="str">
        <f t="shared" si="8"/>
        <v/>
      </c>
      <c r="AH43" s="13" t="str">
        <f t="shared" si="9"/>
        <v/>
      </c>
      <c r="AI43" s="181" t="str">
        <f>UPPER(IF($Z43="","",IF(COUNTIF($AI$34:$AI42,$Z43)&lt;1,$Z43,"")))</f>
        <v/>
      </c>
      <c r="AJ43" s="36" t="str">
        <f t="shared" si="10"/>
        <v/>
      </c>
      <c r="AK43" s="109" t="str">
        <f t="shared" si="5"/>
        <v/>
      </c>
      <c r="AL43" s="5"/>
      <c r="AM43" s="33"/>
    </row>
    <row r="44" spans="1:39" s="106" customFormat="1">
      <c r="A44" s="36" t="str">
        <f t="shared" si="6"/>
        <v>XXX</v>
      </c>
      <c r="B44" s="105" t="str">
        <f t="shared" si="2"/>
        <v/>
      </c>
      <c r="C44" s="176"/>
      <c r="D44" s="36">
        <v>10</v>
      </c>
      <c r="E44" s="36" t="str">
        <f t="shared" si="7"/>
        <v/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7"/>
      <c r="AB44" s="5"/>
      <c r="AC44" s="29"/>
      <c r="AD44" s="5"/>
      <c r="AE44" s="5"/>
      <c r="AF44" s="5"/>
      <c r="AG44" s="108" t="str">
        <f t="shared" si="8"/>
        <v/>
      </c>
      <c r="AH44" s="13" t="str">
        <f t="shared" si="9"/>
        <v/>
      </c>
      <c r="AI44" s="181" t="str">
        <f>UPPER(IF($Z44="","",IF(COUNTIF($AI$34:$AI43,$Z44)&lt;1,$Z44,"")))</f>
        <v/>
      </c>
      <c r="AJ44" s="36" t="str">
        <f t="shared" si="10"/>
        <v/>
      </c>
      <c r="AK44" s="109" t="str">
        <f t="shared" si="5"/>
        <v/>
      </c>
      <c r="AL44" s="5"/>
      <c r="AM44" s="33"/>
    </row>
    <row r="45" spans="1:39" s="106" customFormat="1">
      <c r="A45" s="36" t="str">
        <f t="shared" si="6"/>
        <v>XXX</v>
      </c>
      <c r="B45" s="105" t="str">
        <f t="shared" si="2"/>
        <v/>
      </c>
      <c r="C45" s="177"/>
      <c r="D45" s="36">
        <v>11</v>
      </c>
      <c r="E45" s="36" t="str">
        <f t="shared" si="7"/>
        <v/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7"/>
      <c r="AB45" s="5"/>
      <c r="AC45" s="29"/>
      <c r="AD45" s="5"/>
      <c r="AE45" s="5"/>
      <c r="AF45" s="5"/>
      <c r="AG45" s="108" t="str">
        <f t="shared" si="8"/>
        <v/>
      </c>
      <c r="AH45" s="13" t="str">
        <f t="shared" si="9"/>
        <v/>
      </c>
      <c r="AI45" s="181" t="str">
        <f>UPPER(IF($Z45="","",IF(COUNTIF($AI$34:$AI44,$Z45)&lt;1,$Z45,"")))</f>
        <v/>
      </c>
      <c r="AJ45" s="36" t="str">
        <f t="shared" si="10"/>
        <v/>
      </c>
      <c r="AK45" s="109" t="str">
        <f t="shared" si="5"/>
        <v/>
      </c>
      <c r="AL45" s="5"/>
      <c r="AM45" s="33"/>
    </row>
    <row r="46" spans="1:39" s="106" customFormat="1">
      <c r="A46" s="36" t="str">
        <f t="shared" si="6"/>
        <v>XXX</v>
      </c>
      <c r="B46" s="105" t="str">
        <f t="shared" si="2"/>
        <v/>
      </c>
      <c r="C46" s="178"/>
      <c r="D46" s="36">
        <v>12</v>
      </c>
      <c r="E46" s="36" t="str">
        <f t="shared" si="7"/>
        <v/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7"/>
      <c r="AB46" s="5"/>
      <c r="AC46" s="29"/>
      <c r="AD46" s="5"/>
      <c r="AE46" s="5"/>
      <c r="AF46" s="5"/>
      <c r="AG46" s="108" t="str">
        <f t="shared" si="8"/>
        <v/>
      </c>
      <c r="AH46" s="13" t="str">
        <f t="shared" si="9"/>
        <v/>
      </c>
      <c r="AI46" s="181" t="str">
        <f>UPPER(IF($Z46="","",IF(COUNTIF($AI$34:$AI45,$Z46)&lt;1,$Z46,"")))</f>
        <v/>
      </c>
      <c r="AJ46" s="36" t="str">
        <f t="shared" si="10"/>
        <v/>
      </c>
      <c r="AK46" s="109" t="str">
        <f t="shared" si="5"/>
        <v/>
      </c>
      <c r="AL46" s="5"/>
      <c r="AM46" s="33"/>
    </row>
    <row r="47" spans="1:39" s="106" customFormat="1" ht="14" customHeight="1">
      <c r="A47" s="36" t="str">
        <f t="shared" si="6"/>
        <v>XXX</v>
      </c>
      <c r="B47" s="105" t="str">
        <f t="shared" si="2"/>
        <v/>
      </c>
      <c r="C47" s="178"/>
      <c r="D47" s="36">
        <v>13</v>
      </c>
      <c r="E47" s="36" t="str">
        <f t="shared" si="7"/>
        <v/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7"/>
      <c r="AB47" s="5"/>
      <c r="AC47" s="29"/>
      <c r="AD47" s="5"/>
      <c r="AE47" s="5"/>
      <c r="AF47" s="5"/>
      <c r="AG47" s="108" t="str">
        <f t="shared" si="8"/>
        <v/>
      </c>
      <c r="AH47" s="13" t="str">
        <f t="shared" si="9"/>
        <v/>
      </c>
      <c r="AI47" s="181" t="str">
        <f>UPPER(IF($Z47="","",IF(COUNTIF($AI$34:$AI46,$Z47)&lt;1,$Z47,"")))</f>
        <v/>
      </c>
      <c r="AJ47" s="36" t="str">
        <f t="shared" si="10"/>
        <v/>
      </c>
      <c r="AK47" s="109" t="str">
        <f t="shared" si="5"/>
        <v/>
      </c>
      <c r="AL47" s="5"/>
      <c r="AM47" s="33"/>
    </row>
    <row r="48" spans="1:39" s="106" customFormat="1">
      <c r="A48" s="36" t="str">
        <f t="shared" si="6"/>
        <v>XXX</v>
      </c>
      <c r="B48" s="105" t="str">
        <f t="shared" si="2"/>
        <v/>
      </c>
      <c r="C48" s="176"/>
      <c r="D48" s="36">
        <v>14</v>
      </c>
      <c r="E48" s="36" t="str">
        <f t="shared" si="7"/>
        <v/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7"/>
      <c r="AB48" s="5"/>
      <c r="AC48" s="29"/>
      <c r="AD48" s="5"/>
      <c r="AE48" s="5"/>
      <c r="AF48" s="5"/>
      <c r="AG48" s="108" t="str">
        <f t="shared" si="8"/>
        <v/>
      </c>
      <c r="AH48" s="13" t="str">
        <f t="shared" si="9"/>
        <v/>
      </c>
      <c r="AI48" s="181" t="str">
        <f>UPPER(IF($Z48="","",IF(COUNTIF($AI$34:$AI47,$Z48)&lt;1,$Z48,"")))</f>
        <v/>
      </c>
      <c r="AJ48" s="36" t="str">
        <f t="shared" si="10"/>
        <v/>
      </c>
      <c r="AK48" s="109" t="str">
        <f t="shared" si="5"/>
        <v/>
      </c>
      <c r="AL48" s="5"/>
      <c r="AM48" s="33"/>
    </row>
    <row r="49" spans="1:39" s="106" customFormat="1">
      <c r="A49" s="36" t="str">
        <f t="shared" si="6"/>
        <v>XXX</v>
      </c>
      <c r="B49" s="105" t="str">
        <f t="shared" si="2"/>
        <v/>
      </c>
      <c r="C49" s="178"/>
      <c r="D49" s="36">
        <v>15</v>
      </c>
      <c r="E49" s="36" t="str">
        <f t="shared" si="7"/>
        <v/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7"/>
      <c r="AB49" s="5"/>
      <c r="AC49" s="29"/>
      <c r="AD49" s="5"/>
      <c r="AE49" s="5"/>
      <c r="AF49" s="5"/>
      <c r="AG49" s="108" t="str">
        <f t="shared" si="8"/>
        <v/>
      </c>
      <c r="AH49" s="13" t="str">
        <f t="shared" si="9"/>
        <v/>
      </c>
      <c r="AI49" s="181" t="str">
        <f>UPPER(IF($Z49="","",IF(COUNTIF($AI$34:$AI48,$Z49)&lt;1,$Z49,"")))</f>
        <v/>
      </c>
      <c r="AJ49" s="36" t="str">
        <f t="shared" si="10"/>
        <v/>
      </c>
      <c r="AK49" s="109" t="str">
        <f t="shared" si="5"/>
        <v/>
      </c>
      <c r="AL49" s="5"/>
      <c r="AM49" s="33"/>
    </row>
    <row r="50" spans="1:39" s="106" customFormat="1">
      <c r="A50" s="36" t="str">
        <f t="shared" si="6"/>
        <v>XXX</v>
      </c>
      <c r="B50" s="105" t="str">
        <f t="shared" si="2"/>
        <v/>
      </c>
      <c r="C50" s="179"/>
      <c r="D50" s="36">
        <v>16</v>
      </c>
      <c r="E50" s="36" t="str">
        <f t="shared" si="7"/>
        <v/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7"/>
      <c r="AB50" s="5"/>
      <c r="AC50" s="29"/>
      <c r="AD50" s="5"/>
      <c r="AE50" s="5"/>
      <c r="AF50" s="5"/>
      <c r="AG50" s="108" t="str">
        <f t="shared" si="8"/>
        <v/>
      </c>
      <c r="AH50" s="13" t="str">
        <f t="shared" si="9"/>
        <v/>
      </c>
      <c r="AI50" s="181" t="str">
        <f>UPPER(IF($Z50="","",IF(COUNTIF($AI$34:$AI49,$Z50)&lt;1,$Z50,"")))</f>
        <v/>
      </c>
      <c r="AJ50" s="36" t="str">
        <f t="shared" si="10"/>
        <v/>
      </c>
      <c r="AK50" s="109" t="str">
        <f t="shared" si="5"/>
        <v/>
      </c>
      <c r="AL50" s="5"/>
      <c r="AM50" s="33"/>
    </row>
    <row r="51" spans="1:39" s="106" customFormat="1">
      <c r="A51" s="36" t="str">
        <f t="shared" si="6"/>
        <v>XXX</v>
      </c>
      <c r="B51" s="105" t="str">
        <f t="shared" si="2"/>
        <v/>
      </c>
      <c r="C51" s="177"/>
      <c r="D51" s="36">
        <v>17</v>
      </c>
      <c r="E51" s="36" t="str">
        <f t="shared" si="7"/>
        <v/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7"/>
      <c r="AB51" s="5"/>
      <c r="AC51" s="29"/>
      <c r="AD51" s="5"/>
      <c r="AE51" s="5"/>
      <c r="AF51" s="5"/>
      <c r="AG51" s="108" t="str">
        <f t="shared" si="8"/>
        <v/>
      </c>
      <c r="AH51" s="13" t="str">
        <f t="shared" si="9"/>
        <v/>
      </c>
      <c r="AI51" s="181" t="str">
        <f>UPPER(IF($Z51="","",IF(COUNTIF($AI$34:$AI50,$Z51)&lt;1,$Z51,"")))</f>
        <v/>
      </c>
      <c r="AJ51" s="36" t="str">
        <f t="shared" si="10"/>
        <v/>
      </c>
      <c r="AK51" s="109" t="str">
        <f t="shared" si="5"/>
        <v/>
      </c>
      <c r="AL51" s="5"/>
      <c r="AM51" s="33"/>
    </row>
    <row r="52" spans="1:39" s="106" customFormat="1">
      <c r="A52" s="36" t="str">
        <f t="shared" si="6"/>
        <v>XXX</v>
      </c>
      <c r="B52" s="105" t="str">
        <f t="shared" si="2"/>
        <v/>
      </c>
      <c r="C52" s="178"/>
      <c r="D52" s="36">
        <v>18</v>
      </c>
      <c r="E52" s="36" t="str">
        <f t="shared" si="7"/>
        <v/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7"/>
      <c r="AB52" s="5"/>
      <c r="AC52" s="29"/>
      <c r="AD52" s="5"/>
      <c r="AE52" s="5"/>
      <c r="AF52" s="5"/>
      <c r="AG52" s="108" t="str">
        <f t="shared" si="8"/>
        <v/>
      </c>
      <c r="AH52" s="13" t="str">
        <f t="shared" si="9"/>
        <v/>
      </c>
      <c r="AI52" s="181" t="str">
        <f>UPPER(IF($Z52="","",IF(COUNTIF($AI$34:$AI51,$Z52)&lt;1,$Z52,"")))</f>
        <v/>
      </c>
      <c r="AJ52" s="36" t="str">
        <f t="shared" si="10"/>
        <v/>
      </c>
      <c r="AK52" s="109" t="str">
        <f t="shared" si="5"/>
        <v/>
      </c>
      <c r="AL52" s="5"/>
      <c r="AM52" s="33"/>
    </row>
    <row r="53" spans="1:39" s="106" customFormat="1">
      <c r="A53" s="36" t="str">
        <f t="shared" si="6"/>
        <v>XXX</v>
      </c>
      <c r="B53" s="105" t="str">
        <f t="shared" si="2"/>
        <v/>
      </c>
      <c r="C53" s="178"/>
      <c r="D53" s="36">
        <v>19</v>
      </c>
      <c r="E53" s="36" t="str">
        <f t="shared" si="7"/>
        <v/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7"/>
      <c r="AB53" s="5"/>
      <c r="AC53" s="29"/>
      <c r="AD53" s="5"/>
      <c r="AE53" s="5"/>
      <c r="AF53" s="5"/>
      <c r="AG53" s="108" t="str">
        <f t="shared" si="8"/>
        <v/>
      </c>
      <c r="AH53" s="13" t="str">
        <f t="shared" si="9"/>
        <v/>
      </c>
      <c r="AI53" s="181" t="str">
        <f>UPPER(IF($Z53="","",IF(COUNTIF($AI$34:$AI52,$Z53)&lt;1,$Z53,"")))</f>
        <v/>
      </c>
      <c r="AJ53" s="36" t="str">
        <f t="shared" si="10"/>
        <v/>
      </c>
      <c r="AK53" s="109" t="str">
        <f t="shared" si="5"/>
        <v/>
      </c>
      <c r="AL53" s="5"/>
      <c r="AM53" s="33"/>
    </row>
    <row r="54" spans="1:39" s="106" customFormat="1">
      <c r="A54" s="36" t="str">
        <f t="shared" si="6"/>
        <v>XXX</v>
      </c>
      <c r="B54" s="105" t="str">
        <f t="shared" si="2"/>
        <v/>
      </c>
      <c r="C54" s="177"/>
      <c r="D54" s="36">
        <v>20</v>
      </c>
      <c r="E54" s="36" t="str">
        <f t="shared" si="7"/>
        <v/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7"/>
      <c r="AB54" s="5"/>
      <c r="AC54" s="29"/>
      <c r="AD54" s="5"/>
      <c r="AE54" s="5"/>
      <c r="AF54" s="5"/>
      <c r="AG54" s="108" t="str">
        <f t="shared" si="8"/>
        <v/>
      </c>
      <c r="AH54" s="13" t="str">
        <f t="shared" si="9"/>
        <v/>
      </c>
      <c r="AI54" s="181" t="str">
        <f>UPPER(IF($Z54="","",IF(COUNTIF($AI$34:$AI53,$Z54)&lt;1,$Z54,"")))</f>
        <v/>
      </c>
      <c r="AJ54" s="36" t="str">
        <f t="shared" si="10"/>
        <v/>
      </c>
      <c r="AK54" s="109" t="str">
        <f t="shared" si="5"/>
        <v/>
      </c>
      <c r="AL54" s="5"/>
      <c r="AM54" s="33"/>
    </row>
    <row r="55" spans="1:39" s="106" customFormat="1">
      <c r="A55" s="36" t="str">
        <f t="shared" si="6"/>
        <v>XXX</v>
      </c>
      <c r="B55" s="105" t="str">
        <f t="shared" si="2"/>
        <v/>
      </c>
      <c r="C55" s="177"/>
      <c r="D55" s="36">
        <v>21</v>
      </c>
      <c r="E55" s="36" t="str">
        <f t="shared" si="7"/>
        <v/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7"/>
      <c r="AB55" s="5"/>
      <c r="AC55" s="29"/>
      <c r="AD55" s="5"/>
      <c r="AE55" s="5"/>
      <c r="AF55" s="5"/>
      <c r="AG55" s="108" t="str">
        <f t="shared" si="8"/>
        <v/>
      </c>
      <c r="AH55" s="13" t="str">
        <f t="shared" si="9"/>
        <v/>
      </c>
      <c r="AI55" s="181" t="str">
        <f>UPPER(IF($Z55="","",IF(COUNTIF($AI$34:$AI54,$Z55)&lt;1,$Z55,"")))</f>
        <v/>
      </c>
      <c r="AJ55" s="36" t="str">
        <f t="shared" si="10"/>
        <v/>
      </c>
      <c r="AK55" s="109" t="str">
        <f t="shared" si="5"/>
        <v/>
      </c>
      <c r="AL55" s="5"/>
      <c r="AM55" s="33"/>
    </row>
    <row r="56" spans="1:39" s="106" customFormat="1">
      <c r="A56" s="36" t="str">
        <f t="shared" si="6"/>
        <v>XXX</v>
      </c>
      <c r="B56" s="105" t="str">
        <f t="shared" si="2"/>
        <v/>
      </c>
      <c r="C56" s="176"/>
      <c r="D56" s="36">
        <v>22</v>
      </c>
      <c r="E56" s="36" t="str">
        <f t="shared" si="7"/>
        <v/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7"/>
      <c r="AB56" s="5"/>
      <c r="AC56" s="29"/>
      <c r="AD56" s="5"/>
      <c r="AE56" s="5"/>
      <c r="AF56" s="5"/>
      <c r="AG56" s="108" t="str">
        <f t="shared" si="8"/>
        <v/>
      </c>
      <c r="AH56" s="13" t="str">
        <f t="shared" si="9"/>
        <v/>
      </c>
      <c r="AI56" s="181" t="str">
        <f>UPPER(IF($Z56="","",IF(COUNTIF($AI$34:$AI55,$Z56)&lt;1,$Z56,"")))</f>
        <v/>
      </c>
      <c r="AJ56" s="36" t="str">
        <f t="shared" si="10"/>
        <v/>
      </c>
      <c r="AK56" s="109" t="str">
        <f t="shared" si="5"/>
        <v/>
      </c>
      <c r="AL56" s="5"/>
      <c r="AM56" s="33"/>
    </row>
    <row r="57" spans="1:39" s="106" customFormat="1">
      <c r="A57" s="36" t="str">
        <f t="shared" si="6"/>
        <v>XXX</v>
      </c>
      <c r="B57" s="105" t="str">
        <f t="shared" si="2"/>
        <v/>
      </c>
      <c r="C57" s="177"/>
      <c r="D57" s="36">
        <v>23</v>
      </c>
      <c r="E57" s="36" t="str">
        <f t="shared" si="7"/>
        <v/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7"/>
      <c r="AB57" s="5"/>
      <c r="AC57" s="29"/>
      <c r="AD57" s="5"/>
      <c r="AE57" s="5"/>
      <c r="AF57" s="5"/>
      <c r="AG57" s="108" t="str">
        <f t="shared" si="8"/>
        <v/>
      </c>
      <c r="AH57" s="13" t="str">
        <f t="shared" si="9"/>
        <v/>
      </c>
      <c r="AI57" s="181" t="str">
        <f>UPPER(IF($Z57="","",IF(COUNTIF($AI$34:$AI56,$Z57)&lt;1,$Z57,"")))</f>
        <v/>
      </c>
      <c r="AJ57" s="36" t="str">
        <f t="shared" si="10"/>
        <v/>
      </c>
      <c r="AK57" s="109" t="str">
        <f t="shared" si="5"/>
        <v/>
      </c>
      <c r="AL57" s="5"/>
      <c r="AM57" s="33"/>
    </row>
    <row r="58" spans="1:39" s="106" customFormat="1">
      <c r="A58" s="36" t="str">
        <f t="shared" si="6"/>
        <v>XXX</v>
      </c>
      <c r="B58" s="105" t="str">
        <f t="shared" si="2"/>
        <v/>
      </c>
      <c r="C58" s="177"/>
      <c r="D58" s="36">
        <v>24</v>
      </c>
      <c r="E58" s="36" t="str">
        <f t="shared" si="7"/>
        <v/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7"/>
      <c r="AB58" s="5"/>
      <c r="AC58" s="29"/>
      <c r="AD58" s="5"/>
      <c r="AE58" s="5"/>
      <c r="AF58" s="5"/>
      <c r="AG58" s="108" t="str">
        <f t="shared" si="8"/>
        <v/>
      </c>
      <c r="AH58" s="13" t="str">
        <f t="shared" si="9"/>
        <v/>
      </c>
      <c r="AI58" s="181" t="str">
        <f>UPPER(IF($Z58="","",IF(COUNTIF($AI$34:$AI57,$Z58)&lt;1,$Z58,"")))</f>
        <v/>
      </c>
      <c r="AJ58" s="36" t="str">
        <f t="shared" si="10"/>
        <v/>
      </c>
      <c r="AK58" s="109" t="str">
        <f t="shared" si="5"/>
        <v/>
      </c>
      <c r="AL58" s="5"/>
      <c r="AM58" s="33"/>
    </row>
    <row r="59" spans="1:39" s="106" customFormat="1">
      <c r="A59" s="36" t="str">
        <f t="shared" si="6"/>
        <v>XXX</v>
      </c>
      <c r="B59" s="105" t="str">
        <f t="shared" si="2"/>
        <v/>
      </c>
      <c r="C59" s="176"/>
      <c r="D59" s="36">
        <v>25</v>
      </c>
      <c r="E59" s="36" t="str">
        <f t="shared" si="7"/>
        <v/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7"/>
      <c r="AB59" s="5"/>
      <c r="AC59" s="29"/>
      <c r="AD59" s="5"/>
      <c r="AE59" s="5"/>
      <c r="AF59" s="5"/>
      <c r="AG59" s="108" t="str">
        <f t="shared" si="8"/>
        <v/>
      </c>
      <c r="AH59" s="13" t="str">
        <f t="shared" si="9"/>
        <v/>
      </c>
      <c r="AI59" s="181" t="str">
        <f>UPPER(IF($Z59="","",IF(COUNTIF($AI$34:$AI58,$Z59)&lt;1,$Z59,"")))</f>
        <v/>
      </c>
      <c r="AJ59" s="36" t="str">
        <f t="shared" si="10"/>
        <v/>
      </c>
      <c r="AK59" s="109" t="str">
        <f t="shared" si="5"/>
        <v/>
      </c>
      <c r="AL59" s="5"/>
      <c r="AM59" s="33"/>
    </row>
    <row r="60" spans="1:39" s="106" customFormat="1">
      <c r="A60" s="36" t="str">
        <f t="shared" si="6"/>
        <v>XXX</v>
      </c>
      <c r="B60" s="105" t="str">
        <f t="shared" si="2"/>
        <v/>
      </c>
      <c r="C60" s="179"/>
      <c r="D60" s="36">
        <v>26</v>
      </c>
      <c r="E60" s="36" t="str">
        <f t="shared" si="7"/>
        <v/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7"/>
      <c r="AB60" s="5"/>
      <c r="AC60" s="29"/>
      <c r="AD60" s="5"/>
      <c r="AE60" s="5"/>
      <c r="AF60" s="5"/>
      <c r="AG60" s="108" t="str">
        <f t="shared" si="8"/>
        <v/>
      </c>
      <c r="AH60" s="13" t="str">
        <f t="shared" si="9"/>
        <v/>
      </c>
      <c r="AI60" s="181" t="str">
        <f>UPPER(IF($Z60="","",IF(COUNTIF($AI$34:$AI59,$Z60)&lt;1,$Z60,"")))</f>
        <v/>
      </c>
      <c r="AJ60" s="36" t="str">
        <f t="shared" si="10"/>
        <v/>
      </c>
      <c r="AK60" s="109" t="str">
        <f t="shared" si="5"/>
        <v/>
      </c>
      <c r="AL60" s="5"/>
      <c r="AM60" s="33"/>
    </row>
    <row r="61" spans="1:39" s="106" customFormat="1">
      <c r="A61" s="36" t="str">
        <f t="shared" si="6"/>
        <v>XXX</v>
      </c>
      <c r="B61" s="105" t="str">
        <f t="shared" si="2"/>
        <v/>
      </c>
      <c r="C61" s="179"/>
      <c r="D61" s="36">
        <v>27</v>
      </c>
      <c r="E61" s="36" t="str">
        <f t="shared" si="7"/>
        <v/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7"/>
      <c r="AB61" s="5"/>
      <c r="AC61" s="29"/>
      <c r="AD61" s="5"/>
      <c r="AE61" s="5"/>
      <c r="AF61" s="5"/>
      <c r="AG61" s="108" t="str">
        <f t="shared" si="8"/>
        <v/>
      </c>
      <c r="AH61" s="13" t="str">
        <f t="shared" si="9"/>
        <v/>
      </c>
      <c r="AI61" s="181" t="str">
        <f>UPPER(IF($Z61="","",IF(COUNTIF($AI$34:$AI60,$Z61)&lt;1,$Z61,"")))</f>
        <v/>
      </c>
      <c r="AJ61" s="36" t="str">
        <f t="shared" si="10"/>
        <v/>
      </c>
      <c r="AK61" s="109" t="str">
        <f t="shared" si="5"/>
        <v/>
      </c>
      <c r="AL61" s="5"/>
      <c r="AM61" s="33"/>
    </row>
    <row r="62" spans="1:39" s="106" customFormat="1">
      <c r="A62" s="36" t="str">
        <f t="shared" si="6"/>
        <v>XXX</v>
      </c>
      <c r="B62" s="105" t="str">
        <f t="shared" si="2"/>
        <v/>
      </c>
      <c r="C62" s="178"/>
      <c r="D62" s="36">
        <v>28</v>
      </c>
      <c r="E62" s="36" t="str">
        <f t="shared" si="7"/>
        <v/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7"/>
      <c r="AB62" s="5"/>
      <c r="AC62" s="29"/>
      <c r="AD62" s="5"/>
      <c r="AE62" s="5"/>
      <c r="AF62" s="5"/>
      <c r="AG62" s="108" t="str">
        <f t="shared" si="8"/>
        <v/>
      </c>
      <c r="AH62" s="13" t="str">
        <f t="shared" si="9"/>
        <v/>
      </c>
      <c r="AI62" s="181" t="str">
        <f>UPPER(IF($Z62="","",IF(COUNTIF($AI$34:$AI61,$Z62)&lt;1,$Z62,"")))</f>
        <v/>
      </c>
      <c r="AJ62" s="36" t="str">
        <f t="shared" si="10"/>
        <v/>
      </c>
      <c r="AK62" s="109" t="str">
        <f t="shared" si="5"/>
        <v/>
      </c>
      <c r="AL62" s="5"/>
      <c r="AM62" s="33"/>
    </row>
    <row r="63" spans="1:39" s="106" customFormat="1">
      <c r="A63" s="36" t="str">
        <f t="shared" si="6"/>
        <v>XXX</v>
      </c>
      <c r="B63" s="105" t="str">
        <f t="shared" si="2"/>
        <v/>
      </c>
      <c r="C63" s="179"/>
      <c r="D63" s="36">
        <v>29</v>
      </c>
      <c r="E63" s="36" t="str">
        <f t="shared" si="7"/>
        <v/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7"/>
      <c r="AB63" s="5"/>
      <c r="AC63" s="29"/>
      <c r="AD63" s="5"/>
      <c r="AE63" s="5"/>
      <c r="AF63" s="5"/>
      <c r="AG63" s="108" t="str">
        <f t="shared" si="8"/>
        <v/>
      </c>
      <c r="AH63" s="13" t="str">
        <f t="shared" si="9"/>
        <v/>
      </c>
      <c r="AI63" s="181" t="str">
        <f>UPPER(IF($Z63="","",IF(COUNTIF($AI$34:$AI62,$Z63)&lt;1,$Z63,"")))</f>
        <v/>
      </c>
      <c r="AJ63" s="36" t="str">
        <f t="shared" si="10"/>
        <v/>
      </c>
      <c r="AK63" s="109" t="str">
        <f t="shared" si="5"/>
        <v/>
      </c>
      <c r="AL63" s="5"/>
      <c r="AM63" s="33"/>
    </row>
    <row r="64" spans="1:39" s="106" customFormat="1">
      <c r="A64" s="36" t="str">
        <f t="shared" si="6"/>
        <v>XXX</v>
      </c>
      <c r="B64" s="105" t="str">
        <f t="shared" si="2"/>
        <v/>
      </c>
      <c r="C64" s="178"/>
      <c r="D64" s="36">
        <v>30</v>
      </c>
      <c r="E64" s="36" t="str">
        <f t="shared" si="7"/>
        <v/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7"/>
      <c r="AB64" s="5"/>
      <c r="AC64" s="29"/>
      <c r="AD64" s="5"/>
      <c r="AE64" s="5"/>
      <c r="AF64" s="5"/>
      <c r="AG64" s="108" t="str">
        <f t="shared" si="8"/>
        <v/>
      </c>
      <c r="AH64" s="13" t="str">
        <f t="shared" si="9"/>
        <v/>
      </c>
      <c r="AI64" s="181" t="str">
        <f>UPPER(IF($Z64="","",IF(COUNTIF($AI$34:$AI63,$Z64)&lt;1,$Z64,"")))</f>
        <v/>
      </c>
      <c r="AJ64" s="36" t="str">
        <f t="shared" si="10"/>
        <v/>
      </c>
      <c r="AK64" s="109" t="str">
        <f t="shared" si="5"/>
        <v/>
      </c>
      <c r="AL64" s="5"/>
      <c r="AM64" s="33"/>
    </row>
    <row r="65" spans="1:39" s="106" customFormat="1">
      <c r="A65" s="36" t="str">
        <f t="shared" si="6"/>
        <v>XXX</v>
      </c>
      <c r="B65" s="105" t="str">
        <f t="shared" si="2"/>
        <v/>
      </c>
      <c r="C65" s="179"/>
      <c r="D65" s="36">
        <v>31</v>
      </c>
      <c r="E65" s="36" t="str">
        <f t="shared" si="7"/>
        <v/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7"/>
      <c r="AB65" s="5"/>
      <c r="AC65" s="29"/>
      <c r="AD65" s="5"/>
      <c r="AE65" s="5"/>
      <c r="AF65" s="5"/>
      <c r="AG65" s="108" t="str">
        <f t="shared" si="8"/>
        <v/>
      </c>
      <c r="AH65" s="13" t="str">
        <f t="shared" si="9"/>
        <v/>
      </c>
      <c r="AI65" s="181" t="str">
        <f>UPPER(IF($Z65="","",IF(COUNTIF($AI$34:$AI64,$Z65)&lt;1,$Z65,"")))</f>
        <v/>
      </c>
      <c r="AJ65" s="36" t="str">
        <f t="shared" si="10"/>
        <v/>
      </c>
      <c r="AK65" s="109" t="str">
        <f t="shared" si="5"/>
        <v/>
      </c>
      <c r="AL65" s="5"/>
      <c r="AM65" s="33"/>
    </row>
    <row r="66" spans="1:39" s="106" customFormat="1">
      <c r="A66" s="36" t="str">
        <f t="shared" si="6"/>
        <v>XXX</v>
      </c>
      <c r="B66" s="105" t="str">
        <f t="shared" si="2"/>
        <v/>
      </c>
      <c r="C66" s="176"/>
      <c r="D66" s="36">
        <v>32</v>
      </c>
      <c r="E66" s="36" t="str">
        <f t="shared" si="7"/>
        <v/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7"/>
      <c r="AB66" s="5"/>
      <c r="AC66" s="29"/>
      <c r="AD66" s="5"/>
      <c r="AE66" s="5"/>
      <c r="AF66" s="5"/>
      <c r="AG66" s="108" t="str">
        <f t="shared" si="8"/>
        <v/>
      </c>
      <c r="AH66" s="13" t="str">
        <f t="shared" si="9"/>
        <v/>
      </c>
      <c r="AI66" s="181" t="str">
        <f>UPPER(IF($Z66="","",IF(COUNTIF($AI$34:$AI65,$Z66)&lt;1,$Z66,"")))</f>
        <v/>
      </c>
      <c r="AJ66" s="36" t="str">
        <f t="shared" si="10"/>
        <v/>
      </c>
      <c r="AK66" s="109" t="str">
        <f t="shared" si="5"/>
        <v/>
      </c>
      <c r="AL66" s="5"/>
      <c r="AM66" s="33"/>
    </row>
    <row r="67" spans="1:39" s="106" customFormat="1">
      <c r="A67" s="36" t="str">
        <f t="shared" si="6"/>
        <v>XXX</v>
      </c>
      <c r="B67" s="105" t="str">
        <f t="shared" si="2"/>
        <v/>
      </c>
      <c r="C67" s="177"/>
      <c r="D67" s="36">
        <v>33</v>
      </c>
      <c r="E67" s="36" t="str">
        <f t="shared" si="7"/>
        <v/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7"/>
      <c r="AB67" s="5"/>
      <c r="AC67" s="29"/>
      <c r="AD67" s="5"/>
      <c r="AE67" s="5"/>
      <c r="AF67" s="5"/>
      <c r="AG67" s="108" t="str">
        <f t="shared" si="8"/>
        <v/>
      </c>
      <c r="AH67" s="13" t="str">
        <f t="shared" si="9"/>
        <v/>
      </c>
      <c r="AI67" s="181" t="str">
        <f>UPPER(IF($Z67="","",IF(COUNTIF($AI$34:$AI66,$Z67)&lt;1,$Z67,"")))</f>
        <v/>
      </c>
      <c r="AJ67" s="36" t="str">
        <f t="shared" si="10"/>
        <v/>
      </c>
      <c r="AK67" s="109" t="str">
        <f t="shared" si="5"/>
        <v/>
      </c>
      <c r="AL67" s="5"/>
      <c r="AM67" s="33"/>
    </row>
    <row r="68" spans="1:39" s="106" customFormat="1">
      <c r="A68" s="36" t="str">
        <f t="shared" si="6"/>
        <v>XXX</v>
      </c>
      <c r="B68" s="105" t="str">
        <f t="shared" si="2"/>
        <v/>
      </c>
      <c r="C68" s="178"/>
      <c r="D68" s="36">
        <v>34</v>
      </c>
      <c r="E68" s="36" t="str">
        <f t="shared" si="7"/>
        <v/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7"/>
      <c r="AB68" s="5"/>
      <c r="AC68" s="29"/>
      <c r="AD68" s="5"/>
      <c r="AE68" s="5"/>
      <c r="AF68" s="5"/>
      <c r="AG68" s="108" t="str">
        <f t="shared" si="8"/>
        <v/>
      </c>
      <c r="AH68" s="13" t="str">
        <f t="shared" si="9"/>
        <v/>
      </c>
      <c r="AI68" s="181" t="str">
        <f>UPPER(IF($Z68="","",IF(COUNTIF($AI$34:$AI67,$Z68)&lt;1,$Z68,"")))</f>
        <v/>
      </c>
      <c r="AJ68" s="36" t="str">
        <f t="shared" si="10"/>
        <v/>
      </c>
      <c r="AK68" s="109" t="str">
        <f t="shared" si="5"/>
        <v/>
      </c>
      <c r="AL68" s="5"/>
      <c r="AM68" s="33"/>
    </row>
    <row r="69" spans="1:39" s="106" customFormat="1">
      <c r="A69" s="36" t="str">
        <f t="shared" si="6"/>
        <v>XXX</v>
      </c>
      <c r="B69" s="105" t="str">
        <f t="shared" si="2"/>
        <v/>
      </c>
      <c r="C69" s="179"/>
      <c r="D69" s="36">
        <v>35</v>
      </c>
      <c r="E69" s="36" t="str">
        <f t="shared" si="7"/>
        <v/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7"/>
      <c r="AB69" s="5"/>
      <c r="AC69" s="29"/>
      <c r="AD69" s="5"/>
      <c r="AE69" s="5"/>
      <c r="AF69" s="5"/>
      <c r="AG69" s="108" t="str">
        <f t="shared" si="8"/>
        <v/>
      </c>
      <c r="AH69" s="13" t="str">
        <f t="shared" si="9"/>
        <v/>
      </c>
      <c r="AI69" s="181" t="str">
        <f>UPPER(IF($Z69="","",IF(COUNTIF($AI$34:$AI68,$Z69)&lt;1,$Z69,"")))</f>
        <v/>
      </c>
      <c r="AJ69" s="36" t="str">
        <f t="shared" si="10"/>
        <v/>
      </c>
      <c r="AK69" s="109" t="str">
        <f t="shared" si="5"/>
        <v/>
      </c>
      <c r="AL69" s="5"/>
      <c r="AM69" s="33"/>
    </row>
    <row r="70" spans="1:39" s="106" customFormat="1">
      <c r="A70" s="36" t="str">
        <f t="shared" si="6"/>
        <v>XXX</v>
      </c>
      <c r="B70" s="105" t="str">
        <f t="shared" si="2"/>
        <v/>
      </c>
      <c r="C70" s="178"/>
      <c r="D70" s="36">
        <v>36</v>
      </c>
      <c r="E70" s="36" t="str">
        <f t="shared" si="7"/>
        <v/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7"/>
      <c r="AB70" s="5"/>
      <c r="AC70" s="29"/>
      <c r="AD70" s="5"/>
      <c r="AE70" s="5"/>
      <c r="AF70" s="5"/>
      <c r="AG70" s="108" t="str">
        <f t="shared" si="8"/>
        <v/>
      </c>
      <c r="AH70" s="13" t="str">
        <f t="shared" si="9"/>
        <v/>
      </c>
      <c r="AI70" s="181" t="str">
        <f>UPPER(IF($Z70="","",IF(COUNTIF($AI$34:$AI69,$Z70)&lt;1,$Z70,"")))</f>
        <v/>
      </c>
      <c r="AJ70" s="36" t="str">
        <f t="shared" si="10"/>
        <v/>
      </c>
      <c r="AK70" s="109" t="str">
        <f t="shared" si="5"/>
        <v/>
      </c>
      <c r="AL70" s="5"/>
      <c r="AM70" s="33"/>
    </row>
    <row r="71" spans="1:39" s="106" customFormat="1">
      <c r="A71" s="36" t="str">
        <f t="shared" si="6"/>
        <v>XXX</v>
      </c>
      <c r="B71" s="105" t="str">
        <f t="shared" si="2"/>
        <v/>
      </c>
      <c r="C71" s="179"/>
      <c r="D71" s="36">
        <v>37</v>
      </c>
      <c r="E71" s="36" t="str">
        <f t="shared" si="7"/>
        <v/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7"/>
      <c r="AB71" s="5"/>
      <c r="AC71" s="29"/>
      <c r="AD71" s="5"/>
      <c r="AE71" s="5"/>
      <c r="AF71" s="5"/>
      <c r="AG71" s="108" t="str">
        <f t="shared" si="8"/>
        <v/>
      </c>
      <c r="AH71" s="13" t="str">
        <f t="shared" si="9"/>
        <v/>
      </c>
      <c r="AI71" s="181" t="str">
        <f>UPPER(IF($Z71="","",IF(COUNTIF($AI$34:$AI70,$Z71)&lt;1,$Z71,"")))</f>
        <v/>
      </c>
      <c r="AJ71" s="36" t="str">
        <f t="shared" si="10"/>
        <v/>
      </c>
      <c r="AK71" s="109" t="str">
        <f t="shared" si="5"/>
        <v/>
      </c>
      <c r="AL71" s="5"/>
      <c r="AM71" s="33"/>
    </row>
    <row r="72" spans="1:39" s="106" customFormat="1">
      <c r="A72" s="36" t="str">
        <f t="shared" si="6"/>
        <v>XXX</v>
      </c>
      <c r="B72" s="105" t="str">
        <f t="shared" si="2"/>
        <v/>
      </c>
      <c r="C72" s="177"/>
      <c r="D72" s="36">
        <v>38</v>
      </c>
      <c r="E72" s="36" t="str">
        <f t="shared" si="7"/>
        <v/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7"/>
      <c r="AB72" s="5"/>
      <c r="AC72" s="29"/>
      <c r="AD72" s="5"/>
      <c r="AE72" s="5"/>
      <c r="AF72" s="5"/>
      <c r="AG72" s="108" t="str">
        <f t="shared" si="8"/>
        <v/>
      </c>
      <c r="AH72" s="13" t="str">
        <f t="shared" si="9"/>
        <v/>
      </c>
      <c r="AI72" s="181" t="str">
        <f>UPPER(IF($Z72="","",IF(COUNTIF($AI$34:$AI71,$Z72)&lt;1,$Z72,"")))</f>
        <v/>
      </c>
      <c r="AJ72" s="36" t="str">
        <f t="shared" si="10"/>
        <v/>
      </c>
      <c r="AK72" s="109" t="str">
        <f t="shared" si="5"/>
        <v/>
      </c>
      <c r="AL72" s="5"/>
      <c r="AM72" s="33"/>
    </row>
    <row r="73" spans="1:39" s="106" customFormat="1">
      <c r="A73" s="36" t="str">
        <f t="shared" si="6"/>
        <v>XXX</v>
      </c>
      <c r="B73" s="105" t="str">
        <f t="shared" si="2"/>
        <v/>
      </c>
      <c r="C73" s="176"/>
      <c r="D73" s="36">
        <v>39</v>
      </c>
      <c r="E73" s="36" t="str">
        <f t="shared" si="7"/>
        <v/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7"/>
      <c r="AB73" s="5"/>
      <c r="AC73" s="29"/>
      <c r="AD73" s="5"/>
      <c r="AE73" s="5"/>
      <c r="AF73" s="5"/>
      <c r="AG73" s="108" t="str">
        <f t="shared" si="8"/>
        <v/>
      </c>
      <c r="AH73" s="13" t="str">
        <f t="shared" si="9"/>
        <v/>
      </c>
      <c r="AI73" s="181" t="str">
        <f>UPPER(IF($Z73="","",IF(COUNTIF($AI$34:$AI72,$Z73)&lt;1,$Z73,"")))</f>
        <v/>
      </c>
      <c r="AJ73" s="36" t="str">
        <f t="shared" si="10"/>
        <v/>
      </c>
      <c r="AK73" s="109" t="str">
        <f t="shared" si="5"/>
        <v/>
      </c>
      <c r="AL73" s="5"/>
      <c r="AM73" s="33"/>
    </row>
    <row r="74" spans="1:39" s="106" customFormat="1">
      <c r="A74" s="36" t="str">
        <f t="shared" si="6"/>
        <v>XXX</v>
      </c>
      <c r="B74" s="105" t="str">
        <f t="shared" si="2"/>
        <v/>
      </c>
      <c r="C74" s="176"/>
      <c r="D74" s="36">
        <v>40</v>
      </c>
      <c r="E74" s="36" t="str">
        <f t="shared" si="7"/>
        <v/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7"/>
      <c r="AB74" s="5"/>
      <c r="AC74" s="29"/>
      <c r="AD74" s="5"/>
      <c r="AE74" s="5"/>
      <c r="AF74" s="5"/>
      <c r="AG74" s="108" t="str">
        <f t="shared" si="8"/>
        <v/>
      </c>
      <c r="AH74" s="13" t="str">
        <f t="shared" si="9"/>
        <v/>
      </c>
      <c r="AI74" s="181" t="str">
        <f>UPPER(IF($Z74="","",IF(COUNTIF($AI$34:$AI73,$Z74)&lt;1,$Z74,"")))</f>
        <v/>
      </c>
      <c r="AJ74" s="36" t="str">
        <f t="shared" si="10"/>
        <v/>
      </c>
      <c r="AK74" s="109" t="str">
        <f t="shared" si="5"/>
        <v/>
      </c>
      <c r="AL74" s="5"/>
      <c r="AM74" s="33"/>
    </row>
    <row r="75" spans="1:39" s="106" customFormat="1">
      <c r="A75" s="36" t="str">
        <f t="shared" si="6"/>
        <v>XXX</v>
      </c>
      <c r="B75" s="105" t="str">
        <f t="shared" si="2"/>
        <v/>
      </c>
      <c r="C75" s="178"/>
      <c r="D75" s="36">
        <v>41</v>
      </c>
      <c r="E75" s="36" t="str">
        <f t="shared" si="7"/>
        <v/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7"/>
      <c r="AB75" s="5"/>
      <c r="AC75" s="29"/>
      <c r="AD75" s="5"/>
      <c r="AE75" s="5"/>
      <c r="AF75" s="5"/>
      <c r="AG75" s="108" t="str">
        <f t="shared" si="8"/>
        <v/>
      </c>
      <c r="AH75" s="13" t="str">
        <f t="shared" si="9"/>
        <v/>
      </c>
      <c r="AI75" s="181" t="str">
        <f>UPPER(IF($Z75="","",IF(COUNTIF($AI$34:$AI74,$Z75)&lt;1,$Z75,"")))</f>
        <v/>
      </c>
      <c r="AJ75" s="36" t="str">
        <f t="shared" si="10"/>
        <v/>
      </c>
      <c r="AK75" s="109" t="str">
        <f t="shared" si="5"/>
        <v/>
      </c>
      <c r="AL75" s="5"/>
      <c r="AM75" s="33"/>
    </row>
    <row r="76" spans="1:39" s="106" customFormat="1">
      <c r="A76" s="36" t="str">
        <f t="shared" si="6"/>
        <v>XXX</v>
      </c>
      <c r="B76" s="105" t="str">
        <f t="shared" si="2"/>
        <v/>
      </c>
      <c r="C76" s="177"/>
      <c r="D76" s="36">
        <v>42</v>
      </c>
      <c r="E76" s="36" t="str">
        <f t="shared" si="7"/>
        <v/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7"/>
      <c r="AB76" s="5"/>
      <c r="AC76" s="29"/>
      <c r="AD76" s="5"/>
      <c r="AE76" s="5"/>
      <c r="AF76" s="5"/>
      <c r="AG76" s="108" t="str">
        <f t="shared" si="8"/>
        <v/>
      </c>
      <c r="AH76" s="13" t="str">
        <f t="shared" si="9"/>
        <v/>
      </c>
      <c r="AI76" s="181" t="str">
        <f>UPPER(IF($Z76="","",IF(COUNTIF($AI$34:$AI75,$Z76)&lt;1,$Z76,"")))</f>
        <v/>
      </c>
      <c r="AJ76" s="36" t="str">
        <f t="shared" si="10"/>
        <v/>
      </c>
      <c r="AK76" s="109" t="str">
        <f t="shared" si="5"/>
        <v/>
      </c>
      <c r="AL76" s="5"/>
      <c r="AM76" s="33"/>
    </row>
    <row r="77" spans="1:39" s="106" customFormat="1">
      <c r="A77" s="36" t="str">
        <f t="shared" si="6"/>
        <v>XXX</v>
      </c>
      <c r="B77" s="105" t="str">
        <f t="shared" si="2"/>
        <v/>
      </c>
      <c r="C77" s="177"/>
      <c r="D77" s="36">
        <v>43</v>
      </c>
      <c r="E77" s="36" t="str">
        <f t="shared" si="7"/>
        <v/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7"/>
      <c r="AB77" s="5"/>
      <c r="AC77" s="29"/>
      <c r="AD77" s="5"/>
      <c r="AE77" s="5"/>
      <c r="AF77" s="5"/>
      <c r="AG77" s="108" t="str">
        <f t="shared" si="8"/>
        <v/>
      </c>
      <c r="AH77" s="13" t="str">
        <f t="shared" si="9"/>
        <v/>
      </c>
      <c r="AI77" s="181" t="str">
        <f>UPPER(IF($Z77="","",IF(COUNTIF($AI$34:$AI76,$Z77)&lt;1,$Z77,"")))</f>
        <v/>
      </c>
      <c r="AJ77" s="36" t="str">
        <f t="shared" si="10"/>
        <v/>
      </c>
      <c r="AK77" s="109" t="str">
        <f t="shared" si="5"/>
        <v/>
      </c>
      <c r="AL77" s="5"/>
      <c r="AM77" s="33"/>
    </row>
    <row r="78" spans="1:39" s="106" customFormat="1">
      <c r="A78" s="36" t="str">
        <f t="shared" si="6"/>
        <v>XXX</v>
      </c>
      <c r="B78" s="105" t="str">
        <f t="shared" si="2"/>
        <v/>
      </c>
      <c r="C78" s="176"/>
      <c r="D78" s="36">
        <v>44</v>
      </c>
      <c r="E78" s="36" t="str">
        <f t="shared" si="7"/>
        <v/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7"/>
      <c r="AB78" s="5"/>
      <c r="AC78" s="29"/>
      <c r="AD78" s="5"/>
      <c r="AE78" s="5"/>
      <c r="AF78" s="5"/>
      <c r="AG78" s="108" t="str">
        <f t="shared" si="8"/>
        <v/>
      </c>
      <c r="AH78" s="13" t="str">
        <f t="shared" si="9"/>
        <v/>
      </c>
      <c r="AI78" s="181" t="str">
        <f>UPPER(IF($Z78="","",IF(COUNTIF($AI$34:$AI77,$Z78)&lt;1,$Z78,"")))</f>
        <v/>
      </c>
      <c r="AJ78" s="36" t="str">
        <f t="shared" si="10"/>
        <v/>
      </c>
      <c r="AK78" s="109" t="str">
        <f t="shared" si="5"/>
        <v/>
      </c>
      <c r="AL78" s="5"/>
      <c r="AM78" s="33"/>
    </row>
    <row r="79" spans="1:39" s="106" customFormat="1">
      <c r="A79" s="36" t="str">
        <f t="shared" si="6"/>
        <v>XXX</v>
      </c>
      <c r="B79" s="105" t="str">
        <f t="shared" si="2"/>
        <v/>
      </c>
      <c r="C79" s="179"/>
      <c r="D79" s="36">
        <v>45</v>
      </c>
      <c r="E79" s="36" t="str">
        <f t="shared" si="7"/>
        <v/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7"/>
      <c r="AB79" s="5"/>
      <c r="AC79" s="29"/>
      <c r="AD79" s="5"/>
      <c r="AE79" s="5"/>
      <c r="AF79" s="5"/>
      <c r="AG79" s="108" t="str">
        <f t="shared" si="8"/>
        <v/>
      </c>
      <c r="AH79" s="13" t="str">
        <f t="shared" si="9"/>
        <v/>
      </c>
      <c r="AI79" s="181" t="str">
        <f>UPPER(IF($Z79="","",IF(COUNTIF($AI$34:$AI78,$Z79)&lt;1,$Z79,"")))</f>
        <v/>
      </c>
      <c r="AJ79" s="36" t="str">
        <f t="shared" si="10"/>
        <v/>
      </c>
      <c r="AK79" s="109" t="str">
        <f t="shared" si="5"/>
        <v/>
      </c>
      <c r="AL79" s="5"/>
      <c r="AM79" s="33"/>
    </row>
    <row r="80" spans="1:39" s="106" customFormat="1">
      <c r="A80" s="36" t="str">
        <f t="shared" si="6"/>
        <v>XXX</v>
      </c>
      <c r="B80" s="105" t="str">
        <f t="shared" si="2"/>
        <v/>
      </c>
      <c r="C80" s="178"/>
      <c r="D80" s="36">
        <v>46</v>
      </c>
      <c r="E80" s="36" t="str">
        <f t="shared" si="7"/>
        <v/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7"/>
      <c r="AB80" s="5"/>
      <c r="AC80" s="29"/>
      <c r="AD80" s="5"/>
      <c r="AE80" s="5"/>
      <c r="AF80" s="5"/>
      <c r="AG80" s="108" t="str">
        <f t="shared" si="8"/>
        <v/>
      </c>
      <c r="AH80" s="13" t="str">
        <f t="shared" si="9"/>
        <v/>
      </c>
      <c r="AI80" s="181" t="str">
        <f>UPPER(IF($Z80="","",IF(COUNTIF($AI$34:$AI79,$Z80)&lt;1,$Z80,"")))</f>
        <v/>
      </c>
      <c r="AJ80" s="36" t="str">
        <f t="shared" si="10"/>
        <v/>
      </c>
      <c r="AK80" s="109" t="str">
        <f t="shared" si="5"/>
        <v/>
      </c>
      <c r="AL80" s="5"/>
      <c r="AM80" s="33"/>
    </row>
    <row r="81" spans="1:39" s="106" customFormat="1">
      <c r="A81" s="36" t="str">
        <f t="shared" si="6"/>
        <v>XXX</v>
      </c>
      <c r="B81" s="105" t="str">
        <f t="shared" si="2"/>
        <v/>
      </c>
      <c r="C81" s="178"/>
      <c r="D81" s="36">
        <v>47</v>
      </c>
      <c r="E81" s="36" t="str">
        <f t="shared" si="7"/>
        <v/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7"/>
      <c r="AB81" s="5"/>
      <c r="AC81" s="29"/>
      <c r="AD81" s="5"/>
      <c r="AE81" s="5"/>
      <c r="AF81" s="5"/>
      <c r="AG81" s="108" t="str">
        <f t="shared" si="8"/>
        <v/>
      </c>
      <c r="AH81" s="13" t="str">
        <f t="shared" si="9"/>
        <v/>
      </c>
      <c r="AI81" s="181" t="str">
        <f>UPPER(IF($Z81="","",IF(COUNTIF($AI$34:$AI80,$Z81)&lt;1,$Z81,"")))</f>
        <v/>
      </c>
      <c r="AJ81" s="36" t="str">
        <f t="shared" si="10"/>
        <v/>
      </c>
      <c r="AK81" s="109" t="str">
        <f t="shared" si="5"/>
        <v/>
      </c>
      <c r="AL81" s="5"/>
      <c r="AM81" s="33"/>
    </row>
    <row r="82" spans="1:39" s="106" customFormat="1">
      <c r="A82" s="36" t="str">
        <f t="shared" si="6"/>
        <v>XXX</v>
      </c>
      <c r="B82" s="105" t="str">
        <f t="shared" si="2"/>
        <v/>
      </c>
      <c r="C82" s="177"/>
      <c r="D82" s="36">
        <v>48</v>
      </c>
      <c r="E82" s="36" t="str">
        <f t="shared" si="7"/>
        <v/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7"/>
      <c r="AB82" s="5"/>
      <c r="AC82" s="29"/>
      <c r="AD82" s="5"/>
      <c r="AE82" s="5"/>
      <c r="AF82" s="5"/>
      <c r="AG82" s="108" t="str">
        <f t="shared" si="8"/>
        <v/>
      </c>
      <c r="AH82" s="13" t="str">
        <f t="shared" si="9"/>
        <v/>
      </c>
      <c r="AI82" s="181" t="str">
        <f>UPPER(IF($Z82="","",IF(COUNTIF($AI$34:$AI81,$Z82)&lt;1,$Z82,"")))</f>
        <v/>
      </c>
      <c r="AJ82" s="36" t="str">
        <f t="shared" si="10"/>
        <v/>
      </c>
      <c r="AK82" s="109" t="str">
        <f t="shared" si="5"/>
        <v/>
      </c>
      <c r="AL82" s="5"/>
      <c r="AM82" s="33"/>
    </row>
    <row r="83" spans="1:39" s="106" customFormat="1">
      <c r="A83" s="36" t="str">
        <f t="shared" si="6"/>
        <v>XXX</v>
      </c>
      <c r="B83" s="105" t="str">
        <f t="shared" si="2"/>
        <v/>
      </c>
      <c r="C83" s="176"/>
      <c r="D83" s="36">
        <v>49</v>
      </c>
      <c r="E83" s="36" t="str">
        <f t="shared" si="7"/>
        <v/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7"/>
      <c r="AB83" s="5"/>
      <c r="AC83" s="29"/>
      <c r="AD83" s="5"/>
      <c r="AE83" s="5"/>
      <c r="AF83" s="5"/>
      <c r="AG83" s="108" t="str">
        <f t="shared" ref="AG83:AG146" si="11">IF(I83="","",IF(COUNTA(J83:W83)&gt;4,"超過項目上限",IF(AND(COUNTA(J83:W83)=0,AB83=""),200,IF(COUNTA(J83:W83)=0,150,IF(COUNTA(AB83)=1,COUNTA(J83:W83)*($AG$31+$AG$32)+$AG$30,IF(COUNTA(AB83)=0,COUNTA(J83:W83)*$AG$31+$AG$30,"輸入錯誤"))))))</f>
        <v/>
      </c>
      <c r="AH83" s="13" t="str">
        <f t="shared" ref="AH83:AH146" si="12">IF(AI83="","",$AH$31)</f>
        <v/>
      </c>
      <c r="AI83" s="181" t="str">
        <f>UPPER(IF($Z83="","",IF(COUNTIF($AI$34:$AI82,$Z83)&lt;1,$Z83,"")))</f>
        <v/>
      </c>
      <c r="AJ83" s="36" t="str">
        <f t="shared" ref="AJ83:AJ146" si="13">IF(Z83="","",IF(COUNTIF(Z$35:Z$1035,$Z83)&lt;4,"每隊最少4人",IF(COUNTIF(Z$35:Z$1035,Z83)&gt;6,"每隊最多6人",COUNTIF(Z$35:Z$1035,Z83))))</f>
        <v/>
      </c>
      <c r="AK83" s="109" t="str">
        <f t="shared" si="5"/>
        <v/>
      </c>
      <c r="AL83" s="5"/>
      <c r="AM83" s="33"/>
    </row>
    <row r="84" spans="1:39" s="106" customFormat="1">
      <c r="A84" s="36" t="str">
        <f t="shared" si="6"/>
        <v>XXX</v>
      </c>
      <c r="B84" s="105" t="str">
        <f t="shared" si="2"/>
        <v/>
      </c>
      <c r="C84" s="177"/>
      <c r="D84" s="36">
        <v>50</v>
      </c>
      <c r="E84" s="36" t="str">
        <f t="shared" si="7"/>
        <v/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7"/>
      <c r="AB84" s="5"/>
      <c r="AC84" s="29"/>
      <c r="AD84" s="5"/>
      <c r="AE84" s="5"/>
      <c r="AF84" s="5"/>
      <c r="AG84" s="108" t="str">
        <f t="shared" si="11"/>
        <v/>
      </c>
      <c r="AH84" s="13" t="str">
        <f t="shared" si="12"/>
        <v/>
      </c>
      <c r="AI84" s="181" t="str">
        <f>UPPER(IF($Z84="","",IF(COUNTIF($AI$34:$AI83,$Z84)&lt;1,$Z84,"")))</f>
        <v/>
      </c>
      <c r="AJ84" s="36" t="str">
        <f t="shared" si="13"/>
        <v/>
      </c>
      <c r="AK84" s="109" t="str">
        <f t="shared" si="5"/>
        <v/>
      </c>
      <c r="AL84" s="5"/>
      <c r="AM84" s="33"/>
    </row>
    <row r="85" spans="1:39" s="106" customFormat="1">
      <c r="A85" s="36" t="str">
        <f t="shared" si="6"/>
        <v>XXX</v>
      </c>
      <c r="B85" s="105" t="str">
        <f t="shared" si="2"/>
        <v/>
      </c>
      <c r="C85" s="178"/>
      <c r="D85" s="36">
        <v>51</v>
      </c>
      <c r="E85" s="36" t="str">
        <f t="shared" si="7"/>
        <v/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7"/>
      <c r="AB85" s="5"/>
      <c r="AC85" s="29"/>
      <c r="AD85" s="5"/>
      <c r="AE85" s="5"/>
      <c r="AF85" s="5"/>
      <c r="AG85" s="108" t="str">
        <f t="shared" si="11"/>
        <v/>
      </c>
      <c r="AH85" s="13" t="str">
        <f t="shared" si="12"/>
        <v/>
      </c>
      <c r="AI85" s="181" t="str">
        <f>UPPER(IF($Z85="","",IF(COUNTIF($AI$34:$AI84,$Z85)&lt;1,$Z85,"")))</f>
        <v/>
      </c>
      <c r="AJ85" s="36" t="str">
        <f t="shared" si="13"/>
        <v/>
      </c>
      <c r="AK85" s="109" t="str">
        <f t="shared" si="5"/>
        <v/>
      </c>
      <c r="AL85" s="5"/>
      <c r="AM85" s="33"/>
    </row>
    <row r="86" spans="1:39" s="106" customFormat="1">
      <c r="A86" s="36" t="str">
        <f t="shared" si="6"/>
        <v>XXX</v>
      </c>
      <c r="B86" s="105" t="str">
        <f t="shared" si="2"/>
        <v/>
      </c>
      <c r="C86" s="179"/>
      <c r="D86" s="36">
        <v>52</v>
      </c>
      <c r="E86" s="36" t="str">
        <f t="shared" si="7"/>
        <v/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7"/>
      <c r="AB86" s="5"/>
      <c r="AC86" s="29"/>
      <c r="AD86" s="5"/>
      <c r="AE86" s="5"/>
      <c r="AF86" s="5"/>
      <c r="AG86" s="108" t="str">
        <f t="shared" si="11"/>
        <v/>
      </c>
      <c r="AH86" s="13" t="str">
        <f t="shared" si="12"/>
        <v/>
      </c>
      <c r="AI86" s="181" t="str">
        <f>UPPER(IF($Z86="","",IF(COUNTIF($AI$34:$AI85,$Z86)&lt;1,$Z86,"")))</f>
        <v/>
      </c>
      <c r="AJ86" s="36" t="str">
        <f t="shared" si="13"/>
        <v/>
      </c>
      <c r="AK86" s="109" t="str">
        <f t="shared" si="5"/>
        <v/>
      </c>
      <c r="AL86" s="5"/>
      <c r="AM86" s="33"/>
    </row>
    <row r="87" spans="1:39" s="106" customFormat="1">
      <c r="A87" s="36" t="str">
        <f t="shared" si="6"/>
        <v>XXX</v>
      </c>
      <c r="B87" s="105" t="str">
        <f t="shared" si="2"/>
        <v/>
      </c>
      <c r="C87" s="177"/>
      <c r="D87" s="36">
        <v>53</v>
      </c>
      <c r="E87" s="36" t="str">
        <f t="shared" si="7"/>
        <v/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7"/>
      <c r="AB87" s="5"/>
      <c r="AC87" s="29"/>
      <c r="AD87" s="5"/>
      <c r="AE87" s="5"/>
      <c r="AF87" s="5"/>
      <c r="AG87" s="108" t="str">
        <f t="shared" si="11"/>
        <v/>
      </c>
      <c r="AH87" s="13" t="str">
        <f t="shared" si="12"/>
        <v/>
      </c>
      <c r="AI87" s="181" t="str">
        <f>UPPER(IF($Z87="","",IF(COUNTIF($AI$34:$AI86,$Z87)&lt;1,$Z87,"")))</f>
        <v/>
      </c>
      <c r="AJ87" s="36" t="str">
        <f t="shared" si="13"/>
        <v/>
      </c>
      <c r="AK87" s="109" t="str">
        <f t="shared" si="5"/>
        <v/>
      </c>
      <c r="AL87" s="5"/>
      <c r="AM87" s="33"/>
    </row>
    <row r="88" spans="1:39" s="106" customFormat="1">
      <c r="A88" s="36" t="str">
        <f t="shared" si="6"/>
        <v>XXX</v>
      </c>
      <c r="B88" s="105" t="str">
        <f t="shared" si="2"/>
        <v/>
      </c>
      <c r="C88" s="177"/>
      <c r="D88" s="36">
        <v>54</v>
      </c>
      <c r="E88" s="36" t="str">
        <f t="shared" si="7"/>
        <v/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7"/>
      <c r="AB88" s="5"/>
      <c r="AC88" s="29"/>
      <c r="AD88" s="5"/>
      <c r="AE88" s="5"/>
      <c r="AF88" s="5"/>
      <c r="AG88" s="108" t="str">
        <f t="shared" si="11"/>
        <v/>
      </c>
      <c r="AH88" s="13" t="str">
        <f t="shared" si="12"/>
        <v/>
      </c>
      <c r="AI88" s="181" t="str">
        <f>UPPER(IF($Z88="","",IF(COUNTIF($AI$34:$AI87,$Z88)&lt;1,$Z88,"")))</f>
        <v/>
      </c>
      <c r="AJ88" s="36" t="str">
        <f t="shared" si="13"/>
        <v/>
      </c>
      <c r="AK88" s="109" t="str">
        <f t="shared" si="5"/>
        <v/>
      </c>
      <c r="AL88" s="5"/>
      <c r="AM88" s="33"/>
    </row>
    <row r="89" spans="1:39" s="106" customFormat="1">
      <c r="A89" s="36" t="str">
        <f t="shared" si="6"/>
        <v>XXX</v>
      </c>
      <c r="B89" s="105" t="str">
        <f t="shared" si="2"/>
        <v/>
      </c>
      <c r="C89" s="179"/>
      <c r="D89" s="36">
        <v>55</v>
      </c>
      <c r="E89" s="36" t="str">
        <f t="shared" si="7"/>
        <v/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7"/>
      <c r="AB89" s="5"/>
      <c r="AC89" s="29"/>
      <c r="AD89" s="5"/>
      <c r="AE89" s="5"/>
      <c r="AF89" s="5"/>
      <c r="AG89" s="108" t="str">
        <f t="shared" si="11"/>
        <v/>
      </c>
      <c r="AH89" s="13" t="str">
        <f t="shared" si="12"/>
        <v/>
      </c>
      <c r="AI89" s="181" t="str">
        <f>UPPER(IF($Z89="","",IF(COUNTIF($AI$34:$AI88,$Z89)&lt;1,$Z89,"")))</f>
        <v/>
      </c>
      <c r="AJ89" s="36" t="str">
        <f t="shared" si="13"/>
        <v/>
      </c>
      <c r="AK89" s="109" t="str">
        <f t="shared" si="5"/>
        <v/>
      </c>
      <c r="AL89" s="5"/>
      <c r="AM89" s="33"/>
    </row>
    <row r="90" spans="1:39" s="106" customFormat="1">
      <c r="A90" s="36" t="str">
        <f t="shared" si="6"/>
        <v>XXX</v>
      </c>
      <c r="B90" s="105" t="str">
        <f t="shared" si="2"/>
        <v/>
      </c>
      <c r="C90" s="178"/>
      <c r="D90" s="36">
        <v>56</v>
      </c>
      <c r="E90" s="36" t="str">
        <f t="shared" si="7"/>
        <v/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7"/>
      <c r="AB90" s="5"/>
      <c r="AC90" s="29"/>
      <c r="AD90" s="5"/>
      <c r="AE90" s="5"/>
      <c r="AF90" s="5"/>
      <c r="AG90" s="108" t="str">
        <f t="shared" si="11"/>
        <v/>
      </c>
      <c r="AH90" s="13" t="str">
        <f t="shared" si="12"/>
        <v/>
      </c>
      <c r="AI90" s="181" t="str">
        <f>UPPER(IF($Z90="","",IF(COUNTIF($AI$34:$AI89,$Z90)&lt;1,$Z90,"")))</f>
        <v/>
      </c>
      <c r="AJ90" s="36" t="str">
        <f t="shared" si="13"/>
        <v/>
      </c>
      <c r="AK90" s="109" t="str">
        <f t="shared" si="5"/>
        <v/>
      </c>
      <c r="AL90" s="5"/>
      <c r="AM90" s="33"/>
    </row>
    <row r="91" spans="1:39" s="106" customFormat="1">
      <c r="A91" s="36" t="str">
        <f t="shared" si="6"/>
        <v>XXX</v>
      </c>
      <c r="B91" s="105" t="str">
        <f t="shared" si="2"/>
        <v/>
      </c>
      <c r="C91" s="177"/>
      <c r="D91" s="36">
        <v>57</v>
      </c>
      <c r="E91" s="36" t="str">
        <f t="shared" si="7"/>
        <v/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7"/>
      <c r="AB91" s="5"/>
      <c r="AC91" s="29"/>
      <c r="AD91" s="5"/>
      <c r="AE91" s="5"/>
      <c r="AF91" s="5"/>
      <c r="AG91" s="108" t="str">
        <f t="shared" si="11"/>
        <v/>
      </c>
      <c r="AH91" s="13" t="str">
        <f t="shared" si="12"/>
        <v/>
      </c>
      <c r="AI91" s="181" t="str">
        <f>UPPER(IF($Z91="","",IF(COUNTIF($AI$34:$AI90,$Z91)&lt;1,$Z91,"")))</f>
        <v/>
      </c>
      <c r="AJ91" s="36" t="str">
        <f t="shared" si="13"/>
        <v/>
      </c>
      <c r="AK91" s="109" t="str">
        <f t="shared" si="5"/>
        <v/>
      </c>
      <c r="AL91" s="5"/>
      <c r="AM91" s="33"/>
    </row>
    <row r="92" spans="1:39" s="106" customFormat="1">
      <c r="A92" s="36" t="str">
        <f t="shared" si="6"/>
        <v>XXX</v>
      </c>
      <c r="B92" s="105" t="str">
        <f t="shared" si="2"/>
        <v/>
      </c>
      <c r="C92" s="176"/>
      <c r="D92" s="36">
        <v>58</v>
      </c>
      <c r="E92" s="36" t="str">
        <f t="shared" si="7"/>
        <v/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7"/>
      <c r="AB92" s="5"/>
      <c r="AC92" s="29"/>
      <c r="AD92" s="5"/>
      <c r="AE92" s="5"/>
      <c r="AF92" s="5"/>
      <c r="AG92" s="108" t="str">
        <f t="shared" si="11"/>
        <v/>
      </c>
      <c r="AH92" s="13" t="str">
        <f t="shared" si="12"/>
        <v/>
      </c>
      <c r="AI92" s="181" t="str">
        <f>UPPER(IF($Z92="","",IF(COUNTIF($AI$34:$AI91,$Z92)&lt;1,$Z92,"")))</f>
        <v/>
      </c>
      <c r="AJ92" s="36" t="str">
        <f t="shared" si="13"/>
        <v/>
      </c>
      <c r="AK92" s="109" t="str">
        <f t="shared" si="5"/>
        <v/>
      </c>
      <c r="AL92" s="5"/>
      <c r="AM92" s="33"/>
    </row>
    <row r="93" spans="1:39" s="106" customFormat="1">
      <c r="A93" s="36" t="str">
        <f t="shared" si="6"/>
        <v>XXX</v>
      </c>
      <c r="B93" s="105" t="str">
        <f t="shared" si="2"/>
        <v/>
      </c>
      <c r="C93" s="178"/>
      <c r="D93" s="36">
        <v>59</v>
      </c>
      <c r="E93" s="36" t="str">
        <f t="shared" si="7"/>
        <v/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7"/>
      <c r="AB93" s="5"/>
      <c r="AC93" s="29"/>
      <c r="AD93" s="5"/>
      <c r="AE93" s="5"/>
      <c r="AF93" s="5"/>
      <c r="AG93" s="108" t="str">
        <f t="shared" si="11"/>
        <v/>
      </c>
      <c r="AH93" s="13" t="str">
        <f t="shared" si="12"/>
        <v/>
      </c>
      <c r="AI93" s="181" t="str">
        <f>UPPER(IF($Z93="","",IF(COUNTIF($AI$34:$AI92,$Z93)&lt;1,$Z93,"")))</f>
        <v/>
      </c>
      <c r="AJ93" s="36" t="str">
        <f t="shared" si="13"/>
        <v/>
      </c>
      <c r="AK93" s="109" t="str">
        <f t="shared" si="5"/>
        <v/>
      </c>
      <c r="AL93" s="5"/>
      <c r="AM93" s="33"/>
    </row>
    <row r="94" spans="1:39" s="106" customFormat="1">
      <c r="A94" s="36" t="str">
        <f t="shared" si="6"/>
        <v>XXX</v>
      </c>
      <c r="B94" s="105" t="str">
        <f t="shared" si="2"/>
        <v/>
      </c>
      <c r="C94" s="178"/>
      <c r="D94" s="36">
        <v>60</v>
      </c>
      <c r="E94" s="36" t="str">
        <f t="shared" si="7"/>
        <v/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7"/>
      <c r="AB94" s="5"/>
      <c r="AC94" s="29"/>
      <c r="AD94" s="5"/>
      <c r="AE94" s="5"/>
      <c r="AF94" s="5"/>
      <c r="AG94" s="108" t="str">
        <f t="shared" si="11"/>
        <v/>
      </c>
      <c r="AH94" s="13" t="str">
        <f t="shared" si="12"/>
        <v/>
      </c>
      <c r="AI94" s="181" t="str">
        <f>UPPER(IF($Z94="","",IF(COUNTIF($AI$34:$AI93,$Z94)&lt;1,$Z94,"")))</f>
        <v/>
      </c>
      <c r="AJ94" s="36" t="str">
        <f t="shared" si="13"/>
        <v/>
      </c>
      <c r="AK94" s="109" t="str">
        <f t="shared" si="5"/>
        <v/>
      </c>
      <c r="AL94" s="5"/>
      <c r="AM94" s="33"/>
    </row>
    <row r="95" spans="1:39" s="106" customFormat="1">
      <c r="A95" s="36" t="str">
        <f t="shared" si="6"/>
        <v>XXX</v>
      </c>
      <c r="B95" s="105" t="str">
        <f t="shared" si="2"/>
        <v/>
      </c>
      <c r="C95" s="178"/>
      <c r="D95" s="36">
        <v>61</v>
      </c>
      <c r="E95" s="36" t="str">
        <f t="shared" si="7"/>
        <v/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7"/>
      <c r="AB95" s="5"/>
      <c r="AC95" s="29"/>
      <c r="AD95" s="5"/>
      <c r="AE95" s="5"/>
      <c r="AF95" s="5"/>
      <c r="AG95" s="108" t="str">
        <f t="shared" si="11"/>
        <v/>
      </c>
      <c r="AH95" s="13" t="str">
        <f t="shared" si="12"/>
        <v/>
      </c>
      <c r="AI95" s="181" t="str">
        <f>UPPER(IF($Z95="","",IF(COUNTIF($AI$34:$AI94,$Z95)&lt;1,$Z95,"")))</f>
        <v/>
      </c>
      <c r="AJ95" s="36" t="str">
        <f t="shared" si="13"/>
        <v/>
      </c>
      <c r="AK95" s="109" t="str">
        <f t="shared" si="5"/>
        <v/>
      </c>
      <c r="AL95" s="5"/>
      <c r="AM95" s="33"/>
    </row>
    <row r="96" spans="1:39" s="106" customFormat="1">
      <c r="A96" s="36" t="str">
        <f t="shared" si="6"/>
        <v>XXX</v>
      </c>
      <c r="B96" s="105" t="str">
        <f t="shared" si="2"/>
        <v/>
      </c>
      <c r="C96" s="179"/>
      <c r="D96" s="36">
        <v>62</v>
      </c>
      <c r="E96" s="36" t="str">
        <f t="shared" si="7"/>
        <v/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7"/>
      <c r="AB96" s="5"/>
      <c r="AC96" s="29"/>
      <c r="AD96" s="5"/>
      <c r="AE96" s="5"/>
      <c r="AF96" s="5"/>
      <c r="AG96" s="108" t="str">
        <f t="shared" si="11"/>
        <v/>
      </c>
      <c r="AH96" s="13" t="str">
        <f t="shared" si="12"/>
        <v/>
      </c>
      <c r="AI96" s="181" t="str">
        <f>UPPER(IF($Z96="","",IF(COUNTIF($AI$34:$AI95,$Z96)&lt;1,$Z96,"")))</f>
        <v/>
      </c>
      <c r="AJ96" s="36" t="str">
        <f t="shared" si="13"/>
        <v/>
      </c>
      <c r="AK96" s="109" t="str">
        <f t="shared" si="5"/>
        <v/>
      </c>
      <c r="AL96" s="5"/>
      <c r="AM96" s="33"/>
    </row>
    <row r="97" spans="1:39" s="106" customFormat="1">
      <c r="A97" s="36" t="str">
        <f t="shared" si="6"/>
        <v>XXX</v>
      </c>
      <c r="B97" s="105" t="str">
        <f t="shared" si="2"/>
        <v/>
      </c>
      <c r="C97" s="177"/>
      <c r="D97" s="36">
        <v>63</v>
      </c>
      <c r="E97" s="36" t="str">
        <f t="shared" si="7"/>
        <v/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7"/>
      <c r="AB97" s="5"/>
      <c r="AC97" s="29"/>
      <c r="AD97" s="5"/>
      <c r="AE97" s="5"/>
      <c r="AF97" s="5"/>
      <c r="AG97" s="108" t="str">
        <f t="shared" si="11"/>
        <v/>
      </c>
      <c r="AH97" s="13" t="str">
        <f t="shared" si="12"/>
        <v/>
      </c>
      <c r="AI97" s="181" t="str">
        <f>UPPER(IF($Z97="","",IF(COUNTIF($AI$34:$AI96,$Z97)&lt;1,$Z97,"")))</f>
        <v/>
      </c>
      <c r="AJ97" s="36" t="str">
        <f t="shared" si="13"/>
        <v/>
      </c>
      <c r="AK97" s="109" t="str">
        <f t="shared" si="5"/>
        <v/>
      </c>
      <c r="AL97" s="5"/>
      <c r="AM97" s="33"/>
    </row>
    <row r="98" spans="1:39" s="106" customFormat="1">
      <c r="A98" s="36" t="str">
        <f t="shared" si="6"/>
        <v>XXX</v>
      </c>
      <c r="B98" s="105" t="str">
        <f t="shared" si="2"/>
        <v/>
      </c>
      <c r="C98" s="176"/>
      <c r="D98" s="36">
        <v>64</v>
      </c>
      <c r="E98" s="36" t="str">
        <f t="shared" si="7"/>
        <v/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7"/>
      <c r="AB98" s="5"/>
      <c r="AC98" s="29"/>
      <c r="AD98" s="5"/>
      <c r="AE98" s="5"/>
      <c r="AF98" s="5"/>
      <c r="AG98" s="108" t="str">
        <f t="shared" si="11"/>
        <v/>
      </c>
      <c r="AH98" s="13" t="str">
        <f t="shared" si="12"/>
        <v/>
      </c>
      <c r="AI98" s="181" t="str">
        <f>UPPER(IF($Z98="","",IF(COUNTIF($AI$34:$AI97,$Z98)&lt;1,$Z98,"")))</f>
        <v/>
      </c>
      <c r="AJ98" s="36" t="str">
        <f t="shared" si="13"/>
        <v/>
      </c>
      <c r="AK98" s="109" t="str">
        <f t="shared" si="5"/>
        <v/>
      </c>
      <c r="AL98" s="5"/>
      <c r="AM98" s="33"/>
    </row>
    <row r="99" spans="1:39" s="106" customFormat="1">
      <c r="A99" s="36" t="str">
        <f t="shared" si="6"/>
        <v>XXX</v>
      </c>
      <c r="B99" s="105" t="str">
        <f t="shared" ref="B99:B162" si="14">IF(G99="","",IF(C99="","X",A99&amp;TEXT(C99,"000")))</f>
        <v/>
      </c>
      <c r="C99" s="178"/>
      <c r="D99" s="36">
        <v>65</v>
      </c>
      <c r="E99" s="36" t="str">
        <f t="shared" si="7"/>
        <v/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7"/>
      <c r="AB99" s="5"/>
      <c r="AC99" s="29"/>
      <c r="AD99" s="5"/>
      <c r="AE99" s="5"/>
      <c r="AF99" s="5"/>
      <c r="AG99" s="108" t="str">
        <f t="shared" si="11"/>
        <v/>
      </c>
      <c r="AH99" s="13" t="str">
        <f t="shared" si="12"/>
        <v/>
      </c>
      <c r="AI99" s="181" t="str">
        <f>UPPER(IF($Z99="","",IF(COUNTIF($AI$34:$AI98,$Z99)&lt;1,$Z99,"")))</f>
        <v/>
      </c>
      <c r="AJ99" s="36" t="str">
        <f t="shared" si="13"/>
        <v/>
      </c>
      <c r="AK99" s="109" t="str">
        <f t="shared" ref="AK99:AK162" si="15">IF($E99="","",IF(ISTEXT($AG99),"輸入有錯誤",IF($AA99="",SUM($AG99:$AH99)+$AM99,SUM($AG99:$AH99)+$AM99+$AA$34)))</f>
        <v/>
      </c>
      <c r="AL99" s="5"/>
      <c r="AM99" s="33"/>
    </row>
    <row r="100" spans="1:39" s="106" customFormat="1">
      <c r="A100" s="36" t="str">
        <f t="shared" ref="A100:A163" si="16">IF(H100="M","B",IF(H100="F","G","XXX"))</f>
        <v>XXX</v>
      </c>
      <c r="B100" s="105" t="str">
        <f t="shared" si="14"/>
        <v/>
      </c>
      <c r="C100" s="178"/>
      <c r="D100" s="36">
        <v>66</v>
      </c>
      <c r="E100" s="36" t="str">
        <f t="shared" ref="E100:E163" si="17">UPPER(IF($I100="","",IF(AND($I100&lt;=$E$4,$I100&gt;=$D$4),$A100&amp;$F$4,IF(AND($I100&lt;=$E$5,$I100&gt;=$D$5),$A100&amp;$F$5,IF(AND($I100&lt;=$E$6,$I100&gt;=$D$6),$A100&amp;$F$6,IF(AND($I100&lt;=$E$7,$I100&gt;=$D$7),$A100&amp;$F$7,IF(AND($I100&lt;=$E$8,$I100&gt;=$D$8),$A100&amp;$F$8,IF(AND($I100&lt;=$E$9,$I100&gt;=$D$9),$A100&amp;$F$9,IF(AND($I100&lt;=$E$10,$I100&gt;=$D$10),$A100&amp;$F$10,IF(AND($I100&lt;=$E$11,$I100&gt;=$D$11),$A100&amp;$F$11,IF(AND($I100&lt;=$E$12,$I100&gt;=$D$12),$A100&amp;$F$12,"ERR")))))))))))</f>
        <v/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7"/>
      <c r="AB100" s="5"/>
      <c r="AC100" s="29"/>
      <c r="AD100" s="5"/>
      <c r="AE100" s="5"/>
      <c r="AF100" s="5"/>
      <c r="AG100" s="108" t="str">
        <f t="shared" si="11"/>
        <v/>
      </c>
      <c r="AH100" s="13" t="str">
        <f t="shared" si="12"/>
        <v/>
      </c>
      <c r="AI100" s="181" t="str">
        <f>UPPER(IF($Z100="","",IF(COUNTIF($AI$34:$AI99,$Z100)&lt;1,$Z100,"")))</f>
        <v/>
      </c>
      <c r="AJ100" s="36" t="str">
        <f t="shared" si="13"/>
        <v/>
      </c>
      <c r="AK100" s="109" t="str">
        <f t="shared" si="15"/>
        <v/>
      </c>
      <c r="AL100" s="5"/>
      <c r="AM100" s="33"/>
    </row>
    <row r="101" spans="1:39" s="106" customFormat="1">
      <c r="A101" s="36" t="str">
        <f t="shared" si="16"/>
        <v>XXX</v>
      </c>
      <c r="B101" s="105" t="str">
        <f t="shared" si="14"/>
        <v/>
      </c>
      <c r="C101" s="177"/>
      <c r="D101" s="36">
        <v>67</v>
      </c>
      <c r="E101" s="36" t="str">
        <f t="shared" si="17"/>
        <v/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7"/>
      <c r="AB101" s="5"/>
      <c r="AC101" s="29"/>
      <c r="AD101" s="5"/>
      <c r="AE101" s="5"/>
      <c r="AF101" s="5"/>
      <c r="AG101" s="108" t="str">
        <f t="shared" si="11"/>
        <v/>
      </c>
      <c r="AH101" s="13" t="str">
        <f t="shared" si="12"/>
        <v/>
      </c>
      <c r="AI101" s="181" t="str">
        <f>UPPER(IF($Z101="","",IF(COUNTIF($AI$34:$AI100,$Z101)&lt;1,$Z101,"")))</f>
        <v/>
      </c>
      <c r="AJ101" s="36" t="str">
        <f t="shared" si="13"/>
        <v/>
      </c>
      <c r="AK101" s="109" t="str">
        <f t="shared" si="15"/>
        <v/>
      </c>
      <c r="AL101" s="5"/>
      <c r="AM101" s="33"/>
    </row>
    <row r="102" spans="1:39" s="106" customFormat="1">
      <c r="A102" s="36" t="str">
        <f t="shared" si="16"/>
        <v>XXX</v>
      </c>
      <c r="B102" s="105" t="str">
        <f t="shared" si="14"/>
        <v/>
      </c>
      <c r="C102" s="179"/>
      <c r="D102" s="36">
        <v>68</v>
      </c>
      <c r="E102" s="36" t="str">
        <f t="shared" si="17"/>
        <v/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7"/>
      <c r="AB102" s="5"/>
      <c r="AC102" s="29"/>
      <c r="AD102" s="5"/>
      <c r="AE102" s="5"/>
      <c r="AF102" s="5"/>
      <c r="AG102" s="108" t="str">
        <f t="shared" si="11"/>
        <v/>
      </c>
      <c r="AH102" s="13" t="str">
        <f t="shared" si="12"/>
        <v/>
      </c>
      <c r="AI102" s="181" t="str">
        <f>UPPER(IF($Z102="","",IF(COUNTIF($AI$34:$AI101,$Z102)&lt;1,$Z102,"")))</f>
        <v/>
      </c>
      <c r="AJ102" s="36" t="str">
        <f t="shared" si="13"/>
        <v/>
      </c>
      <c r="AK102" s="109" t="str">
        <f t="shared" si="15"/>
        <v/>
      </c>
      <c r="AL102" s="5"/>
      <c r="AM102" s="33"/>
    </row>
    <row r="103" spans="1:39" s="106" customFormat="1">
      <c r="A103" s="36" t="str">
        <f t="shared" si="16"/>
        <v>XXX</v>
      </c>
      <c r="B103" s="105" t="str">
        <f t="shared" si="14"/>
        <v/>
      </c>
      <c r="C103" s="178"/>
      <c r="D103" s="36">
        <v>69</v>
      </c>
      <c r="E103" s="36" t="str">
        <f t="shared" si="17"/>
        <v/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7"/>
      <c r="AB103" s="5"/>
      <c r="AC103" s="29"/>
      <c r="AD103" s="5"/>
      <c r="AE103" s="5"/>
      <c r="AF103" s="5"/>
      <c r="AG103" s="108" t="str">
        <f t="shared" si="11"/>
        <v/>
      </c>
      <c r="AH103" s="13" t="str">
        <f t="shared" si="12"/>
        <v/>
      </c>
      <c r="AI103" s="181" t="str">
        <f>UPPER(IF($Z103="","",IF(COUNTIF($AI$34:$AI102,$Z103)&lt;1,$Z103,"")))</f>
        <v/>
      </c>
      <c r="AJ103" s="36" t="str">
        <f t="shared" si="13"/>
        <v/>
      </c>
      <c r="AK103" s="109" t="str">
        <f t="shared" si="15"/>
        <v/>
      </c>
      <c r="AL103" s="5"/>
      <c r="AM103" s="33"/>
    </row>
    <row r="104" spans="1:39" s="106" customFormat="1">
      <c r="A104" s="36" t="str">
        <f t="shared" si="16"/>
        <v>XXX</v>
      </c>
      <c r="B104" s="105" t="str">
        <f t="shared" si="14"/>
        <v/>
      </c>
      <c r="C104" s="177"/>
      <c r="D104" s="36">
        <v>70</v>
      </c>
      <c r="E104" s="36" t="str">
        <f t="shared" si="17"/>
        <v/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7"/>
      <c r="AB104" s="5"/>
      <c r="AC104" s="29"/>
      <c r="AD104" s="5"/>
      <c r="AE104" s="5"/>
      <c r="AF104" s="5"/>
      <c r="AG104" s="108" t="str">
        <f t="shared" si="11"/>
        <v/>
      </c>
      <c r="AH104" s="13" t="str">
        <f t="shared" si="12"/>
        <v/>
      </c>
      <c r="AI104" s="181" t="str">
        <f>UPPER(IF($Z104="","",IF(COUNTIF($AI$34:$AI103,$Z104)&lt;1,$Z104,"")))</f>
        <v/>
      </c>
      <c r="AJ104" s="36" t="str">
        <f t="shared" si="13"/>
        <v/>
      </c>
      <c r="AK104" s="109" t="str">
        <f t="shared" si="15"/>
        <v/>
      </c>
      <c r="AL104" s="5"/>
      <c r="AM104" s="33"/>
    </row>
    <row r="105" spans="1:39" s="106" customFormat="1">
      <c r="A105" s="36" t="str">
        <f t="shared" si="16"/>
        <v>XXX</v>
      </c>
      <c r="B105" s="105" t="str">
        <f t="shared" si="14"/>
        <v/>
      </c>
      <c r="C105" s="176"/>
      <c r="D105" s="36">
        <v>71</v>
      </c>
      <c r="E105" s="36" t="str">
        <f t="shared" si="17"/>
        <v/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7"/>
      <c r="AB105" s="5"/>
      <c r="AC105" s="29"/>
      <c r="AD105" s="5"/>
      <c r="AE105" s="5"/>
      <c r="AF105" s="5"/>
      <c r="AG105" s="108" t="str">
        <f t="shared" si="11"/>
        <v/>
      </c>
      <c r="AH105" s="13" t="str">
        <f t="shared" si="12"/>
        <v/>
      </c>
      <c r="AI105" s="181" t="str">
        <f>UPPER(IF($Z105="","",IF(COUNTIF($AI$34:$AI104,$Z105)&lt;1,$Z105,"")))</f>
        <v/>
      </c>
      <c r="AJ105" s="36" t="str">
        <f t="shared" si="13"/>
        <v/>
      </c>
      <c r="AK105" s="109" t="str">
        <f t="shared" si="15"/>
        <v/>
      </c>
      <c r="AL105" s="5"/>
      <c r="AM105" s="33"/>
    </row>
    <row r="106" spans="1:39" s="106" customFormat="1">
      <c r="A106" s="36" t="str">
        <f t="shared" si="16"/>
        <v>XXX</v>
      </c>
      <c r="B106" s="105" t="str">
        <f t="shared" si="14"/>
        <v/>
      </c>
      <c r="C106" s="176"/>
      <c r="D106" s="36">
        <v>72</v>
      </c>
      <c r="E106" s="36" t="str">
        <f t="shared" si="17"/>
        <v/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7"/>
      <c r="AB106" s="5"/>
      <c r="AC106" s="29"/>
      <c r="AD106" s="5"/>
      <c r="AE106" s="5"/>
      <c r="AF106" s="5"/>
      <c r="AG106" s="108" t="str">
        <f t="shared" si="11"/>
        <v/>
      </c>
      <c r="AH106" s="13" t="str">
        <f t="shared" si="12"/>
        <v/>
      </c>
      <c r="AI106" s="181" t="str">
        <f>UPPER(IF($Z106="","",IF(COUNTIF($AI$34:$AI105,$Z106)&lt;1,$Z106,"")))</f>
        <v/>
      </c>
      <c r="AJ106" s="36" t="str">
        <f t="shared" si="13"/>
        <v/>
      </c>
      <c r="AK106" s="109" t="str">
        <f t="shared" si="15"/>
        <v/>
      </c>
      <c r="AL106" s="5"/>
      <c r="AM106" s="33"/>
    </row>
    <row r="107" spans="1:39" s="106" customFormat="1">
      <c r="A107" s="36" t="str">
        <f t="shared" si="16"/>
        <v>XXX</v>
      </c>
      <c r="B107" s="105" t="str">
        <f t="shared" si="14"/>
        <v/>
      </c>
      <c r="C107" s="177"/>
      <c r="D107" s="36">
        <v>73</v>
      </c>
      <c r="E107" s="36" t="str">
        <f t="shared" si="17"/>
        <v/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7"/>
      <c r="AB107" s="5"/>
      <c r="AC107" s="29"/>
      <c r="AD107" s="5"/>
      <c r="AE107" s="5"/>
      <c r="AF107" s="5"/>
      <c r="AG107" s="108" t="str">
        <f t="shared" si="11"/>
        <v/>
      </c>
      <c r="AH107" s="13" t="str">
        <f t="shared" si="12"/>
        <v/>
      </c>
      <c r="AI107" s="181" t="str">
        <f>UPPER(IF($Z107="","",IF(COUNTIF($AI$34:$AI106,$Z107)&lt;1,$Z107,"")))</f>
        <v/>
      </c>
      <c r="AJ107" s="36" t="str">
        <f t="shared" si="13"/>
        <v/>
      </c>
      <c r="AK107" s="109" t="str">
        <f t="shared" si="15"/>
        <v/>
      </c>
      <c r="AL107" s="5"/>
      <c r="AM107" s="33"/>
    </row>
    <row r="108" spans="1:39" s="106" customFormat="1">
      <c r="A108" s="36" t="str">
        <f t="shared" si="16"/>
        <v>XXX</v>
      </c>
      <c r="B108" s="105" t="str">
        <f t="shared" si="14"/>
        <v/>
      </c>
      <c r="C108" s="176"/>
      <c r="D108" s="36">
        <v>74</v>
      </c>
      <c r="E108" s="36" t="str">
        <f t="shared" si="17"/>
        <v/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7"/>
      <c r="AB108" s="5"/>
      <c r="AC108" s="29"/>
      <c r="AD108" s="5"/>
      <c r="AE108" s="5"/>
      <c r="AF108" s="5"/>
      <c r="AG108" s="108" t="str">
        <f t="shared" si="11"/>
        <v/>
      </c>
      <c r="AH108" s="13" t="str">
        <f t="shared" si="12"/>
        <v/>
      </c>
      <c r="AI108" s="181" t="str">
        <f>UPPER(IF($Z108="","",IF(COUNTIF($AI$34:$AI107,$Z108)&lt;1,$Z108,"")))</f>
        <v/>
      </c>
      <c r="AJ108" s="36" t="str">
        <f t="shared" si="13"/>
        <v/>
      </c>
      <c r="AK108" s="109" t="str">
        <f t="shared" si="15"/>
        <v/>
      </c>
      <c r="AL108" s="5"/>
      <c r="AM108" s="33"/>
    </row>
    <row r="109" spans="1:39" s="106" customFormat="1">
      <c r="A109" s="36" t="str">
        <f t="shared" si="16"/>
        <v>XXX</v>
      </c>
      <c r="B109" s="105" t="str">
        <f t="shared" si="14"/>
        <v/>
      </c>
      <c r="C109" s="177"/>
      <c r="D109" s="36">
        <v>75</v>
      </c>
      <c r="E109" s="36" t="str">
        <f t="shared" si="17"/>
        <v/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7"/>
      <c r="AB109" s="5"/>
      <c r="AC109" s="29"/>
      <c r="AD109" s="5"/>
      <c r="AE109" s="5"/>
      <c r="AF109" s="5"/>
      <c r="AG109" s="108" t="str">
        <f t="shared" si="11"/>
        <v/>
      </c>
      <c r="AH109" s="13" t="str">
        <f t="shared" si="12"/>
        <v/>
      </c>
      <c r="AI109" s="181" t="str">
        <f>UPPER(IF($Z109="","",IF(COUNTIF($AI$34:$AI108,$Z109)&lt;1,$Z109,"")))</f>
        <v/>
      </c>
      <c r="AJ109" s="36" t="str">
        <f t="shared" si="13"/>
        <v/>
      </c>
      <c r="AK109" s="109" t="str">
        <f t="shared" si="15"/>
        <v/>
      </c>
      <c r="AL109" s="5"/>
      <c r="AM109" s="33"/>
    </row>
    <row r="110" spans="1:39" s="106" customFormat="1">
      <c r="A110" s="36" t="str">
        <f t="shared" si="16"/>
        <v>XXX</v>
      </c>
      <c r="B110" s="105" t="str">
        <f t="shared" si="14"/>
        <v/>
      </c>
      <c r="C110" s="178"/>
      <c r="D110" s="36">
        <v>76</v>
      </c>
      <c r="E110" s="36" t="str">
        <f t="shared" si="17"/>
        <v/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7"/>
      <c r="AB110" s="5"/>
      <c r="AC110" s="29"/>
      <c r="AD110" s="5"/>
      <c r="AE110" s="5"/>
      <c r="AF110" s="5"/>
      <c r="AG110" s="108" t="str">
        <f t="shared" si="11"/>
        <v/>
      </c>
      <c r="AH110" s="13" t="str">
        <f t="shared" si="12"/>
        <v/>
      </c>
      <c r="AI110" s="181" t="str">
        <f>UPPER(IF($Z110="","",IF(COUNTIF($AI$34:$AI109,$Z110)&lt;1,$Z110,"")))</f>
        <v/>
      </c>
      <c r="AJ110" s="36" t="str">
        <f t="shared" si="13"/>
        <v/>
      </c>
      <c r="AK110" s="109" t="str">
        <f t="shared" si="15"/>
        <v/>
      </c>
      <c r="AL110" s="5"/>
      <c r="AM110" s="33"/>
    </row>
    <row r="111" spans="1:39" s="106" customFormat="1">
      <c r="A111" s="36" t="str">
        <f t="shared" si="16"/>
        <v>XXX</v>
      </c>
      <c r="B111" s="105" t="str">
        <f t="shared" si="14"/>
        <v/>
      </c>
      <c r="C111" s="178"/>
      <c r="D111" s="36">
        <v>77</v>
      </c>
      <c r="E111" s="36" t="str">
        <f t="shared" si="17"/>
        <v/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7"/>
      <c r="AB111" s="5"/>
      <c r="AC111" s="29"/>
      <c r="AD111" s="5"/>
      <c r="AE111" s="5"/>
      <c r="AF111" s="5"/>
      <c r="AG111" s="108" t="str">
        <f t="shared" si="11"/>
        <v/>
      </c>
      <c r="AH111" s="13" t="str">
        <f t="shared" si="12"/>
        <v/>
      </c>
      <c r="AI111" s="181" t="str">
        <f>UPPER(IF($Z111="","",IF(COUNTIF($AI$34:$AI110,$Z111)&lt;1,$Z111,"")))</f>
        <v/>
      </c>
      <c r="AJ111" s="36" t="str">
        <f t="shared" si="13"/>
        <v/>
      </c>
      <c r="AK111" s="109" t="str">
        <f t="shared" si="15"/>
        <v/>
      </c>
      <c r="AL111" s="5"/>
      <c r="AM111" s="33"/>
    </row>
    <row r="112" spans="1:39" s="106" customFormat="1">
      <c r="A112" s="36" t="str">
        <f t="shared" si="16"/>
        <v>XXX</v>
      </c>
      <c r="B112" s="105" t="str">
        <f t="shared" si="14"/>
        <v/>
      </c>
      <c r="C112" s="177"/>
      <c r="D112" s="36">
        <v>78</v>
      </c>
      <c r="E112" s="36" t="str">
        <f t="shared" si="17"/>
        <v/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7"/>
      <c r="AB112" s="5"/>
      <c r="AC112" s="29"/>
      <c r="AD112" s="5"/>
      <c r="AE112" s="5"/>
      <c r="AF112" s="5"/>
      <c r="AG112" s="108" t="str">
        <f t="shared" si="11"/>
        <v/>
      </c>
      <c r="AH112" s="13" t="str">
        <f t="shared" si="12"/>
        <v/>
      </c>
      <c r="AI112" s="181" t="str">
        <f>UPPER(IF($Z112="","",IF(COUNTIF($AI$34:$AI111,$Z112)&lt;1,$Z112,"")))</f>
        <v/>
      </c>
      <c r="AJ112" s="36" t="str">
        <f t="shared" si="13"/>
        <v/>
      </c>
      <c r="AK112" s="109" t="str">
        <f t="shared" si="15"/>
        <v/>
      </c>
      <c r="AL112" s="5"/>
      <c r="AM112" s="33"/>
    </row>
    <row r="113" spans="1:39" s="106" customFormat="1">
      <c r="A113" s="36" t="str">
        <f t="shared" si="16"/>
        <v>XXX</v>
      </c>
      <c r="B113" s="105" t="str">
        <f t="shared" si="14"/>
        <v/>
      </c>
      <c r="C113" s="178"/>
      <c r="D113" s="36">
        <v>79</v>
      </c>
      <c r="E113" s="36" t="str">
        <f t="shared" si="17"/>
        <v/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7"/>
      <c r="AB113" s="5"/>
      <c r="AC113" s="29"/>
      <c r="AD113" s="5"/>
      <c r="AE113" s="5"/>
      <c r="AF113" s="5"/>
      <c r="AG113" s="108" t="str">
        <f t="shared" si="11"/>
        <v/>
      </c>
      <c r="AH113" s="13" t="str">
        <f t="shared" si="12"/>
        <v/>
      </c>
      <c r="AI113" s="181" t="str">
        <f>UPPER(IF($Z113="","",IF(COUNTIF($AI$34:$AI112,$Z113)&lt;1,$Z113,"")))</f>
        <v/>
      </c>
      <c r="AJ113" s="36" t="str">
        <f t="shared" si="13"/>
        <v/>
      </c>
      <c r="AK113" s="109" t="str">
        <f t="shared" si="15"/>
        <v/>
      </c>
      <c r="AL113" s="5"/>
      <c r="AM113" s="33"/>
    </row>
    <row r="114" spans="1:39" s="106" customFormat="1">
      <c r="A114" s="36" t="str">
        <f t="shared" si="16"/>
        <v>XXX</v>
      </c>
      <c r="B114" s="105" t="str">
        <f t="shared" si="14"/>
        <v/>
      </c>
      <c r="C114" s="178"/>
      <c r="D114" s="36">
        <v>80</v>
      </c>
      <c r="E114" s="36" t="str">
        <f t="shared" si="17"/>
        <v/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7"/>
      <c r="AB114" s="5"/>
      <c r="AC114" s="29"/>
      <c r="AD114" s="5"/>
      <c r="AE114" s="5"/>
      <c r="AF114" s="5"/>
      <c r="AG114" s="108" t="str">
        <f t="shared" si="11"/>
        <v/>
      </c>
      <c r="AH114" s="13" t="str">
        <f t="shared" si="12"/>
        <v/>
      </c>
      <c r="AI114" s="181" t="str">
        <f>UPPER(IF($Z114="","",IF(COUNTIF($AI$34:$AI113,$Z114)&lt;1,$Z114,"")))</f>
        <v/>
      </c>
      <c r="AJ114" s="36" t="str">
        <f t="shared" si="13"/>
        <v/>
      </c>
      <c r="AK114" s="109" t="str">
        <f t="shared" si="15"/>
        <v/>
      </c>
      <c r="AL114" s="5"/>
      <c r="AM114" s="33"/>
    </row>
    <row r="115" spans="1:39" s="106" customFormat="1">
      <c r="A115" s="36" t="str">
        <f t="shared" si="16"/>
        <v>XXX</v>
      </c>
      <c r="B115" s="105" t="str">
        <f t="shared" si="14"/>
        <v/>
      </c>
      <c r="C115" s="176"/>
      <c r="D115" s="36">
        <v>81</v>
      </c>
      <c r="E115" s="36" t="str">
        <f t="shared" si="17"/>
        <v/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7"/>
      <c r="AB115" s="5"/>
      <c r="AC115" s="29"/>
      <c r="AD115" s="5"/>
      <c r="AE115" s="5"/>
      <c r="AF115" s="5"/>
      <c r="AG115" s="108" t="str">
        <f t="shared" si="11"/>
        <v/>
      </c>
      <c r="AH115" s="13" t="str">
        <f t="shared" si="12"/>
        <v/>
      </c>
      <c r="AI115" s="181" t="str">
        <f>UPPER(IF($Z115="","",IF(COUNTIF($AI$34:$AI114,$Z115)&lt;1,$Z115,"")))</f>
        <v/>
      </c>
      <c r="AJ115" s="36" t="str">
        <f t="shared" si="13"/>
        <v/>
      </c>
      <c r="AK115" s="109" t="str">
        <f t="shared" si="15"/>
        <v/>
      </c>
      <c r="AL115" s="5"/>
      <c r="AM115" s="33"/>
    </row>
    <row r="116" spans="1:39" s="106" customFormat="1">
      <c r="A116" s="36" t="str">
        <f t="shared" si="16"/>
        <v>XXX</v>
      </c>
      <c r="B116" s="105" t="str">
        <f t="shared" si="14"/>
        <v/>
      </c>
      <c r="C116" s="178"/>
      <c r="D116" s="36">
        <v>82</v>
      </c>
      <c r="E116" s="36" t="str">
        <f t="shared" si="17"/>
        <v/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7"/>
      <c r="AB116" s="5"/>
      <c r="AC116" s="29"/>
      <c r="AD116" s="5"/>
      <c r="AE116" s="5"/>
      <c r="AF116" s="5"/>
      <c r="AG116" s="108" t="str">
        <f t="shared" si="11"/>
        <v/>
      </c>
      <c r="AH116" s="13" t="str">
        <f t="shared" si="12"/>
        <v/>
      </c>
      <c r="AI116" s="181" t="str">
        <f>UPPER(IF($Z116="","",IF(COUNTIF($AI$34:$AI115,$Z116)&lt;1,$Z116,"")))</f>
        <v/>
      </c>
      <c r="AJ116" s="36" t="str">
        <f t="shared" si="13"/>
        <v/>
      </c>
      <c r="AK116" s="109" t="str">
        <f t="shared" si="15"/>
        <v/>
      </c>
      <c r="AL116" s="5"/>
      <c r="AM116" s="33"/>
    </row>
    <row r="117" spans="1:39" s="106" customFormat="1">
      <c r="A117" s="36" t="str">
        <f t="shared" si="16"/>
        <v>XXX</v>
      </c>
      <c r="B117" s="105" t="str">
        <f t="shared" si="14"/>
        <v/>
      </c>
      <c r="C117" s="176"/>
      <c r="D117" s="36">
        <v>83</v>
      </c>
      <c r="E117" s="36" t="str">
        <f t="shared" si="17"/>
        <v/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7"/>
      <c r="AB117" s="5"/>
      <c r="AC117" s="29"/>
      <c r="AD117" s="5"/>
      <c r="AE117" s="5"/>
      <c r="AF117" s="5"/>
      <c r="AG117" s="108" t="str">
        <f t="shared" si="11"/>
        <v/>
      </c>
      <c r="AH117" s="13" t="str">
        <f t="shared" si="12"/>
        <v/>
      </c>
      <c r="AI117" s="181" t="str">
        <f>UPPER(IF($Z117="","",IF(COUNTIF($AI$34:$AI116,$Z117)&lt;1,$Z117,"")))</f>
        <v/>
      </c>
      <c r="AJ117" s="36" t="str">
        <f t="shared" si="13"/>
        <v/>
      </c>
      <c r="AK117" s="109" t="str">
        <f t="shared" si="15"/>
        <v/>
      </c>
      <c r="AL117" s="5"/>
      <c r="AM117" s="33"/>
    </row>
    <row r="118" spans="1:39" s="106" customFormat="1">
      <c r="A118" s="36" t="str">
        <f t="shared" si="16"/>
        <v>XXX</v>
      </c>
      <c r="B118" s="105" t="str">
        <f t="shared" si="14"/>
        <v/>
      </c>
      <c r="C118" s="179"/>
      <c r="D118" s="36">
        <v>84</v>
      </c>
      <c r="E118" s="36" t="str">
        <f t="shared" si="17"/>
        <v/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7"/>
      <c r="AB118" s="5"/>
      <c r="AC118" s="29"/>
      <c r="AD118" s="5"/>
      <c r="AE118" s="5"/>
      <c r="AF118" s="5"/>
      <c r="AG118" s="108" t="str">
        <f t="shared" si="11"/>
        <v/>
      </c>
      <c r="AH118" s="13" t="str">
        <f t="shared" si="12"/>
        <v/>
      </c>
      <c r="AI118" s="181" t="str">
        <f>UPPER(IF($Z118="","",IF(COUNTIF($AI$34:$AI117,$Z118)&lt;1,$Z118,"")))</f>
        <v/>
      </c>
      <c r="AJ118" s="36" t="str">
        <f t="shared" si="13"/>
        <v/>
      </c>
      <c r="AK118" s="109" t="str">
        <f t="shared" si="15"/>
        <v/>
      </c>
      <c r="AL118" s="5"/>
      <c r="AM118" s="33"/>
    </row>
    <row r="119" spans="1:39" s="106" customFormat="1">
      <c r="A119" s="36" t="str">
        <f t="shared" si="16"/>
        <v>XXX</v>
      </c>
      <c r="B119" s="105" t="str">
        <f t="shared" si="14"/>
        <v/>
      </c>
      <c r="C119" s="178"/>
      <c r="D119" s="36">
        <v>85</v>
      </c>
      <c r="E119" s="36" t="str">
        <f t="shared" si="17"/>
        <v/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7"/>
      <c r="AB119" s="5"/>
      <c r="AC119" s="29"/>
      <c r="AD119" s="5"/>
      <c r="AE119" s="5"/>
      <c r="AF119" s="5"/>
      <c r="AG119" s="108" t="str">
        <f t="shared" si="11"/>
        <v/>
      </c>
      <c r="AH119" s="13" t="str">
        <f t="shared" si="12"/>
        <v/>
      </c>
      <c r="AI119" s="181" t="str">
        <f>UPPER(IF($Z119="","",IF(COUNTIF($AI$34:$AI118,$Z119)&lt;1,$Z119,"")))</f>
        <v/>
      </c>
      <c r="AJ119" s="36" t="str">
        <f t="shared" si="13"/>
        <v/>
      </c>
      <c r="AK119" s="109" t="str">
        <f t="shared" si="15"/>
        <v/>
      </c>
      <c r="AL119" s="5"/>
      <c r="AM119" s="33"/>
    </row>
    <row r="120" spans="1:39" s="106" customFormat="1">
      <c r="A120" s="36" t="str">
        <f t="shared" si="16"/>
        <v>XXX</v>
      </c>
      <c r="B120" s="105" t="str">
        <f t="shared" si="14"/>
        <v/>
      </c>
      <c r="C120" s="176"/>
      <c r="D120" s="36">
        <v>86</v>
      </c>
      <c r="E120" s="36" t="str">
        <f t="shared" si="17"/>
        <v/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7"/>
      <c r="AB120" s="5"/>
      <c r="AC120" s="29"/>
      <c r="AD120" s="5"/>
      <c r="AE120" s="5"/>
      <c r="AF120" s="5"/>
      <c r="AG120" s="108" t="str">
        <f t="shared" si="11"/>
        <v/>
      </c>
      <c r="AH120" s="13" t="str">
        <f t="shared" si="12"/>
        <v/>
      </c>
      <c r="AI120" s="181" t="str">
        <f>UPPER(IF($Z120="","",IF(COUNTIF($AI$34:$AI119,$Z120)&lt;1,$Z120,"")))</f>
        <v/>
      </c>
      <c r="AJ120" s="36" t="str">
        <f t="shared" si="13"/>
        <v/>
      </c>
      <c r="AK120" s="109" t="str">
        <f t="shared" si="15"/>
        <v/>
      </c>
      <c r="AL120" s="5"/>
      <c r="AM120" s="33"/>
    </row>
    <row r="121" spans="1:39" s="106" customFormat="1">
      <c r="A121" s="36" t="str">
        <f t="shared" si="16"/>
        <v>XXX</v>
      </c>
      <c r="B121" s="105" t="str">
        <f t="shared" si="14"/>
        <v/>
      </c>
      <c r="C121" s="177"/>
      <c r="D121" s="36">
        <v>87</v>
      </c>
      <c r="E121" s="36" t="str">
        <f t="shared" si="17"/>
        <v/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7"/>
      <c r="AB121" s="5"/>
      <c r="AC121" s="29"/>
      <c r="AD121" s="5"/>
      <c r="AE121" s="5"/>
      <c r="AF121" s="5"/>
      <c r="AG121" s="108" t="str">
        <f t="shared" si="11"/>
        <v/>
      </c>
      <c r="AH121" s="13" t="str">
        <f t="shared" si="12"/>
        <v/>
      </c>
      <c r="AI121" s="181" t="str">
        <f>UPPER(IF($Z121="","",IF(COUNTIF($AI$34:$AI120,$Z121)&lt;1,$Z121,"")))</f>
        <v/>
      </c>
      <c r="AJ121" s="36" t="str">
        <f t="shared" si="13"/>
        <v/>
      </c>
      <c r="AK121" s="109" t="str">
        <f t="shared" si="15"/>
        <v/>
      </c>
      <c r="AL121" s="5"/>
      <c r="AM121" s="33"/>
    </row>
    <row r="122" spans="1:39" s="106" customFormat="1">
      <c r="A122" s="36" t="str">
        <f t="shared" si="16"/>
        <v>XXX</v>
      </c>
      <c r="B122" s="105" t="str">
        <f t="shared" si="14"/>
        <v/>
      </c>
      <c r="C122" s="177"/>
      <c r="D122" s="36">
        <v>88</v>
      </c>
      <c r="E122" s="36" t="str">
        <f t="shared" si="17"/>
        <v/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7"/>
      <c r="AB122" s="5"/>
      <c r="AC122" s="29"/>
      <c r="AD122" s="5"/>
      <c r="AE122" s="5"/>
      <c r="AF122" s="5"/>
      <c r="AG122" s="108" t="str">
        <f t="shared" si="11"/>
        <v/>
      </c>
      <c r="AH122" s="13" t="str">
        <f t="shared" si="12"/>
        <v/>
      </c>
      <c r="AI122" s="181" t="str">
        <f>UPPER(IF($Z122="","",IF(COUNTIF($AI$34:$AI121,$Z122)&lt;1,$Z122,"")))</f>
        <v/>
      </c>
      <c r="AJ122" s="36" t="str">
        <f t="shared" si="13"/>
        <v/>
      </c>
      <c r="AK122" s="109" t="str">
        <f t="shared" si="15"/>
        <v/>
      </c>
      <c r="AL122" s="5"/>
      <c r="AM122" s="33"/>
    </row>
    <row r="123" spans="1:39" s="106" customFormat="1">
      <c r="A123" s="36" t="str">
        <f t="shared" si="16"/>
        <v>XXX</v>
      </c>
      <c r="B123" s="105" t="str">
        <f t="shared" si="14"/>
        <v/>
      </c>
      <c r="C123" s="177"/>
      <c r="D123" s="36">
        <v>89</v>
      </c>
      <c r="E123" s="36" t="str">
        <f t="shared" si="17"/>
        <v/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7"/>
      <c r="AB123" s="5"/>
      <c r="AC123" s="29"/>
      <c r="AD123" s="5"/>
      <c r="AE123" s="5"/>
      <c r="AF123" s="5"/>
      <c r="AG123" s="108" t="str">
        <f t="shared" si="11"/>
        <v/>
      </c>
      <c r="AH123" s="13" t="str">
        <f t="shared" si="12"/>
        <v/>
      </c>
      <c r="AI123" s="181" t="str">
        <f>UPPER(IF($Z123="","",IF(COUNTIF($AI$34:$AI122,$Z123)&lt;1,$Z123,"")))</f>
        <v/>
      </c>
      <c r="AJ123" s="36" t="str">
        <f t="shared" si="13"/>
        <v/>
      </c>
      <c r="AK123" s="109" t="str">
        <f t="shared" si="15"/>
        <v/>
      </c>
      <c r="AL123" s="5"/>
      <c r="AM123" s="33"/>
    </row>
    <row r="124" spans="1:39" s="106" customFormat="1">
      <c r="A124" s="36" t="str">
        <f t="shared" si="16"/>
        <v>XXX</v>
      </c>
      <c r="B124" s="105" t="str">
        <f t="shared" si="14"/>
        <v/>
      </c>
      <c r="C124" s="176"/>
      <c r="D124" s="36">
        <v>90</v>
      </c>
      <c r="E124" s="36" t="str">
        <f t="shared" si="17"/>
        <v/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7"/>
      <c r="AB124" s="5"/>
      <c r="AC124" s="29"/>
      <c r="AD124" s="5"/>
      <c r="AE124" s="5"/>
      <c r="AF124" s="5"/>
      <c r="AG124" s="108" t="str">
        <f t="shared" si="11"/>
        <v/>
      </c>
      <c r="AH124" s="13" t="str">
        <f t="shared" si="12"/>
        <v/>
      </c>
      <c r="AI124" s="181" t="str">
        <f>UPPER(IF($Z124="","",IF(COUNTIF($AI$34:$AI123,$Z124)&lt;1,$Z124,"")))</f>
        <v/>
      </c>
      <c r="AJ124" s="36" t="str">
        <f t="shared" si="13"/>
        <v/>
      </c>
      <c r="AK124" s="109" t="str">
        <f t="shared" si="15"/>
        <v/>
      </c>
      <c r="AL124" s="5"/>
      <c r="AM124" s="33"/>
    </row>
    <row r="125" spans="1:39" s="106" customFormat="1">
      <c r="A125" s="36" t="str">
        <f t="shared" si="16"/>
        <v>XXX</v>
      </c>
      <c r="B125" s="105" t="str">
        <f t="shared" si="14"/>
        <v/>
      </c>
      <c r="C125" s="177"/>
      <c r="D125" s="36">
        <v>91</v>
      </c>
      <c r="E125" s="36" t="str">
        <f t="shared" si="17"/>
        <v/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7"/>
      <c r="AB125" s="5"/>
      <c r="AC125" s="29"/>
      <c r="AD125" s="5"/>
      <c r="AE125" s="5"/>
      <c r="AF125" s="5"/>
      <c r="AG125" s="108" t="str">
        <f t="shared" si="11"/>
        <v/>
      </c>
      <c r="AH125" s="13" t="str">
        <f t="shared" si="12"/>
        <v/>
      </c>
      <c r="AI125" s="181" t="str">
        <f>UPPER(IF($Z125="","",IF(COUNTIF($AI$34:$AI124,$Z125)&lt;1,$Z125,"")))</f>
        <v/>
      </c>
      <c r="AJ125" s="36" t="str">
        <f t="shared" si="13"/>
        <v/>
      </c>
      <c r="AK125" s="109" t="str">
        <f t="shared" si="15"/>
        <v/>
      </c>
      <c r="AL125" s="5"/>
      <c r="AM125" s="33"/>
    </row>
    <row r="126" spans="1:39" s="106" customFormat="1">
      <c r="A126" s="36" t="str">
        <f t="shared" si="16"/>
        <v>XXX</v>
      </c>
      <c r="B126" s="105" t="str">
        <f t="shared" si="14"/>
        <v/>
      </c>
      <c r="C126" s="177"/>
      <c r="D126" s="36">
        <v>92</v>
      </c>
      <c r="E126" s="36" t="str">
        <f t="shared" si="17"/>
        <v/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7"/>
      <c r="AB126" s="5"/>
      <c r="AC126" s="29"/>
      <c r="AD126" s="5"/>
      <c r="AE126" s="5"/>
      <c r="AF126" s="5"/>
      <c r="AG126" s="108" t="str">
        <f t="shared" si="11"/>
        <v/>
      </c>
      <c r="AH126" s="13" t="str">
        <f t="shared" si="12"/>
        <v/>
      </c>
      <c r="AI126" s="181" t="str">
        <f>UPPER(IF($Z126="","",IF(COUNTIF($AI$34:$AI125,$Z126)&lt;1,$Z126,"")))</f>
        <v/>
      </c>
      <c r="AJ126" s="36" t="str">
        <f t="shared" si="13"/>
        <v/>
      </c>
      <c r="AK126" s="109" t="str">
        <f t="shared" si="15"/>
        <v/>
      </c>
      <c r="AL126" s="5"/>
      <c r="AM126" s="33"/>
    </row>
    <row r="127" spans="1:39" s="106" customFormat="1">
      <c r="A127" s="36" t="str">
        <f t="shared" si="16"/>
        <v>XXX</v>
      </c>
      <c r="B127" s="105" t="str">
        <f t="shared" si="14"/>
        <v/>
      </c>
      <c r="C127" s="179"/>
      <c r="D127" s="36">
        <v>93</v>
      </c>
      <c r="E127" s="36" t="str">
        <f t="shared" si="17"/>
        <v/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7"/>
      <c r="AB127" s="5"/>
      <c r="AC127" s="29"/>
      <c r="AD127" s="5"/>
      <c r="AE127" s="5"/>
      <c r="AF127" s="5"/>
      <c r="AG127" s="108" t="str">
        <f t="shared" si="11"/>
        <v/>
      </c>
      <c r="AH127" s="13" t="str">
        <f t="shared" si="12"/>
        <v/>
      </c>
      <c r="AI127" s="181" t="str">
        <f>UPPER(IF($Z127="","",IF(COUNTIF($AI$34:$AI126,$Z127)&lt;1,$Z127,"")))</f>
        <v/>
      </c>
      <c r="AJ127" s="36" t="str">
        <f t="shared" si="13"/>
        <v/>
      </c>
      <c r="AK127" s="109" t="str">
        <f t="shared" si="15"/>
        <v/>
      </c>
      <c r="AL127" s="5"/>
      <c r="AM127" s="33"/>
    </row>
    <row r="128" spans="1:39" s="106" customFormat="1">
      <c r="A128" s="36" t="str">
        <f t="shared" si="16"/>
        <v>XXX</v>
      </c>
      <c r="B128" s="105" t="str">
        <f t="shared" si="14"/>
        <v/>
      </c>
      <c r="C128" s="178"/>
      <c r="D128" s="36">
        <v>94</v>
      </c>
      <c r="E128" s="36" t="str">
        <f t="shared" si="17"/>
        <v/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7"/>
      <c r="AB128" s="5"/>
      <c r="AC128" s="29"/>
      <c r="AD128" s="5"/>
      <c r="AE128" s="5"/>
      <c r="AF128" s="5"/>
      <c r="AG128" s="108" t="str">
        <f t="shared" si="11"/>
        <v/>
      </c>
      <c r="AH128" s="13" t="str">
        <f t="shared" si="12"/>
        <v/>
      </c>
      <c r="AI128" s="181" t="str">
        <f>UPPER(IF($Z128="","",IF(COUNTIF($AI$34:$AI127,$Z128)&lt;1,$Z128,"")))</f>
        <v/>
      </c>
      <c r="AJ128" s="36" t="str">
        <f t="shared" si="13"/>
        <v/>
      </c>
      <c r="AK128" s="109" t="str">
        <f t="shared" si="15"/>
        <v/>
      </c>
      <c r="AL128" s="5"/>
      <c r="AM128" s="33"/>
    </row>
    <row r="129" spans="1:39" s="106" customFormat="1">
      <c r="A129" s="36" t="str">
        <f t="shared" si="16"/>
        <v>XXX</v>
      </c>
      <c r="B129" s="105" t="str">
        <f t="shared" si="14"/>
        <v/>
      </c>
      <c r="C129" s="177"/>
      <c r="D129" s="36">
        <v>95</v>
      </c>
      <c r="E129" s="36" t="str">
        <f t="shared" si="17"/>
        <v/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7"/>
      <c r="AB129" s="5"/>
      <c r="AC129" s="29"/>
      <c r="AD129" s="5"/>
      <c r="AE129" s="5"/>
      <c r="AF129" s="5"/>
      <c r="AG129" s="108" t="str">
        <f t="shared" si="11"/>
        <v/>
      </c>
      <c r="AH129" s="13" t="str">
        <f t="shared" si="12"/>
        <v/>
      </c>
      <c r="AI129" s="181" t="str">
        <f>UPPER(IF($Z129="","",IF(COUNTIF($AI$34:$AI128,$Z129)&lt;1,$Z129,"")))</f>
        <v/>
      </c>
      <c r="AJ129" s="36" t="str">
        <f t="shared" si="13"/>
        <v/>
      </c>
      <c r="AK129" s="109" t="str">
        <f t="shared" si="15"/>
        <v/>
      </c>
      <c r="AL129" s="5"/>
      <c r="AM129" s="33"/>
    </row>
    <row r="130" spans="1:39" s="106" customFormat="1">
      <c r="A130" s="36" t="str">
        <f t="shared" si="16"/>
        <v>XXX</v>
      </c>
      <c r="B130" s="105" t="str">
        <f t="shared" si="14"/>
        <v/>
      </c>
      <c r="C130" s="179"/>
      <c r="D130" s="36">
        <v>96</v>
      </c>
      <c r="E130" s="36" t="str">
        <f t="shared" si="17"/>
        <v/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7"/>
      <c r="AB130" s="5"/>
      <c r="AC130" s="29"/>
      <c r="AD130" s="5"/>
      <c r="AE130" s="5"/>
      <c r="AF130" s="5"/>
      <c r="AG130" s="108" t="str">
        <f t="shared" si="11"/>
        <v/>
      </c>
      <c r="AH130" s="13" t="str">
        <f t="shared" si="12"/>
        <v/>
      </c>
      <c r="AI130" s="181" t="str">
        <f>UPPER(IF($Z130="","",IF(COUNTIF($AI$34:$AI129,$Z130)&lt;1,$Z130,"")))</f>
        <v/>
      </c>
      <c r="AJ130" s="36" t="str">
        <f t="shared" si="13"/>
        <v/>
      </c>
      <c r="AK130" s="109" t="str">
        <f t="shared" si="15"/>
        <v/>
      </c>
      <c r="AL130" s="5"/>
      <c r="AM130" s="33"/>
    </row>
    <row r="131" spans="1:39" s="106" customFormat="1">
      <c r="A131" s="36" t="str">
        <f t="shared" si="16"/>
        <v>XXX</v>
      </c>
      <c r="B131" s="105" t="str">
        <f t="shared" si="14"/>
        <v/>
      </c>
      <c r="C131" s="177"/>
      <c r="D131" s="36">
        <v>97</v>
      </c>
      <c r="E131" s="36" t="str">
        <f t="shared" si="17"/>
        <v/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7"/>
      <c r="AB131" s="5"/>
      <c r="AC131" s="29"/>
      <c r="AD131" s="5"/>
      <c r="AE131" s="5"/>
      <c r="AF131" s="5"/>
      <c r="AG131" s="108" t="str">
        <f t="shared" si="11"/>
        <v/>
      </c>
      <c r="AH131" s="13" t="str">
        <f t="shared" si="12"/>
        <v/>
      </c>
      <c r="AI131" s="181" t="str">
        <f>UPPER(IF($Z131="","",IF(COUNTIF($AI$34:$AI130,$Z131)&lt;1,$Z131,"")))</f>
        <v/>
      </c>
      <c r="AJ131" s="36" t="str">
        <f t="shared" si="13"/>
        <v/>
      </c>
      <c r="AK131" s="109" t="str">
        <f t="shared" si="15"/>
        <v/>
      </c>
      <c r="AL131" s="5"/>
      <c r="AM131" s="33"/>
    </row>
    <row r="132" spans="1:39" s="106" customFormat="1">
      <c r="A132" s="36" t="str">
        <f t="shared" si="16"/>
        <v>XXX</v>
      </c>
      <c r="B132" s="105" t="str">
        <f t="shared" si="14"/>
        <v/>
      </c>
      <c r="C132" s="178"/>
      <c r="D132" s="36">
        <v>98</v>
      </c>
      <c r="E132" s="36" t="str">
        <f t="shared" si="17"/>
        <v/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7"/>
      <c r="AB132" s="5"/>
      <c r="AC132" s="29"/>
      <c r="AD132" s="5"/>
      <c r="AE132" s="5"/>
      <c r="AF132" s="5"/>
      <c r="AG132" s="108" t="str">
        <f t="shared" si="11"/>
        <v/>
      </c>
      <c r="AH132" s="13" t="str">
        <f t="shared" si="12"/>
        <v/>
      </c>
      <c r="AI132" s="181" t="str">
        <f>UPPER(IF($Z132="","",IF(COUNTIF($AI$34:$AI131,$Z132)&lt;1,$Z132,"")))</f>
        <v/>
      </c>
      <c r="AJ132" s="36" t="str">
        <f t="shared" si="13"/>
        <v/>
      </c>
      <c r="AK132" s="109" t="str">
        <f t="shared" si="15"/>
        <v/>
      </c>
      <c r="AL132" s="5"/>
      <c r="AM132" s="33"/>
    </row>
    <row r="133" spans="1:39" s="106" customFormat="1">
      <c r="A133" s="36" t="str">
        <f t="shared" si="16"/>
        <v>XXX</v>
      </c>
      <c r="B133" s="105" t="str">
        <f t="shared" si="14"/>
        <v/>
      </c>
      <c r="C133" s="177"/>
      <c r="D133" s="36">
        <v>99</v>
      </c>
      <c r="E133" s="36" t="str">
        <f t="shared" si="17"/>
        <v/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7"/>
      <c r="AB133" s="5"/>
      <c r="AC133" s="29"/>
      <c r="AD133" s="5"/>
      <c r="AE133" s="5"/>
      <c r="AF133" s="5"/>
      <c r="AG133" s="108" t="str">
        <f t="shared" si="11"/>
        <v/>
      </c>
      <c r="AH133" s="13" t="str">
        <f t="shared" si="12"/>
        <v/>
      </c>
      <c r="AI133" s="181" t="str">
        <f>UPPER(IF($Z133="","",IF(COUNTIF($AI$34:$AI132,$Z133)&lt;1,$Z133,"")))</f>
        <v/>
      </c>
      <c r="AJ133" s="36" t="str">
        <f t="shared" si="13"/>
        <v/>
      </c>
      <c r="AK133" s="109" t="str">
        <f t="shared" si="15"/>
        <v/>
      </c>
      <c r="AL133" s="5"/>
      <c r="AM133" s="33"/>
    </row>
    <row r="134" spans="1:39" s="106" customFormat="1">
      <c r="A134" s="36" t="str">
        <f t="shared" si="16"/>
        <v>XXX</v>
      </c>
      <c r="B134" s="105" t="str">
        <f t="shared" si="14"/>
        <v/>
      </c>
      <c r="C134" s="178"/>
      <c r="D134" s="36">
        <v>100</v>
      </c>
      <c r="E134" s="36" t="str">
        <f t="shared" si="17"/>
        <v/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7"/>
      <c r="AB134" s="5"/>
      <c r="AC134" s="29"/>
      <c r="AD134" s="5"/>
      <c r="AE134" s="5"/>
      <c r="AF134" s="5"/>
      <c r="AG134" s="108" t="str">
        <f t="shared" si="11"/>
        <v/>
      </c>
      <c r="AH134" s="13" t="str">
        <f t="shared" si="12"/>
        <v/>
      </c>
      <c r="AI134" s="181" t="str">
        <f>UPPER(IF($Z134="","",IF(COUNTIF($AI$34:$AI133,$Z134)&lt;1,$Z134,"")))</f>
        <v/>
      </c>
      <c r="AJ134" s="36" t="str">
        <f t="shared" si="13"/>
        <v/>
      </c>
      <c r="AK134" s="109" t="str">
        <f t="shared" si="15"/>
        <v/>
      </c>
      <c r="AL134" s="5"/>
      <c r="AM134" s="33"/>
    </row>
    <row r="135" spans="1:39" s="106" customFormat="1">
      <c r="A135" s="36" t="str">
        <f t="shared" si="16"/>
        <v>XXX</v>
      </c>
      <c r="B135" s="105" t="str">
        <f t="shared" si="14"/>
        <v/>
      </c>
      <c r="C135" s="177"/>
      <c r="D135" s="36">
        <v>101</v>
      </c>
      <c r="E135" s="36" t="str">
        <f t="shared" si="17"/>
        <v/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7"/>
      <c r="AB135" s="5"/>
      <c r="AC135" s="29"/>
      <c r="AD135" s="5"/>
      <c r="AE135" s="5"/>
      <c r="AF135" s="5"/>
      <c r="AG135" s="108" t="str">
        <f t="shared" si="11"/>
        <v/>
      </c>
      <c r="AH135" s="13" t="str">
        <f t="shared" si="12"/>
        <v/>
      </c>
      <c r="AI135" s="181" t="str">
        <f>UPPER(IF($Z135="","",IF(COUNTIF($AI$34:$AI134,$Z135)&lt;1,$Z135,"")))</f>
        <v/>
      </c>
      <c r="AJ135" s="36" t="str">
        <f t="shared" si="13"/>
        <v/>
      </c>
      <c r="AK135" s="109" t="str">
        <f t="shared" si="15"/>
        <v/>
      </c>
      <c r="AL135" s="5"/>
      <c r="AM135" s="33"/>
    </row>
    <row r="136" spans="1:39" s="106" customFormat="1">
      <c r="A136" s="36" t="str">
        <f t="shared" si="16"/>
        <v>XXX</v>
      </c>
      <c r="B136" s="105" t="str">
        <f t="shared" si="14"/>
        <v/>
      </c>
      <c r="C136" s="178"/>
      <c r="D136" s="36">
        <v>102</v>
      </c>
      <c r="E136" s="36" t="str">
        <f t="shared" si="17"/>
        <v/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7"/>
      <c r="AB136" s="5"/>
      <c r="AC136" s="29"/>
      <c r="AD136" s="5"/>
      <c r="AE136" s="5"/>
      <c r="AF136" s="5"/>
      <c r="AG136" s="108" t="str">
        <f t="shared" si="11"/>
        <v/>
      </c>
      <c r="AH136" s="13" t="str">
        <f t="shared" si="12"/>
        <v/>
      </c>
      <c r="AI136" s="181" t="str">
        <f>UPPER(IF($Z136="","",IF(COUNTIF($AI$34:$AI135,$Z136)&lt;1,$Z136,"")))</f>
        <v/>
      </c>
      <c r="AJ136" s="36" t="str">
        <f t="shared" si="13"/>
        <v/>
      </c>
      <c r="AK136" s="109" t="str">
        <f t="shared" si="15"/>
        <v/>
      </c>
      <c r="AL136" s="5"/>
      <c r="AM136" s="33"/>
    </row>
    <row r="137" spans="1:39" s="106" customFormat="1">
      <c r="A137" s="36" t="str">
        <f t="shared" si="16"/>
        <v>XXX</v>
      </c>
      <c r="B137" s="105" t="str">
        <f t="shared" si="14"/>
        <v/>
      </c>
      <c r="C137" s="177"/>
      <c r="D137" s="36">
        <v>103</v>
      </c>
      <c r="E137" s="36" t="str">
        <f t="shared" si="17"/>
        <v/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7"/>
      <c r="AB137" s="5"/>
      <c r="AC137" s="29"/>
      <c r="AD137" s="5"/>
      <c r="AE137" s="5"/>
      <c r="AF137" s="5"/>
      <c r="AG137" s="108" t="str">
        <f t="shared" si="11"/>
        <v/>
      </c>
      <c r="AH137" s="13" t="str">
        <f t="shared" si="12"/>
        <v/>
      </c>
      <c r="AI137" s="181" t="str">
        <f>UPPER(IF($Z137="","",IF(COUNTIF($AI$34:$AI136,$Z137)&lt;1,$Z137,"")))</f>
        <v/>
      </c>
      <c r="AJ137" s="36" t="str">
        <f t="shared" si="13"/>
        <v/>
      </c>
      <c r="AK137" s="109" t="str">
        <f t="shared" si="15"/>
        <v/>
      </c>
      <c r="AL137" s="5"/>
      <c r="AM137" s="33"/>
    </row>
    <row r="138" spans="1:39" s="106" customFormat="1">
      <c r="A138" s="36" t="str">
        <f t="shared" si="16"/>
        <v>XXX</v>
      </c>
      <c r="B138" s="105" t="str">
        <f t="shared" si="14"/>
        <v/>
      </c>
      <c r="C138" s="177"/>
      <c r="D138" s="36">
        <v>104</v>
      </c>
      <c r="E138" s="36" t="str">
        <f t="shared" si="17"/>
        <v/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7"/>
      <c r="AB138" s="5"/>
      <c r="AC138" s="29"/>
      <c r="AD138" s="5"/>
      <c r="AE138" s="5"/>
      <c r="AF138" s="5"/>
      <c r="AG138" s="108" t="str">
        <f t="shared" si="11"/>
        <v/>
      </c>
      <c r="AH138" s="13" t="str">
        <f t="shared" si="12"/>
        <v/>
      </c>
      <c r="AI138" s="181" t="str">
        <f>UPPER(IF($Z138="","",IF(COUNTIF($AI$34:$AI137,$Z138)&lt;1,$Z138,"")))</f>
        <v/>
      </c>
      <c r="AJ138" s="36" t="str">
        <f t="shared" si="13"/>
        <v/>
      </c>
      <c r="AK138" s="109" t="str">
        <f t="shared" si="15"/>
        <v/>
      </c>
      <c r="AL138" s="5"/>
      <c r="AM138" s="33"/>
    </row>
    <row r="139" spans="1:39" s="106" customFormat="1">
      <c r="A139" s="36" t="str">
        <f t="shared" si="16"/>
        <v>XXX</v>
      </c>
      <c r="B139" s="105" t="str">
        <f t="shared" si="14"/>
        <v/>
      </c>
      <c r="C139" s="179"/>
      <c r="D139" s="36">
        <v>105</v>
      </c>
      <c r="E139" s="36" t="str">
        <f t="shared" si="17"/>
        <v/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7"/>
      <c r="AB139" s="5"/>
      <c r="AC139" s="29"/>
      <c r="AD139" s="5"/>
      <c r="AE139" s="5"/>
      <c r="AF139" s="5"/>
      <c r="AG139" s="108" t="str">
        <f t="shared" si="11"/>
        <v/>
      </c>
      <c r="AH139" s="13" t="str">
        <f t="shared" si="12"/>
        <v/>
      </c>
      <c r="AI139" s="181" t="str">
        <f>UPPER(IF($Z139="","",IF(COUNTIF($AI$34:$AI138,$Z139)&lt;1,$Z139,"")))</f>
        <v/>
      </c>
      <c r="AJ139" s="36" t="str">
        <f t="shared" si="13"/>
        <v/>
      </c>
      <c r="AK139" s="109" t="str">
        <f t="shared" si="15"/>
        <v/>
      </c>
      <c r="AL139" s="5"/>
      <c r="AM139" s="33"/>
    </row>
    <row r="140" spans="1:39" s="106" customFormat="1">
      <c r="A140" s="36" t="str">
        <f t="shared" si="16"/>
        <v>XXX</v>
      </c>
      <c r="B140" s="105" t="str">
        <f t="shared" si="14"/>
        <v/>
      </c>
      <c r="C140" s="176"/>
      <c r="D140" s="36">
        <v>106</v>
      </c>
      <c r="E140" s="36" t="str">
        <f t="shared" si="17"/>
        <v/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7"/>
      <c r="AB140" s="5"/>
      <c r="AC140" s="29"/>
      <c r="AD140" s="5"/>
      <c r="AE140" s="5"/>
      <c r="AF140" s="5"/>
      <c r="AG140" s="108" t="str">
        <f t="shared" si="11"/>
        <v/>
      </c>
      <c r="AH140" s="13" t="str">
        <f t="shared" si="12"/>
        <v/>
      </c>
      <c r="AI140" s="181" t="str">
        <f>UPPER(IF($Z140="","",IF(COUNTIF($AI$34:$AI139,$Z140)&lt;1,$Z140,"")))</f>
        <v/>
      </c>
      <c r="AJ140" s="36" t="str">
        <f t="shared" si="13"/>
        <v/>
      </c>
      <c r="AK140" s="109" t="str">
        <f t="shared" si="15"/>
        <v/>
      </c>
      <c r="AL140" s="5"/>
      <c r="AM140" s="33"/>
    </row>
    <row r="141" spans="1:39" s="106" customFormat="1">
      <c r="A141" s="36" t="str">
        <f t="shared" si="16"/>
        <v>XXX</v>
      </c>
      <c r="B141" s="105" t="str">
        <f t="shared" si="14"/>
        <v/>
      </c>
      <c r="C141" s="178"/>
      <c r="D141" s="36">
        <v>107</v>
      </c>
      <c r="E141" s="36" t="str">
        <f t="shared" si="17"/>
        <v/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7"/>
      <c r="AB141" s="5"/>
      <c r="AC141" s="29"/>
      <c r="AD141" s="5"/>
      <c r="AE141" s="5"/>
      <c r="AF141" s="5"/>
      <c r="AG141" s="108" t="str">
        <f t="shared" si="11"/>
        <v/>
      </c>
      <c r="AH141" s="13" t="str">
        <f t="shared" si="12"/>
        <v/>
      </c>
      <c r="AI141" s="181" t="str">
        <f>UPPER(IF($Z141="","",IF(COUNTIF($AI$34:$AI140,$Z141)&lt;1,$Z141,"")))</f>
        <v/>
      </c>
      <c r="AJ141" s="36" t="str">
        <f t="shared" si="13"/>
        <v/>
      </c>
      <c r="AK141" s="109" t="str">
        <f t="shared" si="15"/>
        <v/>
      </c>
      <c r="AL141" s="5"/>
      <c r="AM141" s="33"/>
    </row>
    <row r="142" spans="1:39" s="106" customFormat="1">
      <c r="A142" s="36" t="str">
        <f t="shared" si="16"/>
        <v>XXX</v>
      </c>
      <c r="B142" s="105" t="str">
        <f t="shared" si="14"/>
        <v/>
      </c>
      <c r="C142" s="179"/>
      <c r="D142" s="36">
        <v>108</v>
      </c>
      <c r="E142" s="36" t="str">
        <f t="shared" si="17"/>
        <v/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7"/>
      <c r="AB142" s="5"/>
      <c r="AC142" s="29"/>
      <c r="AD142" s="5"/>
      <c r="AE142" s="5"/>
      <c r="AF142" s="5"/>
      <c r="AG142" s="108" t="str">
        <f t="shared" si="11"/>
        <v/>
      </c>
      <c r="AH142" s="13" t="str">
        <f t="shared" si="12"/>
        <v/>
      </c>
      <c r="AI142" s="181" t="str">
        <f>UPPER(IF($Z142="","",IF(COUNTIF($AI$34:$AI141,$Z142)&lt;1,$Z142,"")))</f>
        <v/>
      </c>
      <c r="AJ142" s="36" t="str">
        <f t="shared" si="13"/>
        <v/>
      </c>
      <c r="AK142" s="109" t="str">
        <f t="shared" si="15"/>
        <v/>
      </c>
      <c r="AL142" s="5"/>
      <c r="AM142" s="33"/>
    </row>
    <row r="143" spans="1:39" s="106" customFormat="1">
      <c r="A143" s="36" t="str">
        <f t="shared" si="16"/>
        <v>XXX</v>
      </c>
      <c r="B143" s="105" t="str">
        <f t="shared" si="14"/>
        <v/>
      </c>
      <c r="C143" s="176"/>
      <c r="D143" s="36">
        <v>109</v>
      </c>
      <c r="E143" s="36" t="str">
        <f t="shared" si="17"/>
        <v/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7"/>
      <c r="AB143" s="5"/>
      <c r="AC143" s="29"/>
      <c r="AD143" s="5"/>
      <c r="AE143" s="5"/>
      <c r="AF143" s="5"/>
      <c r="AG143" s="108" t="str">
        <f t="shared" si="11"/>
        <v/>
      </c>
      <c r="AH143" s="13" t="str">
        <f t="shared" si="12"/>
        <v/>
      </c>
      <c r="AI143" s="181" t="str">
        <f>UPPER(IF($Z143="","",IF(COUNTIF($AI$34:$AI142,$Z143)&lt;1,$Z143,"")))</f>
        <v/>
      </c>
      <c r="AJ143" s="36" t="str">
        <f t="shared" si="13"/>
        <v/>
      </c>
      <c r="AK143" s="109" t="str">
        <f t="shared" si="15"/>
        <v/>
      </c>
      <c r="AL143" s="5"/>
      <c r="AM143" s="33"/>
    </row>
    <row r="144" spans="1:39" s="106" customFormat="1">
      <c r="A144" s="36" t="str">
        <f t="shared" si="16"/>
        <v>XXX</v>
      </c>
      <c r="B144" s="105" t="str">
        <f t="shared" si="14"/>
        <v/>
      </c>
      <c r="C144" s="176"/>
      <c r="D144" s="36">
        <v>110</v>
      </c>
      <c r="E144" s="36" t="str">
        <f t="shared" si="17"/>
        <v/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7"/>
      <c r="AB144" s="5"/>
      <c r="AC144" s="29"/>
      <c r="AD144" s="5"/>
      <c r="AE144" s="5"/>
      <c r="AF144" s="5"/>
      <c r="AG144" s="108" t="str">
        <f t="shared" si="11"/>
        <v/>
      </c>
      <c r="AH144" s="13" t="str">
        <f t="shared" si="12"/>
        <v/>
      </c>
      <c r="AI144" s="181" t="str">
        <f>UPPER(IF($Z144="","",IF(COUNTIF($AI$34:$AI143,$Z144)&lt;1,$Z144,"")))</f>
        <v/>
      </c>
      <c r="AJ144" s="36" t="str">
        <f t="shared" si="13"/>
        <v/>
      </c>
      <c r="AK144" s="109" t="str">
        <f t="shared" si="15"/>
        <v/>
      </c>
      <c r="AL144" s="5"/>
      <c r="AM144" s="33"/>
    </row>
    <row r="145" spans="1:39" s="106" customFormat="1">
      <c r="A145" s="36" t="str">
        <f t="shared" si="16"/>
        <v>XXX</v>
      </c>
      <c r="B145" s="105" t="str">
        <f t="shared" si="14"/>
        <v/>
      </c>
      <c r="C145" s="178"/>
      <c r="D145" s="36">
        <v>111</v>
      </c>
      <c r="E145" s="36" t="str">
        <f t="shared" si="17"/>
        <v/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7"/>
      <c r="AB145" s="5"/>
      <c r="AC145" s="29"/>
      <c r="AD145" s="5"/>
      <c r="AE145" s="5"/>
      <c r="AF145" s="5"/>
      <c r="AG145" s="108" t="str">
        <f t="shared" si="11"/>
        <v/>
      </c>
      <c r="AH145" s="13" t="str">
        <f t="shared" si="12"/>
        <v/>
      </c>
      <c r="AI145" s="181" t="str">
        <f>UPPER(IF($Z145="","",IF(COUNTIF($AI$34:$AI144,$Z145)&lt;1,$Z145,"")))</f>
        <v/>
      </c>
      <c r="AJ145" s="36" t="str">
        <f t="shared" si="13"/>
        <v/>
      </c>
      <c r="AK145" s="109" t="str">
        <f t="shared" si="15"/>
        <v/>
      </c>
      <c r="AL145" s="5"/>
      <c r="AM145" s="33"/>
    </row>
    <row r="146" spans="1:39" s="106" customFormat="1">
      <c r="A146" s="36" t="str">
        <f t="shared" si="16"/>
        <v>XXX</v>
      </c>
      <c r="B146" s="105" t="str">
        <f t="shared" si="14"/>
        <v/>
      </c>
      <c r="C146" s="177"/>
      <c r="D146" s="36">
        <v>112</v>
      </c>
      <c r="E146" s="36" t="str">
        <f t="shared" si="17"/>
        <v/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7"/>
      <c r="AB146" s="5"/>
      <c r="AC146" s="29"/>
      <c r="AD146" s="5"/>
      <c r="AE146" s="5"/>
      <c r="AF146" s="5"/>
      <c r="AG146" s="108" t="str">
        <f t="shared" si="11"/>
        <v/>
      </c>
      <c r="AH146" s="13" t="str">
        <f t="shared" si="12"/>
        <v/>
      </c>
      <c r="AI146" s="181" t="str">
        <f>UPPER(IF($Z146="","",IF(COUNTIF($AI$34:$AI145,$Z146)&lt;1,$Z146,"")))</f>
        <v/>
      </c>
      <c r="AJ146" s="36" t="str">
        <f t="shared" si="13"/>
        <v/>
      </c>
      <c r="AK146" s="109" t="str">
        <f t="shared" si="15"/>
        <v/>
      </c>
      <c r="AL146" s="5"/>
      <c r="AM146" s="33"/>
    </row>
    <row r="147" spans="1:39" s="106" customFormat="1">
      <c r="A147" s="36" t="str">
        <f t="shared" si="16"/>
        <v>XXX</v>
      </c>
      <c r="B147" s="105" t="str">
        <f t="shared" si="14"/>
        <v/>
      </c>
      <c r="C147" s="178"/>
      <c r="D147" s="36">
        <v>113</v>
      </c>
      <c r="E147" s="36" t="str">
        <f t="shared" si="17"/>
        <v/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7"/>
      <c r="AB147" s="5"/>
      <c r="AC147" s="29"/>
      <c r="AD147" s="5"/>
      <c r="AE147" s="5"/>
      <c r="AF147" s="5"/>
      <c r="AG147" s="108" t="str">
        <f t="shared" ref="AG147:AG210" si="18">IF(I147="","",IF(COUNTA(J147:W147)&gt;4,"超過項目上限",IF(AND(COUNTA(J147:W147)=0,AB147=""),200,IF(COUNTA(J147:W147)=0,150,IF(COUNTA(AB147)=1,COUNTA(J147:W147)*($AG$31+$AG$32)+$AG$30,IF(COUNTA(AB147)=0,COUNTA(J147:W147)*$AG$31+$AG$30,"輸入錯誤"))))))</f>
        <v/>
      </c>
      <c r="AH147" s="13" t="str">
        <f t="shared" ref="AH147:AH210" si="19">IF(AI147="","",$AH$31)</f>
        <v/>
      </c>
      <c r="AI147" s="181" t="str">
        <f>UPPER(IF($Z147="","",IF(COUNTIF($AI$34:$AI146,$Z147)&lt;1,$Z147,"")))</f>
        <v/>
      </c>
      <c r="AJ147" s="36" t="str">
        <f t="shared" ref="AJ147:AJ210" si="20">IF(Z147="","",IF(COUNTIF(Z$35:Z$1035,$Z147)&lt;4,"每隊最少4人",IF(COUNTIF(Z$35:Z$1035,Z147)&gt;6,"每隊最多6人",COUNTIF(Z$35:Z$1035,Z147))))</f>
        <v/>
      </c>
      <c r="AK147" s="109" t="str">
        <f t="shared" si="15"/>
        <v/>
      </c>
      <c r="AL147" s="5"/>
      <c r="AM147" s="33"/>
    </row>
    <row r="148" spans="1:39" s="106" customFormat="1">
      <c r="A148" s="36" t="str">
        <f t="shared" si="16"/>
        <v>XXX</v>
      </c>
      <c r="B148" s="105" t="str">
        <f t="shared" si="14"/>
        <v/>
      </c>
      <c r="C148" s="176"/>
      <c r="D148" s="36">
        <v>114</v>
      </c>
      <c r="E148" s="36" t="str">
        <f t="shared" si="17"/>
        <v/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7"/>
      <c r="AB148" s="5"/>
      <c r="AC148" s="29"/>
      <c r="AD148" s="5"/>
      <c r="AE148" s="5"/>
      <c r="AF148" s="5"/>
      <c r="AG148" s="108" t="str">
        <f t="shared" si="18"/>
        <v/>
      </c>
      <c r="AH148" s="13" t="str">
        <f t="shared" si="19"/>
        <v/>
      </c>
      <c r="AI148" s="181" t="str">
        <f>UPPER(IF($Z148="","",IF(COUNTIF($AI$34:$AI147,$Z148)&lt;1,$Z148,"")))</f>
        <v/>
      </c>
      <c r="AJ148" s="36" t="str">
        <f t="shared" si="20"/>
        <v/>
      </c>
      <c r="AK148" s="109" t="str">
        <f t="shared" si="15"/>
        <v/>
      </c>
      <c r="AL148" s="5"/>
      <c r="AM148" s="33"/>
    </row>
    <row r="149" spans="1:39" s="106" customFormat="1">
      <c r="A149" s="36" t="str">
        <f t="shared" si="16"/>
        <v>XXX</v>
      </c>
      <c r="B149" s="105" t="str">
        <f t="shared" si="14"/>
        <v/>
      </c>
      <c r="C149" s="179"/>
      <c r="D149" s="36">
        <v>115</v>
      </c>
      <c r="E149" s="36" t="str">
        <f t="shared" si="17"/>
        <v/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7"/>
      <c r="AB149" s="5"/>
      <c r="AC149" s="29"/>
      <c r="AD149" s="5"/>
      <c r="AE149" s="5"/>
      <c r="AF149" s="5"/>
      <c r="AG149" s="108" t="str">
        <f t="shared" si="18"/>
        <v/>
      </c>
      <c r="AH149" s="13" t="str">
        <f t="shared" si="19"/>
        <v/>
      </c>
      <c r="AI149" s="181" t="str">
        <f>UPPER(IF($Z149="","",IF(COUNTIF($AI$34:$AI148,$Z149)&lt;1,$Z149,"")))</f>
        <v/>
      </c>
      <c r="AJ149" s="36" t="str">
        <f t="shared" si="20"/>
        <v/>
      </c>
      <c r="AK149" s="109" t="str">
        <f t="shared" si="15"/>
        <v/>
      </c>
      <c r="AL149" s="5"/>
      <c r="AM149" s="33"/>
    </row>
    <row r="150" spans="1:39" s="106" customFormat="1">
      <c r="A150" s="36" t="str">
        <f t="shared" si="16"/>
        <v>XXX</v>
      </c>
      <c r="B150" s="105" t="str">
        <f t="shared" si="14"/>
        <v/>
      </c>
      <c r="C150" s="177"/>
      <c r="D150" s="36">
        <v>116</v>
      </c>
      <c r="E150" s="36" t="str">
        <f t="shared" si="17"/>
        <v/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7"/>
      <c r="AB150" s="5"/>
      <c r="AC150" s="29"/>
      <c r="AD150" s="5"/>
      <c r="AE150" s="5"/>
      <c r="AF150" s="5"/>
      <c r="AG150" s="108" t="str">
        <f t="shared" si="18"/>
        <v/>
      </c>
      <c r="AH150" s="13" t="str">
        <f t="shared" si="19"/>
        <v/>
      </c>
      <c r="AI150" s="181" t="str">
        <f>UPPER(IF($Z150="","",IF(COUNTIF($AI$34:$AI149,$Z150)&lt;1,$Z150,"")))</f>
        <v/>
      </c>
      <c r="AJ150" s="36" t="str">
        <f t="shared" si="20"/>
        <v/>
      </c>
      <c r="AK150" s="109" t="str">
        <f t="shared" si="15"/>
        <v/>
      </c>
      <c r="AL150" s="5"/>
      <c r="AM150" s="33"/>
    </row>
    <row r="151" spans="1:39" s="106" customFormat="1">
      <c r="A151" s="36" t="str">
        <f t="shared" si="16"/>
        <v>XXX</v>
      </c>
      <c r="B151" s="105" t="str">
        <f t="shared" si="14"/>
        <v/>
      </c>
      <c r="C151" s="177"/>
      <c r="D151" s="36">
        <v>117</v>
      </c>
      <c r="E151" s="36" t="str">
        <f t="shared" si="17"/>
        <v/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7"/>
      <c r="AB151" s="5"/>
      <c r="AC151" s="29"/>
      <c r="AD151" s="5"/>
      <c r="AE151" s="5"/>
      <c r="AF151" s="5"/>
      <c r="AG151" s="108" t="str">
        <f t="shared" si="18"/>
        <v/>
      </c>
      <c r="AH151" s="13" t="str">
        <f t="shared" si="19"/>
        <v/>
      </c>
      <c r="AI151" s="181" t="str">
        <f>UPPER(IF($Z151="","",IF(COUNTIF($AI$34:$AI150,$Z151)&lt;1,$Z151,"")))</f>
        <v/>
      </c>
      <c r="AJ151" s="36" t="str">
        <f t="shared" si="20"/>
        <v/>
      </c>
      <c r="AK151" s="109" t="str">
        <f t="shared" si="15"/>
        <v/>
      </c>
      <c r="AL151" s="5"/>
      <c r="AM151" s="33"/>
    </row>
    <row r="152" spans="1:39" s="106" customFormat="1">
      <c r="A152" s="36" t="str">
        <f t="shared" si="16"/>
        <v>XXX</v>
      </c>
      <c r="B152" s="105" t="str">
        <f t="shared" si="14"/>
        <v/>
      </c>
      <c r="C152" s="177"/>
      <c r="D152" s="36">
        <v>118</v>
      </c>
      <c r="E152" s="36" t="str">
        <f t="shared" si="17"/>
        <v/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7"/>
      <c r="AB152" s="5"/>
      <c r="AC152" s="29"/>
      <c r="AD152" s="5"/>
      <c r="AE152" s="5"/>
      <c r="AF152" s="5"/>
      <c r="AG152" s="108" t="str">
        <f t="shared" si="18"/>
        <v/>
      </c>
      <c r="AH152" s="13" t="str">
        <f t="shared" si="19"/>
        <v/>
      </c>
      <c r="AI152" s="181" t="str">
        <f>UPPER(IF($Z152="","",IF(COUNTIF($AI$34:$AI151,$Z152)&lt;1,$Z152,"")))</f>
        <v/>
      </c>
      <c r="AJ152" s="36" t="str">
        <f t="shared" si="20"/>
        <v/>
      </c>
      <c r="AK152" s="109" t="str">
        <f t="shared" si="15"/>
        <v/>
      </c>
      <c r="AL152" s="5"/>
      <c r="AM152" s="33"/>
    </row>
    <row r="153" spans="1:39" s="106" customFormat="1">
      <c r="A153" s="36" t="str">
        <f t="shared" si="16"/>
        <v>XXX</v>
      </c>
      <c r="B153" s="105" t="str">
        <f t="shared" si="14"/>
        <v/>
      </c>
      <c r="C153" s="177"/>
      <c r="D153" s="36">
        <v>119</v>
      </c>
      <c r="E153" s="36" t="str">
        <f t="shared" si="17"/>
        <v/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7"/>
      <c r="AB153" s="5"/>
      <c r="AC153" s="29"/>
      <c r="AD153" s="5"/>
      <c r="AE153" s="5"/>
      <c r="AF153" s="5"/>
      <c r="AG153" s="108" t="str">
        <f t="shared" si="18"/>
        <v/>
      </c>
      <c r="AH153" s="13" t="str">
        <f t="shared" si="19"/>
        <v/>
      </c>
      <c r="AI153" s="181" t="str">
        <f>UPPER(IF($Z153="","",IF(COUNTIF($AI$34:$AI152,$Z153)&lt;1,$Z153,"")))</f>
        <v/>
      </c>
      <c r="AJ153" s="36" t="str">
        <f t="shared" si="20"/>
        <v/>
      </c>
      <c r="AK153" s="109" t="str">
        <f t="shared" si="15"/>
        <v/>
      </c>
      <c r="AL153" s="5"/>
      <c r="AM153" s="33"/>
    </row>
    <row r="154" spans="1:39" s="106" customFormat="1">
      <c r="A154" s="36" t="str">
        <f t="shared" si="16"/>
        <v>XXX</v>
      </c>
      <c r="B154" s="105" t="str">
        <f t="shared" si="14"/>
        <v/>
      </c>
      <c r="C154" s="178"/>
      <c r="D154" s="36">
        <v>120</v>
      </c>
      <c r="E154" s="36" t="str">
        <f t="shared" si="17"/>
        <v/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7"/>
      <c r="AB154" s="5"/>
      <c r="AC154" s="29"/>
      <c r="AD154" s="5"/>
      <c r="AE154" s="5"/>
      <c r="AF154" s="5"/>
      <c r="AG154" s="108" t="str">
        <f t="shared" si="18"/>
        <v/>
      </c>
      <c r="AH154" s="13" t="str">
        <f t="shared" si="19"/>
        <v/>
      </c>
      <c r="AI154" s="181" t="str">
        <f>UPPER(IF($Z154="","",IF(COUNTIF($AI$34:$AI153,$Z154)&lt;1,$Z154,"")))</f>
        <v/>
      </c>
      <c r="AJ154" s="36" t="str">
        <f t="shared" si="20"/>
        <v/>
      </c>
      <c r="AK154" s="109" t="str">
        <f t="shared" si="15"/>
        <v/>
      </c>
      <c r="AL154" s="5"/>
      <c r="AM154" s="33"/>
    </row>
    <row r="155" spans="1:39" s="106" customFormat="1">
      <c r="A155" s="36" t="str">
        <f t="shared" si="16"/>
        <v>XXX</v>
      </c>
      <c r="B155" s="105" t="str">
        <f t="shared" si="14"/>
        <v/>
      </c>
      <c r="C155" s="176"/>
      <c r="D155" s="36">
        <v>121</v>
      </c>
      <c r="E155" s="36" t="str">
        <f t="shared" si="17"/>
        <v/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7"/>
      <c r="AB155" s="5"/>
      <c r="AC155" s="29"/>
      <c r="AD155" s="5"/>
      <c r="AE155" s="5"/>
      <c r="AF155" s="5"/>
      <c r="AG155" s="108" t="str">
        <f t="shared" si="18"/>
        <v/>
      </c>
      <c r="AH155" s="13" t="str">
        <f t="shared" si="19"/>
        <v/>
      </c>
      <c r="AI155" s="181" t="str">
        <f>UPPER(IF($Z155="","",IF(COUNTIF($AI$34:$AI154,$Z155)&lt;1,$Z155,"")))</f>
        <v/>
      </c>
      <c r="AJ155" s="36" t="str">
        <f t="shared" si="20"/>
        <v/>
      </c>
      <c r="AK155" s="109" t="str">
        <f t="shared" si="15"/>
        <v/>
      </c>
      <c r="AL155" s="5"/>
      <c r="AM155" s="33"/>
    </row>
    <row r="156" spans="1:39" s="106" customFormat="1">
      <c r="A156" s="36" t="str">
        <f t="shared" si="16"/>
        <v>XXX</v>
      </c>
      <c r="B156" s="105" t="str">
        <f t="shared" si="14"/>
        <v/>
      </c>
      <c r="C156" s="179"/>
      <c r="D156" s="36">
        <v>122</v>
      </c>
      <c r="E156" s="36" t="str">
        <f t="shared" si="17"/>
        <v/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7"/>
      <c r="AB156" s="5"/>
      <c r="AC156" s="29"/>
      <c r="AD156" s="5"/>
      <c r="AE156" s="5"/>
      <c r="AF156" s="5"/>
      <c r="AG156" s="108" t="str">
        <f t="shared" si="18"/>
        <v/>
      </c>
      <c r="AH156" s="13" t="str">
        <f t="shared" si="19"/>
        <v/>
      </c>
      <c r="AI156" s="181" t="str">
        <f>UPPER(IF($Z156="","",IF(COUNTIF($AI$34:$AI155,$Z156)&lt;1,$Z156,"")))</f>
        <v/>
      </c>
      <c r="AJ156" s="36" t="str">
        <f t="shared" si="20"/>
        <v/>
      </c>
      <c r="AK156" s="109" t="str">
        <f t="shared" si="15"/>
        <v/>
      </c>
      <c r="AL156" s="5"/>
      <c r="AM156" s="33"/>
    </row>
    <row r="157" spans="1:39" s="106" customFormat="1">
      <c r="A157" s="36" t="str">
        <f t="shared" si="16"/>
        <v>XXX</v>
      </c>
      <c r="B157" s="105" t="str">
        <f t="shared" si="14"/>
        <v/>
      </c>
      <c r="C157" s="176"/>
      <c r="D157" s="36">
        <v>123</v>
      </c>
      <c r="E157" s="36" t="str">
        <f t="shared" si="17"/>
        <v/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7"/>
      <c r="AB157" s="5"/>
      <c r="AC157" s="29"/>
      <c r="AD157" s="5"/>
      <c r="AE157" s="5"/>
      <c r="AF157" s="5"/>
      <c r="AG157" s="108" t="str">
        <f t="shared" si="18"/>
        <v/>
      </c>
      <c r="AH157" s="13" t="str">
        <f t="shared" si="19"/>
        <v/>
      </c>
      <c r="AI157" s="181" t="str">
        <f>UPPER(IF($Z157="","",IF(COUNTIF($AI$34:$AI156,$Z157)&lt;1,$Z157,"")))</f>
        <v/>
      </c>
      <c r="AJ157" s="36" t="str">
        <f t="shared" si="20"/>
        <v/>
      </c>
      <c r="AK157" s="109" t="str">
        <f t="shared" si="15"/>
        <v/>
      </c>
      <c r="AL157" s="5"/>
      <c r="AM157" s="33"/>
    </row>
    <row r="158" spans="1:39" s="106" customFormat="1">
      <c r="A158" s="36" t="str">
        <f t="shared" si="16"/>
        <v>XXX</v>
      </c>
      <c r="B158" s="105" t="str">
        <f t="shared" si="14"/>
        <v/>
      </c>
      <c r="C158" s="178"/>
      <c r="D158" s="36">
        <v>124</v>
      </c>
      <c r="E158" s="36" t="str">
        <f t="shared" si="17"/>
        <v/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7"/>
      <c r="AB158" s="5"/>
      <c r="AC158" s="29"/>
      <c r="AD158" s="5"/>
      <c r="AE158" s="5"/>
      <c r="AF158" s="5"/>
      <c r="AG158" s="108" t="str">
        <f t="shared" si="18"/>
        <v/>
      </c>
      <c r="AH158" s="13" t="str">
        <f t="shared" si="19"/>
        <v/>
      </c>
      <c r="AI158" s="181" t="str">
        <f>UPPER(IF($Z158="","",IF(COUNTIF($AI$34:$AI157,$Z158)&lt;1,$Z158,"")))</f>
        <v/>
      </c>
      <c r="AJ158" s="36" t="str">
        <f t="shared" si="20"/>
        <v/>
      </c>
      <c r="AK158" s="109" t="str">
        <f t="shared" si="15"/>
        <v/>
      </c>
      <c r="AL158" s="5"/>
      <c r="AM158" s="33"/>
    </row>
    <row r="159" spans="1:39" s="106" customFormat="1">
      <c r="A159" s="36" t="str">
        <f t="shared" si="16"/>
        <v>XXX</v>
      </c>
      <c r="B159" s="105" t="str">
        <f t="shared" si="14"/>
        <v/>
      </c>
      <c r="C159" s="176"/>
      <c r="D159" s="36">
        <v>125</v>
      </c>
      <c r="E159" s="36" t="str">
        <f t="shared" si="17"/>
        <v/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7"/>
      <c r="AB159" s="5"/>
      <c r="AC159" s="29"/>
      <c r="AD159" s="5"/>
      <c r="AE159" s="5"/>
      <c r="AF159" s="5"/>
      <c r="AG159" s="108" t="str">
        <f t="shared" si="18"/>
        <v/>
      </c>
      <c r="AH159" s="13" t="str">
        <f t="shared" si="19"/>
        <v/>
      </c>
      <c r="AI159" s="181" t="str">
        <f>UPPER(IF($Z159="","",IF(COUNTIF($AI$34:$AI158,$Z159)&lt;1,$Z159,"")))</f>
        <v/>
      </c>
      <c r="AJ159" s="36" t="str">
        <f t="shared" si="20"/>
        <v/>
      </c>
      <c r="AK159" s="109" t="str">
        <f t="shared" si="15"/>
        <v/>
      </c>
      <c r="AL159" s="5"/>
      <c r="AM159" s="33"/>
    </row>
    <row r="160" spans="1:39" s="106" customFormat="1">
      <c r="A160" s="36" t="str">
        <f t="shared" si="16"/>
        <v>XXX</v>
      </c>
      <c r="B160" s="105" t="str">
        <f t="shared" si="14"/>
        <v/>
      </c>
      <c r="C160" s="178"/>
      <c r="D160" s="36">
        <v>126</v>
      </c>
      <c r="E160" s="36" t="str">
        <f t="shared" si="17"/>
        <v/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7"/>
      <c r="AB160" s="5"/>
      <c r="AC160" s="29"/>
      <c r="AD160" s="5"/>
      <c r="AE160" s="5"/>
      <c r="AF160" s="5"/>
      <c r="AG160" s="108" t="str">
        <f t="shared" si="18"/>
        <v/>
      </c>
      <c r="AH160" s="13" t="str">
        <f t="shared" si="19"/>
        <v/>
      </c>
      <c r="AI160" s="181" t="str">
        <f>UPPER(IF($Z160="","",IF(COUNTIF($AI$34:$AI159,$Z160)&lt;1,$Z160,"")))</f>
        <v/>
      </c>
      <c r="AJ160" s="36" t="str">
        <f t="shared" si="20"/>
        <v/>
      </c>
      <c r="AK160" s="109" t="str">
        <f t="shared" si="15"/>
        <v/>
      </c>
      <c r="AL160" s="5"/>
      <c r="AM160" s="33"/>
    </row>
    <row r="161" spans="1:39" s="106" customFormat="1">
      <c r="A161" s="36" t="str">
        <f t="shared" si="16"/>
        <v>XXX</v>
      </c>
      <c r="B161" s="105" t="str">
        <f t="shared" si="14"/>
        <v/>
      </c>
      <c r="C161" s="177"/>
      <c r="D161" s="36">
        <v>127</v>
      </c>
      <c r="E161" s="36" t="str">
        <f t="shared" si="17"/>
        <v/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7"/>
      <c r="AB161" s="5"/>
      <c r="AC161" s="29"/>
      <c r="AD161" s="5"/>
      <c r="AE161" s="5"/>
      <c r="AF161" s="5"/>
      <c r="AG161" s="108" t="str">
        <f t="shared" si="18"/>
        <v/>
      </c>
      <c r="AH161" s="13" t="str">
        <f t="shared" si="19"/>
        <v/>
      </c>
      <c r="AI161" s="181" t="str">
        <f>UPPER(IF($Z161="","",IF(COUNTIF($AI$34:$AI160,$Z161)&lt;1,$Z161,"")))</f>
        <v/>
      </c>
      <c r="AJ161" s="36" t="str">
        <f t="shared" si="20"/>
        <v/>
      </c>
      <c r="AK161" s="109" t="str">
        <f t="shared" si="15"/>
        <v/>
      </c>
      <c r="AL161" s="5"/>
      <c r="AM161" s="33"/>
    </row>
    <row r="162" spans="1:39" s="106" customFormat="1">
      <c r="A162" s="36" t="str">
        <f t="shared" si="16"/>
        <v>XXX</v>
      </c>
      <c r="B162" s="105" t="str">
        <f t="shared" si="14"/>
        <v/>
      </c>
      <c r="C162" s="178"/>
      <c r="D162" s="36">
        <v>128</v>
      </c>
      <c r="E162" s="36" t="str">
        <f t="shared" si="17"/>
        <v/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7"/>
      <c r="AB162" s="5"/>
      <c r="AC162" s="29"/>
      <c r="AD162" s="5"/>
      <c r="AE162" s="5"/>
      <c r="AF162" s="5"/>
      <c r="AG162" s="108" t="str">
        <f t="shared" si="18"/>
        <v/>
      </c>
      <c r="AH162" s="13" t="str">
        <f t="shared" si="19"/>
        <v/>
      </c>
      <c r="AI162" s="181" t="str">
        <f>UPPER(IF($Z162="","",IF(COUNTIF($AI$34:$AI161,$Z162)&lt;1,$Z162,"")))</f>
        <v/>
      </c>
      <c r="AJ162" s="36" t="str">
        <f t="shared" si="20"/>
        <v/>
      </c>
      <c r="AK162" s="109" t="str">
        <f t="shared" si="15"/>
        <v/>
      </c>
      <c r="AL162" s="5"/>
      <c r="AM162" s="33"/>
    </row>
    <row r="163" spans="1:39" s="106" customFormat="1">
      <c r="A163" s="36" t="str">
        <f t="shared" si="16"/>
        <v>XXX</v>
      </c>
      <c r="B163" s="105" t="str">
        <f t="shared" ref="B163:B226" si="21">IF(G163="","",IF(C163="","X",A163&amp;TEXT(C163,"000")))</f>
        <v/>
      </c>
      <c r="C163" s="179"/>
      <c r="D163" s="36">
        <v>129</v>
      </c>
      <c r="E163" s="36" t="str">
        <f t="shared" si="17"/>
        <v/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7"/>
      <c r="AB163" s="5"/>
      <c r="AC163" s="29"/>
      <c r="AD163" s="5"/>
      <c r="AE163" s="5"/>
      <c r="AF163" s="5"/>
      <c r="AG163" s="108" t="str">
        <f t="shared" si="18"/>
        <v/>
      </c>
      <c r="AH163" s="13" t="str">
        <f t="shared" si="19"/>
        <v/>
      </c>
      <c r="AI163" s="181" t="str">
        <f>UPPER(IF($Z163="","",IF(COUNTIF($AI$34:$AI162,$Z163)&lt;1,$Z163,"")))</f>
        <v/>
      </c>
      <c r="AJ163" s="36" t="str">
        <f t="shared" si="20"/>
        <v/>
      </c>
      <c r="AK163" s="109" t="str">
        <f t="shared" ref="AK163:AK226" si="22">IF($E163="","",IF(ISTEXT($AG163),"輸入有錯誤",IF($AA163="",SUM($AG163:$AH163)+$AM163,SUM($AG163:$AH163)+$AM163+$AA$34)))</f>
        <v/>
      </c>
      <c r="AL163" s="5"/>
      <c r="AM163" s="33"/>
    </row>
    <row r="164" spans="1:39" s="106" customFormat="1">
      <c r="A164" s="36" t="str">
        <f t="shared" ref="A164:A227" si="23">IF(H164="M","B",IF(H164="F","G","XXX"))</f>
        <v>XXX</v>
      </c>
      <c r="B164" s="105" t="str">
        <f t="shared" si="21"/>
        <v/>
      </c>
      <c r="C164" s="177"/>
      <c r="D164" s="36">
        <v>130</v>
      </c>
      <c r="E164" s="36" t="str">
        <f t="shared" ref="E164:E227" si="24">UPPER(IF($I164="","",IF(AND($I164&lt;=$E$4,$I164&gt;=$D$4),$A164&amp;$F$4,IF(AND($I164&lt;=$E$5,$I164&gt;=$D$5),$A164&amp;$F$5,IF(AND($I164&lt;=$E$6,$I164&gt;=$D$6),$A164&amp;$F$6,IF(AND($I164&lt;=$E$7,$I164&gt;=$D$7),$A164&amp;$F$7,IF(AND($I164&lt;=$E$8,$I164&gt;=$D$8),$A164&amp;$F$8,IF(AND($I164&lt;=$E$9,$I164&gt;=$D$9),$A164&amp;$F$9,IF(AND($I164&lt;=$E$10,$I164&gt;=$D$10),$A164&amp;$F$10,IF(AND($I164&lt;=$E$11,$I164&gt;=$D$11),$A164&amp;$F$11,IF(AND($I164&lt;=$E$12,$I164&gt;=$D$12),$A164&amp;$F$12,"ERR")))))))))))</f>
        <v/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7"/>
      <c r="AB164" s="5"/>
      <c r="AC164" s="29"/>
      <c r="AD164" s="5"/>
      <c r="AE164" s="5"/>
      <c r="AF164" s="5"/>
      <c r="AG164" s="108" t="str">
        <f t="shared" si="18"/>
        <v/>
      </c>
      <c r="AH164" s="13" t="str">
        <f t="shared" si="19"/>
        <v/>
      </c>
      <c r="AI164" s="181" t="str">
        <f>UPPER(IF($Z164="","",IF(COUNTIF($AI$34:$AI163,$Z164)&lt;1,$Z164,"")))</f>
        <v/>
      </c>
      <c r="AJ164" s="36" t="str">
        <f t="shared" si="20"/>
        <v/>
      </c>
      <c r="AK164" s="109" t="str">
        <f t="shared" si="22"/>
        <v/>
      </c>
      <c r="AL164" s="5"/>
      <c r="AM164" s="33"/>
    </row>
    <row r="165" spans="1:39" s="106" customFormat="1">
      <c r="A165" s="36" t="str">
        <f t="shared" si="23"/>
        <v>XXX</v>
      </c>
      <c r="B165" s="105" t="str">
        <f t="shared" si="21"/>
        <v/>
      </c>
      <c r="C165" s="177"/>
      <c r="D165" s="36">
        <v>131</v>
      </c>
      <c r="E165" s="36" t="str">
        <f t="shared" si="24"/>
        <v/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7"/>
      <c r="AB165" s="5"/>
      <c r="AC165" s="29"/>
      <c r="AD165" s="5"/>
      <c r="AE165" s="5"/>
      <c r="AF165" s="5"/>
      <c r="AG165" s="108" t="str">
        <f t="shared" si="18"/>
        <v/>
      </c>
      <c r="AH165" s="13" t="str">
        <f t="shared" si="19"/>
        <v/>
      </c>
      <c r="AI165" s="181" t="str">
        <f>UPPER(IF($Z165="","",IF(COUNTIF($AI$34:$AI164,$Z165)&lt;1,$Z165,"")))</f>
        <v/>
      </c>
      <c r="AJ165" s="36" t="str">
        <f t="shared" si="20"/>
        <v/>
      </c>
      <c r="AK165" s="109" t="str">
        <f t="shared" si="22"/>
        <v/>
      </c>
      <c r="AL165" s="5"/>
      <c r="AM165" s="33"/>
    </row>
    <row r="166" spans="1:39" s="106" customFormat="1">
      <c r="A166" s="36" t="str">
        <f t="shared" si="23"/>
        <v>XXX</v>
      </c>
      <c r="B166" s="105" t="str">
        <f t="shared" si="21"/>
        <v/>
      </c>
      <c r="C166" s="177"/>
      <c r="D166" s="36">
        <v>132</v>
      </c>
      <c r="E166" s="36" t="str">
        <f t="shared" si="24"/>
        <v/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7"/>
      <c r="AB166" s="5"/>
      <c r="AC166" s="29"/>
      <c r="AD166" s="5"/>
      <c r="AE166" s="5"/>
      <c r="AF166" s="5"/>
      <c r="AG166" s="108" t="str">
        <f t="shared" si="18"/>
        <v/>
      </c>
      <c r="AH166" s="13" t="str">
        <f t="shared" si="19"/>
        <v/>
      </c>
      <c r="AI166" s="181" t="str">
        <f>UPPER(IF($Z166="","",IF(COUNTIF($AI$34:$AI165,$Z166)&lt;1,$Z166,"")))</f>
        <v/>
      </c>
      <c r="AJ166" s="36" t="str">
        <f t="shared" si="20"/>
        <v/>
      </c>
      <c r="AK166" s="109" t="str">
        <f t="shared" si="22"/>
        <v/>
      </c>
      <c r="AL166" s="5"/>
      <c r="AM166" s="33"/>
    </row>
    <row r="167" spans="1:39" s="106" customFormat="1">
      <c r="A167" s="36" t="str">
        <f t="shared" si="23"/>
        <v>XXX</v>
      </c>
      <c r="B167" s="105" t="str">
        <f t="shared" si="21"/>
        <v/>
      </c>
      <c r="C167" s="177"/>
      <c r="D167" s="36">
        <v>133</v>
      </c>
      <c r="E167" s="36" t="str">
        <f t="shared" si="24"/>
        <v/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7"/>
      <c r="AB167" s="5"/>
      <c r="AC167" s="29"/>
      <c r="AD167" s="5"/>
      <c r="AE167" s="5"/>
      <c r="AF167" s="5"/>
      <c r="AG167" s="108" t="str">
        <f t="shared" si="18"/>
        <v/>
      </c>
      <c r="AH167" s="13" t="str">
        <f t="shared" si="19"/>
        <v/>
      </c>
      <c r="AI167" s="181" t="str">
        <f>UPPER(IF($Z167="","",IF(COUNTIF($AI$34:$AI166,$Z167)&lt;1,$Z167,"")))</f>
        <v/>
      </c>
      <c r="AJ167" s="36" t="str">
        <f t="shared" si="20"/>
        <v/>
      </c>
      <c r="AK167" s="109" t="str">
        <f t="shared" si="22"/>
        <v/>
      </c>
      <c r="AL167" s="5"/>
      <c r="AM167" s="33"/>
    </row>
    <row r="168" spans="1:39" s="106" customFormat="1">
      <c r="A168" s="36" t="str">
        <f t="shared" si="23"/>
        <v>XXX</v>
      </c>
      <c r="B168" s="105" t="str">
        <f t="shared" si="21"/>
        <v/>
      </c>
      <c r="C168" s="177"/>
      <c r="D168" s="36">
        <v>134</v>
      </c>
      <c r="E168" s="36" t="str">
        <f t="shared" si="24"/>
        <v/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7"/>
      <c r="AB168" s="5"/>
      <c r="AC168" s="29"/>
      <c r="AD168" s="5"/>
      <c r="AE168" s="5"/>
      <c r="AF168" s="5"/>
      <c r="AG168" s="108" t="str">
        <f t="shared" si="18"/>
        <v/>
      </c>
      <c r="AH168" s="13" t="str">
        <f t="shared" si="19"/>
        <v/>
      </c>
      <c r="AI168" s="181" t="str">
        <f>UPPER(IF($Z168="","",IF(COUNTIF($AI$34:$AI167,$Z168)&lt;1,$Z168,"")))</f>
        <v/>
      </c>
      <c r="AJ168" s="36" t="str">
        <f t="shared" si="20"/>
        <v/>
      </c>
      <c r="AK168" s="109" t="str">
        <f t="shared" si="22"/>
        <v/>
      </c>
      <c r="AL168" s="5"/>
      <c r="AM168" s="33"/>
    </row>
    <row r="169" spans="1:39" s="106" customFormat="1">
      <c r="A169" s="36" t="str">
        <f t="shared" si="23"/>
        <v>XXX</v>
      </c>
      <c r="B169" s="105" t="str">
        <f t="shared" si="21"/>
        <v/>
      </c>
      <c r="C169" s="177"/>
      <c r="D169" s="36">
        <v>135</v>
      </c>
      <c r="E169" s="36" t="str">
        <f t="shared" si="24"/>
        <v/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7"/>
      <c r="AB169" s="5"/>
      <c r="AC169" s="29"/>
      <c r="AD169" s="5"/>
      <c r="AE169" s="5"/>
      <c r="AF169" s="5"/>
      <c r="AG169" s="108" t="str">
        <f t="shared" si="18"/>
        <v/>
      </c>
      <c r="AH169" s="13" t="str">
        <f t="shared" si="19"/>
        <v/>
      </c>
      <c r="AI169" s="181" t="str">
        <f>UPPER(IF($Z169="","",IF(COUNTIF($AI$34:$AI168,$Z169)&lt;1,$Z169,"")))</f>
        <v/>
      </c>
      <c r="AJ169" s="36" t="str">
        <f t="shared" si="20"/>
        <v/>
      </c>
      <c r="AK169" s="109" t="str">
        <f t="shared" si="22"/>
        <v/>
      </c>
      <c r="AL169" s="5"/>
      <c r="AM169" s="33"/>
    </row>
    <row r="170" spans="1:39" s="106" customFormat="1">
      <c r="A170" s="36" t="str">
        <f t="shared" si="23"/>
        <v>XXX</v>
      </c>
      <c r="B170" s="105" t="str">
        <f t="shared" si="21"/>
        <v/>
      </c>
      <c r="C170" s="178"/>
      <c r="D170" s="36">
        <v>136</v>
      </c>
      <c r="E170" s="36" t="str">
        <f t="shared" si="24"/>
        <v/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7"/>
      <c r="AB170" s="5"/>
      <c r="AC170" s="29"/>
      <c r="AD170" s="5"/>
      <c r="AE170" s="5"/>
      <c r="AF170" s="5"/>
      <c r="AG170" s="108" t="str">
        <f t="shared" si="18"/>
        <v/>
      </c>
      <c r="AH170" s="13" t="str">
        <f t="shared" si="19"/>
        <v/>
      </c>
      <c r="AI170" s="181" t="str">
        <f>UPPER(IF($Z170="","",IF(COUNTIF($AI$34:$AI169,$Z170)&lt;1,$Z170,"")))</f>
        <v/>
      </c>
      <c r="AJ170" s="36" t="str">
        <f t="shared" si="20"/>
        <v/>
      </c>
      <c r="AK170" s="109" t="str">
        <f t="shared" si="22"/>
        <v/>
      </c>
      <c r="AL170" s="5"/>
      <c r="AM170" s="33"/>
    </row>
    <row r="171" spans="1:39" s="106" customFormat="1">
      <c r="A171" s="36" t="str">
        <f t="shared" si="23"/>
        <v>XXX</v>
      </c>
      <c r="B171" s="105" t="str">
        <f t="shared" si="21"/>
        <v/>
      </c>
      <c r="C171" s="179"/>
      <c r="D171" s="36">
        <v>137</v>
      </c>
      <c r="E171" s="36" t="str">
        <f t="shared" si="24"/>
        <v/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7"/>
      <c r="AB171" s="5"/>
      <c r="AC171" s="29"/>
      <c r="AD171" s="5"/>
      <c r="AE171" s="5"/>
      <c r="AF171" s="5"/>
      <c r="AG171" s="108" t="str">
        <f t="shared" si="18"/>
        <v/>
      </c>
      <c r="AH171" s="13" t="str">
        <f t="shared" si="19"/>
        <v/>
      </c>
      <c r="AI171" s="181" t="str">
        <f>UPPER(IF($Z171="","",IF(COUNTIF($AI$34:$AI170,$Z171)&lt;1,$Z171,"")))</f>
        <v/>
      </c>
      <c r="AJ171" s="36" t="str">
        <f t="shared" si="20"/>
        <v/>
      </c>
      <c r="AK171" s="109" t="str">
        <f t="shared" si="22"/>
        <v/>
      </c>
      <c r="AL171" s="5"/>
      <c r="AM171" s="33"/>
    </row>
    <row r="172" spans="1:39" s="106" customFormat="1">
      <c r="A172" s="36" t="str">
        <f t="shared" si="23"/>
        <v>XXX</v>
      </c>
      <c r="B172" s="105" t="str">
        <f t="shared" si="21"/>
        <v/>
      </c>
      <c r="C172" s="178"/>
      <c r="D172" s="36">
        <v>138</v>
      </c>
      <c r="E172" s="36" t="str">
        <f t="shared" si="24"/>
        <v/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7"/>
      <c r="AB172" s="5"/>
      <c r="AC172" s="29"/>
      <c r="AD172" s="5"/>
      <c r="AE172" s="5"/>
      <c r="AF172" s="5"/>
      <c r="AG172" s="108" t="str">
        <f t="shared" si="18"/>
        <v/>
      </c>
      <c r="AH172" s="13" t="str">
        <f t="shared" si="19"/>
        <v/>
      </c>
      <c r="AI172" s="181" t="str">
        <f>UPPER(IF($Z172="","",IF(COUNTIF($AI$34:$AI171,$Z172)&lt;1,$Z172,"")))</f>
        <v/>
      </c>
      <c r="AJ172" s="36" t="str">
        <f t="shared" si="20"/>
        <v/>
      </c>
      <c r="AK172" s="109" t="str">
        <f t="shared" si="22"/>
        <v/>
      </c>
      <c r="AL172" s="5"/>
      <c r="AM172" s="33"/>
    </row>
    <row r="173" spans="1:39" s="106" customFormat="1">
      <c r="A173" s="36" t="str">
        <f t="shared" si="23"/>
        <v>XXX</v>
      </c>
      <c r="B173" s="105" t="str">
        <f t="shared" si="21"/>
        <v/>
      </c>
      <c r="C173" s="179"/>
      <c r="D173" s="36">
        <v>139</v>
      </c>
      <c r="E173" s="36" t="str">
        <f t="shared" si="24"/>
        <v/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7"/>
      <c r="AB173" s="5"/>
      <c r="AC173" s="29"/>
      <c r="AD173" s="5"/>
      <c r="AE173" s="5"/>
      <c r="AF173" s="5"/>
      <c r="AG173" s="108" t="str">
        <f t="shared" si="18"/>
        <v/>
      </c>
      <c r="AH173" s="13" t="str">
        <f t="shared" si="19"/>
        <v/>
      </c>
      <c r="AI173" s="181" t="str">
        <f>UPPER(IF($Z173="","",IF(COUNTIF($AI$34:$AI172,$Z173)&lt;1,$Z173,"")))</f>
        <v/>
      </c>
      <c r="AJ173" s="36" t="str">
        <f t="shared" si="20"/>
        <v/>
      </c>
      <c r="AK173" s="109" t="str">
        <f t="shared" si="22"/>
        <v/>
      </c>
      <c r="AL173" s="5"/>
      <c r="AM173" s="33"/>
    </row>
    <row r="174" spans="1:39" s="106" customFormat="1">
      <c r="A174" s="36" t="str">
        <f t="shared" si="23"/>
        <v>XXX</v>
      </c>
      <c r="B174" s="105" t="str">
        <f t="shared" si="21"/>
        <v/>
      </c>
      <c r="C174" s="178"/>
      <c r="D174" s="36">
        <v>140</v>
      </c>
      <c r="E174" s="36" t="str">
        <f t="shared" si="24"/>
        <v/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7"/>
      <c r="AB174" s="5"/>
      <c r="AC174" s="29"/>
      <c r="AD174" s="5"/>
      <c r="AE174" s="5"/>
      <c r="AF174" s="5"/>
      <c r="AG174" s="108" t="str">
        <f t="shared" si="18"/>
        <v/>
      </c>
      <c r="AH174" s="13" t="str">
        <f t="shared" si="19"/>
        <v/>
      </c>
      <c r="AI174" s="181" t="str">
        <f>UPPER(IF($Z174="","",IF(COUNTIF($AI$34:$AI173,$Z174)&lt;1,$Z174,"")))</f>
        <v/>
      </c>
      <c r="AJ174" s="36" t="str">
        <f t="shared" si="20"/>
        <v/>
      </c>
      <c r="AK174" s="109" t="str">
        <f t="shared" si="22"/>
        <v/>
      </c>
      <c r="AL174" s="5"/>
      <c r="AM174" s="33"/>
    </row>
    <row r="175" spans="1:39" s="106" customFormat="1">
      <c r="A175" s="36" t="str">
        <f t="shared" si="23"/>
        <v>XXX</v>
      </c>
      <c r="B175" s="105" t="str">
        <f t="shared" si="21"/>
        <v/>
      </c>
      <c r="C175" s="178"/>
      <c r="D175" s="36">
        <v>141</v>
      </c>
      <c r="E175" s="36" t="str">
        <f t="shared" si="24"/>
        <v/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7"/>
      <c r="AB175" s="5"/>
      <c r="AC175" s="29"/>
      <c r="AD175" s="5"/>
      <c r="AE175" s="5"/>
      <c r="AF175" s="5"/>
      <c r="AG175" s="108" t="str">
        <f t="shared" si="18"/>
        <v/>
      </c>
      <c r="AH175" s="13" t="str">
        <f t="shared" si="19"/>
        <v/>
      </c>
      <c r="AI175" s="181" t="str">
        <f>UPPER(IF($Z175="","",IF(COUNTIF($AI$34:$AI174,$Z175)&lt;1,$Z175,"")))</f>
        <v/>
      </c>
      <c r="AJ175" s="36" t="str">
        <f t="shared" si="20"/>
        <v/>
      </c>
      <c r="AK175" s="109" t="str">
        <f t="shared" si="22"/>
        <v/>
      </c>
      <c r="AL175" s="5"/>
      <c r="AM175" s="33"/>
    </row>
    <row r="176" spans="1:39" s="106" customFormat="1">
      <c r="A176" s="36" t="str">
        <f t="shared" si="23"/>
        <v>XXX</v>
      </c>
      <c r="B176" s="105" t="str">
        <f t="shared" si="21"/>
        <v/>
      </c>
      <c r="C176" s="176"/>
      <c r="D176" s="36">
        <v>142</v>
      </c>
      <c r="E176" s="36" t="str">
        <f t="shared" si="24"/>
        <v/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7"/>
      <c r="AB176" s="5"/>
      <c r="AC176" s="29"/>
      <c r="AD176" s="5"/>
      <c r="AE176" s="5"/>
      <c r="AF176" s="5"/>
      <c r="AG176" s="108" t="str">
        <f t="shared" si="18"/>
        <v/>
      </c>
      <c r="AH176" s="13" t="str">
        <f t="shared" si="19"/>
        <v/>
      </c>
      <c r="AI176" s="181" t="str">
        <f>UPPER(IF($Z176="","",IF(COUNTIF($AI$34:$AI175,$Z176)&lt;1,$Z176,"")))</f>
        <v/>
      </c>
      <c r="AJ176" s="36" t="str">
        <f t="shared" si="20"/>
        <v/>
      </c>
      <c r="AK176" s="109" t="str">
        <f t="shared" si="22"/>
        <v/>
      </c>
      <c r="AL176" s="5"/>
      <c r="AM176" s="33"/>
    </row>
    <row r="177" spans="1:39" s="106" customFormat="1">
      <c r="A177" s="36" t="str">
        <f t="shared" si="23"/>
        <v>XXX</v>
      </c>
      <c r="B177" s="105" t="str">
        <f t="shared" si="21"/>
        <v/>
      </c>
      <c r="C177" s="178"/>
      <c r="D177" s="36">
        <v>143</v>
      </c>
      <c r="E177" s="36" t="str">
        <f t="shared" si="24"/>
        <v/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7"/>
      <c r="AB177" s="5"/>
      <c r="AC177" s="29"/>
      <c r="AD177" s="5"/>
      <c r="AE177" s="5"/>
      <c r="AF177" s="5"/>
      <c r="AG177" s="108" t="str">
        <f t="shared" si="18"/>
        <v/>
      </c>
      <c r="AH177" s="13" t="str">
        <f t="shared" si="19"/>
        <v/>
      </c>
      <c r="AI177" s="181" t="str">
        <f>UPPER(IF($Z177="","",IF(COUNTIF($AI$34:$AI176,$Z177)&lt;1,$Z177,"")))</f>
        <v/>
      </c>
      <c r="AJ177" s="36" t="str">
        <f t="shared" si="20"/>
        <v/>
      </c>
      <c r="AK177" s="109" t="str">
        <f t="shared" si="22"/>
        <v/>
      </c>
      <c r="AL177" s="5"/>
      <c r="AM177" s="33"/>
    </row>
    <row r="178" spans="1:39" s="106" customFormat="1">
      <c r="A178" s="36" t="str">
        <f t="shared" si="23"/>
        <v>XXX</v>
      </c>
      <c r="B178" s="105" t="str">
        <f t="shared" si="21"/>
        <v/>
      </c>
      <c r="C178" s="176"/>
      <c r="D178" s="36">
        <v>144</v>
      </c>
      <c r="E178" s="36" t="str">
        <f t="shared" si="24"/>
        <v/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7"/>
      <c r="AB178" s="5"/>
      <c r="AC178" s="29"/>
      <c r="AD178" s="5"/>
      <c r="AE178" s="5"/>
      <c r="AF178" s="5"/>
      <c r="AG178" s="108" t="str">
        <f t="shared" si="18"/>
        <v/>
      </c>
      <c r="AH178" s="13" t="str">
        <f t="shared" si="19"/>
        <v/>
      </c>
      <c r="AI178" s="181" t="str">
        <f>UPPER(IF($Z178="","",IF(COUNTIF($AI$34:$AI177,$Z178)&lt;1,$Z178,"")))</f>
        <v/>
      </c>
      <c r="AJ178" s="36" t="str">
        <f t="shared" si="20"/>
        <v/>
      </c>
      <c r="AK178" s="109" t="str">
        <f t="shared" si="22"/>
        <v/>
      </c>
      <c r="AL178" s="5"/>
      <c r="AM178" s="33"/>
    </row>
    <row r="179" spans="1:39" s="106" customFormat="1">
      <c r="A179" s="36" t="str">
        <f t="shared" si="23"/>
        <v>XXX</v>
      </c>
      <c r="B179" s="105" t="str">
        <f t="shared" si="21"/>
        <v/>
      </c>
      <c r="C179" s="178"/>
      <c r="D179" s="36">
        <v>145</v>
      </c>
      <c r="E179" s="36" t="str">
        <f t="shared" si="24"/>
        <v/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7"/>
      <c r="AB179" s="5"/>
      <c r="AC179" s="29"/>
      <c r="AD179" s="5"/>
      <c r="AE179" s="5"/>
      <c r="AF179" s="5"/>
      <c r="AG179" s="108" t="str">
        <f t="shared" si="18"/>
        <v/>
      </c>
      <c r="AH179" s="13" t="str">
        <f t="shared" si="19"/>
        <v/>
      </c>
      <c r="AI179" s="181" t="str">
        <f>UPPER(IF($Z179="","",IF(COUNTIF($AI$34:$AI178,$Z179)&lt;1,$Z179,"")))</f>
        <v/>
      </c>
      <c r="AJ179" s="36" t="str">
        <f t="shared" si="20"/>
        <v/>
      </c>
      <c r="AK179" s="109" t="str">
        <f t="shared" si="22"/>
        <v/>
      </c>
      <c r="AL179" s="5"/>
      <c r="AM179" s="33"/>
    </row>
    <row r="180" spans="1:39" s="106" customFormat="1">
      <c r="A180" s="36" t="str">
        <f t="shared" si="23"/>
        <v>XXX</v>
      </c>
      <c r="B180" s="105" t="str">
        <f t="shared" si="21"/>
        <v/>
      </c>
      <c r="C180" s="176"/>
      <c r="D180" s="36">
        <v>146</v>
      </c>
      <c r="E180" s="36" t="str">
        <f t="shared" si="24"/>
        <v/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7"/>
      <c r="AB180" s="5"/>
      <c r="AC180" s="29"/>
      <c r="AD180" s="5"/>
      <c r="AE180" s="5"/>
      <c r="AF180" s="5"/>
      <c r="AG180" s="108" t="str">
        <f t="shared" si="18"/>
        <v/>
      </c>
      <c r="AH180" s="13" t="str">
        <f t="shared" si="19"/>
        <v/>
      </c>
      <c r="AI180" s="181" t="str">
        <f>UPPER(IF($Z180="","",IF(COUNTIF($AI$34:$AI179,$Z180)&lt;1,$Z180,"")))</f>
        <v/>
      </c>
      <c r="AJ180" s="36" t="str">
        <f t="shared" si="20"/>
        <v/>
      </c>
      <c r="AK180" s="109" t="str">
        <f t="shared" si="22"/>
        <v/>
      </c>
      <c r="AL180" s="5"/>
      <c r="AM180" s="33"/>
    </row>
    <row r="181" spans="1:39" s="106" customFormat="1">
      <c r="A181" s="36" t="str">
        <f t="shared" si="23"/>
        <v>XXX</v>
      </c>
      <c r="B181" s="105" t="str">
        <f t="shared" si="21"/>
        <v/>
      </c>
      <c r="C181" s="176"/>
      <c r="D181" s="36">
        <v>147</v>
      </c>
      <c r="E181" s="36" t="str">
        <f t="shared" si="24"/>
        <v/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7"/>
      <c r="AB181" s="5"/>
      <c r="AC181" s="29"/>
      <c r="AD181" s="5"/>
      <c r="AE181" s="5"/>
      <c r="AF181" s="5"/>
      <c r="AG181" s="108" t="str">
        <f t="shared" si="18"/>
        <v/>
      </c>
      <c r="AH181" s="13" t="str">
        <f t="shared" si="19"/>
        <v/>
      </c>
      <c r="AI181" s="181" t="str">
        <f>UPPER(IF($Z181="","",IF(COUNTIF($AI$34:$AI180,$Z181)&lt;1,$Z181,"")))</f>
        <v/>
      </c>
      <c r="AJ181" s="36" t="str">
        <f t="shared" si="20"/>
        <v/>
      </c>
      <c r="AK181" s="109" t="str">
        <f t="shared" si="22"/>
        <v/>
      </c>
      <c r="AL181" s="5"/>
      <c r="AM181" s="33"/>
    </row>
    <row r="182" spans="1:39" s="106" customFormat="1">
      <c r="A182" s="36" t="str">
        <f t="shared" si="23"/>
        <v>XXX</v>
      </c>
      <c r="B182" s="105" t="str">
        <f t="shared" si="21"/>
        <v/>
      </c>
      <c r="C182" s="176"/>
      <c r="D182" s="36">
        <v>148</v>
      </c>
      <c r="E182" s="36" t="str">
        <f t="shared" si="24"/>
        <v/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7"/>
      <c r="AB182" s="5"/>
      <c r="AC182" s="29"/>
      <c r="AD182" s="5"/>
      <c r="AE182" s="5"/>
      <c r="AF182" s="5"/>
      <c r="AG182" s="108" t="str">
        <f t="shared" si="18"/>
        <v/>
      </c>
      <c r="AH182" s="13" t="str">
        <f t="shared" si="19"/>
        <v/>
      </c>
      <c r="AI182" s="181" t="str">
        <f>UPPER(IF($Z182="","",IF(COUNTIF($AI$34:$AI181,$Z182)&lt;1,$Z182,"")))</f>
        <v/>
      </c>
      <c r="AJ182" s="36" t="str">
        <f t="shared" si="20"/>
        <v/>
      </c>
      <c r="AK182" s="109" t="str">
        <f t="shared" si="22"/>
        <v/>
      </c>
      <c r="AL182" s="5"/>
      <c r="AM182" s="33"/>
    </row>
    <row r="183" spans="1:39" s="106" customFormat="1">
      <c r="A183" s="36" t="str">
        <f t="shared" si="23"/>
        <v>XXX</v>
      </c>
      <c r="B183" s="105" t="str">
        <f t="shared" si="21"/>
        <v/>
      </c>
      <c r="C183" s="176"/>
      <c r="D183" s="36">
        <v>149</v>
      </c>
      <c r="E183" s="36" t="str">
        <f t="shared" si="24"/>
        <v/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7"/>
      <c r="AB183" s="5"/>
      <c r="AC183" s="29"/>
      <c r="AD183" s="5"/>
      <c r="AE183" s="5"/>
      <c r="AF183" s="5"/>
      <c r="AG183" s="108" t="str">
        <f t="shared" si="18"/>
        <v/>
      </c>
      <c r="AH183" s="13" t="str">
        <f t="shared" si="19"/>
        <v/>
      </c>
      <c r="AI183" s="181" t="str">
        <f>UPPER(IF($Z183="","",IF(COUNTIF($AI$34:$AI182,$Z183)&lt;1,$Z183,"")))</f>
        <v/>
      </c>
      <c r="AJ183" s="36" t="str">
        <f t="shared" si="20"/>
        <v/>
      </c>
      <c r="AK183" s="109" t="str">
        <f t="shared" si="22"/>
        <v/>
      </c>
      <c r="AL183" s="5"/>
      <c r="AM183" s="33"/>
    </row>
    <row r="184" spans="1:39" s="106" customFormat="1">
      <c r="A184" s="36" t="str">
        <f t="shared" si="23"/>
        <v>XXX</v>
      </c>
      <c r="B184" s="105" t="str">
        <f t="shared" si="21"/>
        <v/>
      </c>
      <c r="C184" s="179"/>
      <c r="D184" s="36">
        <v>150</v>
      </c>
      <c r="E184" s="36" t="str">
        <f t="shared" si="24"/>
        <v/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7"/>
      <c r="AB184" s="5"/>
      <c r="AC184" s="29"/>
      <c r="AD184" s="5"/>
      <c r="AE184" s="5"/>
      <c r="AF184" s="5"/>
      <c r="AG184" s="108" t="str">
        <f t="shared" si="18"/>
        <v/>
      </c>
      <c r="AH184" s="13" t="str">
        <f t="shared" si="19"/>
        <v/>
      </c>
      <c r="AI184" s="181" t="str">
        <f>UPPER(IF($Z184="","",IF(COUNTIF($AI$34:$AI183,$Z184)&lt;1,$Z184,"")))</f>
        <v/>
      </c>
      <c r="AJ184" s="36" t="str">
        <f t="shared" si="20"/>
        <v/>
      </c>
      <c r="AK184" s="109" t="str">
        <f t="shared" si="22"/>
        <v/>
      </c>
      <c r="AL184" s="5"/>
      <c r="AM184" s="33"/>
    </row>
    <row r="185" spans="1:39" s="106" customFormat="1">
      <c r="A185" s="36" t="str">
        <f t="shared" si="23"/>
        <v>XXX</v>
      </c>
      <c r="B185" s="105" t="str">
        <f t="shared" si="21"/>
        <v/>
      </c>
      <c r="C185" s="177"/>
      <c r="D185" s="36">
        <v>151</v>
      </c>
      <c r="E185" s="36" t="str">
        <f t="shared" si="24"/>
        <v/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7"/>
      <c r="AB185" s="5"/>
      <c r="AC185" s="29"/>
      <c r="AD185" s="5"/>
      <c r="AE185" s="5"/>
      <c r="AF185" s="5"/>
      <c r="AG185" s="108" t="str">
        <f t="shared" si="18"/>
        <v/>
      </c>
      <c r="AH185" s="13" t="str">
        <f t="shared" si="19"/>
        <v/>
      </c>
      <c r="AI185" s="181" t="str">
        <f>UPPER(IF($Z185="","",IF(COUNTIF($AI$34:$AI184,$Z185)&lt;1,$Z185,"")))</f>
        <v/>
      </c>
      <c r="AJ185" s="36" t="str">
        <f t="shared" si="20"/>
        <v/>
      </c>
      <c r="AK185" s="109" t="str">
        <f t="shared" si="22"/>
        <v/>
      </c>
      <c r="AL185" s="5"/>
      <c r="AM185" s="33"/>
    </row>
    <row r="186" spans="1:39" s="106" customFormat="1">
      <c r="A186" s="36" t="str">
        <f t="shared" si="23"/>
        <v>XXX</v>
      </c>
      <c r="B186" s="105" t="str">
        <f t="shared" si="21"/>
        <v/>
      </c>
      <c r="C186" s="179"/>
      <c r="D186" s="36">
        <v>152</v>
      </c>
      <c r="E186" s="36" t="str">
        <f t="shared" si="24"/>
        <v/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7"/>
      <c r="AB186" s="5"/>
      <c r="AC186" s="29"/>
      <c r="AD186" s="5"/>
      <c r="AE186" s="5"/>
      <c r="AF186" s="5"/>
      <c r="AG186" s="108" t="str">
        <f t="shared" si="18"/>
        <v/>
      </c>
      <c r="AH186" s="13" t="str">
        <f t="shared" si="19"/>
        <v/>
      </c>
      <c r="AI186" s="181" t="str">
        <f>UPPER(IF($Z186="","",IF(COUNTIF($AI$34:$AI185,$Z186)&lt;1,$Z186,"")))</f>
        <v/>
      </c>
      <c r="AJ186" s="36" t="str">
        <f t="shared" si="20"/>
        <v/>
      </c>
      <c r="AK186" s="109" t="str">
        <f t="shared" si="22"/>
        <v/>
      </c>
      <c r="AL186" s="5"/>
      <c r="AM186" s="33"/>
    </row>
    <row r="187" spans="1:39" s="106" customFormat="1">
      <c r="A187" s="36" t="str">
        <f t="shared" si="23"/>
        <v>XXX</v>
      </c>
      <c r="B187" s="105" t="str">
        <f t="shared" si="21"/>
        <v/>
      </c>
      <c r="C187" s="178"/>
      <c r="D187" s="36">
        <v>153</v>
      </c>
      <c r="E187" s="36" t="str">
        <f t="shared" si="24"/>
        <v/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7"/>
      <c r="AB187" s="5"/>
      <c r="AC187" s="29"/>
      <c r="AD187" s="5"/>
      <c r="AE187" s="5"/>
      <c r="AF187" s="5"/>
      <c r="AG187" s="108" t="str">
        <f t="shared" si="18"/>
        <v/>
      </c>
      <c r="AH187" s="13" t="str">
        <f t="shared" si="19"/>
        <v/>
      </c>
      <c r="AI187" s="181" t="str">
        <f>UPPER(IF($Z187="","",IF(COUNTIF($AI$34:$AI186,$Z187)&lt;1,$Z187,"")))</f>
        <v/>
      </c>
      <c r="AJ187" s="36" t="str">
        <f t="shared" si="20"/>
        <v/>
      </c>
      <c r="AK187" s="109" t="str">
        <f t="shared" si="22"/>
        <v/>
      </c>
      <c r="AL187" s="5"/>
      <c r="AM187" s="33"/>
    </row>
    <row r="188" spans="1:39" s="106" customFormat="1">
      <c r="A188" s="36" t="str">
        <f t="shared" si="23"/>
        <v>XXX</v>
      </c>
      <c r="B188" s="105" t="str">
        <f t="shared" si="21"/>
        <v/>
      </c>
      <c r="C188" s="179"/>
      <c r="D188" s="36">
        <v>154</v>
      </c>
      <c r="E188" s="36" t="str">
        <f t="shared" si="24"/>
        <v/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7"/>
      <c r="AB188" s="5"/>
      <c r="AC188" s="29"/>
      <c r="AD188" s="5"/>
      <c r="AE188" s="5"/>
      <c r="AF188" s="5"/>
      <c r="AG188" s="108" t="str">
        <f t="shared" si="18"/>
        <v/>
      </c>
      <c r="AH188" s="13" t="str">
        <f t="shared" si="19"/>
        <v/>
      </c>
      <c r="AI188" s="181" t="str">
        <f>UPPER(IF($Z188="","",IF(COUNTIF($AI$34:$AI187,$Z188)&lt;1,$Z188,"")))</f>
        <v/>
      </c>
      <c r="AJ188" s="36" t="str">
        <f t="shared" si="20"/>
        <v/>
      </c>
      <c r="AK188" s="109" t="str">
        <f t="shared" si="22"/>
        <v/>
      </c>
      <c r="AL188" s="5"/>
      <c r="AM188" s="33"/>
    </row>
    <row r="189" spans="1:39" s="106" customFormat="1">
      <c r="A189" s="36" t="str">
        <f t="shared" si="23"/>
        <v>XXX</v>
      </c>
      <c r="B189" s="105" t="str">
        <f t="shared" si="21"/>
        <v/>
      </c>
      <c r="C189" s="178"/>
      <c r="D189" s="36">
        <v>155</v>
      </c>
      <c r="E189" s="36" t="str">
        <f t="shared" si="24"/>
        <v/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7"/>
      <c r="AB189" s="5"/>
      <c r="AC189" s="29"/>
      <c r="AD189" s="5"/>
      <c r="AE189" s="5"/>
      <c r="AF189" s="5"/>
      <c r="AG189" s="108" t="str">
        <f t="shared" si="18"/>
        <v/>
      </c>
      <c r="AH189" s="13" t="str">
        <f t="shared" si="19"/>
        <v/>
      </c>
      <c r="AI189" s="181" t="str">
        <f>UPPER(IF($Z189="","",IF(COUNTIF($AI$34:$AI188,$Z189)&lt;1,$Z189,"")))</f>
        <v/>
      </c>
      <c r="AJ189" s="36" t="str">
        <f t="shared" si="20"/>
        <v/>
      </c>
      <c r="AK189" s="109" t="str">
        <f t="shared" si="22"/>
        <v/>
      </c>
      <c r="AL189" s="5"/>
      <c r="AM189" s="33"/>
    </row>
    <row r="190" spans="1:39" s="106" customFormat="1">
      <c r="A190" s="36" t="str">
        <f t="shared" si="23"/>
        <v>XXX</v>
      </c>
      <c r="B190" s="105" t="str">
        <f t="shared" si="21"/>
        <v/>
      </c>
      <c r="C190" s="177"/>
      <c r="D190" s="36">
        <v>156</v>
      </c>
      <c r="E190" s="36" t="str">
        <f t="shared" si="24"/>
        <v/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7"/>
      <c r="AB190" s="5"/>
      <c r="AC190" s="29"/>
      <c r="AD190" s="5"/>
      <c r="AE190" s="5"/>
      <c r="AF190" s="5"/>
      <c r="AG190" s="108" t="str">
        <f t="shared" si="18"/>
        <v/>
      </c>
      <c r="AH190" s="13" t="str">
        <f t="shared" si="19"/>
        <v/>
      </c>
      <c r="AI190" s="181" t="str">
        <f>UPPER(IF($Z190="","",IF(COUNTIF($AI$34:$AI189,$Z190)&lt;1,$Z190,"")))</f>
        <v/>
      </c>
      <c r="AJ190" s="36" t="str">
        <f t="shared" si="20"/>
        <v/>
      </c>
      <c r="AK190" s="109" t="str">
        <f t="shared" si="22"/>
        <v/>
      </c>
      <c r="AL190" s="5"/>
      <c r="AM190" s="33"/>
    </row>
    <row r="191" spans="1:39" s="106" customFormat="1">
      <c r="A191" s="36" t="str">
        <f t="shared" si="23"/>
        <v>XXX</v>
      </c>
      <c r="B191" s="105" t="str">
        <f t="shared" si="21"/>
        <v/>
      </c>
      <c r="C191" s="177"/>
      <c r="D191" s="36">
        <v>157</v>
      </c>
      <c r="E191" s="36" t="str">
        <f t="shared" si="24"/>
        <v/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7"/>
      <c r="AB191" s="5"/>
      <c r="AC191" s="29"/>
      <c r="AD191" s="5"/>
      <c r="AE191" s="5"/>
      <c r="AF191" s="5"/>
      <c r="AG191" s="108" t="str">
        <f t="shared" si="18"/>
        <v/>
      </c>
      <c r="AH191" s="13" t="str">
        <f t="shared" si="19"/>
        <v/>
      </c>
      <c r="AI191" s="181" t="str">
        <f>UPPER(IF($Z191="","",IF(COUNTIF($AI$34:$AI190,$Z191)&lt;1,$Z191,"")))</f>
        <v/>
      </c>
      <c r="AJ191" s="36" t="str">
        <f t="shared" si="20"/>
        <v/>
      </c>
      <c r="AK191" s="109" t="str">
        <f t="shared" si="22"/>
        <v/>
      </c>
      <c r="AL191" s="5"/>
      <c r="AM191" s="33"/>
    </row>
    <row r="192" spans="1:39" s="106" customFormat="1">
      <c r="A192" s="36" t="str">
        <f t="shared" si="23"/>
        <v>XXX</v>
      </c>
      <c r="B192" s="105" t="str">
        <f t="shared" si="21"/>
        <v/>
      </c>
      <c r="C192" s="176"/>
      <c r="D192" s="36">
        <v>158</v>
      </c>
      <c r="E192" s="36" t="str">
        <f t="shared" si="24"/>
        <v/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7"/>
      <c r="AB192" s="5"/>
      <c r="AC192" s="29"/>
      <c r="AD192" s="5"/>
      <c r="AE192" s="5"/>
      <c r="AF192" s="5"/>
      <c r="AG192" s="108" t="str">
        <f t="shared" si="18"/>
        <v/>
      </c>
      <c r="AH192" s="13" t="str">
        <f t="shared" si="19"/>
        <v/>
      </c>
      <c r="AI192" s="181" t="str">
        <f>UPPER(IF($Z192="","",IF(COUNTIF($AI$34:$AI191,$Z192)&lt;1,$Z192,"")))</f>
        <v/>
      </c>
      <c r="AJ192" s="36" t="str">
        <f t="shared" si="20"/>
        <v/>
      </c>
      <c r="AK192" s="109" t="str">
        <f t="shared" si="22"/>
        <v/>
      </c>
      <c r="AL192" s="5"/>
      <c r="AM192" s="33"/>
    </row>
    <row r="193" spans="1:39" s="106" customFormat="1">
      <c r="A193" s="36" t="str">
        <f t="shared" si="23"/>
        <v>XXX</v>
      </c>
      <c r="B193" s="105" t="str">
        <f t="shared" si="21"/>
        <v/>
      </c>
      <c r="C193" s="178"/>
      <c r="D193" s="36">
        <v>159</v>
      </c>
      <c r="E193" s="36" t="str">
        <f t="shared" si="24"/>
        <v/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7"/>
      <c r="AB193" s="5"/>
      <c r="AC193" s="29"/>
      <c r="AD193" s="5"/>
      <c r="AE193" s="5"/>
      <c r="AF193" s="5"/>
      <c r="AG193" s="108" t="str">
        <f t="shared" si="18"/>
        <v/>
      </c>
      <c r="AH193" s="13" t="str">
        <f t="shared" si="19"/>
        <v/>
      </c>
      <c r="AI193" s="181" t="str">
        <f>UPPER(IF($Z193="","",IF(COUNTIF($AI$34:$AI192,$Z193)&lt;1,$Z193,"")))</f>
        <v/>
      </c>
      <c r="AJ193" s="36" t="str">
        <f t="shared" si="20"/>
        <v/>
      </c>
      <c r="AK193" s="109" t="str">
        <f t="shared" si="22"/>
        <v/>
      </c>
      <c r="AL193" s="5"/>
      <c r="AM193" s="33"/>
    </row>
    <row r="194" spans="1:39" s="106" customFormat="1">
      <c r="A194" s="36" t="str">
        <f t="shared" si="23"/>
        <v>XXX</v>
      </c>
      <c r="B194" s="105" t="str">
        <f t="shared" si="21"/>
        <v/>
      </c>
      <c r="C194" s="176"/>
      <c r="D194" s="36">
        <v>160</v>
      </c>
      <c r="E194" s="36" t="str">
        <f t="shared" si="24"/>
        <v/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7"/>
      <c r="AB194" s="5"/>
      <c r="AC194" s="29"/>
      <c r="AD194" s="5"/>
      <c r="AE194" s="5"/>
      <c r="AF194" s="5"/>
      <c r="AG194" s="108" t="str">
        <f t="shared" si="18"/>
        <v/>
      </c>
      <c r="AH194" s="13" t="str">
        <f t="shared" si="19"/>
        <v/>
      </c>
      <c r="AI194" s="181" t="str">
        <f>UPPER(IF($Z194="","",IF(COUNTIF($AI$34:$AI193,$Z194)&lt;1,$Z194,"")))</f>
        <v/>
      </c>
      <c r="AJ194" s="36" t="str">
        <f t="shared" si="20"/>
        <v/>
      </c>
      <c r="AK194" s="109" t="str">
        <f t="shared" si="22"/>
        <v/>
      </c>
      <c r="AL194" s="5"/>
      <c r="AM194" s="33"/>
    </row>
    <row r="195" spans="1:39" s="106" customFormat="1">
      <c r="A195" s="36" t="str">
        <f t="shared" si="23"/>
        <v>XXX</v>
      </c>
      <c r="B195" s="105" t="str">
        <f t="shared" si="21"/>
        <v/>
      </c>
      <c r="C195" s="178"/>
      <c r="D195" s="36">
        <v>161</v>
      </c>
      <c r="E195" s="36" t="str">
        <f t="shared" si="24"/>
        <v/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7"/>
      <c r="AB195" s="5"/>
      <c r="AC195" s="29"/>
      <c r="AD195" s="5"/>
      <c r="AE195" s="5"/>
      <c r="AF195" s="5"/>
      <c r="AG195" s="108" t="str">
        <f t="shared" si="18"/>
        <v/>
      </c>
      <c r="AH195" s="13" t="str">
        <f t="shared" si="19"/>
        <v/>
      </c>
      <c r="AI195" s="181" t="str">
        <f>UPPER(IF($Z195="","",IF(COUNTIF($AI$34:$AI194,$Z195)&lt;1,$Z195,"")))</f>
        <v/>
      </c>
      <c r="AJ195" s="36" t="str">
        <f t="shared" si="20"/>
        <v/>
      </c>
      <c r="AK195" s="109" t="str">
        <f t="shared" si="22"/>
        <v/>
      </c>
      <c r="AL195" s="5"/>
      <c r="AM195" s="33"/>
    </row>
    <row r="196" spans="1:39" s="106" customFormat="1">
      <c r="A196" s="36" t="str">
        <f t="shared" si="23"/>
        <v>XXX</v>
      </c>
      <c r="B196" s="105" t="str">
        <f t="shared" si="21"/>
        <v/>
      </c>
      <c r="C196" s="177"/>
      <c r="D196" s="36">
        <v>162</v>
      </c>
      <c r="E196" s="36" t="str">
        <f t="shared" si="24"/>
        <v/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7"/>
      <c r="AB196" s="5"/>
      <c r="AC196" s="29"/>
      <c r="AD196" s="5"/>
      <c r="AE196" s="5"/>
      <c r="AF196" s="5"/>
      <c r="AG196" s="108" t="str">
        <f t="shared" si="18"/>
        <v/>
      </c>
      <c r="AH196" s="13" t="str">
        <f t="shared" si="19"/>
        <v/>
      </c>
      <c r="AI196" s="181" t="str">
        <f>UPPER(IF($Z196="","",IF(COUNTIF($AI$34:$AI195,$Z196)&lt;1,$Z196,"")))</f>
        <v/>
      </c>
      <c r="AJ196" s="36" t="str">
        <f t="shared" si="20"/>
        <v/>
      </c>
      <c r="AK196" s="109" t="str">
        <f t="shared" si="22"/>
        <v/>
      </c>
      <c r="AL196" s="5"/>
      <c r="AM196" s="33"/>
    </row>
    <row r="197" spans="1:39" s="106" customFormat="1">
      <c r="A197" s="36" t="str">
        <f t="shared" si="23"/>
        <v>XXX</v>
      </c>
      <c r="B197" s="105" t="str">
        <f t="shared" si="21"/>
        <v/>
      </c>
      <c r="C197" s="178"/>
      <c r="D197" s="36">
        <v>163</v>
      </c>
      <c r="E197" s="36" t="str">
        <f t="shared" si="24"/>
        <v/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7"/>
      <c r="AB197" s="5"/>
      <c r="AC197" s="29"/>
      <c r="AD197" s="5"/>
      <c r="AE197" s="5"/>
      <c r="AF197" s="5"/>
      <c r="AG197" s="108" t="str">
        <f t="shared" si="18"/>
        <v/>
      </c>
      <c r="AH197" s="13" t="str">
        <f t="shared" si="19"/>
        <v/>
      </c>
      <c r="AI197" s="181" t="str">
        <f>UPPER(IF($Z197="","",IF(COUNTIF($AI$34:$AI196,$Z197)&lt;1,$Z197,"")))</f>
        <v/>
      </c>
      <c r="AJ197" s="36" t="str">
        <f t="shared" si="20"/>
        <v/>
      </c>
      <c r="AK197" s="109" t="str">
        <f t="shared" si="22"/>
        <v/>
      </c>
      <c r="AL197" s="5"/>
      <c r="AM197" s="33"/>
    </row>
    <row r="198" spans="1:39" s="106" customFormat="1">
      <c r="A198" s="36" t="str">
        <f t="shared" si="23"/>
        <v>XXX</v>
      </c>
      <c r="B198" s="105" t="str">
        <f t="shared" si="21"/>
        <v/>
      </c>
      <c r="C198" s="176"/>
      <c r="D198" s="36">
        <v>164</v>
      </c>
      <c r="E198" s="36" t="str">
        <f t="shared" si="24"/>
        <v/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7"/>
      <c r="AB198" s="5"/>
      <c r="AC198" s="29"/>
      <c r="AD198" s="5"/>
      <c r="AE198" s="5"/>
      <c r="AF198" s="5"/>
      <c r="AG198" s="108" t="str">
        <f t="shared" si="18"/>
        <v/>
      </c>
      <c r="AH198" s="13" t="str">
        <f t="shared" si="19"/>
        <v/>
      </c>
      <c r="AI198" s="181" t="str">
        <f>UPPER(IF($Z198="","",IF(COUNTIF($AI$34:$AI197,$Z198)&lt;1,$Z198,"")))</f>
        <v/>
      </c>
      <c r="AJ198" s="36" t="str">
        <f t="shared" si="20"/>
        <v/>
      </c>
      <c r="AK198" s="109" t="str">
        <f t="shared" si="22"/>
        <v/>
      </c>
      <c r="AL198" s="5"/>
      <c r="AM198" s="33"/>
    </row>
    <row r="199" spans="1:39" s="106" customFormat="1">
      <c r="A199" s="36" t="str">
        <f t="shared" si="23"/>
        <v>XXX</v>
      </c>
      <c r="B199" s="105" t="str">
        <f t="shared" si="21"/>
        <v/>
      </c>
      <c r="C199" s="178"/>
      <c r="D199" s="36">
        <v>165</v>
      </c>
      <c r="E199" s="36" t="str">
        <f t="shared" si="24"/>
        <v/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7"/>
      <c r="AB199" s="5"/>
      <c r="AC199" s="29"/>
      <c r="AD199" s="5"/>
      <c r="AE199" s="5"/>
      <c r="AF199" s="5"/>
      <c r="AG199" s="108" t="str">
        <f t="shared" si="18"/>
        <v/>
      </c>
      <c r="AH199" s="13" t="str">
        <f t="shared" si="19"/>
        <v/>
      </c>
      <c r="AI199" s="181" t="str">
        <f>UPPER(IF($Z199="","",IF(COUNTIF($AI$34:$AI198,$Z199)&lt;1,$Z199,"")))</f>
        <v/>
      </c>
      <c r="AJ199" s="36" t="str">
        <f t="shared" si="20"/>
        <v/>
      </c>
      <c r="AK199" s="109" t="str">
        <f t="shared" si="22"/>
        <v/>
      </c>
      <c r="AL199" s="5"/>
      <c r="AM199" s="33"/>
    </row>
    <row r="200" spans="1:39" s="106" customFormat="1">
      <c r="A200" s="36" t="str">
        <f t="shared" si="23"/>
        <v>XXX</v>
      </c>
      <c r="B200" s="105" t="str">
        <f t="shared" si="21"/>
        <v/>
      </c>
      <c r="C200" s="176"/>
      <c r="D200" s="36">
        <v>166</v>
      </c>
      <c r="E200" s="36" t="str">
        <f t="shared" si="24"/>
        <v/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7"/>
      <c r="AB200" s="5"/>
      <c r="AC200" s="29"/>
      <c r="AD200" s="5"/>
      <c r="AE200" s="5"/>
      <c r="AF200" s="5"/>
      <c r="AG200" s="108" t="str">
        <f t="shared" si="18"/>
        <v/>
      </c>
      <c r="AH200" s="13" t="str">
        <f t="shared" si="19"/>
        <v/>
      </c>
      <c r="AI200" s="181" t="str">
        <f>UPPER(IF($Z200="","",IF(COUNTIF($AI$34:$AI199,$Z200)&lt;1,$Z200,"")))</f>
        <v/>
      </c>
      <c r="AJ200" s="36" t="str">
        <f t="shared" si="20"/>
        <v/>
      </c>
      <c r="AK200" s="109" t="str">
        <f t="shared" si="22"/>
        <v/>
      </c>
      <c r="AL200" s="5"/>
      <c r="AM200" s="33"/>
    </row>
    <row r="201" spans="1:39" s="106" customFormat="1">
      <c r="A201" s="36" t="str">
        <f t="shared" si="23"/>
        <v>XXX</v>
      </c>
      <c r="B201" s="105" t="str">
        <f t="shared" si="21"/>
        <v/>
      </c>
      <c r="C201" s="177"/>
      <c r="D201" s="36">
        <v>167</v>
      </c>
      <c r="E201" s="36" t="str">
        <f t="shared" si="24"/>
        <v/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7"/>
      <c r="AB201" s="5"/>
      <c r="AC201" s="29"/>
      <c r="AD201" s="5"/>
      <c r="AE201" s="5"/>
      <c r="AF201" s="5"/>
      <c r="AG201" s="108" t="str">
        <f t="shared" si="18"/>
        <v/>
      </c>
      <c r="AH201" s="13" t="str">
        <f t="shared" si="19"/>
        <v/>
      </c>
      <c r="AI201" s="181" t="str">
        <f>UPPER(IF($Z201="","",IF(COUNTIF($AI$34:$AI200,$Z201)&lt;1,$Z201,"")))</f>
        <v/>
      </c>
      <c r="AJ201" s="36" t="str">
        <f t="shared" si="20"/>
        <v/>
      </c>
      <c r="AK201" s="109" t="str">
        <f t="shared" si="22"/>
        <v/>
      </c>
      <c r="AL201" s="5"/>
      <c r="AM201" s="33"/>
    </row>
    <row r="202" spans="1:39" s="106" customFormat="1">
      <c r="A202" s="36" t="str">
        <f t="shared" si="23"/>
        <v>XXX</v>
      </c>
      <c r="B202" s="105" t="str">
        <f t="shared" si="21"/>
        <v/>
      </c>
      <c r="C202" s="176"/>
      <c r="D202" s="36">
        <v>168</v>
      </c>
      <c r="E202" s="36" t="str">
        <f t="shared" si="24"/>
        <v/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7"/>
      <c r="AB202" s="5"/>
      <c r="AC202" s="29"/>
      <c r="AD202" s="5"/>
      <c r="AE202" s="5"/>
      <c r="AF202" s="5"/>
      <c r="AG202" s="108" t="str">
        <f t="shared" si="18"/>
        <v/>
      </c>
      <c r="AH202" s="13" t="str">
        <f t="shared" si="19"/>
        <v/>
      </c>
      <c r="AI202" s="181" t="str">
        <f>UPPER(IF($Z202="","",IF(COUNTIF($AI$34:$AI201,$Z202)&lt;1,$Z202,"")))</f>
        <v/>
      </c>
      <c r="AJ202" s="36" t="str">
        <f t="shared" si="20"/>
        <v/>
      </c>
      <c r="AK202" s="109" t="str">
        <f t="shared" si="22"/>
        <v/>
      </c>
      <c r="AL202" s="5"/>
      <c r="AM202" s="33"/>
    </row>
    <row r="203" spans="1:39" s="106" customFormat="1">
      <c r="A203" s="36" t="str">
        <f t="shared" si="23"/>
        <v>XXX</v>
      </c>
      <c r="B203" s="105" t="str">
        <f t="shared" si="21"/>
        <v/>
      </c>
      <c r="C203" s="179"/>
      <c r="D203" s="36">
        <v>169</v>
      </c>
      <c r="E203" s="36" t="str">
        <f t="shared" si="24"/>
        <v/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7"/>
      <c r="AB203" s="5"/>
      <c r="AC203" s="29"/>
      <c r="AD203" s="5"/>
      <c r="AE203" s="5"/>
      <c r="AF203" s="5"/>
      <c r="AG203" s="108" t="str">
        <f t="shared" si="18"/>
        <v/>
      </c>
      <c r="AH203" s="13" t="str">
        <f t="shared" si="19"/>
        <v/>
      </c>
      <c r="AI203" s="181" t="str">
        <f>UPPER(IF($Z203="","",IF(COUNTIF($AI$34:$AI202,$Z203)&lt;1,$Z203,"")))</f>
        <v/>
      </c>
      <c r="AJ203" s="36" t="str">
        <f t="shared" si="20"/>
        <v/>
      </c>
      <c r="AK203" s="109" t="str">
        <f t="shared" si="22"/>
        <v/>
      </c>
      <c r="AL203" s="5"/>
      <c r="AM203" s="33"/>
    </row>
    <row r="204" spans="1:39" s="106" customFormat="1">
      <c r="A204" s="36" t="str">
        <f t="shared" si="23"/>
        <v>XXX</v>
      </c>
      <c r="B204" s="105" t="str">
        <f t="shared" si="21"/>
        <v/>
      </c>
      <c r="C204" s="178"/>
      <c r="D204" s="36">
        <v>170</v>
      </c>
      <c r="E204" s="36" t="str">
        <f t="shared" si="24"/>
        <v/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7"/>
      <c r="AB204" s="5"/>
      <c r="AC204" s="29"/>
      <c r="AD204" s="5"/>
      <c r="AE204" s="5"/>
      <c r="AF204" s="5"/>
      <c r="AG204" s="108" t="str">
        <f t="shared" si="18"/>
        <v/>
      </c>
      <c r="AH204" s="13" t="str">
        <f t="shared" si="19"/>
        <v/>
      </c>
      <c r="AI204" s="181" t="str">
        <f>UPPER(IF($Z204="","",IF(COUNTIF($AI$34:$AI203,$Z204)&lt;1,$Z204,"")))</f>
        <v/>
      </c>
      <c r="AJ204" s="36" t="str">
        <f t="shared" si="20"/>
        <v/>
      </c>
      <c r="AK204" s="109" t="str">
        <f t="shared" si="22"/>
        <v/>
      </c>
      <c r="AL204" s="5"/>
      <c r="AM204" s="33"/>
    </row>
    <row r="205" spans="1:39" s="106" customFormat="1">
      <c r="A205" s="36" t="str">
        <f t="shared" si="23"/>
        <v>XXX</v>
      </c>
      <c r="B205" s="105" t="str">
        <f t="shared" si="21"/>
        <v/>
      </c>
      <c r="C205" s="177"/>
      <c r="D205" s="36">
        <v>171</v>
      </c>
      <c r="E205" s="36" t="str">
        <f t="shared" si="24"/>
        <v/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7"/>
      <c r="AB205" s="5"/>
      <c r="AC205" s="29"/>
      <c r="AD205" s="5"/>
      <c r="AE205" s="5"/>
      <c r="AF205" s="5"/>
      <c r="AG205" s="108" t="str">
        <f t="shared" si="18"/>
        <v/>
      </c>
      <c r="AH205" s="13" t="str">
        <f t="shared" si="19"/>
        <v/>
      </c>
      <c r="AI205" s="181" t="str">
        <f>UPPER(IF($Z205="","",IF(COUNTIF($AI$34:$AI204,$Z205)&lt;1,$Z205,"")))</f>
        <v/>
      </c>
      <c r="AJ205" s="36" t="str">
        <f t="shared" si="20"/>
        <v/>
      </c>
      <c r="AK205" s="109" t="str">
        <f t="shared" si="22"/>
        <v/>
      </c>
      <c r="AL205" s="5"/>
      <c r="AM205" s="33"/>
    </row>
    <row r="206" spans="1:39" s="106" customFormat="1">
      <c r="A206" s="36" t="str">
        <f t="shared" si="23"/>
        <v>XXX</v>
      </c>
      <c r="B206" s="105" t="str">
        <f t="shared" si="21"/>
        <v/>
      </c>
      <c r="C206" s="176"/>
      <c r="D206" s="36">
        <v>172</v>
      </c>
      <c r="E206" s="36" t="str">
        <f t="shared" si="24"/>
        <v/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7"/>
      <c r="AB206" s="5"/>
      <c r="AC206" s="29"/>
      <c r="AD206" s="5"/>
      <c r="AE206" s="5"/>
      <c r="AF206" s="5"/>
      <c r="AG206" s="108" t="str">
        <f t="shared" si="18"/>
        <v/>
      </c>
      <c r="AH206" s="13" t="str">
        <f t="shared" si="19"/>
        <v/>
      </c>
      <c r="AI206" s="181" t="str">
        <f>UPPER(IF($Z206="","",IF(COUNTIF($AI$34:$AI205,$Z206)&lt;1,$Z206,"")))</f>
        <v/>
      </c>
      <c r="AJ206" s="36" t="str">
        <f t="shared" si="20"/>
        <v/>
      </c>
      <c r="AK206" s="109" t="str">
        <f t="shared" si="22"/>
        <v/>
      </c>
      <c r="AL206" s="5"/>
      <c r="AM206" s="33"/>
    </row>
    <row r="207" spans="1:39" s="106" customFormat="1">
      <c r="A207" s="36" t="str">
        <f t="shared" si="23"/>
        <v>XXX</v>
      </c>
      <c r="B207" s="105" t="str">
        <f t="shared" si="21"/>
        <v/>
      </c>
      <c r="C207" s="177"/>
      <c r="D207" s="36">
        <v>173</v>
      </c>
      <c r="E207" s="36" t="str">
        <f t="shared" si="24"/>
        <v/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7"/>
      <c r="AB207" s="5"/>
      <c r="AC207" s="29"/>
      <c r="AD207" s="5"/>
      <c r="AE207" s="5"/>
      <c r="AF207" s="5"/>
      <c r="AG207" s="108" t="str">
        <f t="shared" si="18"/>
        <v/>
      </c>
      <c r="AH207" s="13" t="str">
        <f t="shared" si="19"/>
        <v/>
      </c>
      <c r="AI207" s="181" t="str">
        <f>UPPER(IF($Z207="","",IF(COUNTIF($AI$34:$AI206,$Z207)&lt;1,$Z207,"")))</f>
        <v/>
      </c>
      <c r="AJ207" s="36" t="str">
        <f t="shared" si="20"/>
        <v/>
      </c>
      <c r="AK207" s="109" t="str">
        <f t="shared" si="22"/>
        <v/>
      </c>
      <c r="AL207" s="5"/>
      <c r="AM207" s="33"/>
    </row>
    <row r="208" spans="1:39" s="106" customFormat="1">
      <c r="A208" s="36" t="str">
        <f t="shared" si="23"/>
        <v>XXX</v>
      </c>
      <c r="B208" s="105" t="str">
        <f t="shared" si="21"/>
        <v/>
      </c>
      <c r="C208" s="179"/>
      <c r="D208" s="36">
        <v>174</v>
      </c>
      <c r="E208" s="36" t="str">
        <f t="shared" si="24"/>
        <v/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7"/>
      <c r="AB208" s="5"/>
      <c r="AC208" s="29"/>
      <c r="AD208" s="5"/>
      <c r="AE208" s="5"/>
      <c r="AF208" s="5"/>
      <c r="AG208" s="108" t="str">
        <f t="shared" si="18"/>
        <v/>
      </c>
      <c r="AH208" s="13" t="str">
        <f t="shared" si="19"/>
        <v/>
      </c>
      <c r="AI208" s="181" t="str">
        <f>UPPER(IF($Z208="","",IF(COUNTIF($AI$34:$AI207,$Z208)&lt;1,$Z208,"")))</f>
        <v/>
      </c>
      <c r="AJ208" s="36" t="str">
        <f t="shared" si="20"/>
        <v/>
      </c>
      <c r="AK208" s="109" t="str">
        <f t="shared" si="22"/>
        <v/>
      </c>
      <c r="AL208" s="5"/>
      <c r="AM208" s="33"/>
    </row>
    <row r="209" spans="1:39" s="106" customFormat="1">
      <c r="A209" s="36" t="str">
        <f t="shared" si="23"/>
        <v>XXX</v>
      </c>
      <c r="B209" s="105" t="str">
        <f t="shared" si="21"/>
        <v/>
      </c>
      <c r="C209" s="176"/>
      <c r="D209" s="36">
        <v>175</v>
      </c>
      <c r="E209" s="36" t="str">
        <f t="shared" si="24"/>
        <v/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7"/>
      <c r="AB209" s="5"/>
      <c r="AC209" s="29"/>
      <c r="AD209" s="5"/>
      <c r="AE209" s="5"/>
      <c r="AF209" s="5"/>
      <c r="AG209" s="108" t="str">
        <f t="shared" si="18"/>
        <v/>
      </c>
      <c r="AH209" s="13" t="str">
        <f t="shared" si="19"/>
        <v/>
      </c>
      <c r="AI209" s="181" t="str">
        <f>UPPER(IF($Z209="","",IF(COUNTIF($AI$34:$AI208,$Z209)&lt;1,$Z209,"")))</f>
        <v/>
      </c>
      <c r="AJ209" s="36" t="str">
        <f t="shared" si="20"/>
        <v/>
      </c>
      <c r="AK209" s="109" t="str">
        <f t="shared" si="22"/>
        <v/>
      </c>
      <c r="AL209" s="5"/>
      <c r="AM209" s="33"/>
    </row>
    <row r="210" spans="1:39" s="106" customFormat="1">
      <c r="A210" s="36" t="str">
        <f t="shared" si="23"/>
        <v>XXX</v>
      </c>
      <c r="B210" s="105" t="str">
        <f t="shared" si="21"/>
        <v/>
      </c>
      <c r="C210" s="176"/>
      <c r="D210" s="36">
        <v>176</v>
      </c>
      <c r="E210" s="36" t="str">
        <f t="shared" si="24"/>
        <v/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7"/>
      <c r="AB210" s="5"/>
      <c r="AC210" s="29"/>
      <c r="AD210" s="5"/>
      <c r="AE210" s="5"/>
      <c r="AF210" s="5"/>
      <c r="AG210" s="108" t="str">
        <f t="shared" si="18"/>
        <v/>
      </c>
      <c r="AH210" s="13" t="str">
        <f t="shared" si="19"/>
        <v/>
      </c>
      <c r="AI210" s="181" t="str">
        <f>UPPER(IF($Z210="","",IF(COUNTIF($AI$34:$AI209,$Z210)&lt;1,$Z210,"")))</f>
        <v/>
      </c>
      <c r="AJ210" s="36" t="str">
        <f t="shared" si="20"/>
        <v/>
      </c>
      <c r="AK210" s="109" t="str">
        <f t="shared" si="22"/>
        <v/>
      </c>
      <c r="AL210" s="5"/>
      <c r="AM210" s="33"/>
    </row>
    <row r="211" spans="1:39" s="106" customFormat="1">
      <c r="A211" s="36" t="str">
        <f t="shared" si="23"/>
        <v>XXX</v>
      </c>
      <c r="B211" s="105" t="str">
        <f t="shared" si="21"/>
        <v/>
      </c>
      <c r="C211" s="176"/>
      <c r="D211" s="36">
        <v>177</v>
      </c>
      <c r="E211" s="36" t="str">
        <f t="shared" si="24"/>
        <v/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7"/>
      <c r="AB211" s="5"/>
      <c r="AC211" s="29"/>
      <c r="AD211" s="5"/>
      <c r="AE211" s="5"/>
      <c r="AF211" s="5"/>
      <c r="AG211" s="108" t="str">
        <f t="shared" ref="AG211:AG234" si="25">IF(I211="","",IF(COUNTA(J211:W211)&gt;4,"超過項目上限",IF(AND(COUNTA(J211:W211)=0,AB211=""),200,IF(COUNTA(J211:W211)=0,150,IF(COUNTA(AB211)=1,COUNTA(J211:W211)*($AG$31+$AG$32)+$AG$30,IF(COUNTA(AB211)=0,COUNTA(J211:W211)*$AG$31+$AG$30,"輸入錯誤"))))))</f>
        <v/>
      </c>
      <c r="AH211" s="13" t="str">
        <f t="shared" ref="AH211:AH234" si="26">IF(AI211="","",$AH$31)</f>
        <v/>
      </c>
      <c r="AI211" s="181" t="str">
        <f>UPPER(IF($Z211="","",IF(COUNTIF($AI$34:$AI210,$Z211)&lt;1,$Z211,"")))</f>
        <v/>
      </c>
      <c r="AJ211" s="36" t="str">
        <f t="shared" ref="AJ211:AJ234" si="27">IF(Z211="","",IF(COUNTIF(Z$35:Z$1035,$Z211)&lt;4,"每隊最少4人",IF(COUNTIF(Z$35:Z$1035,Z211)&gt;6,"每隊最多6人",COUNTIF(Z$35:Z$1035,Z211))))</f>
        <v/>
      </c>
      <c r="AK211" s="109" t="str">
        <f t="shared" si="22"/>
        <v/>
      </c>
      <c r="AL211" s="5"/>
      <c r="AM211" s="33"/>
    </row>
    <row r="212" spans="1:39" s="106" customFormat="1">
      <c r="A212" s="36" t="str">
        <f t="shared" si="23"/>
        <v>XXX</v>
      </c>
      <c r="B212" s="105" t="str">
        <f t="shared" si="21"/>
        <v/>
      </c>
      <c r="C212" s="176"/>
      <c r="D212" s="36">
        <v>178</v>
      </c>
      <c r="E212" s="36" t="str">
        <f t="shared" si="24"/>
        <v/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7"/>
      <c r="AB212" s="5"/>
      <c r="AC212" s="29"/>
      <c r="AD212" s="5"/>
      <c r="AE212" s="5"/>
      <c r="AF212" s="5"/>
      <c r="AG212" s="108" t="str">
        <f t="shared" si="25"/>
        <v/>
      </c>
      <c r="AH212" s="13" t="str">
        <f t="shared" si="26"/>
        <v/>
      </c>
      <c r="AI212" s="181" t="str">
        <f>UPPER(IF($Z212="","",IF(COUNTIF($AI$34:$AI211,$Z212)&lt;1,$Z212,"")))</f>
        <v/>
      </c>
      <c r="AJ212" s="36" t="str">
        <f t="shared" si="27"/>
        <v/>
      </c>
      <c r="AK212" s="109" t="str">
        <f t="shared" si="22"/>
        <v/>
      </c>
      <c r="AL212" s="5"/>
      <c r="AM212" s="33"/>
    </row>
    <row r="213" spans="1:39" s="106" customFormat="1">
      <c r="A213" s="36" t="str">
        <f t="shared" si="23"/>
        <v>XXX</v>
      </c>
      <c r="B213" s="105" t="str">
        <f t="shared" si="21"/>
        <v/>
      </c>
      <c r="C213" s="179"/>
      <c r="D213" s="36">
        <v>179</v>
      </c>
      <c r="E213" s="36" t="str">
        <f t="shared" si="24"/>
        <v/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7"/>
      <c r="AB213" s="5"/>
      <c r="AC213" s="29"/>
      <c r="AD213" s="5"/>
      <c r="AE213" s="5"/>
      <c r="AF213" s="5"/>
      <c r="AG213" s="108" t="str">
        <f t="shared" si="25"/>
        <v/>
      </c>
      <c r="AH213" s="13" t="str">
        <f t="shared" si="26"/>
        <v/>
      </c>
      <c r="AI213" s="181" t="str">
        <f>UPPER(IF($Z213="","",IF(COUNTIF($AI$34:$AI212,$Z213)&lt;1,$Z213,"")))</f>
        <v/>
      </c>
      <c r="AJ213" s="36" t="str">
        <f t="shared" si="27"/>
        <v/>
      </c>
      <c r="AK213" s="109" t="str">
        <f t="shared" si="22"/>
        <v/>
      </c>
      <c r="AL213" s="5"/>
      <c r="AM213" s="33"/>
    </row>
    <row r="214" spans="1:39" s="106" customFormat="1">
      <c r="A214" s="36" t="str">
        <f t="shared" si="23"/>
        <v>XXX</v>
      </c>
      <c r="B214" s="105" t="str">
        <f t="shared" si="21"/>
        <v/>
      </c>
      <c r="C214" s="178"/>
      <c r="D214" s="36">
        <v>180</v>
      </c>
      <c r="E214" s="36" t="str">
        <f t="shared" si="24"/>
        <v/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7"/>
      <c r="AB214" s="5"/>
      <c r="AC214" s="29"/>
      <c r="AD214" s="5"/>
      <c r="AE214" s="5"/>
      <c r="AF214" s="5"/>
      <c r="AG214" s="108" t="str">
        <f t="shared" si="25"/>
        <v/>
      </c>
      <c r="AH214" s="13" t="str">
        <f t="shared" si="26"/>
        <v/>
      </c>
      <c r="AI214" s="181" t="str">
        <f>UPPER(IF($Z214="","",IF(COUNTIF($AI$34:$AI213,$Z214)&lt;1,$Z214,"")))</f>
        <v/>
      </c>
      <c r="AJ214" s="36" t="str">
        <f t="shared" si="27"/>
        <v/>
      </c>
      <c r="AK214" s="109" t="str">
        <f t="shared" si="22"/>
        <v/>
      </c>
      <c r="AL214" s="5"/>
      <c r="AM214" s="33"/>
    </row>
    <row r="215" spans="1:39" s="106" customFormat="1">
      <c r="A215" s="36" t="str">
        <f t="shared" si="23"/>
        <v>XXX</v>
      </c>
      <c r="B215" s="105" t="str">
        <f t="shared" si="21"/>
        <v/>
      </c>
      <c r="C215" s="176"/>
      <c r="D215" s="36">
        <v>181</v>
      </c>
      <c r="E215" s="36" t="str">
        <f t="shared" si="24"/>
        <v/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7"/>
      <c r="AB215" s="5"/>
      <c r="AC215" s="29"/>
      <c r="AD215" s="5"/>
      <c r="AE215" s="5"/>
      <c r="AF215" s="5"/>
      <c r="AG215" s="108" t="str">
        <f t="shared" si="25"/>
        <v/>
      </c>
      <c r="AH215" s="13" t="str">
        <f t="shared" si="26"/>
        <v/>
      </c>
      <c r="AI215" s="181" t="str">
        <f>UPPER(IF($Z215="","",IF(COUNTIF($AI$34:$AI214,$Z215)&lt;1,$Z215,"")))</f>
        <v/>
      </c>
      <c r="AJ215" s="36" t="str">
        <f t="shared" si="27"/>
        <v/>
      </c>
      <c r="AK215" s="109" t="str">
        <f t="shared" si="22"/>
        <v/>
      </c>
      <c r="AL215" s="5"/>
      <c r="AM215" s="33"/>
    </row>
    <row r="216" spans="1:39" s="106" customFormat="1">
      <c r="A216" s="36" t="str">
        <f t="shared" si="23"/>
        <v>XXX</v>
      </c>
      <c r="B216" s="105" t="str">
        <f t="shared" si="21"/>
        <v/>
      </c>
      <c r="C216" s="178"/>
      <c r="D216" s="36">
        <v>182</v>
      </c>
      <c r="E216" s="36" t="str">
        <f t="shared" si="24"/>
        <v/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7"/>
      <c r="AB216" s="5"/>
      <c r="AC216" s="29"/>
      <c r="AD216" s="5"/>
      <c r="AE216" s="5"/>
      <c r="AF216" s="5"/>
      <c r="AG216" s="108" t="str">
        <f t="shared" si="25"/>
        <v/>
      </c>
      <c r="AH216" s="13" t="str">
        <f t="shared" si="26"/>
        <v/>
      </c>
      <c r="AI216" s="181" t="str">
        <f>UPPER(IF($Z216="","",IF(COUNTIF($AI$34:$AI215,$Z216)&lt;1,$Z216,"")))</f>
        <v/>
      </c>
      <c r="AJ216" s="36" t="str">
        <f t="shared" si="27"/>
        <v/>
      </c>
      <c r="AK216" s="109" t="str">
        <f t="shared" si="22"/>
        <v/>
      </c>
      <c r="AL216" s="5"/>
      <c r="AM216" s="33"/>
    </row>
    <row r="217" spans="1:39" s="106" customFormat="1">
      <c r="A217" s="36" t="str">
        <f t="shared" si="23"/>
        <v>XXX</v>
      </c>
      <c r="B217" s="105" t="str">
        <f t="shared" si="21"/>
        <v/>
      </c>
      <c r="C217" s="176"/>
      <c r="D217" s="36">
        <v>183</v>
      </c>
      <c r="E217" s="36" t="str">
        <f t="shared" si="24"/>
        <v/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7"/>
      <c r="AB217" s="5"/>
      <c r="AC217" s="29"/>
      <c r="AD217" s="5"/>
      <c r="AE217" s="5"/>
      <c r="AF217" s="5"/>
      <c r="AG217" s="108" t="str">
        <f t="shared" si="25"/>
        <v/>
      </c>
      <c r="AH217" s="13" t="str">
        <f t="shared" si="26"/>
        <v/>
      </c>
      <c r="AI217" s="181" t="str">
        <f>UPPER(IF($Z217="","",IF(COUNTIF($AI$34:$AI216,$Z217)&lt;1,$Z217,"")))</f>
        <v/>
      </c>
      <c r="AJ217" s="36" t="str">
        <f t="shared" si="27"/>
        <v/>
      </c>
      <c r="AK217" s="109" t="str">
        <f t="shared" si="22"/>
        <v/>
      </c>
      <c r="AL217" s="5"/>
      <c r="AM217" s="33"/>
    </row>
    <row r="218" spans="1:39" s="106" customFormat="1">
      <c r="A218" s="36" t="str">
        <f t="shared" si="23"/>
        <v>XXX</v>
      </c>
      <c r="B218" s="105" t="str">
        <f t="shared" si="21"/>
        <v/>
      </c>
      <c r="C218" s="178"/>
      <c r="D218" s="36">
        <v>184</v>
      </c>
      <c r="E218" s="36" t="str">
        <f t="shared" si="24"/>
        <v/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7"/>
      <c r="AB218" s="5"/>
      <c r="AC218" s="29"/>
      <c r="AD218" s="5"/>
      <c r="AE218" s="5"/>
      <c r="AF218" s="5"/>
      <c r="AG218" s="108" t="str">
        <f t="shared" si="25"/>
        <v/>
      </c>
      <c r="AH218" s="13" t="str">
        <f t="shared" si="26"/>
        <v/>
      </c>
      <c r="AI218" s="181" t="str">
        <f>UPPER(IF($Z218="","",IF(COUNTIF($AI$34:$AI217,$Z218)&lt;1,$Z218,"")))</f>
        <v/>
      </c>
      <c r="AJ218" s="36" t="str">
        <f t="shared" si="27"/>
        <v/>
      </c>
      <c r="AK218" s="109" t="str">
        <f t="shared" si="22"/>
        <v/>
      </c>
      <c r="AL218" s="5"/>
      <c r="AM218" s="33"/>
    </row>
    <row r="219" spans="1:39" s="106" customFormat="1">
      <c r="A219" s="36" t="str">
        <f t="shared" si="23"/>
        <v>XXX</v>
      </c>
      <c r="B219" s="105" t="str">
        <f t="shared" si="21"/>
        <v/>
      </c>
      <c r="C219" s="176"/>
      <c r="D219" s="36">
        <v>185</v>
      </c>
      <c r="E219" s="36" t="str">
        <f t="shared" si="24"/>
        <v/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7"/>
      <c r="AB219" s="5"/>
      <c r="AC219" s="29"/>
      <c r="AD219" s="5"/>
      <c r="AE219" s="5"/>
      <c r="AF219" s="5"/>
      <c r="AG219" s="108" t="str">
        <f t="shared" si="25"/>
        <v/>
      </c>
      <c r="AH219" s="13" t="str">
        <f t="shared" si="26"/>
        <v/>
      </c>
      <c r="AI219" s="181" t="str">
        <f>UPPER(IF($Z219="","",IF(COUNTIF($AI$34:$AI218,$Z219)&lt;1,$Z219,"")))</f>
        <v/>
      </c>
      <c r="AJ219" s="36" t="str">
        <f t="shared" si="27"/>
        <v/>
      </c>
      <c r="AK219" s="109" t="str">
        <f t="shared" si="22"/>
        <v/>
      </c>
      <c r="AL219" s="5"/>
      <c r="AM219" s="33"/>
    </row>
    <row r="220" spans="1:39" s="106" customFormat="1">
      <c r="A220" s="36" t="str">
        <f t="shared" si="23"/>
        <v>XXX</v>
      </c>
      <c r="B220" s="105" t="str">
        <f t="shared" si="21"/>
        <v/>
      </c>
      <c r="C220" s="177"/>
      <c r="D220" s="36">
        <v>186</v>
      </c>
      <c r="E220" s="36" t="str">
        <f t="shared" si="24"/>
        <v/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7"/>
      <c r="AB220" s="5"/>
      <c r="AC220" s="29"/>
      <c r="AD220" s="5"/>
      <c r="AE220" s="5"/>
      <c r="AF220" s="5"/>
      <c r="AG220" s="108" t="str">
        <f t="shared" si="25"/>
        <v/>
      </c>
      <c r="AH220" s="13" t="str">
        <f t="shared" si="26"/>
        <v/>
      </c>
      <c r="AI220" s="181" t="str">
        <f>UPPER(IF($Z220="","",IF(COUNTIF($AI$34:$AI219,$Z220)&lt;1,$Z220,"")))</f>
        <v/>
      </c>
      <c r="AJ220" s="36" t="str">
        <f t="shared" si="27"/>
        <v/>
      </c>
      <c r="AK220" s="109" t="str">
        <f t="shared" si="22"/>
        <v/>
      </c>
      <c r="AL220" s="5"/>
      <c r="AM220" s="33"/>
    </row>
    <row r="221" spans="1:39" s="106" customFormat="1">
      <c r="A221" s="36" t="str">
        <f t="shared" si="23"/>
        <v>XXX</v>
      </c>
      <c r="B221" s="105" t="str">
        <f t="shared" si="21"/>
        <v/>
      </c>
      <c r="C221" s="179"/>
      <c r="D221" s="36">
        <v>187</v>
      </c>
      <c r="E221" s="36" t="str">
        <f t="shared" si="24"/>
        <v/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7"/>
      <c r="AB221" s="5"/>
      <c r="AC221" s="29"/>
      <c r="AD221" s="5"/>
      <c r="AE221" s="5"/>
      <c r="AF221" s="5"/>
      <c r="AG221" s="108" t="str">
        <f t="shared" si="25"/>
        <v/>
      </c>
      <c r="AH221" s="13" t="str">
        <f t="shared" si="26"/>
        <v/>
      </c>
      <c r="AI221" s="181" t="str">
        <f>UPPER(IF($Z221="","",IF(COUNTIF($AI$34:$AI220,$Z221)&lt;1,$Z221,"")))</f>
        <v/>
      </c>
      <c r="AJ221" s="36" t="str">
        <f t="shared" si="27"/>
        <v/>
      </c>
      <c r="AK221" s="109" t="str">
        <f t="shared" si="22"/>
        <v/>
      </c>
      <c r="AL221" s="5"/>
      <c r="AM221" s="33"/>
    </row>
    <row r="222" spans="1:39" s="106" customFormat="1">
      <c r="A222" s="36" t="str">
        <f t="shared" si="23"/>
        <v>XXX</v>
      </c>
      <c r="B222" s="105" t="str">
        <f t="shared" si="21"/>
        <v/>
      </c>
      <c r="C222" s="176"/>
      <c r="D222" s="36">
        <v>188</v>
      </c>
      <c r="E222" s="36" t="str">
        <f t="shared" si="24"/>
        <v/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7"/>
      <c r="AB222" s="5"/>
      <c r="AC222" s="29"/>
      <c r="AD222" s="5"/>
      <c r="AE222" s="5"/>
      <c r="AF222" s="5"/>
      <c r="AG222" s="108" t="str">
        <f t="shared" si="25"/>
        <v/>
      </c>
      <c r="AH222" s="13" t="str">
        <f t="shared" si="26"/>
        <v/>
      </c>
      <c r="AI222" s="181" t="str">
        <f>UPPER(IF($Z222="","",IF(COUNTIF($AI$34:$AI221,$Z222)&lt;1,$Z222,"")))</f>
        <v/>
      </c>
      <c r="AJ222" s="36" t="str">
        <f t="shared" si="27"/>
        <v/>
      </c>
      <c r="AK222" s="109" t="str">
        <f t="shared" si="22"/>
        <v/>
      </c>
      <c r="AL222" s="5"/>
      <c r="AM222" s="33"/>
    </row>
    <row r="223" spans="1:39" s="106" customFormat="1">
      <c r="A223" s="36" t="str">
        <f t="shared" si="23"/>
        <v>XXX</v>
      </c>
      <c r="B223" s="105" t="str">
        <f t="shared" si="21"/>
        <v/>
      </c>
      <c r="C223" s="176"/>
      <c r="D223" s="36">
        <v>189</v>
      </c>
      <c r="E223" s="36" t="str">
        <f t="shared" si="24"/>
        <v/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7"/>
      <c r="AB223" s="5"/>
      <c r="AC223" s="29"/>
      <c r="AD223" s="5"/>
      <c r="AE223" s="5"/>
      <c r="AF223" s="5"/>
      <c r="AG223" s="108" t="str">
        <f t="shared" si="25"/>
        <v/>
      </c>
      <c r="AH223" s="13" t="str">
        <f t="shared" si="26"/>
        <v/>
      </c>
      <c r="AI223" s="181" t="str">
        <f>UPPER(IF($Z223="","",IF(COUNTIF($AI$34:$AI222,$Z223)&lt;1,$Z223,"")))</f>
        <v/>
      </c>
      <c r="AJ223" s="36" t="str">
        <f t="shared" si="27"/>
        <v/>
      </c>
      <c r="AK223" s="109" t="str">
        <f t="shared" si="22"/>
        <v/>
      </c>
      <c r="AL223" s="5"/>
      <c r="AM223" s="33"/>
    </row>
    <row r="224" spans="1:39" s="106" customFormat="1">
      <c r="A224" s="36" t="str">
        <f t="shared" si="23"/>
        <v>XXX</v>
      </c>
      <c r="B224" s="105" t="str">
        <f t="shared" si="21"/>
        <v/>
      </c>
      <c r="C224" s="179"/>
      <c r="D224" s="36">
        <v>190</v>
      </c>
      <c r="E224" s="36" t="str">
        <f t="shared" si="24"/>
        <v/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7"/>
      <c r="AB224" s="5"/>
      <c r="AC224" s="29"/>
      <c r="AD224" s="5"/>
      <c r="AE224" s="5"/>
      <c r="AF224" s="5"/>
      <c r="AG224" s="108" t="str">
        <f t="shared" si="25"/>
        <v/>
      </c>
      <c r="AH224" s="13" t="str">
        <f t="shared" si="26"/>
        <v/>
      </c>
      <c r="AI224" s="181" t="str">
        <f>UPPER(IF($Z224="","",IF(COUNTIF($AI$34:$AI223,$Z224)&lt;1,$Z224,"")))</f>
        <v/>
      </c>
      <c r="AJ224" s="36" t="str">
        <f t="shared" si="27"/>
        <v/>
      </c>
      <c r="AK224" s="109" t="str">
        <f t="shared" si="22"/>
        <v/>
      </c>
      <c r="AL224" s="5"/>
      <c r="AM224" s="33"/>
    </row>
    <row r="225" spans="1:39" s="106" customFormat="1">
      <c r="A225" s="36" t="str">
        <f t="shared" si="23"/>
        <v>XXX</v>
      </c>
      <c r="B225" s="105" t="str">
        <f t="shared" si="21"/>
        <v/>
      </c>
      <c r="C225" s="178"/>
      <c r="D225" s="36">
        <v>191</v>
      </c>
      <c r="E225" s="36" t="str">
        <f t="shared" si="24"/>
        <v/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7"/>
      <c r="AB225" s="5"/>
      <c r="AC225" s="29"/>
      <c r="AD225" s="5"/>
      <c r="AE225" s="5"/>
      <c r="AF225" s="5"/>
      <c r="AG225" s="108" t="str">
        <f t="shared" si="25"/>
        <v/>
      </c>
      <c r="AH225" s="13" t="str">
        <f t="shared" si="26"/>
        <v/>
      </c>
      <c r="AI225" s="181" t="str">
        <f>UPPER(IF($Z225="","",IF(COUNTIF($AI$34:$AI224,$Z225)&lt;1,$Z225,"")))</f>
        <v/>
      </c>
      <c r="AJ225" s="36" t="str">
        <f t="shared" si="27"/>
        <v/>
      </c>
      <c r="AK225" s="109" t="str">
        <f t="shared" si="22"/>
        <v/>
      </c>
      <c r="AL225" s="5"/>
      <c r="AM225" s="33"/>
    </row>
    <row r="226" spans="1:39" s="106" customFormat="1">
      <c r="A226" s="36" t="str">
        <f t="shared" si="23"/>
        <v>XXX</v>
      </c>
      <c r="B226" s="105" t="str">
        <f t="shared" si="21"/>
        <v/>
      </c>
      <c r="C226" s="177"/>
      <c r="D226" s="36">
        <v>192</v>
      </c>
      <c r="E226" s="36" t="str">
        <f t="shared" si="24"/>
        <v/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7"/>
      <c r="AB226" s="5"/>
      <c r="AC226" s="29"/>
      <c r="AD226" s="5"/>
      <c r="AE226" s="5"/>
      <c r="AF226" s="5"/>
      <c r="AG226" s="108" t="str">
        <f t="shared" si="25"/>
        <v/>
      </c>
      <c r="AH226" s="13" t="str">
        <f t="shared" si="26"/>
        <v/>
      </c>
      <c r="AI226" s="181" t="str">
        <f>UPPER(IF($Z226="","",IF(COUNTIF($AI$34:$AI225,$Z226)&lt;1,$Z226,"")))</f>
        <v/>
      </c>
      <c r="AJ226" s="36" t="str">
        <f t="shared" si="27"/>
        <v/>
      </c>
      <c r="AK226" s="109" t="str">
        <f t="shared" si="22"/>
        <v/>
      </c>
      <c r="AL226" s="5"/>
      <c r="AM226" s="33"/>
    </row>
    <row r="227" spans="1:39" s="106" customFormat="1">
      <c r="A227" s="36" t="str">
        <f t="shared" si="23"/>
        <v>XXX</v>
      </c>
      <c r="B227" s="105" t="str">
        <f t="shared" ref="B227:B290" si="28">IF(G227="","",IF(C227="","X",A227&amp;TEXT(C227,"000")))</f>
        <v/>
      </c>
      <c r="C227" s="179"/>
      <c r="D227" s="36">
        <v>193</v>
      </c>
      <c r="E227" s="36" t="str">
        <f t="shared" si="24"/>
        <v/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7"/>
      <c r="AB227" s="5"/>
      <c r="AC227" s="29"/>
      <c r="AD227" s="5"/>
      <c r="AE227" s="5"/>
      <c r="AF227" s="5"/>
      <c r="AG227" s="108" t="str">
        <f t="shared" si="25"/>
        <v/>
      </c>
      <c r="AH227" s="13" t="str">
        <f t="shared" si="26"/>
        <v/>
      </c>
      <c r="AI227" s="181" t="str">
        <f>UPPER(IF($Z227="","",IF(COUNTIF($AI$34:$AI226,$Z227)&lt;1,$Z227,"")))</f>
        <v/>
      </c>
      <c r="AJ227" s="36" t="str">
        <f t="shared" si="27"/>
        <v/>
      </c>
      <c r="AK227" s="109" t="str">
        <f t="shared" ref="AK227:AK234" si="29">IF($E227="","",IF(ISTEXT($AG227),"輸入有錯誤",IF($AA227="",SUM($AG227:$AH227)+$AM227,SUM($AG227:$AH227)+$AM227+$AA$34)))</f>
        <v/>
      </c>
      <c r="AL227" s="5"/>
      <c r="AM227" s="33"/>
    </row>
    <row r="228" spans="1:39" s="106" customFormat="1">
      <c r="A228" s="36" t="str">
        <f t="shared" ref="A228:A291" si="30">IF(H228="M","B",IF(H228="F","G","XXX"))</f>
        <v>XXX</v>
      </c>
      <c r="B228" s="105" t="str">
        <f t="shared" si="28"/>
        <v/>
      </c>
      <c r="C228" s="177"/>
      <c r="D228" s="36">
        <v>194</v>
      </c>
      <c r="E228" s="36" t="str">
        <f t="shared" ref="E228:E235" si="31">UPPER(IF($I228="","",IF(AND($I228&lt;=$E$4,$I228&gt;=$D$4),$A228&amp;$F$4,IF(AND($I228&lt;=$E$5,$I228&gt;=$D$5),$A228&amp;$F$5,IF(AND($I228&lt;=$E$6,$I228&gt;=$D$6),$A228&amp;$F$6,IF(AND($I228&lt;=$E$7,$I228&gt;=$D$7),$A228&amp;$F$7,IF(AND($I228&lt;=$E$8,$I228&gt;=$D$8),$A228&amp;$F$8,IF(AND($I228&lt;=$E$9,$I228&gt;=$D$9),$A228&amp;$F$9,IF(AND($I228&lt;=$E$10,$I228&gt;=$D$10),$A228&amp;$F$10,IF(AND($I228&lt;=$E$11,$I228&gt;=$D$11),$A228&amp;$F$11,IF(AND($I228&lt;=$E$12,$I228&gt;=$D$12),$A228&amp;$F$12,"ERR")))))))))))</f>
        <v/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7"/>
      <c r="AB228" s="5"/>
      <c r="AC228" s="29"/>
      <c r="AD228" s="5"/>
      <c r="AE228" s="5"/>
      <c r="AF228" s="5"/>
      <c r="AG228" s="108" t="str">
        <f t="shared" si="25"/>
        <v/>
      </c>
      <c r="AH228" s="13" t="str">
        <f t="shared" si="26"/>
        <v/>
      </c>
      <c r="AI228" s="181" t="str">
        <f>UPPER(IF($Z228="","",IF(COUNTIF($AI$34:$AI227,$Z228)&lt;1,$Z228,"")))</f>
        <v/>
      </c>
      <c r="AJ228" s="36" t="str">
        <f t="shared" si="27"/>
        <v/>
      </c>
      <c r="AK228" s="109" t="str">
        <f t="shared" si="29"/>
        <v/>
      </c>
      <c r="AL228" s="5"/>
      <c r="AM228" s="33"/>
    </row>
    <row r="229" spans="1:39" s="106" customFormat="1">
      <c r="A229" s="36" t="str">
        <f t="shared" si="30"/>
        <v>XXX</v>
      </c>
      <c r="B229" s="105" t="str">
        <f t="shared" si="28"/>
        <v/>
      </c>
      <c r="C229" s="176"/>
      <c r="D229" s="36">
        <v>195</v>
      </c>
      <c r="E229" s="36" t="str">
        <f t="shared" si="31"/>
        <v/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7"/>
      <c r="AB229" s="5"/>
      <c r="AC229" s="29"/>
      <c r="AD229" s="5"/>
      <c r="AE229" s="5"/>
      <c r="AF229" s="5"/>
      <c r="AG229" s="108" t="str">
        <f t="shared" si="25"/>
        <v/>
      </c>
      <c r="AH229" s="13" t="str">
        <f t="shared" si="26"/>
        <v/>
      </c>
      <c r="AI229" s="181" t="str">
        <f>UPPER(IF($Z229="","",IF(COUNTIF($AI$34:$AI228,$Z229)&lt;1,$Z229,"")))</f>
        <v/>
      </c>
      <c r="AJ229" s="36" t="str">
        <f t="shared" si="27"/>
        <v/>
      </c>
      <c r="AK229" s="109" t="str">
        <f t="shared" si="29"/>
        <v/>
      </c>
      <c r="AL229" s="5"/>
      <c r="AM229" s="33"/>
    </row>
    <row r="230" spans="1:39" s="106" customFormat="1">
      <c r="A230" s="36" t="str">
        <f t="shared" si="30"/>
        <v>XXX</v>
      </c>
      <c r="B230" s="105" t="str">
        <f t="shared" si="28"/>
        <v/>
      </c>
      <c r="C230" s="176"/>
      <c r="D230" s="36">
        <v>196</v>
      </c>
      <c r="E230" s="36" t="str">
        <f t="shared" si="31"/>
        <v/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7"/>
      <c r="AB230" s="5"/>
      <c r="AC230" s="29"/>
      <c r="AD230" s="5"/>
      <c r="AE230" s="5"/>
      <c r="AF230" s="5"/>
      <c r="AG230" s="108" t="str">
        <f t="shared" si="25"/>
        <v/>
      </c>
      <c r="AH230" s="13" t="str">
        <f t="shared" si="26"/>
        <v/>
      </c>
      <c r="AI230" s="181" t="str">
        <f>UPPER(IF($Z230="","",IF(COUNTIF($AI$34:$AI229,$Z230)&lt;1,$Z230,"")))</f>
        <v/>
      </c>
      <c r="AJ230" s="36" t="str">
        <f t="shared" si="27"/>
        <v/>
      </c>
      <c r="AK230" s="109" t="str">
        <f t="shared" si="29"/>
        <v/>
      </c>
      <c r="AL230" s="5"/>
      <c r="AM230" s="33"/>
    </row>
    <row r="231" spans="1:39" s="106" customFormat="1">
      <c r="A231" s="36" t="str">
        <f t="shared" si="30"/>
        <v>XXX</v>
      </c>
      <c r="B231" s="105" t="str">
        <f t="shared" si="28"/>
        <v/>
      </c>
      <c r="C231" s="178"/>
      <c r="D231" s="36">
        <v>197</v>
      </c>
      <c r="E231" s="36" t="str">
        <f t="shared" si="31"/>
        <v/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7"/>
      <c r="AB231" s="5"/>
      <c r="AC231" s="29"/>
      <c r="AD231" s="5"/>
      <c r="AE231" s="5"/>
      <c r="AF231" s="5"/>
      <c r="AG231" s="108" t="str">
        <f t="shared" si="25"/>
        <v/>
      </c>
      <c r="AH231" s="13" t="str">
        <f t="shared" si="26"/>
        <v/>
      </c>
      <c r="AI231" s="181" t="str">
        <f>UPPER(IF($Z231="","",IF(COUNTIF($AI$34:$AI230,$Z231)&lt;1,$Z231,"")))</f>
        <v/>
      </c>
      <c r="AJ231" s="36" t="str">
        <f t="shared" si="27"/>
        <v/>
      </c>
      <c r="AK231" s="109" t="str">
        <f t="shared" si="29"/>
        <v/>
      </c>
      <c r="AL231" s="5"/>
      <c r="AM231" s="33"/>
    </row>
    <row r="232" spans="1:39" s="106" customFormat="1">
      <c r="A232" s="36" t="str">
        <f t="shared" si="30"/>
        <v>XXX</v>
      </c>
      <c r="B232" s="105" t="str">
        <f t="shared" si="28"/>
        <v/>
      </c>
      <c r="C232" s="176"/>
      <c r="D232" s="36">
        <v>198</v>
      </c>
      <c r="E232" s="36" t="str">
        <f t="shared" si="31"/>
        <v/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7"/>
      <c r="AB232" s="5"/>
      <c r="AC232" s="29"/>
      <c r="AD232" s="5"/>
      <c r="AE232" s="5"/>
      <c r="AF232" s="5"/>
      <c r="AG232" s="108" t="str">
        <f t="shared" si="25"/>
        <v/>
      </c>
      <c r="AH232" s="13" t="str">
        <f t="shared" si="26"/>
        <v/>
      </c>
      <c r="AI232" s="181" t="str">
        <f>UPPER(IF($Z232="","",IF(COUNTIF($AI$34:$AI231,$Z232)&lt;1,$Z232,"")))</f>
        <v/>
      </c>
      <c r="AJ232" s="36" t="str">
        <f t="shared" si="27"/>
        <v/>
      </c>
      <c r="AK232" s="109" t="str">
        <f t="shared" si="29"/>
        <v/>
      </c>
      <c r="AL232" s="5"/>
      <c r="AM232" s="33"/>
    </row>
    <row r="233" spans="1:39" s="106" customFormat="1">
      <c r="A233" s="36" t="str">
        <f t="shared" si="30"/>
        <v>XXX</v>
      </c>
      <c r="B233" s="105" t="str">
        <f t="shared" si="28"/>
        <v/>
      </c>
      <c r="C233" s="178"/>
      <c r="D233" s="36">
        <v>199</v>
      </c>
      <c r="E233" s="36" t="str">
        <f t="shared" si="31"/>
        <v/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7"/>
      <c r="AB233" s="5"/>
      <c r="AC233" s="29"/>
      <c r="AD233" s="5"/>
      <c r="AE233" s="5"/>
      <c r="AF233" s="5"/>
      <c r="AG233" s="108" t="str">
        <f t="shared" si="25"/>
        <v/>
      </c>
      <c r="AH233" s="13" t="str">
        <f t="shared" si="26"/>
        <v/>
      </c>
      <c r="AI233" s="181" t="str">
        <f>UPPER(IF($Z233="","",IF(COUNTIF($AI$34:$AI232,$Z233)&lt;1,$Z233,"")))</f>
        <v/>
      </c>
      <c r="AJ233" s="36" t="str">
        <f t="shared" si="27"/>
        <v/>
      </c>
      <c r="AK233" s="109" t="str">
        <f t="shared" si="29"/>
        <v/>
      </c>
      <c r="AL233" s="5"/>
      <c r="AM233" s="33"/>
    </row>
    <row r="234" spans="1:39" s="106" customFormat="1">
      <c r="A234" s="36" t="str">
        <f t="shared" si="30"/>
        <v>XXX</v>
      </c>
      <c r="B234" s="105" t="str">
        <f t="shared" si="28"/>
        <v/>
      </c>
      <c r="C234" s="176"/>
      <c r="D234" s="36">
        <v>200</v>
      </c>
      <c r="E234" s="36" t="str">
        <f t="shared" si="31"/>
        <v/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7"/>
      <c r="AB234" s="5"/>
      <c r="AC234" s="29"/>
      <c r="AD234" s="5"/>
      <c r="AE234" s="5"/>
      <c r="AF234" s="5"/>
      <c r="AG234" s="108" t="str">
        <f t="shared" si="25"/>
        <v/>
      </c>
      <c r="AH234" s="13" t="str">
        <f t="shared" si="26"/>
        <v/>
      </c>
      <c r="AI234" s="181" t="str">
        <f>UPPER(IF($Z234="","",IF(COUNTIF($AI$34:$AI233,$Z234)&lt;1,$Z234,"")))</f>
        <v/>
      </c>
      <c r="AJ234" s="36" t="str">
        <f t="shared" si="27"/>
        <v/>
      </c>
      <c r="AK234" s="109" t="str">
        <f t="shared" si="29"/>
        <v/>
      </c>
      <c r="AL234" s="5"/>
      <c r="AM234" s="33"/>
    </row>
    <row r="235" spans="1:39" s="106" customFormat="1">
      <c r="A235" s="36" t="str">
        <f t="shared" si="30"/>
        <v>XXX</v>
      </c>
      <c r="B235" s="105" t="str">
        <f t="shared" si="28"/>
        <v/>
      </c>
      <c r="C235" s="178"/>
      <c r="D235" s="36"/>
      <c r="E235" s="36" t="str">
        <f t="shared" si="31"/>
        <v/>
      </c>
      <c r="F235" s="246"/>
      <c r="G235" s="246"/>
      <c r="H235" s="246"/>
      <c r="I235" s="246"/>
      <c r="J235" s="246"/>
      <c r="K235" s="246"/>
      <c r="L235" s="246"/>
      <c r="M235" s="246"/>
      <c r="N235" s="246"/>
      <c r="O235" s="246"/>
      <c r="P235" s="246"/>
      <c r="Q235" s="246"/>
      <c r="R235" s="246"/>
      <c r="S235" s="246"/>
      <c r="T235" s="246"/>
      <c r="U235" s="246"/>
      <c r="V235" s="246"/>
      <c r="W235" s="246"/>
      <c r="X235" s="246"/>
      <c r="Y235" s="246"/>
      <c r="Z235" s="246"/>
      <c r="AA235" s="247"/>
      <c r="AB235" s="246"/>
      <c r="AC235" s="248"/>
      <c r="AD235" s="246"/>
      <c r="AE235" s="246"/>
      <c r="AF235" s="246"/>
      <c r="AG235" s="108" t="str">
        <f t="shared" ref="AG235:AG291" si="32">IF(I235="","",IF(COUNTA(J235:W235)&gt;4,"超過項目上限",IF(COUNTA(J235:W235)=0,200,IF(COUNTA(AB235)=1,COUNTA(J235:W235)*($AG$31+$AG$32)+$AG$30,IF(COUNTA(AB235)=0,COUNTA(J235:W235)*$AG$31+$AG$30,"輸入錯誤")))))</f>
        <v/>
      </c>
      <c r="AH235" s="13" t="str">
        <f t="shared" ref="AH235:AH290" si="33">IF(AI235="","",$AH$31)</f>
        <v/>
      </c>
      <c r="AI235" s="181" t="str">
        <f>UPPER(IF($Z235="","",IF(COUNTIF($AI$34:$AI234,$Z235)&lt;1,$Z235,"")))</f>
        <v/>
      </c>
      <c r="AJ235" s="36" t="str">
        <f t="shared" ref="AJ235:AJ274" si="34">IF(Z235="","",IF(COUNTIF(Z$35:Z$1035,$Z235)&lt;4,"每隊最少4人",IF(COUNTIF(Z$35:Z$1035,Z235)&gt;6,"每隊最多6人",COUNTIF(Z$35:Z$1035,Z235))))</f>
        <v/>
      </c>
      <c r="AK235" s="109" t="str">
        <f t="shared" ref="AK235:AK290" si="35">IF($E235="","",IF(ISTEXT($AG235),"輸入有錯誤",IF($AA235="",SUM($AG235:$AH235)+$AM235,SUM($AG235:$AH235)+$AM235+$AA$34)))</f>
        <v/>
      </c>
      <c r="AL235" s="246"/>
      <c r="AM235" s="33"/>
    </row>
    <row r="236" spans="1:39" s="106" customFormat="1">
      <c r="A236" s="36" t="str">
        <f t="shared" si="30"/>
        <v>XXX</v>
      </c>
      <c r="B236" s="105" t="str">
        <f t="shared" si="28"/>
        <v/>
      </c>
      <c r="C236" s="176"/>
      <c r="D236" s="36"/>
      <c r="E236" s="36" t="str">
        <f t="shared" ref="E236:E291" si="36">UPPER(IF($I236="","",IF(AND($I236&lt;=$E$4,$I236&gt;=$D$4),$A236&amp;$F$4,IF(AND($I236&lt;=$E$5,$I236&gt;=$D$5),$A236&amp;$F$5,IF(AND($I236&lt;=$E$6,$I236&gt;=$D$6),$A236&amp;$F$6,IF(AND($I236&lt;=$E$7,$I236&gt;=$D$7),$A236&amp;$F$7,IF(AND($I236&lt;=$E$8,$I236&gt;=$D$8),$A236&amp;$F$8,IF(AND($I236&lt;=$E$9,$I236&gt;=$D$9),$A236&amp;$F$9,IF(AND($I236&lt;=$E$10,$I236&gt;=$D$10),$A236&amp;$F$10,IF(AND($I236&lt;=$E$11,$I236&gt;=$D$11),$A236&amp;$F$11,IF(AND($I236&lt;=$E$12,$I236&gt;=$D$12),$A236&amp;$F$12,"ERR")))))))))))</f>
        <v/>
      </c>
      <c r="F236" s="246"/>
      <c r="G236" s="246"/>
      <c r="H236" s="246"/>
      <c r="I236" s="246"/>
      <c r="J236" s="246"/>
      <c r="K236" s="246"/>
      <c r="L236" s="246"/>
      <c r="M236" s="246"/>
      <c r="N236" s="246"/>
      <c r="O236" s="246"/>
      <c r="P236" s="246"/>
      <c r="Q236" s="246"/>
      <c r="R236" s="246"/>
      <c r="S236" s="246"/>
      <c r="T236" s="246"/>
      <c r="U236" s="246"/>
      <c r="V236" s="246"/>
      <c r="W236" s="246"/>
      <c r="X236" s="246"/>
      <c r="Y236" s="246"/>
      <c r="Z236" s="246"/>
      <c r="AA236" s="247"/>
      <c r="AB236" s="246"/>
      <c r="AC236" s="248"/>
      <c r="AD236" s="246"/>
      <c r="AE236" s="246"/>
      <c r="AF236" s="246"/>
      <c r="AG236" s="108" t="str">
        <f t="shared" si="32"/>
        <v/>
      </c>
      <c r="AH236" s="13" t="str">
        <f t="shared" si="33"/>
        <v/>
      </c>
      <c r="AI236" s="181" t="str">
        <f>UPPER(IF($Z236="","",IF(COUNTIF($AI$34:$AI235,$Z236)&lt;1,$Z236,"")))</f>
        <v/>
      </c>
      <c r="AJ236" s="36" t="str">
        <f t="shared" si="34"/>
        <v/>
      </c>
      <c r="AK236" s="109" t="str">
        <f t="shared" si="35"/>
        <v/>
      </c>
      <c r="AL236" s="246"/>
      <c r="AM236" s="33"/>
    </row>
    <row r="237" spans="1:39" s="106" customFormat="1">
      <c r="A237" s="36" t="str">
        <f t="shared" si="30"/>
        <v>XXX</v>
      </c>
      <c r="B237" s="105" t="str">
        <f t="shared" si="28"/>
        <v/>
      </c>
      <c r="C237" s="178"/>
      <c r="D237" s="36"/>
      <c r="E237" s="36" t="str">
        <f t="shared" si="36"/>
        <v/>
      </c>
      <c r="F237" s="246"/>
      <c r="G237" s="246"/>
      <c r="H237" s="246"/>
      <c r="I237" s="246"/>
      <c r="J237" s="246"/>
      <c r="K237" s="246"/>
      <c r="L237" s="246"/>
      <c r="M237" s="246"/>
      <c r="N237" s="246"/>
      <c r="O237" s="246"/>
      <c r="P237" s="246"/>
      <c r="Q237" s="246"/>
      <c r="R237" s="246"/>
      <c r="S237" s="246"/>
      <c r="T237" s="246"/>
      <c r="U237" s="246"/>
      <c r="V237" s="246"/>
      <c r="W237" s="246"/>
      <c r="X237" s="246"/>
      <c r="Y237" s="246"/>
      <c r="Z237" s="246"/>
      <c r="AA237" s="247"/>
      <c r="AB237" s="246"/>
      <c r="AC237" s="248"/>
      <c r="AD237" s="246"/>
      <c r="AE237" s="246"/>
      <c r="AF237" s="246"/>
      <c r="AG237" s="108" t="str">
        <f t="shared" si="32"/>
        <v/>
      </c>
      <c r="AH237" s="13" t="str">
        <f t="shared" si="33"/>
        <v/>
      </c>
      <c r="AI237" s="181" t="str">
        <f>UPPER(IF($Z237="","",IF(COUNTIF($AI$34:$AI236,$Z237)&lt;1,$Z237,"")))</f>
        <v/>
      </c>
      <c r="AJ237" s="36" t="str">
        <f t="shared" si="34"/>
        <v/>
      </c>
      <c r="AK237" s="109" t="str">
        <f t="shared" si="35"/>
        <v/>
      </c>
      <c r="AL237" s="246"/>
      <c r="AM237" s="33"/>
    </row>
    <row r="238" spans="1:39" s="106" customFormat="1">
      <c r="A238" s="36" t="str">
        <f t="shared" si="30"/>
        <v>XXX</v>
      </c>
      <c r="B238" s="105" t="str">
        <f t="shared" si="28"/>
        <v/>
      </c>
      <c r="C238" s="179"/>
      <c r="D238" s="36"/>
      <c r="E238" s="36" t="str">
        <f t="shared" si="36"/>
        <v/>
      </c>
      <c r="F238" s="246"/>
      <c r="G238" s="246"/>
      <c r="H238" s="246"/>
      <c r="I238" s="246"/>
      <c r="J238" s="246"/>
      <c r="K238" s="246"/>
      <c r="L238" s="246"/>
      <c r="M238" s="246"/>
      <c r="N238" s="246"/>
      <c r="O238" s="246"/>
      <c r="P238" s="246"/>
      <c r="Q238" s="246"/>
      <c r="R238" s="246"/>
      <c r="S238" s="246"/>
      <c r="T238" s="246"/>
      <c r="U238" s="246"/>
      <c r="V238" s="246"/>
      <c r="W238" s="246"/>
      <c r="X238" s="246"/>
      <c r="Y238" s="246"/>
      <c r="Z238" s="246"/>
      <c r="AA238" s="247"/>
      <c r="AB238" s="246"/>
      <c r="AC238" s="248"/>
      <c r="AD238" s="246"/>
      <c r="AE238" s="246"/>
      <c r="AF238" s="246"/>
      <c r="AG238" s="108" t="str">
        <f t="shared" si="32"/>
        <v/>
      </c>
      <c r="AH238" s="13" t="str">
        <f t="shared" si="33"/>
        <v/>
      </c>
      <c r="AI238" s="181" t="str">
        <f>UPPER(IF($Z238="","",IF(COUNTIF($AI$34:$AI237,$Z238)&lt;1,$Z238,"")))</f>
        <v/>
      </c>
      <c r="AJ238" s="36" t="str">
        <f t="shared" si="34"/>
        <v/>
      </c>
      <c r="AK238" s="109" t="str">
        <f t="shared" si="35"/>
        <v/>
      </c>
      <c r="AL238" s="246"/>
      <c r="AM238" s="33"/>
    </row>
    <row r="239" spans="1:39" s="106" customFormat="1">
      <c r="A239" s="36" t="str">
        <f t="shared" si="30"/>
        <v>XXX</v>
      </c>
      <c r="B239" s="105" t="str">
        <f t="shared" si="28"/>
        <v/>
      </c>
      <c r="C239" s="178"/>
      <c r="D239" s="36"/>
      <c r="E239" s="36" t="str">
        <f t="shared" si="36"/>
        <v/>
      </c>
      <c r="F239" s="246"/>
      <c r="G239" s="246"/>
      <c r="H239" s="246"/>
      <c r="I239" s="246"/>
      <c r="J239" s="246"/>
      <c r="K239" s="246"/>
      <c r="L239" s="246"/>
      <c r="M239" s="246"/>
      <c r="N239" s="246"/>
      <c r="O239" s="246"/>
      <c r="P239" s="246"/>
      <c r="Q239" s="246"/>
      <c r="R239" s="246"/>
      <c r="S239" s="246"/>
      <c r="T239" s="246"/>
      <c r="U239" s="246"/>
      <c r="V239" s="246"/>
      <c r="W239" s="246"/>
      <c r="X239" s="246"/>
      <c r="Y239" s="246"/>
      <c r="Z239" s="246"/>
      <c r="AA239" s="247"/>
      <c r="AB239" s="246"/>
      <c r="AC239" s="248"/>
      <c r="AD239" s="246"/>
      <c r="AE239" s="246"/>
      <c r="AF239" s="246"/>
      <c r="AG239" s="108" t="str">
        <f t="shared" si="32"/>
        <v/>
      </c>
      <c r="AH239" s="13" t="str">
        <f t="shared" si="33"/>
        <v/>
      </c>
      <c r="AI239" s="181" t="str">
        <f>UPPER(IF($Z239="","",IF(COUNTIF($AI$34:$AI238,$Z239)&lt;1,$Z239,"")))</f>
        <v/>
      </c>
      <c r="AJ239" s="36" t="str">
        <f t="shared" si="34"/>
        <v/>
      </c>
      <c r="AK239" s="109" t="str">
        <f t="shared" si="35"/>
        <v/>
      </c>
      <c r="AL239" s="246"/>
      <c r="AM239" s="33"/>
    </row>
    <row r="240" spans="1:39" s="106" customFormat="1">
      <c r="A240" s="36" t="str">
        <f t="shared" si="30"/>
        <v>XXX</v>
      </c>
      <c r="B240" s="105" t="str">
        <f t="shared" si="28"/>
        <v/>
      </c>
      <c r="C240" s="177"/>
      <c r="D240" s="36"/>
      <c r="E240" s="36" t="str">
        <f t="shared" si="36"/>
        <v/>
      </c>
      <c r="F240" s="246"/>
      <c r="G240" s="246"/>
      <c r="H240" s="246"/>
      <c r="I240" s="246"/>
      <c r="J240" s="246"/>
      <c r="K240" s="246"/>
      <c r="L240" s="246"/>
      <c r="M240" s="246"/>
      <c r="N240" s="246"/>
      <c r="O240" s="246"/>
      <c r="P240" s="246"/>
      <c r="Q240" s="246"/>
      <c r="R240" s="246"/>
      <c r="S240" s="246"/>
      <c r="T240" s="246"/>
      <c r="U240" s="246"/>
      <c r="V240" s="246"/>
      <c r="W240" s="246"/>
      <c r="X240" s="246"/>
      <c r="Y240" s="246"/>
      <c r="Z240" s="246"/>
      <c r="AA240" s="247"/>
      <c r="AB240" s="246"/>
      <c r="AC240" s="248"/>
      <c r="AD240" s="246"/>
      <c r="AE240" s="246"/>
      <c r="AF240" s="246"/>
      <c r="AG240" s="108" t="str">
        <f t="shared" si="32"/>
        <v/>
      </c>
      <c r="AH240" s="13" t="str">
        <f t="shared" si="33"/>
        <v/>
      </c>
      <c r="AI240" s="181" t="str">
        <f>UPPER(IF($Z240="","",IF(COUNTIF($AI$34:$AI239,$Z240)&lt;1,$Z240,"")))</f>
        <v/>
      </c>
      <c r="AJ240" s="36" t="str">
        <f t="shared" si="34"/>
        <v/>
      </c>
      <c r="AK240" s="109" t="str">
        <f t="shared" si="35"/>
        <v/>
      </c>
      <c r="AL240" s="246"/>
      <c r="AM240" s="33"/>
    </row>
    <row r="241" spans="1:39" s="106" customFormat="1">
      <c r="A241" s="36" t="str">
        <f t="shared" si="30"/>
        <v>XXX</v>
      </c>
      <c r="B241" s="105" t="str">
        <f t="shared" ref="B241:B249" si="37">IF(G241="","",IF(C241="","X",A241&amp;TEXT(C241,"000")))</f>
        <v/>
      </c>
      <c r="C241" s="177"/>
      <c r="D241" s="36"/>
      <c r="E241" s="36" t="str">
        <f t="shared" si="36"/>
        <v/>
      </c>
      <c r="F241" s="246"/>
      <c r="G241" s="246"/>
      <c r="H241" s="246"/>
      <c r="I241" s="246"/>
      <c r="J241" s="246"/>
      <c r="K241" s="246"/>
      <c r="L241" s="246"/>
      <c r="M241" s="246"/>
      <c r="N241" s="246"/>
      <c r="O241" s="246"/>
      <c r="P241" s="246"/>
      <c r="Q241" s="246"/>
      <c r="R241" s="246"/>
      <c r="S241" s="246"/>
      <c r="T241" s="246"/>
      <c r="U241" s="246"/>
      <c r="V241" s="246"/>
      <c r="W241" s="246"/>
      <c r="X241" s="246"/>
      <c r="Y241" s="246"/>
      <c r="Z241" s="246"/>
      <c r="AA241" s="247"/>
      <c r="AB241" s="246"/>
      <c r="AC241" s="248"/>
      <c r="AD241" s="246"/>
      <c r="AE241" s="246"/>
      <c r="AF241" s="246"/>
      <c r="AG241" s="108" t="str">
        <f t="shared" si="32"/>
        <v/>
      </c>
      <c r="AH241" s="13" t="str">
        <f t="shared" ref="AH241:AH249" si="38">IF(AI241="","",$AH$31)</f>
        <v/>
      </c>
      <c r="AI241" s="181" t="str">
        <f>UPPER(IF($Z241="","",IF(COUNTIF($AI$34:$AI240,$Z241)&lt;1,$Z241,"")))</f>
        <v/>
      </c>
      <c r="AJ241" s="36" t="str">
        <f t="shared" ref="AJ241:AJ249" si="39">IF(Z241="","",IF(COUNTIF(Z$35:Z$1035,$Z241)&lt;4,"每隊最少4人",IF(COUNTIF(Z$35:Z$1035,Z241)&gt;6,"每隊最多6人",COUNTIF(Z$35:Z$1035,Z241))))</f>
        <v/>
      </c>
      <c r="AK241" s="109" t="str">
        <f t="shared" si="35"/>
        <v/>
      </c>
      <c r="AL241" s="246"/>
      <c r="AM241" s="33"/>
    </row>
    <row r="242" spans="1:39" s="106" customFormat="1">
      <c r="A242" s="36" t="str">
        <f t="shared" si="30"/>
        <v>XXX</v>
      </c>
      <c r="B242" s="105" t="str">
        <f t="shared" si="37"/>
        <v/>
      </c>
      <c r="C242" s="178"/>
      <c r="D242" s="36"/>
      <c r="E242" s="36" t="str">
        <f t="shared" si="36"/>
        <v/>
      </c>
      <c r="F242" s="246"/>
      <c r="G242" s="246"/>
      <c r="H242" s="246"/>
      <c r="I242" s="246"/>
      <c r="J242" s="246"/>
      <c r="K242" s="246"/>
      <c r="L242" s="246"/>
      <c r="M242" s="246"/>
      <c r="N242" s="246"/>
      <c r="O242" s="246"/>
      <c r="P242" s="246"/>
      <c r="Q242" s="246"/>
      <c r="R242" s="246"/>
      <c r="S242" s="246"/>
      <c r="T242" s="246"/>
      <c r="U242" s="246"/>
      <c r="V242" s="246"/>
      <c r="W242" s="246"/>
      <c r="X242" s="246"/>
      <c r="Y242" s="246"/>
      <c r="Z242" s="246"/>
      <c r="AA242" s="247"/>
      <c r="AB242" s="246"/>
      <c r="AC242" s="248"/>
      <c r="AD242" s="246"/>
      <c r="AE242" s="246"/>
      <c r="AF242" s="246"/>
      <c r="AG242" s="108" t="str">
        <f t="shared" si="32"/>
        <v/>
      </c>
      <c r="AH242" s="13" t="str">
        <f t="shared" si="38"/>
        <v/>
      </c>
      <c r="AI242" s="181" t="str">
        <f>UPPER(IF($Z242="","",IF(COUNTIF($AI$34:$AI241,$Z242)&lt;1,$Z242,"")))</f>
        <v/>
      </c>
      <c r="AJ242" s="36" t="str">
        <f t="shared" si="39"/>
        <v/>
      </c>
      <c r="AK242" s="109" t="str">
        <f t="shared" si="35"/>
        <v/>
      </c>
      <c r="AL242" s="246"/>
      <c r="AM242" s="33"/>
    </row>
    <row r="243" spans="1:39" s="106" customFormat="1">
      <c r="A243" s="36" t="str">
        <f t="shared" si="30"/>
        <v>XXX</v>
      </c>
      <c r="B243" s="105" t="str">
        <f t="shared" si="37"/>
        <v/>
      </c>
      <c r="C243" s="177"/>
      <c r="D243" s="36"/>
      <c r="E243" s="36" t="str">
        <f t="shared" si="36"/>
        <v/>
      </c>
      <c r="F243" s="246"/>
      <c r="G243" s="246"/>
      <c r="H243" s="246"/>
      <c r="I243" s="246"/>
      <c r="J243" s="246"/>
      <c r="K243" s="246"/>
      <c r="L243" s="246"/>
      <c r="M243" s="246"/>
      <c r="N243" s="246"/>
      <c r="O243" s="246"/>
      <c r="P243" s="246"/>
      <c r="Q243" s="246"/>
      <c r="R243" s="246"/>
      <c r="S243" s="246"/>
      <c r="T243" s="246"/>
      <c r="U243" s="246"/>
      <c r="V243" s="246"/>
      <c r="W243" s="246"/>
      <c r="X243" s="246"/>
      <c r="Y243" s="246"/>
      <c r="Z243" s="246"/>
      <c r="AA243" s="247"/>
      <c r="AB243" s="246"/>
      <c r="AC243" s="248"/>
      <c r="AD243" s="246"/>
      <c r="AE243" s="246"/>
      <c r="AF243" s="246"/>
      <c r="AG243" s="108" t="str">
        <f t="shared" si="32"/>
        <v/>
      </c>
      <c r="AH243" s="13" t="str">
        <f t="shared" si="38"/>
        <v/>
      </c>
      <c r="AI243" s="181" t="str">
        <f>UPPER(IF($Z243="","",IF(COUNTIF($AI$34:$AI242,$Z243)&lt;1,$Z243,"")))</f>
        <v/>
      </c>
      <c r="AJ243" s="36" t="str">
        <f t="shared" si="39"/>
        <v/>
      </c>
      <c r="AK243" s="109" t="str">
        <f t="shared" si="35"/>
        <v/>
      </c>
      <c r="AL243" s="246"/>
      <c r="AM243" s="33"/>
    </row>
    <row r="244" spans="1:39" s="106" customFormat="1">
      <c r="A244" s="36" t="str">
        <f t="shared" si="30"/>
        <v>XXX</v>
      </c>
      <c r="B244" s="105" t="str">
        <f t="shared" si="37"/>
        <v/>
      </c>
      <c r="C244" s="178"/>
      <c r="D244" s="36"/>
      <c r="E244" s="36" t="str">
        <f t="shared" si="36"/>
        <v/>
      </c>
      <c r="F244" s="246"/>
      <c r="G244" s="246"/>
      <c r="H244" s="246"/>
      <c r="I244" s="246"/>
      <c r="J244" s="246"/>
      <c r="K244" s="246"/>
      <c r="L244" s="246"/>
      <c r="M244" s="246"/>
      <c r="N244" s="246"/>
      <c r="O244" s="246"/>
      <c r="P244" s="246"/>
      <c r="Q244" s="246"/>
      <c r="R244" s="246"/>
      <c r="S244" s="246"/>
      <c r="T244" s="246"/>
      <c r="U244" s="246"/>
      <c r="V244" s="246"/>
      <c r="W244" s="246"/>
      <c r="X244" s="246"/>
      <c r="Y244" s="246"/>
      <c r="Z244" s="246"/>
      <c r="AA244" s="247"/>
      <c r="AB244" s="246"/>
      <c r="AC244" s="248"/>
      <c r="AD244" s="246"/>
      <c r="AE244" s="246"/>
      <c r="AF244" s="246"/>
      <c r="AG244" s="108" t="str">
        <f t="shared" si="32"/>
        <v/>
      </c>
      <c r="AH244" s="13" t="str">
        <f t="shared" si="38"/>
        <v/>
      </c>
      <c r="AI244" s="181" t="str">
        <f>UPPER(IF($Z244="","",IF(COUNTIF($AI$34:$AI243,$Z244)&lt;1,$Z244,"")))</f>
        <v/>
      </c>
      <c r="AJ244" s="36" t="str">
        <f t="shared" si="39"/>
        <v/>
      </c>
      <c r="AK244" s="109" t="str">
        <f t="shared" si="35"/>
        <v/>
      </c>
      <c r="AL244" s="246"/>
      <c r="AM244" s="33"/>
    </row>
    <row r="245" spans="1:39" s="106" customFormat="1">
      <c r="A245" s="36" t="str">
        <f t="shared" si="30"/>
        <v>XXX</v>
      </c>
      <c r="B245" s="105" t="str">
        <f t="shared" si="37"/>
        <v/>
      </c>
      <c r="C245" s="177"/>
      <c r="D245" s="36"/>
      <c r="E245" s="36" t="str">
        <f t="shared" si="36"/>
        <v/>
      </c>
      <c r="F245" s="246"/>
      <c r="G245" s="246"/>
      <c r="H245" s="246"/>
      <c r="I245" s="246"/>
      <c r="J245" s="246"/>
      <c r="K245" s="246"/>
      <c r="L245" s="246"/>
      <c r="M245" s="246"/>
      <c r="N245" s="246"/>
      <c r="O245" s="246"/>
      <c r="P245" s="246"/>
      <c r="Q245" s="246"/>
      <c r="R245" s="246"/>
      <c r="S245" s="246"/>
      <c r="T245" s="246"/>
      <c r="U245" s="246"/>
      <c r="V245" s="246"/>
      <c r="W245" s="246"/>
      <c r="X245" s="246"/>
      <c r="Y245" s="246"/>
      <c r="Z245" s="246"/>
      <c r="AA245" s="247"/>
      <c r="AB245" s="246"/>
      <c r="AC245" s="248"/>
      <c r="AD245" s="246"/>
      <c r="AE245" s="246"/>
      <c r="AF245" s="246"/>
      <c r="AG245" s="108" t="str">
        <f t="shared" si="32"/>
        <v/>
      </c>
      <c r="AH245" s="13" t="str">
        <f t="shared" si="38"/>
        <v/>
      </c>
      <c r="AI245" s="181" t="str">
        <f>UPPER(IF($Z245="","",IF(COUNTIF($AI$34:$AI244,$Z245)&lt;1,$Z245,"")))</f>
        <v/>
      </c>
      <c r="AJ245" s="36" t="str">
        <f t="shared" si="39"/>
        <v/>
      </c>
      <c r="AK245" s="109" t="str">
        <f t="shared" si="35"/>
        <v/>
      </c>
      <c r="AL245" s="246"/>
      <c r="AM245" s="33"/>
    </row>
    <row r="246" spans="1:39" s="106" customFormat="1">
      <c r="A246" s="36" t="str">
        <f t="shared" si="30"/>
        <v>XXX</v>
      </c>
      <c r="B246" s="105" t="str">
        <f t="shared" si="37"/>
        <v/>
      </c>
      <c r="C246" s="179"/>
      <c r="D246" s="36"/>
      <c r="E246" s="36" t="str">
        <f t="shared" si="36"/>
        <v/>
      </c>
      <c r="F246" s="246"/>
      <c r="G246" s="246"/>
      <c r="H246" s="246"/>
      <c r="I246" s="246"/>
      <c r="J246" s="246"/>
      <c r="K246" s="246"/>
      <c r="L246" s="246"/>
      <c r="M246" s="246"/>
      <c r="N246" s="246"/>
      <c r="O246" s="246"/>
      <c r="P246" s="246"/>
      <c r="Q246" s="246"/>
      <c r="R246" s="246"/>
      <c r="S246" s="246"/>
      <c r="T246" s="246"/>
      <c r="U246" s="246"/>
      <c r="V246" s="246"/>
      <c r="W246" s="246"/>
      <c r="X246" s="246"/>
      <c r="Y246" s="246"/>
      <c r="Z246" s="246"/>
      <c r="AA246" s="247"/>
      <c r="AB246" s="246"/>
      <c r="AC246" s="248"/>
      <c r="AD246" s="246"/>
      <c r="AE246" s="246"/>
      <c r="AF246" s="246"/>
      <c r="AG246" s="108" t="str">
        <f t="shared" si="32"/>
        <v/>
      </c>
      <c r="AH246" s="13" t="str">
        <f t="shared" si="38"/>
        <v/>
      </c>
      <c r="AI246" s="181" t="str">
        <f>UPPER(IF($Z246="","",IF(COUNTIF($AI$34:$AI245,$Z246)&lt;1,$Z246,"")))</f>
        <v/>
      </c>
      <c r="AJ246" s="36" t="str">
        <f t="shared" si="39"/>
        <v/>
      </c>
      <c r="AK246" s="109" t="str">
        <f t="shared" si="35"/>
        <v/>
      </c>
      <c r="AL246" s="246"/>
      <c r="AM246" s="33"/>
    </row>
    <row r="247" spans="1:39" s="106" customFormat="1">
      <c r="A247" s="36" t="str">
        <f t="shared" si="30"/>
        <v>XXX</v>
      </c>
      <c r="B247" s="105" t="str">
        <f t="shared" si="37"/>
        <v/>
      </c>
      <c r="C247" s="176"/>
      <c r="D247" s="36"/>
      <c r="E247" s="36" t="str">
        <f t="shared" si="36"/>
        <v/>
      </c>
      <c r="F247" s="246"/>
      <c r="G247" s="246"/>
      <c r="H247" s="246"/>
      <c r="I247" s="246"/>
      <c r="J247" s="246"/>
      <c r="K247" s="246"/>
      <c r="L247" s="246"/>
      <c r="M247" s="246"/>
      <c r="N247" s="246"/>
      <c r="O247" s="246"/>
      <c r="P247" s="246"/>
      <c r="Q247" s="246"/>
      <c r="R247" s="246"/>
      <c r="S247" s="246"/>
      <c r="T247" s="246"/>
      <c r="U247" s="246"/>
      <c r="V247" s="246"/>
      <c r="W247" s="246"/>
      <c r="X247" s="246"/>
      <c r="Y247" s="246"/>
      <c r="Z247" s="246"/>
      <c r="AA247" s="247"/>
      <c r="AB247" s="246"/>
      <c r="AC247" s="248"/>
      <c r="AD247" s="246"/>
      <c r="AE247" s="246"/>
      <c r="AF247" s="246"/>
      <c r="AG247" s="108" t="str">
        <f t="shared" si="32"/>
        <v/>
      </c>
      <c r="AH247" s="13" t="str">
        <f t="shared" si="38"/>
        <v/>
      </c>
      <c r="AI247" s="181" t="str">
        <f>UPPER(IF($Z247="","",IF(COUNTIF($AI$34:$AI246,$Z247)&lt;1,$Z247,"")))</f>
        <v/>
      </c>
      <c r="AJ247" s="36" t="str">
        <f t="shared" si="39"/>
        <v/>
      </c>
      <c r="AK247" s="109" t="str">
        <f t="shared" si="35"/>
        <v/>
      </c>
      <c r="AL247" s="246"/>
      <c r="AM247" s="33"/>
    </row>
    <row r="248" spans="1:39" s="106" customFormat="1">
      <c r="A248" s="36" t="str">
        <f t="shared" si="30"/>
        <v>XXX</v>
      </c>
      <c r="B248" s="105" t="str">
        <f t="shared" si="37"/>
        <v/>
      </c>
      <c r="C248" s="176"/>
      <c r="D248" s="36"/>
      <c r="E248" s="36" t="str">
        <f t="shared" si="36"/>
        <v/>
      </c>
      <c r="F248" s="246"/>
      <c r="G248" s="246"/>
      <c r="H248" s="246"/>
      <c r="I248" s="246"/>
      <c r="J248" s="246"/>
      <c r="K248" s="246"/>
      <c r="L248" s="246"/>
      <c r="M248" s="246"/>
      <c r="N248" s="246"/>
      <c r="O248" s="246"/>
      <c r="P248" s="246"/>
      <c r="Q248" s="246"/>
      <c r="R248" s="246"/>
      <c r="S248" s="246"/>
      <c r="T248" s="246"/>
      <c r="U248" s="246"/>
      <c r="V248" s="246"/>
      <c r="W248" s="246"/>
      <c r="X248" s="246"/>
      <c r="Y248" s="246"/>
      <c r="Z248" s="246"/>
      <c r="AA248" s="247"/>
      <c r="AB248" s="246"/>
      <c r="AC248" s="248"/>
      <c r="AD248" s="246"/>
      <c r="AE248" s="246"/>
      <c r="AF248" s="246"/>
      <c r="AG248" s="108" t="str">
        <f t="shared" si="32"/>
        <v/>
      </c>
      <c r="AH248" s="13" t="str">
        <f t="shared" si="38"/>
        <v/>
      </c>
      <c r="AI248" s="181" t="str">
        <f>UPPER(IF($Z248="","",IF(COUNTIF($AI$34:$AI247,$Z248)&lt;1,$Z248,"")))</f>
        <v/>
      </c>
      <c r="AJ248" s="36" t="str">
        <f t="shared" si="39"/>
        <v/>
      </c>
      <c r="AK248" s="109" t="str">
        <f t="shared" si="35"/>
        <v/>
      </c>
      <c r="AL248" s="246"/>
      <c r="AM248" s="33"/>
    </row>
    <row r="249" spans="1:39" s="106" customFormat="1">
      <c r="A249" s="36" t="str">
        <f t="shared" si="30"/>
        <v>XXX</v>
      </c>
      <c r="B249" s="105" t="str">
        <f t="shared" si="37"/>
        <v/>
      </c>
      <c r="C249" s="176"/>
      <c r="D249" s="36"/>
      <c r="E249" s="36" t="str">
        <f t="shared" si="36"/>
        <v/>
      </c>
      <c r="F249" s="246"/>
      <c r="G249" s="246"/>
      <c r="H249" s="246"/>
      <c r="I249" s="246"/>
      <c r="J249" s="246"/>
      <c r="K249" s="246"/>
      <c r="L249" s="246"/>
      <c r="M249" s="246"/>
      <c r="N249" s="246"/>
      <c r="O249" s="246"/>
      <c r="P249" s="246"/>
      <c r="Q249" s="246"/>
      <c r="R249" s="246"/>
      <c r="S249" s="246"/>
      <c r="T249" s="246"/>
      <c r="U249" s="246"/>
      <c r="V249" s="246"/>
      <c r="W249" s="246"/>
      <c r="X249" s="246"/>
      <c r="Y249" s="246"/>
      <c r="Z249" s="246"/>
      <c r="AA249" s="247"/>
      <c r="AB249" s="246"/>
      <c r="AC249" s="248"/>
      <c r="AD249" s="246"/>
      <c r="AE249" s="246"/>
      <c r="AF249" s="246"/>
      <c r="AG249" s="108" t="str">
        <f t="shared" si="32"/>
        <v/>
      </c>
      <c r="AH249" s="13" t="str">
        <f t="shared" si="38"/>
        <v/>
      </c>
      <c r="AI249" s="181" t="str">
        <f>UPPER(IF($Z249="","",IF(COUNTIF($AI$34:$AI248,$Z249)&lt;1,$Z249,"")))</f>
        <v/>
      </c>
      <c r="AJ249" s="36" t="str">
        <f t="shared" si="39"/>
        <v/>
      </c>
      <c r="AK249" s="109" t="str">
        <f t="shared" si="35"/>
        <v/>
      </c>
      <c r="AL249" s="246"/>
      <c r="AM249" s="33"/>
    </row>
    <row r="250" spans="1:39" s="106" customFormat="1">
      <c r="A250" s="36" t="str">
        <f t="shared" si="30"/>
        <v>XXX</v>
      </c>
      <c r="B250" s="105" t="str">
        <f t="shared" si="28"/>
        <v/>
      </c>
      <c r="C250" s="178"/>
      <c r="D250" s="36"/>
      <c r="E250" s="36" t="str">
        <f t="shared" si="36"/>
        <v/>
      </c>
      <c r="F250" s="246"/>
      <c r="G250" s="246"/>
      <c r="H250" s="246"/>
      <c r="I250" s="246"/>
      <c r="J250" s="246"/>
      <c r="K250" s="246"/>
      <c r="L250" s="246"/>
      <c r="M250" s="246"/>
      <c r="N250" s="246"/>
      <c r="O250" s="246"/>
      <c r="P250" s="246"/>
      <c r="Q250" s="246"/>
      <c r="R250" s="246"/>
      <c r="S250" s="246"/>
      <c r="T250" s="246"/>
      <c r="U250" s="246"/>
      <c r="V250" s="246"/>
      <c r="W250" s="246"/>
      <c r="X250" s="246"/>
      <c r="Y250" s="246"/>
      <c r="Z250" s="246"/>
      <c r="AA250" s="247"/>
      <c r="AB250" s="246"/>
      <c r="AC250" s="248"/>
      <c r="AD250" s="246"/>
      <c r="AE250" s="246"/>
      <c r="AF250" s="246"/>
      <c r="AG250" s="108" t="str">
        <f t="shared" si="32"/>
        <v/>
      </c>
      <c r="AH250" s="13" t="str">
        <f t="shared" si="33"/>
        <v/>
      </c>
      <c r="AI250" s="181" t="str">
        <f>UPPER(IF($Z250="","",IF(COUNTIF($AI$34:$AI249,$Z250)&lt;1,$Z250,"")))</f>
        <v/>
      </c>
      <c r="AJ250" s="36" t="str">
        <f t="shared" si="34"/>
        <v/>
      </c>
      <c r="AK250" s="109" t="str">
        <f t="shared" si="35"/>
        <v/>
      </c>
      <c r="AL250" s="246"/>
      <c r="AM250" s="33"/>
    </row>
    <row r="251" spans="1:39" s="106" customFormat="1">
      <c r="A251" s="36" t="str">
        <f t="shared" si="30"/>
        <v>XXX</v>
      </c>
      <c r="B251" s="105" t="str">
        <f t="shared" si="28"/>
        <v/>
      </c>
      <c r="C251" s="177"/>
      <c r="D251" s="36"/>
      <c r="E251" s="36" t="str">
        <f t="shared" si="36"/>
        <v/>
      </c>
      <c r="F251" s="246"/>
      <c r="G251" s="246"/>
      <c r="H251" s="246"/>
      <c r="I251" s="246"/>
      <c r="J251" s="246"/>
      <c r="K251" s="246"/>
      <c r="L251" s="246"/>
      <c r="M251" s="246"/>
      <c r="N251" s="246"/>
      <c r="O251" s="246"/>
      <c r="P251" s="246"/>
      <c r="Q251" s="246"/>
      <c r="R251" s="246"/>
      <c r="S251" s="246"/>
      <c r="T251" s="246"/>
      <c r="U251" s="246"/>
      <c r="V251" s="246"/>
      <c r="W251" s="246"/>
      <c r="X251" s="246"/>
      <c r="Y251" s="246"/>
      <c r="Z251" s="246"/>
      <c r="AA251" s="247"/>
      <c r="AB251" s="246"/>
      <c r="AC251" s="248"/>
      <c r="AD251" s="246"/>
      <c r="AE251" s="246"/>
      <c r="AF251" s="246"/>
      <c r="AG251" s="108" t="str">
        <f t="shared" si="32"/>
        <v/>
      </c>
      <c r="AH251" s="13" t="str">
        <f t="shared" si="33"/>
        <v/>
      </c>
      <c r="AI251" s="181" t="str">
        <f>UPPER(IF($Z251="","",IF(COUNTIF($AI$34:$AI250,$Z251)&lt;1,$Z251,"")))</f>
        <v/>
      </c>
      <c r="AJ251" s="36" t="str">
        <f t="shared" si="34"/>
        <v/>
      </c>
      <c r="AK251" s="109" t="str">
        <f t="shared" si="35"/>
        <v/>
      </c>
      <c r="AL251" s="246"/>
      <c r="AM251" s="33"/>
    </row>
    <row r="252" spans="1:39" s="106" customFormat="1">
      <c r="A252" s="36" t="str">
        <f t="shared" si="30"/>
        <v>XXX</v>
      </c>
      <c r="B252" s="105" t="str">
        <f t="shared" si="28"/>
        <v/>
      </c>
      <c r="C252" s="177"/>
      <c r="D252" s="36"/>
      <c r="E252" s="36" t="str">
        <f t="shared" si="36"/>
        <v/>
      </c>
      <c r="F252" s="246"/>
      <c r="G252" s="246"/>
      <c r="H252" s="246"/>
      <c r="I252" s="246"/>
      <c r="J252" s="246"/>
      <c r="K252" s="246"/>
      <c r="L252" s="246"/>
      <c r="M252" s="246"/>
      <c r="N252" s="246"/>
      <c r="O252" s="246"/>
      <c r="P252" s="246"/>
      <c r="Q252" s="246"/>
      <c r="R252" s="246"/>
      <c r="S252" s="246"/>
      <c r="T252" s="246"/>
      <c r="U252" s="246"/>
      <c r="V252" s="246"/>
      <c r="W252" s="246"/>
      <c r="X252" s="246"/>
      <c r="Y252" s="246"/>
      <c r="Z252" s="246"/>
      <c r="AA252" s="247"/>
      <c r="AB252" s="246"/>
      <c r="AC252" s="248"/>
      <c r="AD252" s="246"/>
      <c r="AE252" s="246"/>
      <c r="AF252" s="246"/>
      <c r="AG252" s="108" t="str">
        <f t="shared" si="32"/>
        <v/>
      </c>
      <c r="AH252" s="13" t="str">
        <f t="shared" si="33"/>
        <v/>
      </c>
      <c r="AI252" s="181" t="str">
        <f>UPPER(IF($Z252="","",IF(COUNTIF($AI$34:$AI251,$Z252)&lt;1,$Z252,"")))</f>
        <v/>
      </c>
      <c r="AJ252" s="36" t="str">
        <f t="shared" si="34"/>
        <v/>
      </c>
      <c r="AK252" s="109" t="str">
        <f t="shared" si="35"/>
        <v/>
      </c>
      <c r="AL252" s="246"/>
      <c r="AM252" s="33"/>
    </row>
    <row r="253" spans="1:39" s="106" customFormat="1">
      <c r="A253" s="36" t="str">
        <f t="shared" si="30"/>
        <v>XXX</v>
      </c>
      <c r="B253" s="105" t="str">
        <f t="shared" si="28"/>
        <v/>
      </c>
      <c r="C253" s="178"/>
      <c r="D253" s="36"/>
      <c r="E253" s="36" t="str">
        <f t="shared" si="36"/>
        <v/>
      </c>
      <c r="F253" s="246"/>
      <c r="G253" s="246"/>
      <c r="H253" s="246"/>
      <c r="I253" s="246"/>
      <c r="J253" s="246"/>
      <c r="K253" s="246"/>
      <c r="L253" s="246"/>
      <c r="M253" s="246"/>
      <c r="N253" s="246"/>
      <c r="O253" s="246"/>
      <c r="P253" s="246"/>
      <c r="Q253" s="246"/>
      <c r="R253" s="246"/>
      <c r="S253" s="246"/>
      <c r="T253" s="246"/>
      <c r="U253" s="246"/>
      <c r="V253" s="246"/>
      <c r="W253" s="246"/>
      <c r="X253" s="246"/>
      <c r="Y253" s="246"/>
      <c r="Z253" s="246"/>
      <c r="AA253" s="247"/>
      <c r="AB253" s="246"/>
      <c r="AC253" s="248"/>
      <c r="AD253" s="246"/>
      <c r="AE253" s="246"/>
      <c r="AF253" s="246"/>
      <c r="AG253" s="108" t="str">
        <f t="shared" si="32"/>
        <v/>
      </c>
      <c r="AH253" s="13" t="str">
        <f t="shared" si="33"/>
        <v/>
      </c>
      <c r="AI253" s="181" t="str">
        <f>UPPER(IF($Z253="","",IF(COUNTIF($AI$34:$AI252,$Z253)&lt;1,$Z253,"")))</f>
        <v/>
      </c>
      <c r="AJ253" s="36" t="str">
        <f t="shared" si="34"/>
        <v/>
      </c>
      <c r="AK253" s="109" t="str">
        <f t="shared" si="35"/>
        <v/>
      </c>
      <c r="AL253" s="246"/>
      <c r="AM253" s="33"/>
    </row>
    <row r="254" spans="1:39" s="106" customFormat="1">
      <c r="A254" s="36" t="str">
        <f t="shared" si="30"/>
        <v>XXX</v>
      </c>
      <c r="B254" s="105" t="str">
        <f t="shared" si="28"/>
        <v/>
      </c>
      <c r="C254" s="176"/>
      <c r="D254" s="36"/>
      <c r="E254" s="36" t="str">
        <f t="shared" si="36"/>
        <v/>
      </c>
      <c r="F254" s="246"/>
      <c r="G254" s="246"/>
      <c r="H254" s="246"/>
      <c r="I254" s="246"/>
      <c r="J254" s="246"/>
      <c r="K254" s="246"/>
      <c r="L254" s="246"/>
      <c r="M254" s="246"/>
      <c r="N254" s="246"/>
      <c r="O254" s="246"/>
      <c r="P254" s="246"/>
      <c r="Q254" s="246"/>
      <c r="R254" s="246"/>
      <c r="S254" s="246"/>
      <c r="T254" s="246"/>
      <c r="U254" s="246"/>
      <c r="V254" s="246"/>
      <c r="W254" s="246"/>
      <c r="X254" s="246"/>
      <c r="Y254" s="246"/>
      <c r="Z254" s="246"/>
      <c r="AA254" s="247"/>
      <c r="AB254" s="246"/>
      <c r="AC254" s="248"/>
      <c r="AD254" s="246"/>
      <c r="AE254" s="246"/>
      <c r="AF254" s="246"/>
      <c r="AG254" s="108" t="str">
        <f t="shared" si="32"/>
        <v/>
      </c>
      <c r="AH254" s="13" t="str">
        <f t="shared" si="33"/>
        <v/>
      </c>
      <c r="AI254" s="181" t="str">
        <f>UPPER(IF($Z254="","",IF(COUNTIF($AI$34:$AI253,$Z254)&lt;1,$Z254,"")))</f>
        <v/>
      </c>
      <c r="AJ254" s="36" t="str">
        <f t="shared" si="34"/>
        <v/>
      </c>
      <c r="AK254" s="109" t="str">
        <f t="shared" si="35"/>
        <v/>
      </c>
      <c r="AL254" s="246"/>
      <c r="AM254" s="33"/>
    </row>
    <row r="255" spans="1:39" s="106" customFormat="1">
      <c r="A255" s="36" t="str">
        <f t="shared" si="30"/>
        <v>XXX</v>
      </c>
      <c r="B255" s="105" t="str">
        <f t="shared" si="28"/>
        <v/>
      </c>
      <c r="C255" s="177"/>
      <c r="D255" s="36"/>
      <c r="E255" s="36" t="str">
        <f t="shared" si="36"/>
        <v/>
      </c>
      <c r="F255" s="246"/>
      <c r="G255" s="246"/>
      <c r="H255" s="246"/>
      <c r="I255" s="246"/>
      <c r="J255" s="246"/>
      <c r="K255" s="246"/>
      <c r="L255" s="246"/>
      <c r="M255" s="246"/>
      <c r="N255" s="246"/>
      <c r="O255" s="246"/>
      <c r="P255" s="246"/>
      <c r="Q255" s="246"/>
      <c r="R255" s="246"/>
      <c r="S255" s="246"/>
      <c r="T255" s="246"/>
      <c r="U255" s="246"/>
      <c r="V255" s="246"/>
      <c r="W255" s="246"/>
      <c r="X255" s="246"/>
      <c r="Y255" s="246"/>
      <c r="Z255" s="246"/>
      <c r="AA255" s="247"/>
      <c r="AB255" s="246"/>
      <c r="AC255" s="248"/>
      <c r="AD255" s="246"/>
      <c r="AE255" s="246"/>
      <c r="AF255" s="246"/>
      <c r="AG255" s="108" t="str">
        <f t="shared" si="32"/>
        <v/>
      </c>
      <c r="AH255" s="13" t="str">
        <f t="shared" si="33"/>
        <v/>
      </c>
      <c r="AI255" s="181" t="str">
        <f>UPPER(IF($Z255="","",IF(COUNTIF($AI$34:$AI254,$Z255)&lt;1,$Z255,"")))</f>
        <v/>
      </c>
      <c r="AJ255" s="36" t="str">
        <f t="shared" si="34"/>
        <v/>
      </c>
      <c r="AK255" s="109" t="str">
        <f t="shared" si="35"/>
        <v/>
      </c>
      <c r="AL255" s="246"/>
      <c r="AM255" s="33"/>
    </row>
    <row r="256" spans="1:39" s="106" customFormat="1">
      <c r="A256" s="36" t="str">
        <f t="shared" si="30"/>
        <v>XXX</v>
      </c>
      <c r="B256" s="105" t="str">
        <f t="shared" si="28"/>
        <v/>
      </c>
      <c r="C256" s="177"/>
      <c r="D256" s="36"/>
      <c r="E256" s="36" t="str">
        <f t="shared" si="36"/>
        <v/>
      </c>
      <c r="F256" s="246"/>
      <c r="G256" s="246"/>
      <c r="H256" s="246"/>
      <c r="I256" s="246"/>
      <c r="J256" s="246"/>
      <c r="K256" s="246"/>
      <c r="L256" s="246"/>
      <c r="M256" s="246"/>
      <c r="N256" s="246"/>
      <c r="O256" s="246"/>
      <c r="P256" s="246"/>
      <c r="Q256" s="246"/>
      <c r="R256" s="246"/>
      <c r="S256" s="246"/>
      <c r="T256" s="246"/>
      <c r="U256" s="246"/>
      <c r="V256" s="246"/>
      <c r="W256" s="246"/>
      <c r="X256" s="246"/>
      <c r="Y256" s="246"/>
      <c r="Z256" s="246"/>
      <c r="AA256" s="247"/>
      <c r="AB256" s="246"/>
      <c r="AC256" s="248"/>
      <c r="AD256" s="246"/>
      <c r="AE256" s="246"/>
      <c r="AF256" s="246"/>
      <c r="AG256" s="108" t="str">
        <f t="shared" si="32"/>
        <v/>
      </c>
      <c r="AH256" s="13" t="str">
        <f t="shared" si="33"/>
        <v/>
      </c>
      <c r="AI256" s="181" t="str">
        <f>UPPER(IF($Z256="","",IF(COUNTIF($AI$34:$AI255,$Z256)&lt;1,$Z256,"")))</f>
        <v/>
      </c>
      <c r="AJ256" s="36" t="str">
        <f t="shared" si="34"/>
        <v/>
      </c>
      <c r="AK256" s="109" t="str">
        <f t="shared" si="35"/>
        <v/>
      </c>
      <c r="AL256" s="246"/>
      <c r="AM256" s="33"/>
    </row>
    <row r="257" spans="1:39" s="106" customFormat="1">
      <c r="A257" s="36" t="str">
        <f t="shared" si="30"/>
        <v>XXX</v>
      </c>
      <c r="B257" s="105" t="str">
        <f t="shared" si="28"/>
        <v/>
      </c>
      <c r="C257" s="176"/>
      <c r="D257" s="36"/>
      <c r="E257" s="36" t="str">
        <f t="shared" si="36"/>
        <v/>
      </c>
      <c r="F257" s="246"/>
      <c r="G257" s="246"/>
      <c r="H257" s="246"/>
      <c r="I257" s="246"/>
      <c r="J257" s="246"/>
      <c r="K257" s="246"/>
      <c r="L257" s="246"/>
      <c r="M257" s="246"/>
      <c r="N257" s="246"/>
      <c r="O257" s="246"/>
      <c r="P257" s="246"/>
      <c r="Q257" s="246"/>
      <c r="R257" s="246"/>
      <c r="S257" s="246"/>
      <c r="T257" s="246"/>
      <c r="U257" s="246"/>
      <c r="V257" s="246"/>
      <c r="W257" s="246"/>
      <c r="X257" s="246"/>
      <c r="Y257" s="246"/>
      <c r="Z257" s="246"/>
      <c r="AA257" s="247"/>
      <c r="AB257" s="246"/>
      <c r="AC257" s="248"/>
      <c r="AD257" s="246"/>
      <c r="AE257" s="246"/>
      <c r="AF257" s="246"/>
      <c r="AG257" s="108" t="str">
        <f t="shared" si="32"/>
        <v/>
      </c>
      <c r="AH257" s="13" t="str">
        <f t="shared" si="33"/>
        <v/>
      </c>
      <c r="AI257" s="181" t="str">
        <f>UPPER(IF($Z257="","",IF(COUNTIF($AI$34:$AI256,$Z257)&lt;1,$Z257,"")))</f>
        <v/>
      </c>
      <c r="AJ257" s="36" t="str">
        <f t="shared" si="34"/>
        <v/>
      </c>
      <c r="AK257" s="109" t="str">
        <f t="shared" si="35"/>
        <v/>
      </c>
      <c r="AL257" s="246"/>
      <c r="AM257" s="33"/>
    </row>
    <row r="258" spans="1:39" s="106" customFormat="1">
      <c r="A258" s="36" t="str">
        <f t="shared" si="30"/>
        <v>XXX</v>
      </c>
      <c r="B258" s="105" t="str">
        <f t="shared" si="28"/>
        <v/>
      </c>
      <c r="C258" s="177"/>
      <c r="D258" s="36"/>
      <c r="E258" s="36" t="str">
        <f t="shared" si="36"/>
        <v/>
      </c>
      <c r="F258" s="246"/>
      <c r="G258" s="246"/>
      <c r="H258" s="246"/>
      <c r="I258" s="246"/>
      <c r="J258" s="246"/>
      <c r="K258" s="246"/>
      <c r="L258" s="246"/>
      <c r="M258" s="246"/>
      <c r="N258" s="246"/>
      <c r="O258" s="246"/>
      <c r="P258" s="246"/>
      <c r="Q258" s="246"/>
      <c r="R258" s="246"/>
      <c r="S258" s="246"/>
      <c r="T258" s="246"/>
      <c r="U258" s="246"/>
      <c r="V258" s="246"/>
      <c r="W258" s="246"/>
      <c r="X258" s="246"/>
      <c r="Y258" s="246"/>
      <c r="Z258" s="246"/>
      <c r="AA258" s="247"/>
      <c r="AB258" s="246"/>
      <c r="AC258" s="248"/>
      <c r="AD258" s="246"/>
      <c r="AE258" s="246"/>
      <c r="AF258" s="246"/>
      <c r="AG258" s="108" t="str">
        <f t="shared" si="32"/>
        <v/>
      </c>
      <c r="AH258" s="13" t="str">
        <f t="shared" si="33"/>
        <v/>
      </c>
      <c r="AI258" s="181" t="str">
        <f>UPPER(IF($Z258="","",IF(COUNTIF($AI$34:$AI257,$Z258)&lt;1,$Z258,"")))</f>
        <v/>
      </c>
      <c r="AJ258" s="36" t="str">
        <f t="shared" si="34"/>
        <v/>
      </c>
      <c r="AK258" s="109" t="str">
        <f t="shared" si="35"/>
        <v/>
      </c>
      <c r="AL258" s="246"/>
      <c r="AM258" s="33"/>
    </row>
    <row r="259" spans="1:39" s="106" customFormat="1">
      <c r="A259" s="36" t="str">
        <f t="shared" si="30"/>
        <v>XXX</v>
      </c>
      <c r="B259" s="105" t="str">
        <f t="shared" si="28"/>
        <v/>
      </c>
      <c r="C259" s="177"/>
      <c r="D259" s="36"/>
      <c r="E259" s="36" t="str">
        <f t="shared" si="36"/>
        <v/>
      </c>
      <c r="F259" s="246"/>
      <c r="G259" s="246"/>
      <c r="H259" s="246"/>
      <c r="I259" s="246"/>
      <c r="J259" s="246"/>
      <c r="K259" s="246"/>
      <c r="L259" s="246"/>
      <c r="M259" s="246"/>
      <c r="N259" s="246"/>
      <c r="O259" s="246"/>
      <c r="P259" s="246"/>
      <c r="Q259" s="246"/>
      <c r="R259" s="246"/>
      <c r="S259" s="246"/>
      <c r="T259" s="246"/>
      <c r="U259" s="246"/>
      <c r="V259" s="246"/>
      <c r="W259" s="246"/>
      <c r="X259" s="246"/>
      <c r="Y259" s="246"/>
      <c r="Z259" s="246"/>
      <c r="AA259" s="247"/>
      <c r="AB259" s="246"/>
      <c r="AC259" s="248"/>
      <c r="AD259" s="246"/>
      <c r="AE259" s="246"/>
      <c r="AF259" s="246"/>
      <c r="AG259" s="108" t="str">
        <f t="shared" si="32"/>
        <v/>
      </c>
      <c r="AH259" s="13" t="str">
        <f t="shared" si="33"/>
        <v/>
      </c>
      <c r="AI259" s="181" t="str">
        <f>UPPER(IF($Z259="","",IF(COUNTIF($AI$34:$AI258,$Z259)&lt;1,$Z259,"")))</f>
        <v/>
      </c>
      <c r="AJ259" s="36" t="str">
        <f t="shared" si="34"/>
        <v/>
      </c>
      <c r="AK259" s="109" t="str">
        <f t="shared" si="35"/>
        <v/>
      </c>
      <c r="AL259" s="246"/>
      <c r="AM259" s="33"/>
    </row>
    <row r="260" spans="1:39" s="106" customFormat="1">
      <c r="A260" s="36" t="str">
        <f t="shared" si="30"/>
        <v>XXX</v>
      </c>
      <c r="B260" s="105" t="str">
        <f t="shared" si="28"/>
        <v/>
      </c>
      <c r="C260" s="178"/>
      <c r="D260" s="36"/>
      <c r="E260" s="36" t="str">
        <f t="shared" si="36"/>
        <v/>
      </c>
      <c r="F260" s="246"/>
      <c r="G260" s="246"/>
      <c r="H260" s="246"/>
      <c r="I260" s="246"/>
      <c r="J260" s="246"/>
      <c r="K260" s="246"/>
      <c r="L260" s="246"/>
      <c r="M260" s="246"/>
      <c r="N260" s="246"/>
      <c r="O260" s="246"/>
      <c r="P260" s="246"/>
      <c r="Q260" s="246"/>
      <c r="R260" s="246"/>
      <c r="S260" s="246"/>
      <c r="T260" s="246"/>
      <c r="U260" s="246"/>
      <c r="V260" s="246"/>
      <c r="W260" s="246"/>
      <c r="X260" s="246"/>
      <c r="Y260" s="246"/>
      <c r="Z260" s="246"/>
      <c r="AA260" s="247"/>
      <c r="AB260" s="246"/>
      <c r="AC260" s="248"/>
      <c r="AD260" s="246"/>
      <c r="AE260" s="246"/>
      <c r="AF260" s="246"/>
      <c r="AG260" s="108" t="str">
        <f t="shared" si="32"/>
        <v/>
      </c>
      <c r="AH260" s="13" t="str">
        <f t="shared" si="33"/>
        <v/>
      </c>
      <c r="AI260" s="181" t="str">
        <f>UPPER(IF($Z260="","",IF(COUNTIF($AI$34:$AI259,$Z260)&lt;1,$Z260,"")))</f>
        <v/>
      </c>
      <c r="AJ260" s="36" t="str">
        <f t="shared" si="34"/>
        <v/>
      </c>
      <c r="AK260" s="109" t="str">
        <f t="shared" si="35"/>
        <v/>
      </c>
      <c r="AL260" s="246"/>
      <c r="AM260" s="33"/>
    </row>
    <row r="261" spans="1:39" s="106" customFormat="1">
      <c r="A261" s="36" t="str">
        <f t="shared" si="30"/>
        <v>XXX</v>
      </c>
      <c r="B261" s="105" t="str">
        <f t="shared" si="28"/>
        <v/>
      </c>
      <c r="C261" s="178"/>
      <c r="D261" s="36"/>
      <c r="E261" s="36" t="str">
        <f t="shared" si="36"/>
        <v/>
      </c>
      <c r="F261" s="246"/>
      <c r="G261" s="246"/>
      <c r="H261" s="246"/>
      <c r="I261" s="246"/>
      <c r="J261" s="246"/>
      <c r="K261" s="246"/>
      <c r="L261" s="246"/>
      <c r="M261" s="246"/>
      <c r="N261" s="246"/>
      <c r="O261" s="246"/>
      <c r="P261" s="246"/>
      <c r="Q261" s="246"/>
      <c r="R261" s="246"/>
      <c r="S261" s="246"/>
      <c r="T261" s="246"/>
      <c r="U261" s="246"/>
      <c r="V261" s="246"/>
      <c r="W261" s="246"/>
      <c r="X261" s="246"/>
      <c r="Y261" s="246"/>
      <c r="Z261" s="246"/>
      <c r="AA261" s="247"/>
      <c r="AB261" s="246"/>
      <c r="AC261" s="248"/>
      <c r="AD261" s="246"/>
      <c r="AE261" s="246"/>
      <c r="AF261" s="246"/>
      <c r="AG261" s="108" t="str">
        <f t="shared" si="32"/>
        <v/>
      </c>
      <c r="AH261" s="13" t="str">
        <f t="shared" si="33"/>
        <v/>
      </c>
      <c r="AI261" s="181" t="str">
        <f>UPPER(IF($Z261="","",IF(COUNTIF($AI$34:$AI260,$Z261)&lt;1,$Z261,"")))</f>
        <v/>
      </c>
      <c r="AJ261" s="36" t="str">
        <f t="shared" si="34"/>
        <v/>
      </c>
      <c r="AK261" s="109" t="str">
        <f t="shared" si="35"/>
        <v/>
      </c>
      <c r="AL261" s="246"/>
      <c r="AM261" s="33"/>
    </row>
    <row r="262" spans="1:39" s="106" customFormat="1">
      <c r="A262" s="36" t="str">
        <f t="shared" si="30"/>
        <v>XXX</v>
      </c>
      <c r="B262" s="105" t="str">
        <f t="shared" si="28"/>
        <v/>
      </c>
      <c r="C262" s="179"/>
      <c r="D262" s="36"/>
      <c r="E262" s="36" t="str">
        <f t="shared" si="36"/>
        <v/>
      </c>
      <c r="F262" s="246"/>
      <c r="G262" s="246"/>
      <c r="H262" s="246"/>
      <c r="I262" s="246"/>
      <c r="J262" s="246"/>
      <c r="K262" s="246"/>
      <c r="L262" s="246"/>
      <c r="M262" s="246"/>
      <c r="N262" s="246"/>
      <c r="O262" s="246"/>
      <c r="P262" s="246"/>
      <c r="Q262" s="246"/>
      <c r="R262" s="246"/>
      <c r="S262" s="246"/>
      <c r="T262" s="246"/>
      <c r="U262" s="246"/>
      <c r="V262" s="246"/>
      <c r="W262" s="246"/>
      <c r="X262" s="246"/>
      <c r="Y262" s="246"/>
      <c r="Z262" s="246"/>
      <c r="AA262" s="247"/>
      <c r="AB262" s="246"/>
      <c r="AC262" s="248"/>
      <c r="AD262" s="246"/>
      <c r="AE262" s="246"/>
      <c r="AF262" s="246"/>
      <c r="AG262" s="108" t="str">
        <f t="shared" si="32"/>
        <v/>
      </c>
      <c r="AH262" s="13" t="str">
        <f t="shared" si="33"/>
        <v/>
      </c>
      <c r="AI262" s="181" t="str">
        <f>UPPER(IF($Z262="","",IF(COUNTIF($AI$34:$AI261,$Z262)&lt;1,$Z262,"")))</f>
        <v/>
      </c>
      <c r="AJ262" s="36" t="str">
        <f t="shared" si="34"/>
        <v/>
      </c>
      <c r="AK262" s="109" t="str">
        <f t="shared" si="35"/>
        <v/>
      </c>
      <c r="AL262" s="246"/>
      <c r="AM262" s="33"/>
    </row>
    <row r="263" spans="1:39" s="106" customFormat="1">
      <c r="A263" s="36" t="str">
        <f t="shared" si="30"/>
        <v>XXX</v>
      </c>
      <c r="B263" s="105" t="str">
        <f t="shared" si="28"/>
        <v/>
      </c>
      <c r="C263" s="178"/>
      <c r="D263" s="36"/>
      <c r="E263" s="36" t="str">
        <f t="shared" si="36"/>
        <v/>
      </c>
      <c r="F263" s="246"/>
      <c r="G263" s="246"/>
      <c r="H263" s="246"/>
      <c r="I263" s="246"/>
      <c r="J263" s="246"/>
      <c r="K263" s="246"/>
      <c r="L263" s="246"/>
      <c r="M263" s="246"/>
      <c r="N263" s="246"/>
      <c r="O263" s="246"/>
      <c r="P263" s="246"/>
      <c r="Q263" s="246"/>
      <c r="R263" s="246"/>
      <c r="S263" s="246"/>
      <c r="T263" s="246"/>
      <c r="U263" s="246"/>
      <c r="V263" s="246"/>
      <c r="W263" s="246"/>
      <c r="X263" s="246"/>
      <c r="Y263" s="246"/>
      <c r="Z263" s="246"/>
      <c r="AA263" s="247"/>
      <c r="AB263" s="246"/>
      <c r="AC263" s="248"/>
      <c r="AD263" s="246"/>
      <c r="AE263" s="246"/>
      <c r="AF263" s="246"/>
      <c r="AG263" s="108" t="str">
        <f t="shared" si="32"/>
        <v/>
      </c>
      <c r="AH263" s="13" t="str">
        <f t="shared" si="33"/>
        <v/>
      </c>
      <c r="AI263" s="181" t="str">
        <f>UPPER(IF($Z263="","",IF(COUNTIF($AI$34:$AI262,$Z263)&lt;1,$Z263,"")))</f>
        <v/>
      </c>
      <c r="AJ263" s="36" t="str">
        <f t="shared" si="34"/>
        <v/>
      </c>
      <c r="AK263" s="109" t="str">
        <f t="shared" si="35"/>
        <v/>
      </c>
      <c r="AL263" s="246"/>
      <c r="AM263" s="33"/>
    </row>
    <row r="264" spans="1:39" s="106" customFormat="1">
      <c r="A264" s="36" t="str">
        <f t="shared" si="30"/>
        <v>XXX</v>
      </c>
      <c r="B264" s="105" t="str">
        <f t="shared" si="28"/>
        <v/>
      </c>
      <c r="C264" s="177"/>
      <c r="D264" s="36"/>
      <c r="E264" s="36" t="str">
        <f t="shared" si="36"/>
        <v/>
      </c>
      <c r="F264" s="246"/>
      <c r="G264" s="246"/>
      <c r="H264" s="246"/>
      <c r="I264" s="246"/>
      <c r="J264" s="246"/>
      <c r="K264" s="246"/>
      <c r="L264" s="246"/>
      <c r="M264" s="246"/>
      <c r="N264" s="246"/>
      <c r="O264" s="246"/>
      <c r="P264" s="246"/>
      <c r="Q264" s="246"/>
      <c r="R264" s="246"/>
      <c r="S264" s="246"/>
      <c r="T264" s="246"/>
      <c r="U264" s="246"/>
      <c r="V264" s="246"/>
      <c r="W264" s="246"/>
      <c r="X264" s="246"/>
      <c r="Y264" s="246"/>
      <c r="Z264" s="246"/>
      <c r="AA264" s="247"/>
      <c r="AB264" s="246"/>
      <c r="AC264" s="248"/>
      <c r="AD264" s="246"/>
      <c r="AE264" s="246"/>
      <c r="AF264" s="246"/>
      <c r="AG264" s="108" t="str">
        <f t="shared" si="32"/>
        <v/>
      </c>
      <c r="AH264" s="13" t="str">
        <f t="shared" si="33"/>
        <v/>
      </c>
      <c r="AI264" s="181" t="str">
        <f>UPPER(IF($Z264="","",IF(COUNTIF($AI$34:$AI263,$Z264)&lt;1,$Z264,"")))</f>
        <v/>
      </c>
      <c r="AJ264" s="36" t="str">
        <f t="shared" si="34"/>
        <v/>
      </c>
      <c r="AK264" s="109" t="str">
        <f t="shared" si="35"/>
        <v/>
      </c>
      <c r="AL264" s="246"/>
      <c r="AM264" s="33"/>
    </row>
    <row r="265" spans="1:39" s="106" customFormat="1">
      <c r="A265" s="36" t="str">
        <f t="shared" si="30"/>
        <v>XXX</v>
      </c>
      <c r="B265" s="105" t="str">
        <f t="shared" si="28"/>
        <v/>
      </c>
      <c r="C265" s="179"/>
      <c r="D265" s="36"/>
      <c r="E265" s="36" t="str">
        <f t="shared" si="36"/>
        <v/>
      </c>
      <c r="F265" s="246"/>
      <c r="G265" s="246"/>
      <c r="H265" s="246"/>
      <c r="I265" s="246"/>
      <c r="J265" s="246"/>
      <c r="K265" s="246"/>
      <c r="L265" s="246"/>
      <c r="M265" s="246"/>
      <c r="N265" s="246"/>
      <c r="O265" s="246"/>
      <c r="P265" s="246"/>
      <c r="Q265" s="246"/>
      <c r="R265" s="246"/>
      <c r="S265" s="246"/>
      <c r="T265" s="246"/>
      <c r="U265" s="246"/>
      <c r="V265" s="246"/>
      <c r="W265" s="246"/>
      <c r="X265" s="246"/>
      <c r="Y265" s="246"/>
      <c r="Z265" s="246"/>
      <c r="AA265" s="247"/>
      <c r="AB265" s="246"/>
      <c r="AC265" s="248"/>
      <c r="AD265" s="246"/>
      <c r="AE265" s="246"/>
      <c r="AF265" s="246"/>
      <c r="AG265" s="108" t="str">
        <f t="shared" si="32"/>
        <v/>
      </c>
      <c r="AH265" s="13" t="str">
        <f t="shared" si="33"/>
        <v/>
      </c>
      <c r="AI265" s="181" t="str">
        <f>UPPER(IF($Z265="","",IF(COUNTIF($AI$34:$AI264,$Z265)&lt;1,$Z265,"")))</f>
        <v/>
      </c>
      <c r="AJ265" s="36" t="str">
        <f t="shared" si="34"/>
        <v/>
      </c>
      <c r="AK265" s="109" t="str">
        <f t="shared" si="35"/>
        <v/>
      </c>
      <c r="AL265" s="246"/>
      <c r="AM265" s="33"/>
    </row>
    <row r="266" spans="1:39" s="106" customFormat="1">
      <c r="A266" s="36" t="str">
        <f t="shared" si="30"/>
        <v>XXX</v>
      </c>
      <c r="B266" s="105" t="str">
        <f t="shared" si="28"/>
        <v/>
      </c>
      <c r="C266" s="178"/>
      <c r="D266" s="36"/>
      <c r="E266" s="36" t="str">
        <f t="shared" si="36"/>
        <v/>
      </c>
      <c r="F266" s="246"/>
      <c r="G266" s="246"/>
      <c r="H266" s="246"/>
      <c r="I266" s="246"/>
      <c r="J266" s="246"/>
      <c r="K266" s="246"/>
      <c r="L266" s="246"/>
      <c r="M266" s="246"/>
      <c r="N266" s="246"/>
      <c r="O266" s="246"/>
      <c r="P266" s="246"/>
      <c r="Q266" s="246"/>
      <c r="R266" s="246"/>
      <c r="S266" s="246"/>
      <c r="T266" s="246"/>
      <c r="U266" s="246"/>
      <c r="V266" s="246"/>
      <c r="W266" s="246"/>
      <c r="X266" s="246"/>
      <c r="Y266" s="246"/>
      <c r="Z266" s="246"/>
      <c r="AA266" s="247"/>
      <c r="AB266" s="246"/>
      <c r="AC266" s="248"/>
      <c r="AD266" s="246"/>
      <c r="AE266" s="246"/>
      <c r="AF266" s="246"/>
      <c r="AG266" s="108" t="str">
        <f t="shared" si="32"/>
        <v/>
      </c>
      <c r="AH266" s="13" t="str">
        <f t="shared" si="33"/>
        <v/>
      </c>
      <c r="AI266" s="181" t="str">
        <f>UPPER(IF($Z266="","",IF(COUNTIF($AI$34:$AI265,$Z266)&lt;1,$Z266,"")))</f>
        <v/>
      </c>
      <c r="AJ266" s="36" t="str">
        <f t="shared" si="34"/>
        <v/>
      </c>
      <c r="AK266" s="109" t="str">
        <f t="shared" si="35"/>
        <v/>
      </c>
      <c r="AL266" s="246"/>
      <c r="AM266" s="33"/>
    </row>
    <row r="267" spans="1:39" s="106" customFormat="1">
      <c r="A267" s="36" t="str">
        <f t="shared" si="30"/>
        <v>XXX</v>
      </c>
      <c r="B267" s="105" t="str">
        <f t="shared" si="28"/>
        <v/>
      </c>
      <c r="C267" s="178"/>
      <c r="D267" s="36"/>
      <c r="E267" s="36" t="str">
        <f t="shared" si="36"/>
        <v/>
      </c>
      <c r="F267" s="246"/>
      <c r="G267" s="246"/>
      <c r="H267" s="246"/>
      <c r="I267" s="246"/>
      <c r="J267" s="246"/>
      <c r="K267" s="246"/>
      <c r="L267" s="246"/>
      <c r="M267" s="246"/>
      <c r="N267" s="246"/>
      <c r="O267" s="246"/>
      <c r="P267" s="246"/>
      <c r="Q267" s="246"/>
      <c r="R267" s="246"/>
      <c r="S267" s="246"/>
      <c r="T267" s="246"/>
      <c r="U267" s="246"/>
      <c r="V267" s="246"/>
      <c r="W267" s="246"/>
      <c r="X267" s="246"/>
      <c r="Y267" s="246"/>
      <c r="Z267" s="246"/>
      <c r="AA267" s="247"/>
      <c r="AB267" s="246"/>
      <c r="AC267" s="248"/>
      <c r="AD267" s="246"/>
      <c r="AE267" s="246"/>
      <c r="AF267" s="246"/>
      <c r="AG267" s="108" t="str">
        <f t="shared" si="32"/>
        <v/>
      </c>
      <c r="AH267" s="13" t="str">
        <f t="shared" si="33"/>
        <v/>
      </c>
      <c r="AI267" s="181" t="str">
        <f>UPPER(IF($Z267="","",IF(COUNTIF($AI$34:$AI266,$Z267)&lt;1,$Z267,"")))</f>
        <v/>
      </c>
      <c r="AJ267" s="36" t="str">
        <f t="shared" si="34"/>
        <v/>
      </c>
      <c r="AK267" s="109" t="str">
        <f t="shared" si="35"/>
        <v/>
      </c>
      <c r="AL267" s="246"/>
      <c r="AM267" s="33"/>
    </row>
    <row r="268" spans="1:39" s="106" customFormat="1">
      <c r="A268" s="36" t="str">
        <f t="shared" si="30"/>
        <v>XXX</v>
      </c>
      <c r="B268" s="105" t="str">
        <f t="shared" si="28"/>
        <v/>
      </c>
      <c r="C268" s="177"/>
      <c r="D268" s="36"/>
      <c r="E268" s="36" t="str">
        <f t="shared" si="36"/>
        <v/>
      </c>
      <c r="F268" s="246"/>
      <c r="G268" s="246"/>
      <c r="H268" s="246"/>
      <c r="I268" s="246"/>
      <c r="J268" s="246"/>
      <c r="K268" s="246"/>
      <c r="L268" s="246"/>
      <c r="M268" s="246"/>
      <c r="N268" s="246"/>
      <c r="O268" s="246"/>
      <c r="P268" s="246"/>
      <c r="Q268" s="246"/>
      <c r="R268" s="246"/>
      <c r="S268" s="246"/>
      <c r="T268" s="246"/>
      <c r="U268" s="246"/>
      <c r="V268" s="246"/>
      <c r="W268" s="246"/>
      <c r="X268" s="246"/>
      <c r="Y268" s="246"/>
      <c r="Z268" s="246"/>
      <c r="AA268" s="247"/>
      <c r="AB268" s="246"/>
      <c r="AC268" s="248"/>
      <c r="AD268" s="246"/>
      <c r="AE268" s="246"/>
      <c r="AF268" s="246"/>
      <c r="AG268" s="108" t="str">
        <f t="shared" si="32"/>
        <v/>
      </c>
      <c r="AH268" s="13" t="str">
        <f t="shared" si="33"/>
        <v/>
      </c>
      <c r="AI268" s="181" t="str">
        <f>UPPER(IF($Z268="","",IF(COUNTIF($AI$34:$AI267,$Z268)&lt;1,$Z268,"")))</f>
        <v/>
      </c>
      <c r="AJ268" s="36" t="str">
        <f t="shared" si="34"/>
        <v/>
      </c>
      <c r="AK268" s="109" t="str">
        <f t="shared" si="35"/>
        <v/>
      </c>
      <c r="AL268" s="246"/>
      <c r="AM268" s="33"/>
    </row>
    <row r="269" spans="1:39" s="106" customFormat="1">
      <c r="A269" s="36" t="str">
        <f t="shared" si="30"/>
        <v>XXX</v>
      </c>
      <c r="B269" s="105" t="str">
        <f t="shared" si="28"/>
        <v/>
      </c>
      <c r="C269" s="177"/>
      <c r="D269" s="36"/>
      <c r="E269" s="36" t="str">
        <f t="shared" si="36"/>
        <v/>
      </c>
      <c r="F269" s="246"/>
      <c r="G269" s="246"/>
      <c r="H269" s="246"/>
      <c r="I269" s="246"/>
      <c r="J269" s="246"/>
      <c r="K269" s="246"/>
      <c r="L269" s="246"/>
      <c r="M269" s="246"/>
      <c r="N269" s="246"/>
      <c r="O269" s="246"/>
      <c r="P269" s="246"/>
      <c r="Q269" s="246"/>
      <c r="R269" s="246"/>
      <c r="S269" s="246"/>
      <c r="T269" s="246"/>
      <c r="U269" s="246"/>
      <c r="V269" s="246"/>
      <c r="W269" s="246"/>
      <c r="X269" s="246"/>
      <c r="Y269" s="246"/>
      <c r="Z269" s="246"/>
      <c r="AA269" s="247"/>
      <c r="AB269" s="246"/>
      <c r="AC269" s="248"/>
      <c r="AD269" s="246"/>
      <c r="AE269" s="246"/>
      <c r="AF269" s="246"/>
      <c r="AG269" s="108" t="str">
        <f t="shared" si="32"/>
        <v/>
      </c>
      <c r="AH269" s="13" t="str">
        <f t="shared" si="33"/>
        <v/>
      </c>
      <c r="AI269" s="181" t="str">
        <f>UPPER(IF($Z269="","",IF(COUNTIF($AI$34:$AI268,$Z269)&lt;1,$Z269,"")))</f>
        <v/>
      </c>
      <c r="AJ269" s="36" t="str">
        <f t="shared" si="34"/>
        <v/>
      </c>
      <c r="AK269" s="109" t="str">
        <f t="shared" si="35"/>
        <v/>
      </c>
      <c r="AL269" s="246"/>
      <c r="AM269" s="33"/>
    </row>
    <row r="270" spans="1:39" s="106" customFormat="1">
      <c r="A270" s="36" t="str">
        <f t="shared" si="30"/>
        <v>XXX</v>
      </c>
      <c r="B270" s="105" t="str">
        <f t="shared" si="28"/>
        <v/>
      </c>
      <c r="C270" s="178"/>
      <c r="D270" s="36"/>
      <c r="E270" s="36" t="str">
        <f t="shared" si="36"/>
        <v/>
      </c>
      <c r="F270" s="246"/>
      <c r="G270" s="246"/>
      <c r="H270" s="246"/>
      <c r="I270" s="246"/>
      <c r="J270" s="246"/>
      <c r="K270" s="246"/>
      <c r="L270" s="246"/>
      <c r="M270" s="246"/>
      <c r="N270" s="246"/>
      <c r="O270" s="246"/>
      <c r="P270" s="246"/>
      <c r="Q270" s="246"/>
      <c r="R270" s="246"/>
      <c r="S270" s="246"/>
      <c r="T270" s="246"/>
      <c r="U270" s="246"/>
      <c r="V270" s="246"/>
      <c r="W270" s="246"/>
      <c r="X270" s="246"/>
      <c r="Y270" s="246"/>
      <c r="Z270" s="246"/>
      <c r="AA270" s="247"/>
      <c r="AB270" s="246"/>
      <c r="AC270" s="248"/>
      <c r="AD270" s="246"/>
      <c r="AE270" s="246"/>
      <c r="AF270" s="246"/>
      <c r="AG270" s="108" t="str">
        <f t="shared" si="32"/>
        <v/>
      </c>
      <c r="AH270" s="13" t="str">
        <f t="shared" si="33"/>
        <v/>
      </c>
      <c r="AI270" s="181" t="str">
        <f>UPPER(IF($Z270="","",IF(COUNTIF($AI$34:$AI269,$Z270)&lt;1,$Z270,"")))</f>
        <v/>
      </c>
      <c r="AJ270" s="36" t="str">
        <f t="shared" si="34"/>
        <v/>
      </c>
      <c r="AK270" s="109" t="str">
        <f t="shared" si="35"/>
        <v/>
      </c>
      <c r="AL270" s="246"/>
      <c r="AM270" s="33"/>
    </row>
    <row r="271" spans="1:39" s="106" customFormat="1">
      <c r="A271" s="36" t="str">
        <f t="shared" si="30"/>
        <v>XXX</v>
      </c>
      <c r="B271" s="105" t="str">
        <f t="shared" si="28"/>
        <v/>
      </c>
      <c r="C271" s="177"/>
      <c r="D271" s="36"/>
      <c r="E271" s="36" t="str">
        <f t="shared" si="36"/>
        <v/>
      </c>
      <c r="F271" s="246"/>
      <c r="G271" s="246"/>
      <c r="H271" s="246"/>
      <c r="I271" s="246"/>
      <c r="J271" s="246"/>
      <c r="K271" s="246"/>
      <c r="L271" s="246"/>
      <c r="M271" s="246"/>
      <c r="N271" s="246"/>
      <c r="O271" s="246"/>
      <c r="P271" s="246"/>
      <c r="Q271" s="246"/>
      <c r="R271" s="246"/>
      <c r="S271" s="246"/>
      <c r="T271" s="246"/>
      <c r="U271" s="246"/>
      <c r="V271" s="246"/>
      <c r="W271" s="246"/>
      <c r="X271" s="246"/>
      <c r="Y271" s="246"/>
      <c r="Z271" s="246"/>
      <c r="AA271" s="247"/>
      <c r="AB271" s="246"/>
      <c r="AC271" s="248"/>
      <c r="AD271" s="246"/>
      <c r="AE271" s="246"/>
      <c r="AF271" s="246"/>
      <c r="AG271" s="108" t="str">
        <f t="shared" si="32"/>
        <v/>
      </c>
      <c r="AH271" s="13" t="str">
        <f t="shared" si="33"/>
        <v/>
      </c>
      <c r="AI271" s="181" t="str">
        <f>UPPER(IF($Z271="","",IF(COUNTIF($AI$34:$AI270,$Z271)&lt;1,$Z271,"")))</f>
        <v/>
      </c>
      <c r="AJ271" s="36" t="str">
        <f t="shared" si="34"/>
        <v/>
      </c>
      <c r="AK271" s="109" t="str">
        <f t="shared" si="35"/>
        <v/>
      </c>
      <c r="AL271" s="246"/>
      <c r="AM271" s="33"/>
    </row>
    <row r="272" spans="1:39" s="106" customFormat="1">
      <c r="A272" s="36" t="str">
        <f t="shared" si="30"/>
        <v>XXX</v>
      </c>
      <c r="B272" s="105" t="str">
        <f t="shared" si="28"/>
        <v/>
      </c>
      <c r="C272" s="179"/>
      <c r="D272" s="36"/>
      <c r="E272" s="36" t="str">
        <f t="shared" si="36"/>
        <v/>
      </c>
      <c r="F272" s="246"/>
      <c r="G272" s="246"/>
      <c r="H272" s="246"/>
      <c r="I272" s="246"/>
      <c r="J272" s="246"/>
      <c r="K272" s="246"/>
      <c r="L272" s="246"/>
      <c r="M272" s="246"/>
      <c r="N272" s="246"/>
      <c r="O272" s="246"/>
      <c r="P272" s="246"/>
      <c r="Q272" s="246"/>
      <c r="R272" s="246"/>
      <c r="S272" s="246"/>
      <c r="T272" s="246"/>
      <c r="U272" s="246"/>
      <c r="V272" s="246"/>
      <c r="W272" s="246"/>
      <c r="X272" s="246"/>
      <c r="Y272" s="246"/>
      <c r="Z272" s="246"/>
      <c r="AA272" s="247"/>
      <c r="AB272" s="246"/>
      <c r="AC272" s="248"/>
      <c r="AD272" s="246"/>
      <c r="AE272" s="246"/>
      <c r="AF272" s="246"/>
      <c r="AG272" s="108" t="str">
        <f t="shared" si="32"/>
        <v/>
      </c>
      <c r="AH272" s="13" t="str">
        <f t="shared" si="33"/>
        <v/>
      </c>
      <c r="AI272" s="181" t="str">
        <f>UPPER(IF($Z272="","",IF(COUNTIF($AI$34:$AI271,$Z272)&lt;1,$Z272,"")))</f>
        <v/>
      </c>
      <c r="AJ272" s="36" t="str">
        <f t="shared" si="34"/>
        <v/>
      </c>
      <c r="AK272" s="109" t="str">
        <f t="shared" si="35"/>
        <v/>
      </c>
      <c r="AL272" s="246"/>
      <c r="AM272" s="33"/>
    </row>
    <row r="273" spans="1:39" s="106" customFormat="1">
      <c r="A273" s="36" t="str">
        <f t="shared" si="30"/>
        <v>XXX</v>
      </c>
      <c r="B273" s="105" t="str">
        <f t="shared" si="28"/>
        <v/>
      </c>
      <c r="C273" s="178"/>
      <c r="D273" s="36"/>
      <c r="E273" s="36" t="str">
        <f t="shared" si="36"/>
        <v/>
      </c>
      <c r="F273" s="246"/>
      <c r="G273" s="246"/>
      <c r="H273" s="246"/>
      <c r="I273" s="246"/>
      <c r="J273" s="246"/>
      <c r="K273" s="246"/>
      <c r="L273" s="246"/>
      <c r="M273" s="246"/>
      <c r="N273" s="246"/>
      <c r="O273" s="246"/>
      <c r="P273" s="246"/>
      <c r="Q273" s="246"/>
      <c r="R273" s="246"/>
      <c r="S273" s="246"/>
      <c r="T273" s="246"/>
      <c r="U273" s="246"/>
      <c r="V273" s="246"/>
      <c r="W273" s="246"/>
      <c r="X273" s="246"/>
      <c r="Y273" s="246"/>
      <c r="Z273" s="246"/>
      <c r="AA273" s="247"/>
      <c r="AB273" s="246"/>
      <c r="AC273" s="248"/>
      <c r="AD273" s="246"/>
      <c r="AE273" s="246"/>
      <c r="AF273" s="246"/>
      <c r="AG273" s="108" t="str">
        <f t="shared" si="32"/>
        <v/>
      </c>
      <c r="AH273" s="13" t="str">
        <f t="shared" si="33"/>
        <v/>
      </c>
      <c r="AI273" s="181" t="str">
        <f>UPPER(IF($Z273="","",IF(COUNTIF($AI$34:$AI272,$Z273)&lt;1,$Z273,"")))</f>
        <v/>
      </c>
      <c r="AJ273" s="36" t="str">
        <f t="shared" si="34"/>
        <v/>
      </c>
      <c r="AK273" s="109" t="str">
        <f t="shared" si="35"/>
        <v/>
      </c>
      <c r="AL273" s="246"/>
      <c r="AM273" s="33"/>
    </row>
    <row r="274" spans="1:39" s="106" customFormat="1">
      <c r="A274" s="36" t="str">
        <f t="shared" si="30"/>
        <v>XXX</v>
      </c>
      <c r="B274" s="105" t="str">
        <f t="shared" si="28"/>
        <v/>
      </c>
      <c r="C274" s="178"/>
      <c r="D274" s="36"/>
      <c r="E274" s="36" t="str">
        <f t="shared" si="36"/>
        <v/>
      </c>
      <c r="F274" s="246"/>
      <c r="G274" s="246"/>
      <c r="H274" s="246"/>
      <c r="I274" s="246"/>
      <c r="J274" s="246"/>
      <c r="K274" s="246"/>
      <c r="L274" s="246"/>
      <c r="M274" s="246"/>
      <c r="N274" s="246"/>
      <c r="O274" s="246"/>
      <c r="P274" s="246"/>
      <c r="Q274" s="246"/>
      <c r="R274" s="246"/>
      <c r="S274" s="246"/>
      <c r="T274" s="246"/>
      <c r="U274" s="246"/>
      <c r="V274" s="246"/>
      <c r="W274" s="246"/>
      <c r="X274" s="246"/>
      <c r="Y274" s="246"/>
      <c r="Z274" s="246"/>
      <c r="AA274" s="247"/>
      <c r="AB274" s="246"/>
      <c r="AC274" s="248"/>
      <c r="AD274" s="246"/>
      <c r="AE274" s="246"/>
      <c r="AF274" s="246"/>
      <c r="AG274" s="108" t="str">
        <f t="shared" si="32"/>
        <v/>
      </c>
      <c r="AH274" s="13" t="str">
        <f t="shared" si="33"/>
        <v/>
      </c>
      <c r="AI274" s="181" t="str">
        <f>UPPER(IF($Z274="","",IF(COUNTIF($AI$34:$AI273,$Z274)&lt;1,$Z274,"")))</f>
        <v/>
      </c>
      <c r="AJ274" s="36" t="str">
        <f t="shared" si="34"/>
        <v/>
      </c>
      <c r="AK274" s="109" t="str">
        <f t="shared" si="35"/>
        <v/>
      </c>
      <c r="AL274" s="246"/>
      <c r="AM274" s="33"/>
    </row>
    <row r="275" spans="1:39" s="106" customFormat="1">
      <c r="A275" s="36" t="str">
        <f t="shared" si="30"/>
        <v>XXX</v>
      </c>
      <c r="B275" s="105" t="str">
        <f t="shared" si="28"/>
        <v/>
      </c>
      <c r="C275" s="177"/>
      <c r="D275" s="36"/>
      <c r="E275" s="36" t="str">
        <f t="shared" si="36"/>
        <v/>
      </c>
      <c r="F275" s="246"/>
      <c r="G275" s="246"/>
      <c r="H275" s="246"/>
      <c r="I275" s="246"/>
      <c r="J275" s="246"/>
      <c r="K275" s="246"/>
      <c r="L275" s="246"/>
      <c r="M275" s="246"/>
      <c r="N275" s="246"/>
      <c r="O275" s="246"/>
      <c r="P275" s="246"/>
      <c r="Q275" s="246"/>
      <c r="R275" s="246"/>
      <c r="S275" s="246"/>
      <c r="T275" s="246"/>
      <c r="U275" s="246"/>
      <c r="V275" s="246"/>
      <c r="W275" s="246"/>
      <c r="X275" s="246"/>
      <c r="Y275" s="246"/>
      <c r="Z275" s="246"/>
      <c r="AA275" s="247"/>
      <c r="AB275" s="246"/>
      <c r="AC275" s="248"/>
      <c r="AD275" s="246"/>
      <c r="AE275" s="246"/>
      <c r="AF275" s="246"/>
      <c r="AG275" s="108" t="str">
        <f t="shared" si="32"/>
        <v/>
      </c>
      <c r="AH275" s="13" t="str">
        <f t="shared" si="33"/>
        <v/>
      </c>
      <c r="AI275" s="181" t="str">
        <f>UPPER(IF($Z275="","",IF(COUNTIF($AI$34:$AI274,$Z275)&lt;1,$Z275,"")))</f>
        <v/>
      </c>
      <c r="AJ275" s="36" t="str">
        <f t="shared" ref="AJ275:AJ338" si="40">IF(Z275="","",IF(COUNTIF(Z$35:Z$1035,$Z275)&lt;4,"每隊最少4人",IF(COUNTIF(Z$35:Z$1035,Z275)&gt;6,"每隊最多6人",COUNTIF(Z$35:Z$1035,Z275))))</f>
        <v/>
      </c>
      <c r="AK275" s="109" t="str">
        <f t="shared" si="35"/>
        <v/>
      </c>
      <c r="AL275" s="246"/>
      <c r="AM275" s="33"/>
    </row>
    <row r="276" spans="1:39" s="106" customFormat="1">
      <c r="A276" s="36" t="str">
        <f t="shared" si="30"/>
        <v>XXX</v>
      </c>
      <c r="B276" s="105" t="str">
        <f t="shared" si="28"/>
        <v/>
      </c>
      <c r="C276" s="178"/>
      <c r="D276" s="36"/>
      <c r="E276" s="36" t="str">
        <f t="shared" si="36"/>
        <v/>
      </c>
      <c r="F276" s="246"/>
      <c r="G276" s="246"/>
      <c r="H276" s="246"/>
      <c r="I276" s="246"/>
      <c r="J276" s="246"/>
      <c r="K276" s="246"/>
      <c r="L276" s="246"/>
      <c r="M276" s="246"/>
      <c r="N276" s="246"/>
      <c r="O276" s="246"/>
      <c r="P276" s="246"/>
      <c r="Q276" s="246"/>
      <c r="R276" s="246"/>
      <c r="S276" s="246"/>
      <c r="T276" s="246"/>
      <c r="U276" s="246"/>
      <c r="V276" s="246"/>
      <c r="W276" s="246"/>
      <c r="X276" s="246"/>
      <c r="Y276" s="246"/>
      <c r="Z276" s="246"/>
      <c r="AA276" s="247"/>
      <c r="AB276" s="246"/>
      <c r="AC276" s="248"/>
      <c r="AD276" s="246"/>
      <c r="AE276" s="246"/>
      <c r="AF276" s="246"/>
      <c r="AG276" s="108" t="str">
        <f t="shared" si="32"/>
        <v/>
      </c>
      <c r="AH276" s="13" t="str">
        <f t="shared" si="33"/>
        <v/>
      </c>
      <c r="AI276" s="181" t="str">
        <f>UPPER(IF($Z276="","",IF(COUNTIF($AI$34:$AI275,$Z276)&lt;1,$Z276,"")))</f>
        <v/>
      </c>
      <c r="AJ276" s="36" t="str">
        <f t="shared" si="40"/>
        <v/>
      </c>
      <c r="AK276" s="109" t="str">
        <f t="shared" si="35"/>
        <v/>
      </c>
      <c r="AL276" s="246"/>
      <c r="AM276" s="33"/>
    </row>
    <row r="277" spans="1:39" s="106" customFormat="1">
      <c r="A277" s="36" t="str">
        <f t="shared" si="30"/>
        <v>XXX</v>
      </c>
      <c r="B277" s="105" t="str">
        <f t="shared" si="28"/>
        <v/>
      </c>
      <c r="C277" s="179"/>
      <c r="D277" s="36"/>
      <c r="E277" s="36" t="str">
        <f t="shared" si="36"/>
        <v/>
      </c>
      <c r="F277" s="246"/>
      <c r="G277" s="246"/>
      <c r="H277" s="246"/>
      <c r="I277" s="246"/>
      <c r="J277" s="246"/>
      <c r="K277" s="246"/>
      <c r="L277" s="246"/>
      <c r="M277" s="246"/>
      <c r="N277" s="246"/>
      <c r="O277" s="246"/>
      <c r="P277" s="246"/>
      <c r="Q277" s="246"/>
      <c r="R277" s="246"/>
      <c r="S277" s="246"/>
      <c r="T277" s="246"/>
      <c r="U277" s="246"/>
      <c r="V277" s="246"/>
      <c r="W277" s="246"/>
      <c r="X277" s="246"/>
      <c r="Y277" s="246"/>
      <c r="Z277" s="246"/>
      <c r="AA277" s="247"/>
      <c r="AB277" s="246"/>
      <c r="AC277" s="248"/>
      <c r="AD277" s="246"/>
      <c r="AE277" s="246"/>
      <c r="AF277" s="246"/>
      <c r="AG277" s="108" t="str">
        <f t="shared" si="32"/>
        <v/>
      </c>
      <c r="AH277" s="13" t="str">
        <f t="shared" si="33"/>
        <v/>
      </c>
      <c r="AI277" s="181" t="str">
        <f>UPPER(IF($Z277="","",IF(COUNTIF($AI$34:$AI276,$Z277)&lt;1,$Z277,"")))</f>
        <v/>
      </c>
      <c r="AJ277" s="36" t="str">
        <f t="shared" si="40"/>
        <v/>
      </c>
      <c r="AK277" s="109" t="str">
        <f t="shared" si="35"/>
        <v/>
      </c>
      <c r="AL277" s="246"/>
      <c r="AM277" s="33"/>
    </row>
    <row r="278" spans="1:39" s="106" customFormat="1">
      <c r="A278" s="36" t="str">
        <f t="shared" si="30"/>
        <v>XXX</v>
      </c>
      <c r="B278" s="105" t="str">
        <f t="shared" si="28"/>
        <v/>
      </c>
      <c r="C278" s="178"/>
      <c r="D278" s="36"/>
      <c r="E278" s="36" t="str">
        <f t="shared" si="36"/>
        <v/>
      </c>
      <c r="F278" s="246"/>
      <c r="G278" s="246"/>
      <c r="H278" s="246"/>
      <c r="I278" s="246"/>
      <c r="J278" s="246"/>
      <c r="K278" s="246"/>
      <c r="L278" s="246"/>
      <c r="M278" s="246"/>
      <c r="N278" s="246"/>
      <c r="O278" s="246"/>
      <c r="P278" s="246"/>
      <c r="Q278" s="246"/>
      <c r="R278" s="246"/>
      <c r="S278" s="246"/>
      <c r="T278" s="246"/>
      <c r="U278" s="246"/>
      <c r="V278" s="246"/>
      <c r="W278" s="246"/>
      <c r="X278" s="246"/>
      <c r="Y278" s="246"/>
      <c r="Z278" s="246"/>
      <c r="AA278" s="247"/>
      <c r="AB278" s="246"/>
      <c r="AC278" s="248"/>
      <c r="AD278" s="246"/>
      <c r="AE278" s="246"/>
      <c r="AF278" s="246"/>
      <c r="AG278" s="108" t="str">
        <f t="shared" si="32"/>
        <v/>
      </c>
      <c r="AH278" s="13" t="str">
        <f t="shared" si="33"/>
        <v/>
      </c>
      <c r="AI278" s="181" t="str">
        <f>UPPER(IF($Z278="","",IF(COUNTIF($AI$34:$AI277,$Z278)&lt;1,$Z278,"")))</f>
        <v/>
      </c>
      <c r="AJ278" s="36" t="str">
        <f t="shared" si="40"/>
        <v/>
      </c>
      <c r="AK278" s="109" t="str">
        <f t="shared" si="35"/>
        <v/>
      </c>
      <c r="AL278" s="246"/>
      <c r="AM278" s="33"/>
    </row>
    <row r="279" spans="1:39" s="106" customFormat="1">
      <c r="A279" s="36" t="str">
        <f t="shared" si="30"/>
        <v>XXX</v>
      </c>
      <c r="B279" s="105" t="str">
        <f t="shared" si="28"/>
        <v/>
      </c>
      <c r="C279" s="179"/>
      <c r="D279" s="36"/>
      <c r="E279" s="36" t="str">
        <f t="shared" si="36"/>
        <v/>
      </c>
      <c r="F279" s="246"/>
      <c r="G279" s="246"/>
      <c r="H279" s="246"/>
      <c r="I279" s="246"/>
      <c r="J279" s="246"/>
      <c r="K279" s="246"/>
      <c r="L279" s="246"/>
      <c r="M279" s="246"/>
      <c r="N279" s="246"/>
      <c r="O279" s="246"/>
      <c r="P279" s="246"/>
      <c r="Q279" s="246"/>
      <c r="R279" s="246"/>
      <c r="S279" s="246"/>
      <c r="T279" s="246"/>
      <c r="U279" s="246"/>
      <c r="V279" s="246"/>
      <c r="W279" s="246"/>
      <c r="X279" s="246"/>
      <c r="Y279" s="246"/>
      <c r="Z279" s="246"/>
      <c r="AA279" s="247"/>
      <c r="AB279" s="246"/>
      <c r="AC279" s="248"/>
      <c r="AD279" s="246"/>
      <c r="AE279" s="246"/>
      <c r="AF279" s="246"/>
      <c r="AG279" s="108" t="str">
        <f t="shared" si="32"/>
        <v/>
      </c>
      <c r="AH279" s="13" t="str">
        <f t="shared" si="33"/>
        <v/>
      </c>
      <c r="AI279" s="181" t="str">
        <f>UPPER(IF($Z279="","",IF(COUNTIF($AI$34:$AI278,$Z279)&lt;1,$Z279,"")))</f>
        <v/>
      </c>
      <c r="AJ279" s="36" t="str">
        <f t="shared" si="40"/>
        <v/>
      </c>
      <c r="AK279" s="109" t="str">
        <f t="shared" si="35"/>
        <v/>
      </c>
      <c r="AL279" s="246"/>
      <c r="AM279" s="33"/>
    </row>
    <row r="280" spans="1:39" s="106" customFormat="1">
      <c r="A280" s="36" t="str">
        <f t="shared" si="30"/>
        <v>XXX</v>
      </c>
      <c r="B280" s="105" t="str">
        <f t="shared" si="28"/>
        <v/>
      </c>
      <c r="C280" s="176"/>
      <c r="D280" s="36"/>
      <c r="E280" s="36" t="str">
        <f t="shared" si="36"/>
        <v/>
      </c>
      <c r="F280" s="246"/>
      <c r="G280" s="246"/>
      <c r="H280" s="246"/>
      <c r="I280" s="246"/>
      <c r="J280" s="246"/>
      <c r="K280" s="246"/>
      <c r="L280" s="246"/>
      <c r="M280" s="246"/>
      <c r="N280" s="246"/>
      <c r="O280" s="246"/>
      <c r="P280" s="246"/>
      <c r="Q280" s="246"/>
      <c r="R280" s="246"/>
      <c r="S280" s="246"/>
      <c r="T280" s="246"/>
      <c r="U280" s="246"/>
      <c r="V280" s="246"/>
      <c r="W280" s="246"/>
      <c r="X280" s="246"/>
      <c r="Y280" s="246"/>
      <c r="Z280" s="246"/>
      <c r="AA280" s="247"/>
      <c r="AB280" s="246"/>
      <c r="AC280" s="248"/>
      <c r="AD280" s="246"/>
      <c r="AE280" s="246"/>
      <c r="AF280" s="246"/>
      <c r="AG280" s="108" t="str">
        <f t="shared" si="32"/>
        <v/>
      </c>
      <c r="AH280" s="13" t="str">
        <f t="shared" si="33"/>
        <v/>
      </c>
      <c r="AI280" s="181" t="str">
        <f>UPPER(IF($Z280="","",IF(COUNTIF($AI$34:$AI279,$Z280)&lt;1,$Z280,"")))</f>
        <v/>
      </c>
      <c r="AJ280" s="36" t="str">
        <f t="shared" si="40"/>
        <v/>
      </c>
      <c r="AK280" s="109" t="str">
        <f t="shared" si="35"/>
        <v/>
      </c>
      <c r="AL280" s="246"/>
      <c r="AM280" s="33"/>
    </row>
    <row r="281" spans="1:39" s="106" customFormat="1">
      <c r="A281" s="36" t="str">
        <f t="shared" si="30"/>
        <v>XXX</v>
      </c>
      <c r="B281" s="105" t="str">
        <f t="shared" si="28"/>
        <v/>
      </c>
      <c r="C281" s="177"/>
      <c r="D281" s="36"/>
      <c r="E281" s="36" t="str">
        <f t="shared" si="36"/>
        <v/>
      </c>
      <c r="F281" s="246"/>
      <c r="G281" s="246"/>
      <c r="H281" s="246"/>
      <c r="I281" s="246"/>
      <c r="J281" s="246"/>
      <c r="K281" s="246"/>
      <c r="L281" s="246"/>
      <c r="M281" s="246"/>
      <c r="N281" s="246"/>
      <c r="O281" s="246"/>
      <c r="P281" s="246"/>
      <c r="Q281" s="246"/>
      <c r="R281" s="246"/>
      <c r="S281" s="246"/>
      <c r="T281" s="246"/>
      <c r="U281" s="246"/>
      <c r="V281" s="246"/>
      <c r="W281" s="246"/>
      <c r="X281" s="246"/>
      <c r="Y281" s="246"/>
      <c r="Z281" s="246"/>
      <c r="AA281" s="247"/>
      <c r="AB281" s="246"/>
      <c r="AC281" s="248"/>
      <c r="AD281" s="246"/>
      <c r="AE281" s="246"/>
      <c r="AF281" s="246"/>
      <c r="AG281" s="108" t="str">
        <f t="shared" si="32"/>
        <v/>
      </c>
      <c r="AH281" s="13" t="str">
        <f t="shared" si="33"/>
        <v/>
      </c>
      <c r="AI281" s="181" t="str">
        <f>UPPER(IF($Z281="","",IF(COUNTIF($AI$34:$AI280,$Z281)&lt;1,$Z281,"")))</f>
        <v/>
      </c>
      <c r="AJ281" s="36" t="str">
        <f t="shared" si="40"/>
        <v/>
      </c>
      <c r="AK281" s="109" t="str">
        <f t="shared" si="35"/>
        <v/>
      </c>
      <c r="AL281" s="246"/>
      <c r="AM281" s="33"/>
    </row>
    <row r="282" spans="1:39" s="106" customFormat="1">
      <c r="A282" s="36" t="str">
        <f t="shared" si="30"/>
        <v>XXX</v>
      </c>
      <c r="B282" s="105" t="str">
        <f t="shared" si="28"/>
        <v/>
      </c>
      <c r="C282" s="179"/>
      <c r="D282" s="36"/>
      <c r="E282" s="36" t="str">
        <f t="shared" si="36"/>
        <v/>
      </c>
      <c r="F282" s="246"/>
      <c r="G282" s="246"/>
      <c r="H282" s="246"/>
      <c r="I282" s="246"/>
      <c r="J282" s="246"/>
      <c r="K282" s="246"/>
      <c r="L282" s="246"/>
      <c r="M282" s="246"/>
      <c r="N282" s="246"/>
      <c r="O282" s="246"/>
      <c r="P282" s="246"/>
      <c r="Q282" s="246"/>
      <c r="R282" s="246"/>
      <c r="S282" s="246"/>
      <c r="T282" s="246"/>
      <c r="U282" s="246"/>
      <c r="V282" s="246"/>
      <c r="W282" s="246"/>
      <c r="X282" s="246"/>
      <c r="Y282" s="246"/>
      <c r="Z282" s="246"/>
      <c r="AA282" s="247"/>
      <c r="AB282" s="246"/>
      <c r="AC282" s="248"/>
      <c r="AD282" s="246"/>
      <c r="AE282" s="246"/>
      <c r="AF282" s="246"/>
      <c r="AG282" s="108" t="str">
        <f t="shared" si="32"/>
        <v/>
      </c>
      <c r="AH282" s="13" t="str">
        <f t="shared" si="33"/>
        <v/>
      </c>
      <c r="AI282" s="181" t="str">
        <f>UPPER(IF($Z282="","",IF(COUNTIF($AI$34:$AI281,$Z282)&lt;1,$Z282,"")))</f>
        <v/>
      </c>
      <c r="AJ282" s="36" t="str">
        <f t="shared" si="40"/>
        <v/>
      </c>
      <c r="AK282" s="109" t="str">
        <f t="shared" si="35"/>
        <v/>
      </c>
      <c r="AL282" s="246"/>
      <c r="AM282" s="33"/>
    </row>
    <row r="283" spans="1:39" s="106" customFormat="1">
      <c r="A283" s="36" t="str">
        <f t="shared" si="30"/>
        <v>XXX</v>
      </c>
      <c r="B283" s="105" t="str">
        <f t="shared" si="28"/>
        <v/>
      </c>
      <c r="C283" s="178"/>
      <c r="D283" s="36"/>
      <c r="E283" s="36" t="str">
        <f t="shared" si="36"/>
        <v/>
      </c>
      <c r="F283" s="246"/>
      <c r="G283" s="246"/>
      <c r="H283" s="246"/>
      <c r="I283" s="246"/>
      <c r="J283" s="246"/>
      <c r="K283" s="246"/>
      <c r="L283" s="246"/>
      <c r="M283" s="246"/>
      <c r="N283" s="246"/>
      <c r="O283" s="246"/>
      <c r="P283" s="246"/>
      <c r="Q283" s="246"/>
      <c r="R283" s="246"/>
      <c r="S283" s="246"/>
      <c r="T283" s="246"/>
      <c r="U283" s="246"/>
      <c r="V283" s="246"/>
      <c r="W283" s="246"/>
      <c r="X283" s="246"/>
      <c r="Y283" s="246"/>
      <c r="Z283" s="246"/>
      <c r="AA283" s="247"/>
      <c r="AB283" s="246"/>
      <c r="AC283" s="248"/>
      <c r="AD283" s="246"/>
      <c r="AE283" s="246"/>
      <c r="AF283" s="246"/>
      <c r="AG283" s="108" t="str">
        <f t="shared" si="32"/>
        <v/>
      </c>
      <c r="AH283" s="13" t="str">
        <f t="shared" si="33"/>
        <v/>
      </c>
      <c r="AI283" s="181" t="str">
        <f>UPPER(IF($Z283="","",IF(COUNTIF($AI$34:$AI282,$Z283)&lt;1,$Z283,"")))</f>
        <v/>
      </c>
      <c r="AJ283" s="36" t="str">
        <f t="shared" si="40"/>
        <v/>
      </c>
      <c r="AK283" s="109" t="str">
        <f t="shared" si="35"/>
        <v/>
      </c>
      <c r="AL283" s="246"/>
      <c r="AM283" s="33"/>
    </row>
    <row r="284" spans="1:39" s="106" customFormat="1">
      <c r="A284" s="36" t="str">
        <f t="shared" si="30"/>
        <v>XXX</v>
      </c>
      <c r="B284" s="105" t="str">
        <f t="shared" si="28"/>
        <v/>
      </c>
      <c r="C284" s="176"/>
      <c r="D284" s="36"/>
      <c r="E284" s="36" t="str">
        <f t="shared" si="36"/>
        <v/>
      </c>
      <c r="F284" s="246"/>
      <c r="G284" s="246"/>
      <c r="H284" s="246"/>
      <c r="I284" s="246"/>
      <c r="J284" s="246"/>
      <c r="K284" s="246"/>
      <c r="L284" s="246"/>
      <c r="M284" s="246"/>
      <c r="N284" s="246"/>
      <c r="O284" s="246"/>
      <c r="P284" s="246"/>
      <c r="Q284" s="246"/>
      <c r="R284" s="246"/>
      <c r="S284" s="246"/>
      <c r="T284" s="246"/>
      <c r="U284" s="246"/>
      <c r="V284" s="246"/>
      <c r="W284" s="246"/>
      <c r="X284" s="246"/>
      <c r="Y284" s="246"/>
      <c r="Z284" s="246"/>
      <c r="AA284" s="247"/>
      <c r="AB284" s="246"/>
      <c r="AC284" s="248"/>
      <c r="AD284" s="246"/>
      <c r="AE284" s="246"/>
      <c r="AF284" s="246"/>
      <c r="AG284" s="108" t="str">
        <f t="shared" si="32"/>
        <v/>
      </c>
      <c r="AH284" s="13" t="str">
        <f t="shared" si="33"/>
        <v/>
      </c>
      <c r="AI284" s="181" t="str">
        <f>UPPER(IF($Z284="","",IF(COUNTIF($AI$34:$AI283,$Z284)&lt;1,$Z284,"")))</f>
        <v/>
      </c>
      <c r="AJ284" s="36" t="str">
        <f t="shared" si="40"/>
        <v/>
      </c>
      <c r="AK284" s="109" t="str">
        <f t="shared" si="35"/>
        <v/>
      </c>
      <c r="AL284" s="246"/>
      <c r="AM284" s="33"/>
    </row>
    <row r="285" spans="1:39" s="106" customFormat="1">
      <c r="A285" s="36" t="str">
        <f t="shared" si="30"/>
        <v>XXX</v>
      </c>
      <c r="B285" s="105" t="str">
        <f t="shared" si="28"/>
        <v/>
      </c>
      <c r="C285" s="176"/>
      <c r="D285" s="36"/>
      <c r="E285" s="36" t="str">
        <f t="shared" si="36"/>
        <v/>
      </c>
      <c r="F285" s="246"/>
      <c r="G285" s="246"/>
      <c r="H285" s="246"/>
      <c r="I285" s="246"/>
      <c r="J285" s="246"/>
      <c r="K285" s="246"/>
      <c r="L285" s="246"/>
      <c r="M285" s="246"/>
      <c r="N285" s="246"/>
      <c r="O285" s="246"/>
      <c r="P285" s="246"/>
      <c r="Q285" s="246"/>
      <c r="R285" s="246"/>
      <c r="S285" s="246"/>
      <c r="T285" s="246"/>
      <c r="U285" s="246"/>
      <c r="V285" s="246"/>
      <c r="W285" s="246"/>
      <c r="X285" s="246"/>
      <c r="Y285" s="246"/>
      <c r="Z285" s="246"/>
      <c r="AA285" s="247"/>
      <c r="AB285" s="246"/>
      <c r="AC285" s="248"/>
      <c r="AD285" s="246"/>
      <c r="AE285" s="246"/>
      <c r="AF285" s="246"/>
      <c r="AG285" s="108" t="str">
        <f t="shared" si="32"/>
        <v/>
      </c>
      <c r="AH285" s="13" t="str">
        <f t="shared" si="33"/>
        <v/>
      </c>
      <c r="AI285" s="181" t="str">
        <f>UPPER(IF($Z285="","",IF(COUNTIF($AI$34:$AI284,$Z285)&lt;1,$Z285,"")))</f>
        <v/>
      </c>
      <c r="AJ285" s="36" t="str">
        <f t="shared" si="40"/>
        <v/>
      </c>
      <c r="AK285" s="109" t="str">
        <f t="shared" si="35"/>
        <v/>
      </c>
      <c r="AL285" s="246"/>
      <c r="AM285" s="33"/>
    </row>
    <row r="286" spans="1:39" s="106" customFormat="1">
      <c r="A286" s="36" t="str">
        <f t="shared" si="30"/>
        <v>XXX</v>
      </c>
      <c r="B286" s="105" t="str">
        <f t="shared" si="28"/>
        <v/>
      </c>
      <c r="C286" s="178"/>
      <c r="D286" s="36"/>
      <c r="E286" s="36" t="str">
        <f t="shared" si="36"/>
        <v/>
      </c>
      <c r="F286" s="246"/>
      <c r="G286" s="246"/>
      <c r="H286" s="246"/>
      <c r="I286" s="246"/>
      <c r="J286" s="246"/>
      <c r="K286" s="246"/>
      <c r="L286" s="246"/>
      <c r="M286" s="246"/>
      <c r="N286" s="246"/>
      <c r="O286" s="246"/>
      <c r="P286" s="246"/>
      <c r="Q286" s="246"/>
      <c r="R286" s="246"/>
      <c r="S286" s="246"/>
      <c r="T286" s="246"/>
      <c r="U286" s="246"/>
      <c r="V286" s="246"/>
      <c r="W286" s="246"/>
      <c r="X286" s="246"/>
      <c r="Y286" s="246"/>
      <c r="Z286" s="246"/>
      <c r="AA286" s="247"/>
      <c r="AB286" s="246"/>
      <c r="AC286" s="248"/>
      <c r="AD286" s="246"/>
      <c r="AE286" s="246"/>
      <c r="AF286" s="246"/>
      <c r="AG286" s="108" t="str">
        <f t="shared" si="32"/>
        <v/>
      </c>
      <c r="AH286" s="13" t="str">
        <f t="shared" si="33"/>
        <v/>
      </c>
      <c r="AI286" s="181" t="str">
        <f>UPPER(IF($Z286="","",IF(COUNTIF($AI$34:$AI285,$Z286)&lt;1,$Z286,"")))</f>
        <v/>
      </c>
      <c r="AJ286" s="36" t="str">
        <f t="shared" si="40"/>
        <v/>
      </c>
      <c r="AK286" s="109" t="str">
        <f t="shared" si="35"/>
        <v/>
      </c>
      <c r="AL286" s="246"/>
      <c r="AM286" s="33"/>
    </row>
    <row r="287" spans="1:39" s="106" customFormat="1">
      <c r="A287" s="36" t="str">
        <f t="shared" si="30"/>
        <v>XXX</v>
      </c>
      <c r="B287" s="105" t="str">
        <f t="shared" si="28"/>
        <v/>
      </c>
      <c r="C287" s="177"/>
      <c r="D287" s="36"/>
      <c r="E287" s="36" t="str">
        <f t="shared" si="36"/>
        <v/>
      </c>
      <c r="F287" s="246"/>
      <c r="G287" s="246"/>
      <c r="H287" s="246"/>
      <c r="I287" s="246"/>
      <c r="J287" s="246"/>
      <c r="K287" s="246"/>
      <c r="L287" s="246"/>
      <c r="M287" s="246"/>
      <c r="N287" s="246"/>
      <c r="O287" s="246"/>
      <c r="P287" s="246"/>
      <c r="Q287" s="246"/>
      <c r="R287" s="246"/>
      <c r="S287" s="246"/>
      <c r="T287" s="246"/>
      <c r="U287" s="246"/>
      <c r="V287" s="246"/>
      <c r="W287" s="246"/>
      <c r="X287" s="246"/>
      <c r="Y287" s="246"/>
      <c r="Z287" s="246"/>
      <c r="AA287" s="247"/>
      <c r="AB287" s="246"/>
      <c r="AC287" s="248"/>
      <c r="AD287" s="246"/>
      <c r="AE287" s="246"/>
      <c r="AF287" s="246"/>
      <c r="AG287" s="108" t="str">
        <f t="shared" si="32"/>
        <v/>
      </c>
      <c r="AH287" s="13" t="str">
        <f t="shared" si="33"/>
        <v/>
      </c>
      <c r="AI287" s="181" t="str">
        <f>UPPER(IF($Z287="","",IF(COUNTIF($AI$34:$AI286,$Z287)&lt;1,$Z287,"")))</f>
        <v/>
      </c>
      <c r="AJ287" s="36" t="str">
        <f t="shared" si="40"/>
        <v/>
      </c>
      <c r="AK287" s="109" t="str">
        <f t="shared" si="35"/>
        <v/>
      </c>
      <c r="AL287" s="246"/>
      <c r="AM287" s="33"/>
    </row>
    <row r="288" spans="1:39" s="106" customFormat="1">
      <c r="A288" s="36" t="str">
        <f t="shared" si="30"/>
        <v>XXX</v>
      </c>
      <c r="B288" s="105" t="str">
        <f t="shared" si="28"/>
        <v/>
      </c>
      <c r="C288" s="179"/>
      <c r="D288" s="36"/>
      <c r="E288" s="36" t="str">
        <f t="shared" si="36"/>
        <v/>
      </c>
      <c r="F288" s="246"/>
      <c r="G288" s="246"/>
      <c r="H288" s="246"/>
      <c r="I288" s="246"/>
      <c r="J288" s="246"/>
      <c r="K288" s="246"/>
      <c r="L288" s="246"/>
      <c r="M288" s="246"/>
      <c r="N288" s="246"/>
      <c r="O288" s="246"/>
      <c r="P288" s="246"/>
      <c r="Q288" s="246"/>
      <c r="R288" s="246"/>
      <c r="S288" s="246"/>
      <c r="T288" s="246"/>
      <c r="U288" s="246"/>
      <c r="V288" s="246"/>
      <c r="W288" s="246"/>
      <c r="X288" s="246"/>
      <c r="Y288" s="246"/>
      <c r="Z288" s="246"/>
      <c r="AA288" s="247"/>
      <c r="AB288" s="246"/>
      <c r="AC288" s="248"/>
      <c r="AD288" s="246"/>
      <c r="AE288" s="246"/>
      <c r="AF288" s="246"/>
      <c r="AG288" s="108" t="str">
        <f t="shared" si="32"/>
        <v/>
      </c>
      <c r="AH288" s="13" t="str">
        <f t="shared" si="33"/>
        <v/>
      </c>
      <c r="AI288" s="181" t="str">
        <f>UPPER(IF($Z288="","",IF(COUNTIF($AI$34:$AI287,$Z288)&lt;1,$Z288,"")))</f>
        <v/>
      </c>
      <c r="AJ288" s="36" t="str">
        <f t="shared" si="40"/>
        <v/>
      </c>
      <c r="AK288" s="109" t="str">
        <f t="shared" si="35"/>
        <v/>
      </c>
      <c r="AL288" s="246"/>
      <c r="AM288" s="33"/>
    </row>
    <row r="289" spans="1:39" s="106" customFormat="1">
      <c r="A289" s="36" t="str">
        <f t="shared" si="30"/>
        <v>XXX</v>
      </c>
      <c r="B289" s="105" t="str">
        <f t="shared" si="28"/>
        <v/>
      </c>
      <c r="C289" s="177"/>
      <c r="D289" s="36"/>
      <c r="E289" s="36" t="str">
        <f t="shared" si="36"/>
        <v/>
      </c>
      <c r="F289" s="246"/>
      <c r="G289" s="246"/>
      <c r="H289" s="246"/>
      <c r="I289" s="246"/>
      <c r="J289" s="246"/>
      <c r="K289" s="246"/>
      <c r="L289" s="246"/>
      <c r="M289" s="246"/>
      <c r="N289" s="246"/>
      <c r="O289" s="246"/>
      <c r="P289" s="246"/>
      <c r="Q289" s="246"/>
      <c r="R289" s="246"/>
      <c r="S289" s="246"/>
      <c r="T289" s="246"/>
      <c r="U289" s="246"/>
      <c r="V289" s="246"/>
      <c r="W289" s="246"/>
      <c r="X289" s="246"/>
      <c r="Y289" s="246"/>
      <c r="Z289" s="246"/>
      <c r="AA289" s="247"/>
      <c r="AB289" s="246"/>
      <c r="AC289" s="248"/>
      <c r="AD289" s="246"/>
      <c r="AE289" s="246"/>
      <c r="AF289" s="246"/>
      <c r="AG289" s="108" t="str">
        <f t="shared" si="32"/>
        <v/>
      </c>
      <c r="AH289" s="13" t="str">
        <f t="shared" si="33"/>
        <v/>
      </c>
      <c r="AI289" s="181" t="str">
        <f>UPPER(IF($Z289="","",IF(COUNTIF($AI$34:$AI288,$Z289)&lt;1,$Z289,"")))</f>
        <v/>
      </c>
      <c r="AJ289" s="36" t="str">
        <f t="shared" si="40"/>
        <v/>
      </c>
      <c r="AK289" s="109" t="str">
        <f t="shared" si="35"/>
        <v/>
      </c>
      <c r="AL289" s="246"/>
      <c r="AM289" s="33"/>
    </row>
    <row r="290" spans="1:39" s="106" customFormat="1">
      <c r="A290" s="36" t="str">
        <f t="shared" si="30"/>
        <v>XXX</v>
      </c>
      <c r="B290" s="105" t="str">
        <f t="shared" si="28"/>
        <v/>
      </c>
      <c r="C290" s="178"/>
      <c r="D290" s="36"/>
      <c r="E290" s="36" t="str">
        <f t="shared" si="36"/>
        <v/>
      </c>
      <c r="F290" s="246"/>
      <c r="G290" s="246"/>
      <c r="H290" s="246"/>
      <c r="I290" s="246"/>
      <c r="J290" s="246"/>
      <c r="K290" s="246"/>
      <c r="L290" s="246"/>
      <c r="M290" s="246"/>
      <c r="N290" s="246"/>
      <c r="O290" s="246"/>
      <c r="P290" s="246"/>
      <c r="Q290" s="246"/>
      <c r="R290" s="246"/>
      <c r="S290" s="246"/>
      <c r="T290" s="246"/>
      <c r="U290" s="246"/>
      <c r="V290" s="246"/>
      <c r="W290" s="246"/>
      <c r="X290" s="246"/>
      <c r="Y290" s="246"/>
      <c r="Z290" s="246"/>
      <c r="AA290" s="247"/>
      <c r="AB290" s="246"/>
      <c r="AC290" s="248"/>
      <c r="AD290" s="246"/>
      <c r="AE290" s="246"/>
      <c r="AF290" s="246"/>
      <c r="AG290" s="108" t="str">
        <f t="shared" si="32"/>
        <v/>
      </c>
      <c r="AH290" s="13" t="str">
        <f t="shared" si="33"/>
        <v/>
      </c>
      <c r="AI290" s="181" t="str">
        <f>UPPER(IF($Z290="","",IF(COUNTIF($AI$34:$AI289,$Z290)&lt;1,$Z290,"")))</f>
        <v/>
      </c>
      <c r="AJ290" s="36" t="str">
        <f t="shared" si="40"/>
        <v/>
      </c>
      <c r="AK290" s="109" t="str">
        <f t="shared" si="35"/>
        <v/>
      </c>
      <c r="AL290" s="246"/>
      <c r="AM290" s="33"/>
    </row>
    <row r="291" spans="1:39" s="106" customFormat="1">
      <c r="A291" s="36" t="str">
        <f t="shared" si="30"/>
        <v>XXX</v>
      </c>
      <c r="B291" s="105" t="str">
        <f t="shared" ref="B291:B354" si="41">IF(G291="","",IF(C291="","X",A291&amp;TEXT(C291,"000")))</f>
        <v/>
      </c>
      <c r="C291" s="177"/>
      <c r="D291" s="36"/>
      <c r="E291" s="36" t="str">
        <f t="shared" si="36"/>
        <v/>
      </c>
      <c r="F291" s="246"/>
      <c r="G291" s="246"/>
      <c r="H291" s="246"/>
      <c r="I291" s="246"/>
      <c r="J291" s="246"/>
      <c r="K291" s="246"/>
      <c r="L291" s="246"/>
      <c r="M291" s="246"/>
      <c r="N291" s="246"/>
      <c r="O291" s="246"/>
      <c r="P291" s="246"/>
      <c r="Q291" s="246"/>
      <c r="R291" s="246"/>
      <c r="S291" s="246"/>
      <c r="T291" s="246"/>
      <c r="U291" s="246"/>
      <c r="V291" s="246"/>
      <c r="W291" s="246"/>
      <c r="X291" s="246"/>
      <c r="Y291" s="246"/>
      <c r="Z291" s="246"/>
      <c r="AA291" s="247"/>
      <c r="AB291" s="246"/>
      <c r="AC291" s="248"/>
      <c r="AD291" s="246"/>
      <c r="AE291" s="246"/>
      <c r="AF291" s="246"/>
      <c r="AG291" s="108" t="str">
        <f t="shared" si="32"/>
        <v/>
      </c>
      <c r="AH291" s="13" t="str">
        <f t="shared" ref="AH291:AH354" si="42">IF(AI291="","",$AH$31)</f>
        <v/>
      </c>
      <c r="AI291" s="181" t="str">
        <f>UPPER(IF($Z291="","",IF(COUNTIF($AI$34:$AI290,$Z291)&lt;1,$Z291,"")))</f>
        <v/>
      </c>
      <c r="AJ291" s="36" t="str">
        <f t="shared" si="40"/>
        <v/>
      </c>
      <c r="AK291" s="109" t="str">
        <f t="shared" ref="AK291:AK354" si="43">IF($E291="","",IF(ISTEXT($AG291),"輸入有錯誤",IF($AA291="",SUM($AG291:$AH291)+$AM291,SUM($AG291:$AH291)+$AM291+$AA$34)))</f>
        <v/>
      </c>
      <c r="AL291" s="246"/>
      <c r="AM291" s="33"/>
    </row>
    <row r="292" spans="1:39" s="106" customFormat="1">
      <c r="A292" s="36" t="str">
        <f t="shared" ref="A292:A355" si="44">IF(H292="M","B",IF(H292="F","G","XXX"))</f>
        <v>XXX</v>
      </c>
      <c r="B292" s="105" t="str">
        <f t="shared" si="41"/>
        <v/>
      </c>
      <c r="C292" s="176"/>
      <c r="D292" s="36"/>
      <c r="E292" s="36" t="str">
        <f t="shared" ref="E292:E355" si="45">UPPER(IF($I292="","",IF(AND($I292&lt;=$E$4,$I292&gt;=$D$4),$A292&amp;$F$4,IF(AND($I292&lt;=$E$5,$I292&gt;=$D$5),$A292&amp;$F$5,IF(AND($I292&lt;=$E$6,$I292&gt;=$D$6),$A292&amp;$F$6,IF(AND($I292&lt;=$E$7,$I292&gt;=$D$7),$A292&amp;$F$7,IF(AND($I292&lt;=$E$8,$I292&gt;=$D$8),$A292&amp;$F$8,IF(AND($I292&lt;=$E$9,$I292&gt;=$D$9),$A292&amp;$F$9,IF(AND($I292&lt;=$E$10,$I292&gt;=$D$10),$A292&amp;$F$10,IF(AND($I292&lt;=$E$11,$I292&gt;=$D$11),$A292&amp;$F$11,IF(AND($I292&lt;=$E$12,$I292&gt;=$D$12),$A292&amp;$F$12,"ERR")))))))))))</f>
        <v/>
      </c>
      <c r="F292" s="246"/>
      <c r="G292" s="246"/>
      <c r="H292" s="246"/>
      <c r="I292" s="246"/>
      <c r="J292" s="246"/>
      <c r="K292" s="246"/>
      <c r="L292" s="246"/>
      <c r="M292" s="246"/>
      <c r="N292" s="246"/>
      <c r="O292" s="246"/>
      <c r="P292" s="246"/>
      <c r="Q292" s="246"/>
      <c r="R292" s="246"/>
      <c r="S292" s="246"/>
      <c r="T292" s="246"/>
      <c r="U292" s="246"/>
      <c r="V292" s="246"/>
      <c r="W292" s="246"/>
      <c r="X292" s="246"/>
      <c r="Y292" s="246"/>
      <c r="Z292" s="246"/>
      <c r="AA292" s="247"/>
      <c r="AB292" s="246"/>
      <c r="AC292" s="248"/>
      <c r="AD292" s="246"/>
      <c r="AE292" s="246"/>
      <c r="AF292" s="246"/>
      <c r="AG292" s="108" t="str">
        <f t="shared" ref="AG292:AG355" si="46">IF(I292="","",IF(COUNTA(J292:W292)&gt;4,"超過項目上限",IF(COUNTA(J292:W292)=0,200,IF(COUNTA(AB292)=1,COUNTA(J292:W292)*($AG$31+$AG$32)+$AG$30,IF(COUNTA(AB292)=0,COUNTA(J292:W292)*$AG$31+$AG$30,"輸入錯誤")))))</f>
        <v/>
      </c>
      <c r="AH292" s="13" t="str">
        <f t="shared" si="42"/>
        <v/>
      </c>
      <c r="AI292" s="181" t="str">
        <f>UPPER(IF($Z292="","",IF(COUNTIF($AI$34:$AI291,$Z292)&lt;1,$Z292,"")))</f>
        <v/>
      </c>
      <c r="AJ292" s="36" t="str">
        <f t="shared" si="40"/>
        <v/>
      </c>
      <c r="AK292" s="109" t="str">
        <f t="shared" si="43"/>
        <v/>
      </c>
      <c r="AL292" s="246"/>
      <c r="AM292" s="33"/>
    </row>
    <row r="293" spans="1:39" s="106" customFormat="1">
      <c r="A293" s="36" t="str">
        <f t="shared" si="44"/>
        <v>XXX</v>
      </c>
      <c r="B293" s="105" t="str">
        <f t="shared" si="41"/>
        <v/>
      </c>
      <c r="C293" s="178"/>
      <c r="D293" s="36"/>
      <c r="E293" s="36" t="str">
        <f t="shared" si="45"/>
        <v/>
      </c>
      <c r="F293" s="246"/>
      <c r="G293" s="246"/>
      <c r="H293" s="246"/>
      <c r="I293" s="246"/>
      <c r="J293" s="246"/>
      <c r="K293" s="246"/>
      <c r="L293" s="246"/>
      <c r="M293" s="246"/>
      <c r="N293" s="246"/>
      <c r="O293" s="246"/>
      <c r="P293" s="246"/>
      <c r="Q293" s="246"/>
      <c r="R293" s="246"/>
      <c r="S293" s="246"/>
      <c r="T293" s="246"/>
      <c r="U293" s="246"/>
      <c r="V293" s="246"/>
      <c r="W293" s="246"/>
      <c r="X293" s="246"/>
      <c r="Y293" s="246"/>
      <c r="Z293" s="246"/>
      <c r="AA293" s="247"/>
      <c r="AB293" s="246"/>
      <c r="AC293" s="248"/>
      <c r="AD293" s="246"/>
      <c r="AE293" s="246"/>
      <c r="AF293" s="246"/>
      <c r="AG293" s="108" t="str">
        <f t="shared" si="46"/>
        <v/>
      </c>
      <c r="AH293" s="13" t="str">
        <f t="shared" si="42"/>
        <v/>
      </c>
      <c r="AI293" s="181" t="str">
        <f>UPPER(IF($Z293="","",IF(COUNTIF($AI$34:$AI292,$Z293)&lt;1,$Z293,"")))</f>
        <v/>
      </c>
      <c r="AJ293" s="36" t="str">
        <f t="shared" si="40"/>
        <v/>
      </c>
      <c r="AK293" s="109" t="str">
        <f t="shared" si="43"/>
        <v/>
      </c>
      <c r="AL293" s="246"/>
      <c r="AM293" s="33"/>
    </row>
    <row r="294" spans="1:39" s="106" customFormat="1">
      <c r="A294" s="36" t="str">
        <f t="shared" si="44"/>
        <v>XXX</v>
      </c>
      <c r="B294" s="105" t="str">
        <f t="shared" si="41"/>
        <v/>
      </c>
      <c r="C294" s="179"/>
      <c r="D294" s="36"/>
      <c r="E294" s="36" t="str">
        <f t="shared" si="45"/>
        <v/>
      </c>
      <c r="F294" s="246"/>
      <c r="G294" s="246"/>
      <c r="H294" s="246"/>
      <c r="I294" s="246"/>
      <c r="J294" s="246"/>
      <c r="K294" s="246"/>
      <c r="L294" s="246"/>
      <c r="M294" s="246"/>
      <c r="N294" s="246"/>
      <c r="O294" s="246"/>
      <c r="P294" s="246"/>
      <c r="Q294" s="246"/>
      <c r="R294" s="246"/>
      <c r="S294" s="246"/>
      <c r="T294" s="246"/>
      <c r="U294" s="246"/>
      <c r="V294" s="246"/>
      <c r="W294" s="246"/>
      <c r="X294" s="246"/>
      <c r="Y294" s="246"/>
      <c r="Z294" s="246"/>
      <c r="AA294" s="247"/>
      <c r="AB294" s="246"/>
      <c r="AC294" s="248"/>
      <c r="AD294" s="246"/>
      <c r="AE294" s="246"/>
      <c r="AF294" s="246"/>
      <c r="AG294" s="108" t="str">
        <f t="shared" si="46"/>
        <v/>
      </c>
      <c r="AH294" s="13" t="str">
        <f t="shared" si="42"/>
        <v/>
      </c>
      <c r="AI294" s="181" t="str">
        <f>UPPER(IF($Z294="","",IF(COUNTIF($AI$34:$AI293,$Z294)&lt;1,$Z294,"")))</f>
        <v/>
      </c>
      <c r="AJ294" s="36" t="str">
        <f t="shared" si="40"/>
        <v/>
      </c>
      <c r="AK294" s="109" t="str">
        <f t="shared" si="43"/>
        <v/>
      </c>
      <c r="AL294" s="246"/>
      <c r="AM294" s="33"/>
    </row>
    <row r="295" spans="1:39" s="106" customFormat="1">
      <c r="A295" s="36" t="str">
        <f t="shared" si="44"/>
        <v>XXX</v>
      </c>
      <c r="B295" s="105" t="str">
        <f t="shared" si="41"/>
        <v/>
      </c>
      <c r="C295" s="176"/>
      <c r="D295" s="36"/>
      <c r="E295" s="36" t="str">
        <f t="shared" si="45"/>
        <v/>
      </c>
      <c r="F295" s="246"/>
      <c r="G295" s="246"/>
      <c r="H295" s="246"/>
      <c r="I295" s="246"/>
      <c r="J295" s="246"/>
      <c r="K295" s="246"/>
      <c r="L295" s="246"/>
      <c r="M295" s="246"/>
      <c r="N295" s="246"/>
      <c r="O295" s="246"/>
      <c r="P295" s="246"/>
      <c r="Q295" s="246"/>
      <c r="R295" s="246"/>
      <c r="S295" s="246"/>
      <c r="T295" s="246"/>
      <c r="U295" s="246"/>
      <c r="V295" s="246"/>
      <c r="W295" s="246"/>
      <c r="X295" s="246"/>
      <c r="Y295" s="246"/>
      <c r="Z295" s="246"/>
      <c r="AA295" s="247"/>
      <c r="AB295" s="246"/>
      <c r="AC295" s="248"/>
      <c r="AD295" s="246"/>
      <c r="AE295" s="246"/>
      <c r="AF295" s="246"/>
      <c r="AG295" s="108" t="str">
        <f t="shared" si="46"/>
        <v/>
      </c>
      <c r="AH295" s="13" t="str">
        <f t="shared" si="42"/>
        <v/>
      </c>
      <c r="AI295" s="181" t="str">
        <f>UPPER(IF($Z295="","",IF(COUNTIF($AI$34:$AI294,$Z295)&lt;1,$Z295,"")))</f>
        <v/>
      </c>
      <c r="AJ295" s="36" t="str">
        <f t="shared" si="40"/>
        <v/>
      </c>
      <c r="AK295" s="109" t="str">
        <f t="shared" si="43"/>
        <v/>
      </c>
      <c r="AL295" s="246"/>
      <c r="AM295" s="33"/>
    </row>
    <row r="296" spans="1:39" s="106" customFormat="1">
      <c r="A296" s="36" t="str">
        <f t="shared" si="44"/>
        <v>XXX</v>
      </c>
      <c r="B296" s="105" t="str">
        <f t="shared" si="41"/>
        <v/>
      </c>
      <c r="C296" s="176"/>
      <c r="D296" s="36"/>
      <c r="E296" s="36" t="str">
        <f t="shared" si="45"/>
        <v/>
      </c>
      <c r="F296" s="246"/>
      <c r="G296" s="246"/>
      <c r="H296" s="246"/>
      <c r="I296" s="246"/>
      <c r="J296" s="246"/>
      <c r="K296" s="246"/>
      <c r="L296" s="246"/>
      <c r="M296" s="246"/>
      <c r="N296" s="246"/>
      <c r="O296" s="246"/>
      <c r="P296" s="246"/>
      <c r="Q296" s="246"/>
      <c r="R296" s="246"/>
      <c r="S296" s="246"/>
      <c r="T296" s="246"/>
      <c r="U296" s="246"/>
      <c r="V296" s="246"/>
      <c r="W296" s="246"/>
      <c r="X296" s="246"/>
      <c r="Y296" s="246"/>
      <c r="Z296" s="246"/>
      <c r="AA296" s="247"/>
      <c r="AB296" s="246"/>
      <c r="AC296" s="248"/>
      <c r="AD296" s="246"/>
      <c r="AE296" s="246"/>
      <c r="AF296" s="246"/>
      <c r="AG296" s="108" t="str">
        <f t="shared" si="46"/>
        <v/>
      </c>
      <c r="AH296" s="13" t="str">
        <f t="shared" si="42"/>
        <v/>
      </c>
      <c r="AI296" s="181" t="str">
        <f>UPPER(IF($Z296="","",IF(COUNTIF($AI$34:$AI295,$Z296)&lt;1,$Z296,"")))</f>
        <v/>
      </c>
      <c r="AJ296" s="36" t="str">
        <f t="shared" si="40"/>
        <v/>
      </c>
      <c r="AK296" s="109" t="str">
        <f t="shared" si="43"/>
        <v/>
      </c>
      <c r="AL296" s="246"/>
      <c r="AM296" s="33"/>
    </row>
    <row r="297" spans="1:39" s="106" customFormat="1">
      <c r="A297" s="36" t="str">
        <f t="shared" si="44"/>
        <v>XXX</v>
      </c>
      <c r="B297" s="105" t="str">
        <f t="shared" si="41"/>
        <v/>
      </c>
      <c r="C297" s="176"/>
      <c r="D297" s="36"/>
      <c r="E297" s="36" t="str">
        <f t="shared" si="45"/>
        <v/>
      </c>
      <c r="F297" s="246"/>
      <c r="G297" s="246"/>
      <c r="H297" s="246"/>
      <c r="I297" s="246"/>
      <c r="J297" s="246"/>
      <c r="K297" s="246"/>
      <c r="L297" s="246"/>
      <c r="M297" s="246"/>
      <c r="N297" s="246"/>
      <c r="O297" s="246"/>
      <c r="P297" s="246"/>
      <c r="Q297" s="246"/>
      <c r="R297" s="246"/>
      <c r="S297" s="246"/>
      <c r="T297" s="246"/>
      <c r="U297" s="246"/>
      <c r="V297" s="246"/>
      <c r="W297" s="246"/>
      <c r="X297" s="246"/>
      <c r="Y297" s="246"/>
      <c r="Z297" s="246"/>
      <c r="AA297" s="247"/>
      <c r="AB297" s="246"/>
      <c r="AC297" s="248"/>
      <c r="AD297" s="246"/>
      <c r="AE297" s="246"/>
      <c r="AF297" s="246"/>
      <c r="AG297" s="108" t="str">
        <f t="shared" si="46"/>
        <v/>
      </c>
      <c r="AH297" s="13" t="str">
        <f t="shared" si="42"/>
        <v/>
      </c>
      <c r="AI297" s="181" t="str">
        <f>UPPER(IF($Z297="","",IF(COUNTIF($AI$34:$AI296,$Z297)&lt;1,$Z297,"")))</f>
        <v/>
      </c>
      <c r="AJ297" s="36" t="str">
        <f t="shared" si="40"/>
        <v/>
      </c>
      <c r="AK297" s="109" t="str">
        <f t="shared" si="43"/>
        <v/>
      </c>
      <c r="AL297" s="246"/>
      <c r="AM297" s="33"/>
    </row>
    <row r="298" spans="1:39" s="106" customFormat="1">
      <c r="A298" s="36" t="str">
        <f t="shared" si="44"/>
        <v>XXX</v>
      </c>
      <c r="B298" s="105" t="str">
        <f t="shared" si="41"/>
        <v/>
      </c>
      <c r="C298" s="176"/>
      <c r="D298" s="36"/>
      <c r="E298" s="36" t="str">
        <f t="shared" si="45"/>
        <v/>
      </c>
      <c r="F298" s="246"/>
      <c r="G298" s="246"/>
      <c r="H298" s="246"/>
      <c r="I298" s="246"/>
      <c r="J298" s="246"/>
      <c r="K298" s="246"/>
      <c r="L298" s="246"/>
      <c r="M298" s="246"/>
      <c r="N298" s="246"/>
      <c r="O298" s="246"/>
      <c r="P298" s="246"/>
      <c r="Q298" s="246"/>
      <c r="R298" s="246"/>
      <c r="S298" s="246"/>
      <c r="T298" s="246"/>
      <c r="U298" s="246"/>
      <c r="V298" s="246"/>
      <c r="W298" s="246"/>
      <c r="X298" s="246"/>
      <c r="Y298" s="246"/>
      <c r="Z298" s="246"/>
      <c r="AA298" s="247"/>
      <c r="AB298" s="246"/>
      <c r="AC298" s="248"/>
      <c r="AD298" s="246"/>
      <c r="AE298" s="246"/>
      <c r="AF298" s="246"/>
      <c r="AG298" s="108" t="str">
        <f t="shared" si="46"/>
        <v/>
      </c>
      <c r="AH298" s="13" t="str">
        <f t="shared" si="42"/>
        <v/>
      </c>
      <c r="AI298" s="181" t="str">
        <f>UPPER(IF($Z298="","",IF(COUNTIF($AI$34:$AI297,$Z298)&lt;1,$Z298,"")))</f>
        <v/>
      </c>
      <c r="AJ298" s="36" t="str">
        <f t="shared" si="40"/>
        <v/>
      </c>
      <c r="AK298" s="109" t="str">
        <f t="shared" si="43"/>
        <v/>
      </c>
      <c r="AL298" s="246"/>
      <c r="AM298" s="33"/>
    </row>
    <row r="299" spans="1:39" s="106" customFormat="1">
      <c r="A299" s="36" t="str">
        <f t="shared" si="44"/>
        <v>XXX</v>
      </c>
      <c r="B299" s="105" t="str">
        <f t="shared" si="41"/>
        <v/>
      </c>
      <c r="C299" s="177"/>
      <c r="D299" s="36"/>
      <c r="E299" s="36" t="str">
        <f t="shared" si="45"/>
        <v/>
      </c>
      <c r="F299" s="246"/>
      <c r="G299" s="246"/>
      <c r="H299" s="246"/>
      <c r="I299" s="246"/>
      <c r="J299" s="246"/>
      <c r="K299" s="246"/>
      <c r="L299" s="246"/>
      <c r="M299" s="246"/>
      <c r="N299" s="246"/>
      <c r="O299" s="246"/>
      <c r="P299" s="246"/>
      <c r="Q299" s="246"/>
      <c r="R299" s="246"/>
      <c r="S299" s="246"/>
      <c r="T299" s="246"/>
      <c r="U299" s="246"/>
      <c r="V299" s="246"/>
      <c r="W299" s="246"/>
      <c r="X299" s="246"/>
      <c r="Y299" s="246"/>
      <c r="Z299" s="246"/>
      <c r="AA299" s="247"/>
      <c r="AB299" s="246"/>
      <c r="AC299" s="248"/>
      <c r="AD299" s="246"/>
      <c r="AE299" s="246"/>
      <c r="AF299" s="246"/>
      <c r="AG299" s="108" t="str">
        <f t="shared" si="46"/>
        <v/>
      </c>
      <c r="AH299" s="13" t="str">
        <f t="shared" si="42"/>
        <v/>
      </c>
      <c r="AI299" s="181" t="str">
        <f>UPPER(IF($Z299="","",IF(COUNTIF($AI$34:$AI298,$Z299)&lt;1,$Z299,"")))</f>
        <v/>
      </c>
      <c r="AJ299" s="36" t="str">
        <f t="shared" si="40"/>
        <v/>
      </c>
      <c r="AK299" s="109" t="str">
        <f t="shared" si="43"/>
        <v/>
      </c>
      <c r="AL299" s="246"/>
      <c r="AM299" s="33"/>
    </row>
    <row r="300" spans="1:39" s="106" customFormat="1">
      <c r="A300" s="36" t="str">
        <f t="shared" si="44"/>
        <v>XXX</v>
      </c>
      <c r="B300" s="105" t="str">
        <f t="shared" si="41"/>
        <v/>
      </c>
      <c r="C300" s="178"/>
      <c r="D300" s="36"/>
      <c r="E300" s="36" t="str">
        <f t="shared" si="45"/>
        <v/>
      </c>
      <c r="F300" s="246"/>
      <c r="G300" s="246"/>
      <c r="H300" s="246"/>
      <c r="I300" s="246"/>
      <c r="J300" s="246"/>
      <c r="K300" s="246"/>
      <c r="L300" s="246"/>
      <c r="M300" s="246"/>
      <c r="N300" s="246"/>
      <c r="O300" s="246"/>
      <c r="P300" s="246"/>
      <c r="Q300" s="246"/>
      <c r="R300" s="246"/>
      <c r="S300" s="246"/>
      <c r="T300" s="246"/>
      <c r="U300" s="246"/>
      <c r="V300" s="246"/>
      <c r="W300" s="246"/>
      <c r="X300" s="246"/>
      <c r="Y300" s="246"/>
      <c r="Z300" s="246"/>
      <c r="AA300" s="247"/>
      <c r="AB300" s="246"/>
      <c r="AC300" s="248"/>
      <c r="AD300" s="246"/>
      <c r="AE300" s="246"/>
      <c r="AF300" s="246"/>
      <c r="AG300" s="108" t="str">
        <f t="shared" si="46"/>
        <v/>
      </c>
      <c r="AH300" s="13" t="str">
        <f t="shared" si="42"/>
        <v/>
      </c>
      <c r="AI300" s="181" t="str">
        <f>UPPER(IF($Z300="","",IF(COUNTIF($AI$34:$AI299,$Z300)&lt;1,$Z300,"")))</f>
        <v/>
      </c>
      <c r="AJ300" s="36" t="str">
        <f t="shared" si="40"/>
        <v/>
      </c>
      <c r="AK300" s="109" t="str">
        <f t="shared" si="43"/>
        <v/>
      </c>
      <c r="AL300" s="246"/>
      <c r="AM300" s="33"/>
    </row>
    <row r="301" spans="1:39" s="106" customFormat="1">
      <c r="A301" s="36" t="str">
        <f t="shared" si="44"/>
        <v>XXX</v>
      </c>
      <c r="B301" s="105" t="str">
        <f t="shared" si="41"/>
        <v/>
      </c>
      <c r="C301" s="178"/>
      <c r="D301" s="36"/>
      <c r="E301" s="36" t="str">
        <f t="shared" si="45"/>
        <v/>
      </c>
      <c r="F301" s="246"/>
      <c r="G301" s="246"/>
      <c r="H301" s="246"/>
      <c r="I301" s="246"/>
      <c r="J301" s="246"/>
      <c r="K301" s="246"/>
      <c r="L301" s="246"/>
      <c r="M301" s="246"/>
      <c r="N301" s="246"/>
      <c r="O301" s="246"/>
      <c r="P301" s="246"/>
      <c r="Q301" s="246"/>
      <c r="R301" s="246"/>
      <c r="S301" s="246"/>
      <c r="T301" s="246"/>
      <c r="U301" s="246"/>
      <c r="V301" s="246"/>
      <c r="W301" s="246"/>
      <c r="X301" s="246"/>
      <c r="Y301" s="246"/>
      <c r="Z301" s="246"/>
      <c r="AA301" s="247"/>
      <c r="AB301" s="246"/>
      <c r="AC301" s="248"/>
      <c r="AD301" s="246"/>
      <c r="AE301" s="246"/>
      <c r="AF301" s="246"/>
      <c r="AG301" s="108" t="str">
        <f t="shared" si="46"/>
        <v/>
      </c>
      <c r="AH301" s="13" t="str">
        <f t="shared" si="42"/>
        <v/>
      </c>
      <c r="AI301" s="181" t="str">
        <f>UPPER(IF($Z301="","",IF(COUNTIF($AI$34:$AI300,$Z301)&lt;1,$Z301,"")))</f>
        <v/>
      </c>
      <c r="AJ301" s="36" t="str">
        <f t="shared" si="40"/>
        <v/>
      </c>
      <c r="AK301" s="109" t="str">
        <f t="shared" si="43"/>
        <v/>
      </c>
      <c r="AL301" s="246"/>
      <c r="AM301" s="33"/>
    </row>
    <row r="302" spans="1:39" s="106" customFormat="1">
      <c r="A302" s="36" t="str">
        <f t="shared" si="44"/>
        <v>XXX</v>
      </c>
      <c r="B302" s="105" t="str">
        <f t="shared" si="41"/>
        <v/>
      </c>
      <c r="C302" s="176"/>
      <c r="D302" s="36"/>
      <c r="E302" s="36" t="str">
        <f t="shared" si="45"/>
        <v/>
      </c>
      <c r="F302" s="246"/>
      <c r="G302" s="246"/>
      <c r="H302" s="246"/>
      <c r="I302" s="246"/>
      <c r="J302" s="246"/>
      <c r="K302" s="246"/>
      <c r="L302" s="246"/>
      <c r="M302" s="246"/>
      <c r="N302" s="246"/>
      <c r="O302" s="246"/>
      <c r="P302" s="246"/>
      <c r="Q302" s="246"/>
      <c r="R302" s="246"/>
      <c r="S302" s="246"/>
      <c r="T302" s="246"/>
      <c r="U302" s="246"/>
      <c r="V302" s="246"/>
      <c r="W302" s="246"/>
      <c r="X302" s="246"/>
      <c r="Y302" s="246"/>
      <c r="Z302" s="246"/>
      <c r="AA302" s="247"/>
      <c r="AB302" s="246"/>
      <c r="AC302" s="248"/>
      <c r="AD302" s="246"/>
      <c r="AE302" s="246"/>
      <c r="AF302" s="246"/>
      <c r="AG302" s="108" t="str">
        <f t="shared" si="46"/>
        <v/>
      </c>
      <c r="AH302" s="13" t="str">
        <f t="shared" si="42"/>
        <v/>
      </c>
      <c r="AI302" s="181" t="str">
        <f>UPPER(IF($Z302="","",IF(COUNTIF($AI$34:$AI301,$Z302)&lt;1,$Z302,"")))</f>
        <v/>
      </c>
      <c r="AJ302" s="36" t="str">
        <f t="shared" si="40"/>
        <v/>
      </c>
      <c r="AK302" s="109" t="str">
        <f t="shared" si="43"/>
        <v/>
      </c>
      <c r="AL302" s="246"/>
      <c r="AM302" s="33"/>
    </row>
    <row r="303" spans="1:39" s="106" customFormat="1">
      <c r="A303" s="36" t="str">
        <f t="shared" si="44"/>
        <v>XXX</v>
      </c>
      <c r="B303" s="105" t="str">
        <f t="shared" si="41"/>
        <v/>
      </c>
      <c r="C303" s="177"/>
      <c r="D303" s="36"/>
      <c r="E303" s="36" t="str">
        <f t="shared" si="45"/>
        <v/>
      </c>
      <c r="F303" s="246"/>
      <c r="G303" s="246"/>
      <c r="H303" s="246"/>
      <c r="I303" s="246"/>
      <c r="J303" s="246"/>
      <c r="K303" s="246"/>
      <c r="L303" s="246"/>
      <c r="M303" s="246"/>
      <c r="N303" s="246"/>
      <c r="O303" s="246"/>
      <c r="P303" s="246"/>
      <c r="Q303" s="246"/>
      <c r="R303" s="246"/>
      <c r="S303" s="246"/>
      <c r="T303" s="246"/>
      <c r="U303" s="246"/>
      <c r="V303" s="246"/>
      <c r="W303" s="246"/>
      <c r="X303" s="246"/>
      <c r="Y303" s="246"/>
      <c r="Z303" s="246"/>
      <c r="AA303" s="247"/>
      <c r="AB303" s="246"/>
      <c r="AC303" s="248"/>
      <c r="AD303" s="246"/>
      <c r="AE303" s="246"/>
      <c r="AF303" s="246"/>
      <c r="AG303" s="108" t="str">
        <f t="shared" si="46"/>
        <v/>
      </c>
      <c r="AH303" s="13" t="str">
        <f t="shared" si="42"/>
        <v/>
      </c>
      <c r="AI303" s="181" t="str">
        <f>UPPER(IF($Z303="","",IF(COUNTIF($AI$34:$AI302,$Z303)&lt;1,$Z303,"")))</f>
        <v/>
      </c>
      <c r="AJ303" s="36" t="str">
        <f t="shared" si="40"/>
        <v/>
      </c>
      <c r="AK303" s="109" t="str">
        <f t="shared" si="43"/>
        <v/>
      </c>
      <c r="AL303" s="246"/>
      <c r="AM303" s="33"/>
    </row>
    <row r="304" spans="1:39" s="106" customFormat="1">
      <c r="A304" s="36" t="str">
        <f t="shared" si="44"/>
        <v>XXX</v>
      </c>
      <c r="B304" s="105" t="str">
        <f t="shared" si="41"/>
        <v/>
      </c>
      <c r="C304" s="177"/>
      <c r="D304" s="36"/>
      <c r="E304" s="36" t="str">
        <f t="shared" si="45"/>
        <v/>
      </c>
      <c r="F304" s="246"/>
      <c r="G304" s="246"/>
      <c r="H304" s="246"/>
      <c r="I304" s="246"/>
      <c r="J304" s="246"/>
      <c r="K304" s="246"/>
      <c r="L304" s="246"/>
      <c r="M304" s="246"/>
      <c r="N304" s="246"/>
      <c r="O304" s="246"/>
      <c r="P304" s="246"/>
      <c r="Q304" s="246"/>
      <c r="R304" s="246"/>
      <c r="S304" s="246"/>
      <c r="T304" s="246"/>
      <c r="U304" s="246"/>
      <c r="V304" s="246"/>
      <c r="W304" s="246"/>
      <c r="X304" s="246"/>
      <c r="Y304" s="246"/>
      <c r="Z304" s="246"/>
      <c r="AA304" s="247"/>
      <c r="AB304" s="246"/>
      <c r="AC304" s="248"/>
      <c r="AD304" s="246"/>
      <c r="AE304" s="246"/>
      <c r="AF304" s="246"/>
      <c r="AG304" s="108" t="str">
        <f t="shared" si="46"/>
        <v/>
      </c>
      <c r="AH304" s="13" t="str">
        <f t="shared" si="42"/>
        <v/>
      </c>
      <c r="AI304" s="181" t="str">
        <f>UPPER(IF($Z304="","",IF(COUNTIF($AI$34:$AI303,$Z304)&lt;1,$Z304,"")))</f>
        <v/>
      </c>
      <c r="AJ304" s="36" t="str">
        <f t="shared" si="40"/>
        <v/>
      </c>
      <c r="AK304" s="109" t="str">
        <f t="shared" si="43"/>
        <v/>
      </c>
      <c r="AL304" s="246"/>
      <c r="AM304" s="33"/>
    </row>
    <row r="305" spans="1:39" s="106" customFormat="1">
      <c r="A305" s="36" t="str">
        <f t="shared" si="44"/>
        <v>XXX</v>
      </c>
      <c r="B305" s="105" t="str">
        <f t="shared" si="41"/>
        <v/>
      </c>
      <c r="C305" s="176"/>
      <c r="D305" s="36"/>
      <c r="E305" s="36" t="str">
        <f t="shared" si="45"/>
        <v/>
      </c>
      <c r="F305" s="246"/>
      <c r="G305" s="246"/>
      <c r="H305" s="246"/>
      <c r="I305" s="246"/>
      <c r="J305" s="246"/>
      <c r="K305" s="246"/>
      <c r="L305" s="246"/>
      <c r="M305" s="246"/>
      <c r="N305" s="246"/>
      <c r="O305" s="246"/>
      <c r="P305" s="246"/>
      <c r="Q305" s="246"/>
      <c r="R305" s="246"/>
      <c r="S305" s="246"/>
      <c r="T305" s="246"/>
      <c r="U305" s="246"/>
      <c r="V305" s="246"/>
      <c r="W305" s="246"/>
      <c r="X305" s="246"/>
      <c r="Y305" s="246"/>
      <c r="Z305" s="246"/>
      <c r="AA305" s="247"/>
      <c r="AB305" s="246"/>
      <c r="AC305" s="248"/>
      <c r="AD305" s="246"/>
      <c r="AE305" s="246"/>
      <c r="AF305" s="246"/>
      <c r="AG305" s="108" t="str">
        <f t="shared" si="46"/>
        <v/>
      </c>
      <c r="AH305" s="13" t="str">
        <f t="shared" si="42"/>
        <v/>
      </c>
      <c r="AI305" s="181" t="str">
        <f>UPPER(IF($Z305="","",IF(COUNTIF($AI$34:$AI304,$Z305)&lt;1,$Z305,"")))</f>
        <v/>
      </c>
      <c r="AJ305" s="36" t="str">
        <f t="shared" si="40"/>
        <v/>
      </c>
      <c r="AK305" s="109" t="str">
        <f t="shared" si="43"/>
        <v/>
      </c>
      <c r="AL305" s="246"/>
      <c r="AM305" s="33"/>
    </row>
    <row r="306" spans="1:39" s="106" customFormat="1">
      <c r="A306" s="36" t="str">
        <f t="shared" si="44"/>
        <v>XXX</v>
      </c>
      <c r="B306" s="105" t="str">
        <f t="shared" si="41"/>
        <v/>
      </c>
      <c r="C306" s="176"/>
      <c r="D306" s="36"/>
      <c r="E306" s="36" t="str">
        <f t="shared" si="45"/>
        <v/>
      </c>
      <c r="F306" s="246"/>
      <c r="G306" s="246"/>
      <c r="H306" s="246"/>
      <c r="I306" s="246"/>
      <c r="J306" s="246"/>
      <c r="K306" s="246"/>
      <c r="L306" s="246"/>
      <c r="M306" s="246"/>
      <c r="N306" s="246"/>
      <c r="O306" s="246"/>
      <c r="P306" s="246"/>
      <c r="Q306" s="246"/>
      <c r="R306" s="246"/>
      <c r="S306" s="246"/>
      <c r="T306" s="246"/>
      <c r="U306" s="246"/>
      <c r="V306" s="246"/>
      <c r="W306" s="246"/>
      <c r="X306" s="246"/>
      <c r="Y306" s="246"/>
      <c r="Z306" s="246"/>
      <c r="AA306" s="247"/>
      <c r="AB306" s="246"/>
      <c r="AC306" s="248"/>
      <c r="AD306" s="246"/>
      <c r="AE306" s="246"/>
      <c r="AF306" s="246"/>
      <c r="AG306" s="108" t="str">
        <f t="shared" si="46"/>
        <v/>
      </c>
      <c r="AH306" s="13" t="str">
        <f t="shared" si="42"/>
        <v/>
      </c>
      <c r="AI306" s="181" t="str">
        <f>UPPER(IF($Z306="","",IF(COUNTIF($AI$34:$AI305,$Z306)&lt;1,$Z306,"")))</f>
        <v/>
      </c>
      <c r="AJ306" s="36" t="str">
        <f t="shared" si="40"/>
        <v/>
      </c>
      <c r="AK306" s="109" t="str">
        <f t="shared" si="43"/>
        <v/>
      </c>
      <c r="AL306" s="246"/>
      <c r="AM306" s="33"/>
    </row>
    <row r="307" spans="1:39" s="106" customFormat="1">
      <c r="A307" s="36" t="str">
        <f t="shared" si="44"/>
        <v>XXX</v>
      </c>
      <c r="B307" s="105" t="str">
        <f t="shared" si="41"/>
        <v/>
      </c>
      <c r="C307" s="176"/>
      <c r="D307" s="36"/>
      <c r="E307" s="36" t="str">
        <f t="shared" si="45"/>
        <v/>
      </c>
      <c r="F307" s="246"/>
      <c r="G307" s="246"/>
      <c r="H307" s="246"/>
      <c r="I307" s="246"/>
      <c r="J307" s="246"/>
      <c r="K307" s="246"/>
      <c r="L307" s="246"/>
      <c r="M307" s="246"/>
      <c r="N307" s="246"/>
      <c r="O307" s="246"/>
      <c r="P307" s="246"/>
      <c r="Q307" s="246"/>
      <c r="R307" s="246"/>
      <c r="S307" s="246"/>
      <c r="T307" s="246"/>
      <c r="U307" s="246"/>
      <c r="V307" s="246"/>
      <c r="W307" s="246"/>
      <c r="X307" s="246"/>
      <c r="Y307" s="246"/>
      <c r="Z307" s="246"/>
      <c r="AA307" s="247"/>
      <c r="AB307" s="246"/>
      <c r="AC307" s="248"/>
      <c r="AD307" s="246"/>
      <c r="AE307" s="246"/>
      <c r="AF307" s="246"/>
      <c r="AG307" s="108" t="str">
        <f t="shared" si="46"/>
        <v/>
      </c>
      <c r="AH307" s="13" t="str">
        <f t="shared" si="42"/>
        <v/>
      </c>
      <c r="AI307" s="181" t="str">
        <f>UPPER(IF($Z307="","",IF(COUNTIF($AI$34:$AI306,$Z307)&lt;1,$Z307,"")))</f>
        <v/>
      </c>
      <c r="AJ307" s="36" t="str">
        <f t="shared" si="40"/>
        <v/>
      </c>
      <c r="AK307" s="109" t="str">
        <f t="shared" si="43"/>
        <v/>
      </c>
      <c r="AL307" s="246"/>
      <c r="AM307" s="33"/>
    </row>
    <row r="308" spans="1:39" s="106" customFormat="1">
      <c r="A308" s="36" t="str">
        <f t="shared" si="44"/>
        <v>XXX</v>
      </c>
      <c r="B308" s="105" t="str">
        <f t="shared" si="41"/>
        <v/>
      </c>
      <c r="C308" s="179"/>
      <c r="D308" s="36"/>
      <c r="E308" s="36" t="str">
        <f t="shared" si="45"/>
        <v/>
      </c>
      <c r="F308" s="246"/>
      <c r="G308" s="246"/>
      <c r="H308" s="246"/>
      <c r="I308" s="246"/>
      <c r="J308" s="246"/>
      <c r="K308" s="246"/>
      <c r="L308" s="246"/>
      <c r="M308" s="246"/>
      <c r="N308" s="246"/>
      <c r="O308" s="246"/>
      <c r="P308" s="246"/>
      <c r="Q308" s="246"/>
      <c r="R308" s="246"/>
      <c r="S308" s="246"/>
      <c r="T308" s="246"/>
      <c r="U308" s="246"/>
      <c r="V308" s="246"/>
      <c r="W308" s="246"/>
      <c r="X308" s="246"/>
      <c r="Y308" s="246"/>
      <c r="Z308" s="246"/>
      <c r="AA308" s="247"/>
      <c r="AB308" s="246"/>
      <c r="AC308" s="248"/>
      <c r="AD308" s="246"/>
      <c r="AE308" s="246"/>
      <c r="AF308" s="246"/>
      <c r="AG308" s="108" t="str">
        <f t="shared" si="46"/>
        <v/>
      </c>
      <c r="AH308" s="13" t="str">
        <f t="shared" si="42"/>
        <v/>
      </c>
      <c r="AI308" s="181" t="str">
        <f>UPPER(IF($Z308="","",IF(COUNTIF($AI$34:$AI307,$Z308)&lt;1,$Z308,"")))</f>
        <v/>
      </c>
      <c r="AJ308" s="36" t="str">
        <f t="shared" si="40"/>
        <v/>
      </c>
      <c r="AK308" s="109" t="str">
        <f t="shared" si="43"/>
        <v/>
      </c>
      <c r="AL308" s="246"/>
      <c r="AM308" s="33"/>
    </row>
    <row r="309" spans="1:39" s="106" customFormat="1">
      <c r="A309" s="36" t="str">
        <f t="shared" si="44"/>
        <v>XXX</v>
      </c>
      <c r="B309" s="105" t="str">
        <f t="shared" si="41"/>
        <v/>
      </c>
      <c r="C309" s="176"/>
      <c r="D309" s="36"/>
      <c r="E309" s="36" t="str">
        <f t="shared" si="45"/>
        <v/>
      </c>
      <c r="F309" s="246"/>
      <c r="G309" s="246"/>
      <c r="H309" s="246"/>
      <c r="I309" s="246"/>
      <c r="J309" s="246"/>
      <c r="K309" s="246"/>
      <c r="L309" s="246"/>
      <c r="M309" s="246"/>
      <c r="N309" s="246"/>
      <c r="O309" s="246"/>
      <c r="P309" s="246"/>
      <c r="Q309" s="246"/>
      <c r="R309" s="246"/>
      <c r="S309" s="246"/>
      <c r="T309" s="246"/>
      <c r="U309" s="246"/>
      <c r="V309" s="246"/>
      <c r="W309" s="246"/>
      <c r="X309" s="246"/>
      <c r="Y309" s="246"/>
      <c r="Z309" s="246"/>
      <c r="AA309" s="247"/>
      <c r="AB309" s="246"/>
      <c r="AC309" s="248"/>
      <c r="AD309" s="246"/>
      <c r="AE309" s="246"/>
      <c r="AF309" s="246"/>
      <c r="AG309" s="108" t="str">
        <f t="shared" si="46"/>
        <v/>
      </c>
      <c r="AH309" s="13" t="str">
        <f t="shared" si="42"/>
        <v/>
      </c>
      <c r="AI309" s="181" t="str">
        <f>UPPER(IF($Z309="","",IF(COUNTIF($AI$34:$AI308,$Z309)&lt;1,$Z309,"")))</f>
        <v/>
      </c>
      <c r="AJ309" s="36" t="str">
        <f t="shared" si="40"/>
        <v/>
      </c>
      <c r="AK309" s="109" t="str">
        <f t="shared" si="43"/>
        <v/>
      </c>
      <c r="AL309" s="246"/>
      <c r="AM309" s="33"/>
    </row>
    <row r="310" spans="1:39" s="106" customFormat="1">
      <c r="A310" s="36" t="str">
        <f t="shared" si="44"/>
        <v>XXX</v>
      </c>
      <c r="B310" s="105" t="str">
        <f t="shared" si="41"/>
        <v/>
      </c>
      <c r="C310" s="178"/>
      <c r="D310" s="36"/>
      <c r="E310" s="36" t="str">
        <f t="shared" si="45"/>
        <v/>
      </c>
      <c r="F310" s="246"/>
      <c r="G310" s="246"/>
      <c r="H310" s="246"/>
      <c r="I310" s="246"/>
      <c r="J310" s="246"/>
      <c r="K310" s="246"/>
      <c r="L310" s="246"/>
      <c r="M310" s="246"/>
      <c r="N310" s="246"/>
      <c r="O310" s="246"/>
      <c r="P310" s="246"/>
      <c r="Q310" s="246"/>
      <c r="R310" s="246"/>
      <c r="S310" s="246"/>
      <c r="T310" s="246"/>
      <c r="U310" s="246"/>
      <c r="V310" s="246"/>
      <c r="W310" s="246"/>
      <c r="X310" s="246"/>
      <c r="Y310" s="246"/>
      <c r="Z310" s="246"/>
      <c r="AA310" s="247"/>
      <c r="AB310" s="246"/>
      <c r="AC310" s="248"/>
      <c r="AD310" s="246"/>
      <c r="AE310" s="246"/>
      <c r="AF310" s="246"/>
      <c r="AG310" s="108" t="str">
        <f t="shared" si="46"/>
        <v/>
      </c>
      <c r="AH310" s="13" t="str">
        <f t="shared" si="42"/>
        <v/>
      </c>
      <c r="AI310" s="181" t="str">
        <f>UPPER(IF($Z310="","",IF(COUNTIF($AI$34:$AI309,$Z310)&lt;1,$Z310,"")))</f>
        <v/>
      </c>
      <c r="AJ310" s="36" t="str">
        <f t="shared" si="40"/>
        <v/>
      </c>
      <c r="AK310" s="109" t="str">
        <f t="shared" si="43"/>
        <v/>
      </c>
      <c r="AL310" s="246"/>
      <c r="AM310" s="33"/>
    </row>
    <row r="311" spans="1:39" s="106" customFormat="1">
      <c r="A311" s="36" t="str">
        <f t="shared" si="44"/>
        <v>XXX</v>
      </c>
      <c r="B311" s="105" t="str">
        <f t="shared" si="41"/>
        <v/>
      </c>
      <c r="C311" s="177"/>
      <c r="D311" s="36"/>
      <c r="E311" s="36" t="str">
        <f t="shared" si="45"/>
        <v/>
      </c>
      <c r="F311" s="246"/>
      <c r="G311" s="246"/>
      <c r="H311" s="246"/>
      <c r="I311" s="246"/>
      <c r="J311" s="246"/>
      <c r="K311" s="246"/>
      <c r="L311" s="246"/>
      <c r="M311" s="246"/>
      <c r="N311" s="246"/>
      <c r="O311" s="246"/>
      <c r="P311" s="246"/>
      <c r="Q311" s="246"/>
      <c r="R311" s="246"/>
      <c r="S311" s="246"/>
      <c r="T311" s="246"/>
      <c r="U311" s="246"/>
      <c r="V311" s="246"/>
      <c r="W311" s="246"/>
      <c r="X311" s="246"/>
      <c r="Y311" s="246"/>
      <c r="Z311" s="246"/>
      <c r="AA311" s="247"/>
      <c r="AB311" s="246"/>
      <c r="AC311" s="248"/>
      <c r="AD311" s="246"/>
      <c r="AE311" s="246"/>
      <c r="AF311" s="246"/>
      <c r="AG311" s="108" t="str">
        <f t="shared" si="46"/>
        <v/>
      </c>
      <c r="AH311" s="13" t="str">
        <f t="shared" si="42"/>
        <v/>
      </c>
      <c r="AI311" s="181" t="str">
        <f>UPPER(IF($Z311="","",IF(COUNTIF($AI$34:$AI310,$Z311)&lt;1,$Z311,"")))</f>
        <v/>
      </c>
      <c r="AJ311" s="36" t="str">
        <f t="shared" si="40"/>
        <v/>
      </c>
      <c r="AK311" s="109" t="str">
        <f t="shared" si="43"/>
        <v/>
      </c>
      <c r="AL311" s="246"/>
      <c r="AM311" s="33"/>
    </row>
    <row r="312" spans="1:39" s="106" customFormat="1">
      <c r="A312" s="36" t="str">
        <f t="shared" si="44"/>
        <v>XXX</v>
      </c>
      <c r="B312" s="105" t="str">
        <f t="shared" si="41"/>
        <v/>
      </c>
      <c r="C312" s="178"/>
      <c r="D312" s="36"/>
      <c r="E312" s="36" t="str">
        <f t="shared" si="45"/>
        <v/>
      </c>
      <c r="F312" s="246"/>
      <c r="G312" s="246"/>
      <c r="H312" s="246"/>
      <c r="I312" s="246"/>
      <c r="J312" s="246"/>
      <c r="K312" s="246"/>
      <c r="L312" s="246"/>
      <c r="M312" s="246"/>
      <c r="N312" s="246"/>
      <c r="O312" s="246"/>
      <c r="P312" s="246"/>
      <c r="Q312" s="246"/>
      <c r="R312" s="246"/>
      <c r="S312" s="246"/>
      <c r="T312" s="246"/>
      <c r="U312" s="246"/>
      <c r="V312" s="246"/>
      <c r="W312" s="246"/>
      <c r="X312" s="246"/>
      <c r="Y312" s="246"/>
      <c r="Z312" s="246"/>
      <c r="AA312" s="247"/>
      <c r="AB312" s="246"/>
      <c r="AC312" s="248"/>
      <c r="AD312" s="246"/>
      <c r="AE312" s="246"/>
      <c r="AF312" s="246"/>
      <c r="AG312" s="108" t="str">
        <f t="shared" si="46"/>
        <v/>
      </c>
      <c r="AH312" s="13" t="str">
        <f t="shared" si="42"/>
        <v/>
      </c>
      <c r="AI312" s="181" t="str">
        <f>UPPER(IF($Z312="","",IF(COUNTIF($AI$34:$AI311,$Z312)&lt;1,$Z312,"")))</f>
        <v/>
      </c>
      <c r="AJ312" s="36" t="str">
        <f t="shared" si="40"/>
        <v/>
      </c>
      <c r="AK312" s="109" t="str">
        <f t="shared" si="43"/>
        <v/>
      </c>
      <c r="AL312" s="246"/>
      <c r="AM312" s="33"/>
    </row>
    <row r="313" spans="1:39" s="106" customFormat="1">
      <c r="A313" s="36" t="str">
        <f t="shared" si="44"/>
        <v>XXX</v>
      </c>
      <c r="B313" s="105" t="str">
        <f t="shared" si="41"/>
        <v/>
      </c>
      <c r="C313" s="178"/>
      <c r="D313" s="36"/>
      <c r="E313" s="36" t="str">
        <f t="shared" si="45"/>
        <v/>
      </c>
      <c r="F313" s="246"/>
      <c r="G313" s="246"/>
      <c r="H313" s="246"/>
      <c r="I313" s="246"/>
      <c r="J313" s="246"/>
      <c r="K313" s="246"/>
      <c r="L313" s="246"/>
      <c r="M313" s="246"/>
      <c r="N313" s="246"/>
      <c r="O313" s="246"/>
      <c r="P313" s="246"/>
      <c r="Q313" s="246"/>
      <c r="R313" s="246"/>
      <c r="S313" s="246"/>
      <c r="T313" s="246"/>
      <c r="U313" s="246"/>
      <c r="V313" s="246"/>
      <c r="W313" s="246"/>
      <c r="X313" s="246"/>
      <c r="Y313" s="246"/>
      <c r="Z313" s="246"/>
      <c r="AA313" s="247"/>
      <c r="AB313" s="246"/>
      <c r="AC313" s="248"/>
      <c r="AD313" s="246"/>
      <c r="AE313" s="246"/>
      <c r="AF313" s="246"/>
      <c r="AG313" s="108" t="str">
        <f t="shared" si="46"/>
        <v/>
      </c>
      <c r="AH313" s="13" t="str">
        <f t="shared" si="42"/>
        <v/>
      </c>
      <c r="AI313" s="181" t="str">
        <f>UPPER(IF($Z313="","",IF(COUNTIF($AI$34:$AI312,$Z313)&lt;1,$Z313,"")))</f>
        <v/>
      </c>
      <c r="AJ313" s="36" t="str">
        <f t="shared" si="40"/>
        <v/>
      </c>
      <c r="AK313" s="109" t="str">
        <f t="shared" si="43"/>
        <v/>
      </c>
      <c r="AL313" s="246"/>
      <c r="AM313" s="33"/>
    </row>
    <row r="314" spans="1:39" s="106" customFormat="1">
      <c r="A314" s="36" t="str">
        <f t="shared" si="44"/>
        <v>XXX</v>
      </c>
      <c r="B314" s="105" t="str">
        <f t="shared" si="41"/>
        <v/>
      </c>
      <c r="C314" s="177"/>
      <c r="D314" s="36"/>
      <c r="E314" s="36" t="str">
        <f t="shared" si="45"/>
        <v/>
      </c>
      <c r="F314" s="246"/>
      <c r="G314" s="246"/>
      <c r="H314" s="246"/>
      <c r="I314" s="246"/>
      <c r="J314" s="246"/>
      <c r="K314" s="246"/>
      <c r="L314" s="246"/>
      <c r="M314" s="246"/>
      <c r="N314" s="246"/>
      <c r="O314" s="246"/>
      <c r="P314" s="246"/>
      <c r="Q314" s="246"/>
      <c r="R314" s="246"/>
      <c r="S314" s="246"/>
      <c r="T314" s="246"/>
      <c r="U314" s="246"/>
      <c r="V314" s="246"/>
      <c r="W314" s="246"/>
      <c r="X314" s="246"/>
      <c r="Y314" s="246"/>
      <c r="Z314" s="246"/>
      <c r="AA314" s="247"/>
      <c r="AB314" s="246"/>
      <c r="AC314" s="248"/>
      <c r="AD314" s="246"/>
      <c r="AE314" s="246"/>
      <c r="AF314" s="246"/>
      <c r="AG314" s="108" t="str">
        <f t="shared" si="46"/>
        <v/>
      </c>
      <c r="AH314" s="13" t="str">
        <f t="shared" si="42"/>
        <v/>
      </c>
      <c r="AI314" s="181" t="str">
        <f>UPPER(IF($Z314="","",IF(COUNTIF($AI$34:$AI313,$Z314)&lt;1,$Z314,"")))</f>
        <v/>
      </c>
      <c r="AJ314" s="36" t="str">
        <f t="shared" si="40"/>
        <v/>
      </c>
      <c r="AK314" s="109" t="str">
        <f t="shared" si="43"/>
        <v/>
      </c>
      <c r="AL314" s="246"/>
      <c r="AM314" s="33"/>
    </row>
    <row r="315" spans="1:39" s="106" customFormat="1">
      <c r="A315" s="36" t="str">
        <f t="shared" si="44"/>
        <v>XXX</v>
      </c>
      <c r="B315" s="105" t="str">
        <f t="shared" si="41"/>
        <v/>
      </c>
      <c r="C315" s="179"/>
      <c r="D315" s="36"/>
      <c r="E315" s="36" t="str">
        <f t="shared" si="45"/>
        <v/>
      </c>
      <c r="F315" s="246"/>
      <c r="G315" s="246"/>
      <c r="H315" s="246"/>
      <c r="I315" s="246"/>
      <c r="J315" s="246"/>
      <c r="K315" s="246"/>
      <c r="L315" s="246"/>
      <c r="M315" s="246"/>
      <c r="N315" s="246"/>
      <c r="O315" s="246"/>
      <c r="P315" s="246"/>
      <c r="Q315" s="246"/>
      <c r="R315" s="246"/>
      <c r="S315" s="246"/>
      <c r="T315" s="246"/>
      <c r="U315" s="246"/>
      <c r="V315" s="246"/>
      <c r="W315" s="246"/>
      <c r="X315" s="246"/>
      <c r="Y315" s="246"/>
      <c r="Z315" s="246"/>
      <c r="AA315" s="247"/>
      <c r="AB315" s="246"/>
      <c r="AC315" s="248"/>
      <c r="AD315" s="246"/>
      <c r="AE315" s="246"/>
      <c r="AF315" s="246"/>
      <c r="AG315" s="108" t="str">
        <f t="shared" si="46"/>
        <v/>
      </c>
      <c r="AH315" s="13" t="str">
        <f t="shared" si="42"/>
        <v/>
      </c>
      <c r="AI315" s="181" t="str">
        <f>UPPER(IF($Z315="","",IF(COUNTIF($AI$34:$AI314,$Z315)&lt;1,$Z315,"")))</f>
        <v/>
      </c>
      <c r="AJ315" s="36" t="str">
        <f t="shared" si="40"/>
        <v/>
      </c>
      <c r="AK315" s="109" t="str">
        <f t="shared" si="43"/>
        <v/>
      </c>
      <c r="AL315" s="246"/>
      <c r="AM315" s="33"/>
    </row>
    <row r="316" spans="1:39" s="106" customFormat="1">
      <c r="A316" s="36" t="str">
        <f t="shared" si="44"/>
        <v>XXX</v>
      </c>
      <c r="B316" s="105" t="str">
        <f t="shared" si="41"/>
        <v/>
      </c>
      <c r="C316" s="176"/>
      <c r="D316" s="36"/>
      <c r="E316" s="36" t="str">
        <f t="shared" si="45"/>
        <v/>
      </c>
      <c r="F316" s="246"/>
      <c r="G316" s="246"/>
      <c r="H316" s="246"/>
      <c r="I316" s="246"/>
      <c r="J316" s="246"/>
      <c r="K316" s="246"/>
      <c r="L316" s="246"/>
      <c r="M316" s="246"/>
      <c r="N316" s="246"/>
      <c r="O316" s="246"/>
      <c r="P316" s="246"/>
      <c r="Q316" s="246"/>
      <c r="R316" s="246"/>
      <c r="S316" s="246"/>
      <c r="T316" s="246"/>
      <c r="U316" s="246"/>
      <c r="V316" s="246"/>
      <c r="W316" s="246"/>
      <c r="X316" s="246"/>
      <c r="Y316" s="246"/>
      <c r="Z316" s="246"/>
      <c r="AA316" s="247"/>
      <c r="AB316" s="246"/>
      <c r="AC316" s="248"/>
      <c r="AD316" s="246"/>
      <c r="AE316" s="246"/>
      <c r="AF316" s="246"/>
      <c r="AG316" s="108" t="str">
        <f t="shared" si="46"/>
        <v/>
      </c>
      <c r="AH316" s="13" t="str">
        <f t="shared" si="42"/>
        <v/>
      </c>
      <c r="AI316" s="181" t="str">
        <f>UPPER(IF($Z316="","",IF(COUNTIF($AI$34:$AI315,$Z316)&lt;1,$Z316,"")))</f>
        <v/>
      </c>
      <c r="AJ316" s="36" t="str">
        <f t="shared" si="40"/>
        <v/>
      </c>
      <c r="AK316" s="109" t="str">
        <f t="shared" si="43"/>
        <v/>
      </c>
      <c r="AL316" s="246"/>
      <c r="AM316" s="33"/>
    </row>
    <row r="317" spans="1:39" s="106" customFormat="1">
      <c r="A317" s="36" t="str">
        <f t="shared" si="44"/>
        <v>XXX</v>
      </c>
      <c r="B317" s="105" t="str">
        <f t="shared" si="41"/>
        <v/>
      </c>
      <c r="C317" s="178"/>
      <c r="D317" s="36"/>
      <c r="E317" s="36" t="str">
        <f t="shared" si="45"/>
        <v/>
      </c>
      <c r="F317" s="246"/>
      <c r="G317" s="246"/>
      <c r="H317" s="246"/>
      <c r="I317" s="246"/>
      <c r="J317" s="246"/>
      <c r="K317" s="246"/>
      <c r="L317" s="246"/>
      <c r="M317" s="246"/>
      <c r="N317" s="246"/>
      <c r="O317" s="246"/>
      <c r="P317" s="246"/>
      <c r="Q317" s="246"/>
      <c r="R317" s="246"/>
      <c r="S317" s="246"/>
      <c r="T317" s="246"/>
      <c r="U317" s="246"/>
      <c r="V317" s="246"/>
      <c r="W317" s="246"/>
      <c r="X317" s="246"/>
      <c r="Y317" s="246"/>
      <c r="Z317" s="246"/>
      <c r="AA317" s="247"/>
      <c r="AB317" s="246"/>
      <c r="AC317" s="248"/>
      <c r="AD317" s="246"/>
      <c r="AE317" s="246"/>
      <c r="AF317" s="246"/>
      <c r="AG317" s="108" t="str">
        <f t="shared" si="46"/>
        <v/>
      </c>
      <c r="AH317" s="13" t="str">
        <f t="shared" si="42"/>
        <v/>
      </c>
      <c r="AI317" s="181" t="str">
        <f>UPPER(IF($Z317="","",IF(COUNTIF($AI$34:$AI316,$Z317)&lt;1,$Z317,"")))</f>
        <v/>
      </c>
      <c r="AJ317" s="36" t="str">
        <f t="shared" si="40"/>
        <v/>
      </c>
      <c r="AK317" s="109" t="str">
        <f t="shared" si="43"/>
        <v/>
      </c>
      <c r="AL317" s="246"/>
      <c r="AM317" s="33"/>
    </row>
    <row r="318" spans="1:39" s="106" customFormat="1">
      <c r="A318" s="36" t="str">
        <f t="shared" si="44"/>
        <v>XXX</v>
      </c>
      <c r="B318" s="105" t="str">
        <f t="shared" si="41"/>
        <v/>
      </c>
      <c r="C318" s="179"/>
      <c r="D318" s="36"/>
      <c r="E318" s="36" t="str">
        <f t="shared" si="45"/>
        <v/>
      </c>
      <c r="F318" s="246"/>
      <c r="G318" s="246"/>
      <c r="H318" s="246"/>
      <c r="I318" s="246"/>
      <c r="J318" s="246"/>
      <c r="K318" s="246"/>
      <c r="L318" s="246"/>
      <c r="M318" s="246"/>
      <c r="N318" s="246"/>
      <c r="O318" s="246"/>
      <c r="P318" s="246"/>
      <c r="Q318" s="246"/>
      <c r="R318" s="246"/>
      <c r="S318" s="246"/>
      <c r="T318" s="246"/>
      <c r="U318" s="246"/>
      <c r="V318" s="246"/>
      <c r="W318" s="246"/>
      <c r="X318" s="246"/>
      <c r="Y318" s="246"/>
      <c r="Z318" s="246"/>
      <c r="AA318" s="247"/>
      <c r="AB318" s="246"/>
      <c r="AC318" s="248"/>
      <c r="AD318" s="246"/>
      <c r="AE318" s="246"/>
      <c r="AF318" s="246"/>
      <c r="AG318" s="108" t="str">
        <f t="shared" si="46"/>
        <v/>
      </c>
      <c r="AH318" s="13" t="str">
        <f t="shared" si="42"/>
        <v/>
      </c>
      <c r="AI318" s="181" t="str">
        <f>UPPER(IF($Z318="","",IF(COUNTIF($AI$34:$AI317,$Z318)&lt;1,$Z318,"")))</f>
        <v/>
      </c>
      <c r="AJ318" s="36" t="str">
        <f t="shared" si="40"/>
        <v/>
      </c>
      <c r="AK318" s="109" t="str">
        <f t="shared" si="43"/>
        <v/>
      </c>
      <c r="AL318" s="246"/>
      <c r="AM318" s="33"/>
    </row>
    <row r="319" spans="1:39" s="106" customFormat="1">
      <c r="A319" s="36" t="str">
        <f t="shared" si="44"/>
        <v>XXX</v>
      </c>
      <c r="B319" s="105" t="str">
        <f t="shared" si="41"/>
        <v/>
      </c>
      <c r="C319" s="179"/>
      <c r="D319" s="36"/>
      <c r="E319" s="36" t="str">
        <f t="shared" si="45"/>
        <v/>
      </c>
      <c r="F319" s="246"/>
      <c r="G319" s="246"/>
      <c r="H319" s="246"/>
      <c r="I319" s="246"/>
      <c r="J319" s="246"/>
      <c r="K319" s="246"/>
      <c r="L319" s="246"/>
      <c r="M319" s="246"/>
      <c r="N319" s="246"/>
      <c r="O319" s="246"/>
      <c r="P319" s="246"/>
      <c r="Q319" s="246"/>
      <c r="R319" s="246"/>
      <c r="S319" s="246"/>
      <c r="T319" s="246"/>
      <c r="U319" s="246"/>
      <c r="V319" s="246"/>
      <c r="W319" s="246"/>
      <c r="X319" s="246"/>
      <c r="Y319" s="246"/>
      <c r="Z319" s="246"/>
      <c r="AA319" s="247"/>
      <c r="AB319" s="246"/>
      <c r="AC319" s="248"/>
      <c r="AD319" s="246"/>
      <c r="AE319" s="246"/>
      <c r="AF319" s="246"/>
      <c r="AG319" s="108" t="str">
        <f t="shared" si="46"/>
        <v/>
      </c>
      <c r="AH319" s="13" t="str">
        <f t="shared" si="42"/>
        <v/>
      </c>
      <c r="AI319" s="181" t="str">
        <f>UPPER(IF($Z319="","",IF(COUNTIF($AI$34:$AI318,$Z319)&lt;1,$Z319,"")))</f>
        <v/>
      </c>
      <c r="AJ319" s="36" t="str">
        <f t="shared" si="40"/>
        <v/>
      </c>
      <c r="AK319" s="109" t="str">
        <f t="shared" si="43"/>
        <v/>
      </c>
      <c r="AL319" s="246"/>
      <c r="AM319" s="33"/>
    </row>
    <row r="320" spans="1:39" s="106" customFormat="1">
      <c r="A320" s="36" t="str">
        <f t="shared" si="44"/>
        <v>XXX</v>
      </c>
      <c r="B320" s="105" t="str">
        <f t="shared" si="41"/>
        <v/>
      </c>
      <c r="C320" s="178"/>
      <c r="D320" s="36"/>
      <c r="E320" s="36" t="str">
        <f t="shared" si="45"/>
        <v/>
      </c>
      <c r="F320" s="246"/>
      <c r="G320" s="246"/>
      <c r="H320" s="246"/>
      <c r="I320" s="246"/>
      <c r="J320" s="246"/>
      <c r="K320" s="246"/>
      <c r="L320" s="246"/>
      <c r="M320" s="246"/>
      <c r="N320" s="246"/>
      <c r="O320" s="246"/>
      <c r="P320" s="246"/>
      <c r="Q320" s="246"/>
      <c r="R320" s="246"/>
      <c r="S320" s="246"/>
      <c r="T320" s="246"/>
      <c r="U320" s="246"/>
      <c r="V320" s="246"/>
      <c r="W320" s="246"/>
      <c r="X320" s="246"/>
      <c r="Y320" s="246"/>
      <c r="Z320" s="246"/>
      <c r="AA320" s="247"/>
      <c r="AB320" s="246"/>
      <c r="AC320" s="248"/>
      <c r="AD320" s="246"/>
      <c r="AE320" s="246"/>
      <c r="AF320" s="246"/>
      <c r="AG320" s="108" t="str">
        <f t="shared" si="46"/>
        <v/>
      </c>
      <c r="AH320" s="13" t="str">
        <f t="shared" si="42"/>
        <v/>
      </c>
      <c r="AI320" s="181" t="str">
        <f>UPPER(IF($Z320="","",IF(COUNTIF($AI$34:$AI319,$Z320)&lt;1,$Z320,"")))</f>
        <v/>
      </c>
      <c r="AJ320" s="36" t="str">
        <f t="shared" si="40"/>
        <v/>
      </c>
      <c r="AK320" s="109" t="str">
        <f t="shared" si="43"/>
        <v/>
      </c>
      <c r="AL320" s="246"/>
      <c r="AM320" s="33"/>
    </row>
    <row r="321" spans="1:39" s="106" customFormat="1">
      <c r="A321" s="36" t="str">
        <f t="shared" si="44"/>
        <v>XXX</v>
      </c>
      <c r="B321" s="105" t="str">
        <f t="shared" si="41"/>
        <v/>
      </c>
      <c r="C321" s="178"/>
      <c r="D321" s="36"/>
      <c r="E321" s="36" t="str">
        <f t="shared" si="45"/>
        <v/>
      </c>
      <c r="F321" s="246"/>
      <c r="G321" s="246"/>
      <c r="H321" s="246"/>
      <c r="I321" s="246"/>
      <c r="J321" s="246"/>
      <c r="K321" s="246"/>
      <c r="L321" s="246"/>
      <c r="M321" s="246"/>
      <c r="N321" s="246"/>
      <c r="O321" s="246"/>
      <c r="P321" s="246"/>
      <c r="Q321" s="246"/>
      <c r="R321" s="246"/>
      <c r="S321" s="246"/>
      <c r="T321" s="246"/>
      <c r="U321" s="246"/>
      <c r="V321" s="246"/>
      <c r="W321" s="246"/>
      <c r="X321" s="246"/>
      <c r="Y321" s="246"/>
      <c r="Z321" s="246"/>
      <c r="AA321" s="247"/>
      <c r="AB321" s="246"/>
      <c r="AC321" s="248"/>
      <c r="AD321" s="246"/>
      <c r="AE321" s="246"/>
      <c r="AF321" s="246"/>
      <c r="AG321" s="108" t="str">
        <f t="shared" si="46"/>
        <v/>
      </c>
      <c r="AH321" s="13" t="str">
        <f t="shared" si="42"/>
        <v/>
      </c>
      <c r="AI321" s="181" t="str">
        <f>UPPER(IF($Z321="","",IF(COUNTIF($AI$34:$AI320,$Z321)&lt;1,$Z321,"")))</f>
        <v/>
      </c>
      <c r="AJ321" s="36" t="str">
        <f t="shared" si="40"/>
        <v/>
      </c>
      <c r="AK321" s="109" t="str">
        <f t="shared" si="43"/>
        <v/>
      </c>
      <c r="AL321" s="246"/>
      <c r="AM321" s="33"/>
    </row>
    <row r="322" spans="1:39" s="106" customFormat="1">
      <c r="A322" s="36" t="str">
        <f t="shared" si="44"/>
        <v>XXX</v>
      </c>
      <c r="B322" s="105" t="str">
        <f t="shared" si="41"/>
        <v/>
      </c>
      <c r="C322" s="177"/>
      <c r="D322" s="36"/>
      <c r="E322" s="36" t="str">
        <f t="shared" si="45"/>
        <v/>
      </c>
      <c r="F322" s="246"/>
      <c r="G322" s="246"/>
      <c r="H322" s="246"/>
      <c r="I322" s="246"/>
      <c r="J322" s="246"/>
      <c r="K322" s="246"/>
      <c r="L322" s="246"/>
      <c r="M322" s="246"/>
      <c r="N322" s="246"/>
      <c r="O322" s="246"/>
      <c r="P322" s="246"/>
      <c r="Q322" s="246"/>
      <c r="R322" s="246"/>
      <c r="S322" s="246"/>
      <c r="T322" s="246"/>
      <c r="U322" s="246"/>
      <c r="V322" s="246"/>
      <c r="W322" s="246"/>
      <c r="X322" s="246"/>
      <c r="Y322" s="246"/>
      <c r="Z322" s="246"/>
      <c r="AA322" s="247"/>
      <c r="AB322" s="246"/>
      <c r="AC322" s="248"/>
      <c r="AD322" s="246"/>
      <c r="AE322" s="246"/>
      <c r="AF322" s="246"/>
      <c r="AG322" s="108" t="str">
        <f t="shared" si="46"/>
        <v/>
      </c>
      <c r="AH322" s="13" t="str">
        <f t="shared" si="42"/>
        <v/>
      </c>
      <c r="AI322" s="181" t="str">
        <f>UPPER(IF($Z322="","",IF(COUNTIF($AI$34:$AI321,$Z322)&lt;1,$Z322,"")))</f>
        <v/>
      </c>
      <c r="AJ322" s="36" t="str">
        <f t="shared" si="40"/>
        <v/>
      </c>
      <c r="AK322" s="109" t="str">
        <f t="shared" si="43"/>
        <v/>
      </c>
      <c r="AL322" s="246"/>
      <c r="AM322" s="33"/>
    </row>
    <row r="323" spans="1:39" s="106" customFormat="1">
      <c r="A323" s="36" t="str">
        <f t="shared" si="44"/>
        <v>XXX</v>
      </c>
      <c r="B323" s="105" t="str">
        <f t="shared" si="41"/>
        <v/>
      </c>
      <c r="C323" s="176"/>
      <c r="D323" s="36"/>
      <c r="E323" s="36" t="str">
        <f t="shared" si="45"/>
        <v/>
      </c>
      <c r="F323" s="246"/>
      <c r="G323" s="246"/>
      <c r="H323" s="246"/>
      <c r="I323" s="246"/>
      <c r="J323" s="246"/>
      <c r="K323" s="246"/>
      <c r="L323" s="246"/>
      <c r="M323" s="246"/>
      <c r="N323" s="246"/>
      <c r="O323" s="246"/>
      <c r="P323" s="246"/>
      <c r="Q323" s="246"/>
      <c r="R323" s="246"/>
      <c r="S323" s="246"/>
      <c r="T323" s="246"/>
      <c r="U323" s="246"/>
      <c r="V323" s="246"/>
      <c r="W323" s="246"/>
      <c r="X323" s="246"/>
      <c r="Y323" s="246"/>
      <c r="Z323" s="246"/>
      <c r="AA323" s="247"/>
      <c r="AB323" s="246"/>
      <c r="AC323" s="248"/>
      <c r="AD323" s="246"/>
      <c r="AE323" s="246"/>
      <c r="AF323" s="246"/>
      <c r="AG323" s="108" t="str">
        <f t="shared" si="46"/>
        <v/>
      </c>
      <c r="AH323" s="13" t="str">
        <f t="shared" si="42"/>
        <v/>
      </c>
      <c r="AI323" s="181" t="str">
        <f>UPPER(IF($Z323="","",IF(COUNTIF($AI$34:$AI322,$Z323)&lt;1,$Z323,"")))</f>
        <v/>
      </c>
      <c r="AJ323" s="36" t="str">
        <f t="shared" si="40"/>
        <v/>
      </c>
      <c r="AK323" s="109" t="str">
        <f t="shared" si="43"/>
        <v/>
      </c>
      <c r="AL323" s="246"/>
      <c r="AM323" s="33"/>
    </row>
    <row r="324" spans="1:39" s="106" customFormat="1">
      <c r="A324" s="36" t="str">
        <f t="shared" si="44"/>
        <v>XXX</v>
      </c>
      <c r="B324" s="105" t="str">
        <f t="shared" si="41"/>
        <v/>
      </c>
      <c r="C324" s="176"/>
      <c r="D324" s="36"/>
      <c r="E324" s="36" t="str">
        <f t="shared" si="45"/>
        <v/>
      </c>
      <c r="F324" s="246"/>
      <c r="G324" s="246"/>
      <c r="H324" s="246"/>
      <c r="I324" s="246"/>
      <c r="J324" s="246"/>
      <c r="K324" s="246"/>
      <c r="L324" s="246"/>
      <c r="M324" s="246"/>
      <c r="N324" s="246"/>
      <c r="O324" s="246"/>
      <c r="P324" s="246"/>
      <c r="Q324" s="246"/>
      <c r="R324" s="246"/>
      <c r="S324" s="246"/>
      <c r="T324" s="246"/>
      <c r="U324" s="246"/>
      <c r="V324" s="246"/>
      <c r="W324" s="246"/>
      <c r="X324" s="246"/>
      <c r="Y324" s="246"/>
      <c r="Z324" s="246"/>
      <c r="AA324" s="247"/>
      <c r="AB324" s="246"/>
      <c r="AC324" s="248"/>
      <c r="AD324" s="246"/>
      <c r="AE324" s="246"/>
      <c r="AF324" s="246"/>
      <c r="AG324" s="108" t="str">
        <f t="shared" si="46"/>
        <v/>
      </c>
      <c r="AH324" s="13" t="str">
        <f t="shared" si="42"/>
        <v/>
      </c>
      <c r="AI324" s="181" t="str">
        <f>UPPER(IF($Z324="","",IF(COUNTIF($AI$34:$AI323,$Z324)&lt;1,$Z324,"")))</f>
        <v/>
      </c>
      <c r="AJ324" s="36" t="str">
        <f t="shared" si="40"/>
        <v/>
      </c>
      <c r="AK324" s="109" t="str">
        <f t="shared" si="43"/>
        <v/>
      </c>
      <c r="AL324" s="246"/>
      <c r="AM324" s="33"/>
    </row>
    <row r="325" spans="1:39" s="106" customFormat="1">
      <c r="A325" s="36" t="str">
        <f t="shared" si="44"/>
        <v>XXX</v>
      </c>
      <c r="B325" s="105" t="str">
        <f t="shared" si="41"/>
        <v/>
      </c>
      <c r="C325" s="177"/>
      <c r="D325" s="36"/>
      <c r="E325" s="36" t="str">
        <f t="shared" si="45"/>
        <v/>
      </c>
      <c r="F325" s="246"/>
      <c r="G325" s="246"/>
      <c r="H325" s="246"/>
      <c r="I325" s="246"/>
      <c r="J325" s="246"/>
      <c r="K325" s="246"/>
      <c r="L325" s="246"/>
      <c r="M325" s="246"/>
      <c r="N325" s="246"/>
      <c r="O325" s="246"/>
      <c r="P325" s="246"/>
      <c r="Q325" s="246"/>
      <c r="R325" s="246"/>
      <c r="S325" s="246"/>
      <c r="T325" s="246"/>
      <c r="U325" s="246"/>
      <c r="V325" s="246"/>
      <c r="W325" s="246"/>
      <c r="X325" s="246"/>
      <c r="Y325" s="246"/>
      <c r="Z325" s="246"/>
      <c r="AA325" s="247"/>
      <c r="AB325" s="246"/>
      <c r="AC325" s="248"/>
      <c r="AD325" s="246"/>
      <c r="AE325" s="246"/>
      <c r="AF325" s="246"/>
      <c r="AG325" s="108" t="str">
        <f t="shared" si="46"/>
        <v/>
      </c>
      <c r="AH325" s="13" t="str">
        <f t="shared" si="42"/>
        <v/>
      </c>
      <c r="AI325" s="181" t="str">
        <f>UPPER(IF($Z325="","",IF(COUNTIF($AI$34:$AI324,$Z325)&lt;1,$Z325,"")))</f>
        <v/>
      </c>
      <c r="AJ325" s="36" t="str">
        <f t="shared" si="40"/>
        <v/>
      </c>
      <c r="AK325" s="109" t="str">
        <f t="shared" si="43"/>
        <v/>
      </c>
      <c r="AL325" s="246"/>
      <c r="AM325" s="33"/>
    </row>
    <row r="326" spans="1:39" s="106" customFormat="1">
      <c r="A326" s="36" t="str">
        <f t="shared" si="44"/>
        <v>XXX</v>
      </c>
      <c r="B326" s="105" t="str">
        <f t="shared" si="41"/>
        <v/>
      </c>
      <c r="C326" s="179"/>
      <c r="D326" s="36"/>
      <c r="E326" s="36" t="str">
        <f t="shared" si="45"/>
        <v/>
      </c>
      <c r="F326" s="246"/>
      <c r="G326" s="246"/>
      <c r="H326" s="246"/>
      <c r="I326" s="246"/>
      <c r="J326" s="246"/>
      <c r="K326" s="246"/>
      <c r="L326" s="246"/>
      <c r="M326" s="246"/>
      <c r="N326" s="246"/>
      <c r="O326" s="246"/>
      <c r="P326" s="246"/>
      <c r="Q326" s="246"/>
      <c r="R326" s="246"/>
      <c r="S326" s="246"/>
      <c r="T326" s="246"/>
      <c r="U326" s="246"/>
      <c r="V326" s="246"/>
      <c r="W326" s="246"/>
      <c r="X326" s="246"/>
      <c r="Y326" s="246"/>
      <c r="Z326" s="246"/>
      <c r="AA326" s="247"/>
      <c r="AB326" s="246"/>
      <c r="AC326" s="248"/>
      <c r="AD326" s="246"/>
      <c r="AE326" s="246"/>
      <c r="AF326" s="246"/>
      <c r="AG326" s="108" t="str">
        <f t="shared" si="46"/>
        <v/>
      </c>
      <c r="AH326" s="13" t="str">
        <f t="shared" si="42"/>
        <v/>
      </c>
      <c r="AI326" s="181" t="str">
        <f>UPPER(IF($Z326="","",IF(COUNTIF($AI$34:$AI325,$Z326)&lt;1,$Z326,"")))</f>
        <v/>
      </c>
      <c r="AJ326" s="36" t="str">
        <f t="shared" si="40"/>
        <v/>
      </c>
      <c r="AK326" s="109" t="str">
        <f t="shared" si="43"/>
        <v/>
      </c>
      <c r="AL326" s="246"/>
      <c r="AM326" s="33"/>
    </row>
    <row r="327" spans="1:39" s="106" customFormat="1">
      <c r="A327" s="36" t="str">
        <f t="shared" si="44"/>
        <v>XXX</v>
      </c>
      <c r="B327" s="105" t="str">
        <f t="shared" si="41"/>
        <v/>
      </c>
      <c r="C327" s="178"/>
      <c r="D327" s="36"/>
      <c r="E327" s="36" t="str">
        <f t="shared" si="45"/>
        <v/>
      </c>
      <c r="F327" s="246"/>
      <c r="G327" s="246"/>
      <c r="H327" s="246"/>
      <c r="I327" s="246"/>
      <c r="J327" s="246"/>
      <c r="K327" s="246"/>
      <c r="L327" s="246"/>
      <c r="M327" s="246"/>
      <c r="N327" s="246"/>
      <c r="O327" s="246"/>
      <c r="P327" s="246"/>
      <c r="Q327" s="246"/>
      <c r="R327" s="246"/>
      <c r="S327" s="246"/>
      <c r="T327" s="246"/>
      <c r="U327" s="246"/>
      <c r="V327" s="246"/>
      <c r="W327" s="246"/>
      <c r="X327" s="246"/>
      <c r="Y327" s="246"/>
      <c r="Z327" s="246"/>
      <c r="AA327" s="247"/>
      <c r="AB327" s="246"/>
      <c r="AC327" s="248"/>
      <c r="AD327" s="246"/>
      <c r="AE327" s="246"/>
      <c r="AF327" s="246"/>
      <c r="AG327" s="108" t="str">
        <f t="shared" si="46"/>
        <v/>
      </c>
      <c r="AH327" s="13" t="str">
        <f t="shared" si="42"/>
        <v/>
      </c>
      <c r="AI327" s="181" t="str">
        <f>UPPER(IF($Z327="","",IF(COUNTIF($AI$34:$AI326,$Z327)&lt;1,$Z327,"")))</f>
        <v/>
      </c>
      <c r="AJ327" s="36" t="str">
        <f t="shared" si="40"/>
        <v/>
      </c>
      <c r="AK327" s="109" t="str">
        <f t="shared" si="43"/>
        <v/>
      </c>
      <c r="AL327" s="246"/>
      <c r="AM327" s="33"/>
    </row>
    <row r="328" spans="1:39" s="106" customFormat="1">
      <c r="A328" s="36" t="str">
        <f t="shared" si="44"/>
        <v>XXX</v>
      </c>
      <c r="B328" s="105" t="str">
        <f t="shared" si="41"/>
        <v/>
      </c>
      <c r="C328" s="179"/>
      <c r="D328" s="36"/>
      <c r="E328" s="36" t="str">
        <f t="shared" si="45"/>
        <v/>
      </c>
      <c r="F328" s="246"/>
      <c r="G328" s="246"/>
      <c r="H328" s="246"/>
      <c r="I328" s="246"/>
      <c r="J328" s="246"/>
      <c r="K328" s="246"/>
      <c r="L328" s="246"/>
      <c r="M328" s="246"/>
      <c r="N328" s="246"/>
      <c r="O328" s="246"/>
      <c r="P328" s="246"/>
      <c r="Q328" s="246"/>
      <c r="R328" s="246"/>
      <c r="S328" s="246"/>
      <c r="T328" s="246"/>
      <c r="U328" s="246"/>
      <c r="V328" s="246"/>
      <c r="W328" s="246"/>
      <c r="X328" s="246"/>
      <c r="Y328" s="246"/>
      <c r="Z328" s="246"/>
      <c r="AA328" s="247"/>
      <c r="AB328" s="246"/>
      <c r="AC328" s="248"/>
      <c r="AD328" s="246"/>
      <c r="AE328" s="246"/>
      <c r="AF328" s="246"/>
      <c r="AG328" s="108" t="str">
        <f t="shared" si="46"/>
        <v/>
      </c>
      <c r="AH328" s="13" t="str">
        <f t="shared" si="42"/>
        <v/>
      </c>
      <c r="AI328" s="181" t="str">
        <f>UPPER(IF($Z328="","",IF(COUNTIF($AI$34:$AI327,$Z328)&lt;1,$Z328,"")))</f>
        <v/>
      </c>
      <c r="AJ328" s="36" t="str">
        <f t="shared" si="40"/>
        <v/>
      </c>
      <c r="AK328" s="109" t="str">
        <f t="shared" si="43"/>
        <v/>
      </c>
      <c r="AL328" s="246"/>
      <c r="AM328" s="33"/>
    </row>
    <row r="329" spans="1:39" s="106" customFormat="1">
      <c r="A329" s="36" t="str">
        <f t="shared" si="44"/>
        <v>XXX</v>
      </c>
      <c r="B329" s="105" t="str">
        <f t="shared" si="41"/>
        <v/>
      </c>
      <c r="C329" s="179"/>
      <c r="D329" s="36"/>
      <c r="E329" s="36" t="str">
        <f t="shared" si="45"/>
        <v/>
      </c>
      <c r="F329" s="246"/>
      <c r="G329" s="246"/>
      <c r="H329" s="246"/>
      <c r="I329" s="246"/>
      <c r="J329" s="246"/>
      <c r="K329" s="246"/>
      <c r="L329" s="246"/>
      <c r="M329" s="246"/>
      <c r="N329" s="246"/>
      <c r="O329" s="246"/>
      <c r="P329" s="246"/>
      <c r="Q329" s="246"/>
      <c r="R329" s="246"/>
      <c r="S329" s="246"/>
      <c r="T329" s="246"/>
      <c r="U329" s="246"/>
      <c r="V329" s="246"/>
      <c r="W329" s="246"/>
      <c r="X329" s="246"/>
      <c r="Y329" s="246"/>
      <c r="Z329" s="246"/>
      <c r="AA329" s="247"/>
      <c r="AB329" s="246"/>
      <c r="AC329" s="248"/>
      <c r="AD329" s="246"/>
      <c r="AE329" s="246"/>
      <c r="AF329" s="246"/>
      <c r="AG329" s="108" t="str">
        <f t="shared" si="46"/>
        <v/>
      </c>
      <c r="AH329" s="13" t="str">
        <f t="shared" si="42"/>
        <v/>
      </c>
      <c r="AI329" s="181" t="str">
        <f>UPPER(IF($Z329="","",IF(COUNTIF($AI$34:$AI328,$Z329)&lt;1,$Z329,"")))</f>
        <v/>
      </c>
      <c r="AJ329" s="36" t="str">
        <f t="shared" si="40"/>
        <v/>
      </c>
      <c r="AK329" s="109" t="str">
        <f t="shared" si="43"/>
        <v/>
      </c>
      <c r="AL329" s="246"/>
      <c r="AM329" s="33"/>
    </row>
    <row r="330" spans="1:39" s="106" customFormat="1">
      <c r="A330" s="36" t="str">
        <f t="shared" si="44"/>
        <v>XXX</v>
      </c>
      <c r="B330" s="105" t="str">
        <f t="shared" si="41"/>
        <v/>
      </c>
      <c r="C330" s="178"/>
      <c r="D330" s="36"/>
      <c r="E330" s="36" t="str">
        <f t="shared" si="45"/>
        <v/>
      </c>
      <c r="F330" s="246"/>
      <c r="G330" s="246"/>
      <c r="H330" s="246"/>
      <c r="I330" s="246"/>
      <c r="J330" s="246"/>
      <c r="K330" s="246"/>
      <c r="L330" s="246"/>
      <c r="M330" s="246"/>
      <c r="N330" s="246"/>
      <c r="O330" s="246"/>
      <c r="P330" s="246"/>
      <c r="Q330" s="246"/>
      <c r="R330" s="246"/>
      <c r="S330" s="246"/>
      <c r="T330" s="246"/>
      <c r="U330" s="246"/>
      <c r="V330" s="246"/>
      <c r="W330" s="246"/>
      <c r="X330" s="246"/>
      <c r="Y330" s="246"/>
      <c r="Z330" s="246"/>
      <c r="AA330" s="247"/>
      <c r="AB330" s="246"/>
      <c r="AC330" s="248"/>
      <c r="AD330" s="246"/>
      <c r="AE330" s="246"/>
      <c r="AF330" s="246"/>
      <c r="AG330" s="108" t="str">
        <f t="shared" si="46"/>
        <v/>
      </c>
      <c r="AH330" s="13" t="str">
        <f t="shared" si="42"/>
        <v/>
      </c>
      <c r="AI330" s="181" t="str">
        <f>UPPER(IF($Z330="","",IF(COUNTIF($AI$34:$AI329,$Z330)&lt;1,$Z330,"")))</f>
        <v/>
      </c>
      <c r="AJ330" s="36" t="str">
        <f t="shared" si="40"/>
        <v/>
      </c>
      <c r="AK330" s="109" t="str">
        <f t="shared" si="43"/>
        <v/>
      </c>
      <c r="AL330" s="246"/>
      <c r="AM330" s="33"/>
    </row>
    <row r="331" spans="1:39" s="106" customFormat="1">
      <c r="A331" s="36" t="str">
        <f t="shared" si="44"/>
        <v>XXX</v>
      </c>
      <c r="B331" s="105" t="str">
        <f t="shared" si="41"/>
        <v/>
      </c>
      <c r="C331" s="178"/>
      <c r="D331" s="36"/>
      <c r="E331" s="36" t="str">
        <f t="shared" si="45"/>
        <v/>
      </c>
      <c r="F331" s="246"/>
      <c r="G331" s="246"/>
      <c r="H331" s="246"/>
      <c r="I331" s="246"/>
      <c r="J331" s="246"/>
      <c r="K331" s="246"/>
      <c r="L331" s="246"/>
      <c r="M331" s="246"/>
      <c r="N331" s="246"/>
      <c r="O331" s="246"/>
      <c r="P331" s="246"/>
      <c r="Q331" s="246"/>
      <c r="R331" s="246"/>
      <c r="S331" s="246"/>
      <c r="T331" s="246"/>
      <c r="U331" s="246"/>
      <c r="V331" s="246"/>
      <c r="W331" s="246"/>
      <c r="X331" s="246"/>
      <c r="Y331" s="246"/>
      <c r="Z331" s="246"/>
      <c r="AA331" s="247"/>
      <c r="AB331" s="246"/>
      <c r="AC331" s="248"/>
      <c r="AD331" s="246"/>
      <c r="AE331" s="246"/>
      <c r="AF331" s="246"/>
      <c r="AG331" s="108" t="str">
        <f t="shared" si="46"/>
        <v/>
      </c>
      <c r="AH331" s="13" t="str">
        <f t="shared" si="42"/>
        <v/>
      </c>
      <c r="AI331" s="181" t="str">
        <f>UPPER(IF($Z331="","",IF(COUNTIF($AI$34:$AI330,$Z331)&lt;1,$Z331,"")))</f>
        <v/>
      </c>
      <c r="AJ331" s="36" t="str">
        <f t="shared" si="40"/>
        <v/>
      </c>
      <c r="AK331" s="109" t="str">
        <f t="shared" si="43"/>
        <v/>
      </c>
      <c r="AL331" s="246"/>
      <c r="AM331" s="33"/>
    </row>
    <row r="332" spans="1:39" s="106" customFormat="1">
      <c r="A332" s="36" t="str">
        <f t="shared" si="44"/>
        <v>XXX</v>
      </c>
      <c r="B332" s="105" t="str">
        <f t="shared" si="41"/>
        <v/>
      </c>
      <c r="C332" s="179"/>
      <c r="D332" s="36"/>
      <c r="E332" s="36" t="str">
        <f t="shared" si="45"/>
        <v/>
      </c>
      <c r="F332" s="246"/>
      <c r="G332" s="246"/>
      <c r="H332" s="246"/>
      <c r="I332" s="246"/>
      <c r="J332" s="246"/>
      <c r="K332" s="246"/>
      <c r="L332" s="246"/>
      <c r="M332" s="246"/>
      <c r="N332" s="246"/>
      <c r="O332" s="246"/>
      <c r="P332" s="246"/>
      <c r="Q332" s="246"/>
      <c r="R332" s="246"/>
      <c r="S332" s="246"/>
      <c r="T332" s="246"/>
      <c r="U332" s="246"/>
      <c r="V332" s="246"/>
      <c r="W332" s="246"/>
      <c r="X332" s="246"/>
      <c r="Y332" s="246"/>
      <c r="Z332" s="246"/>
      <c r="AA332" s="247"/>
      <c r="AB332" s="246"/>
      <c r="AC332" s="248"/>
      <c r="AD332" s="246"/>
      <c r="AE332" s="246"/>
      <c r="AF332" s="246"/>
      <c r="AG332" s="108" t="str">
        <f t="shared" si="46"/>
        <v/>
      </c>
      <c r="AH332" s="13" t="str">
        <f t="shared" si="42"/>
        <v/>
      </c>
      <c r="AI332" s="181" t="str">
        <f>UPPER(IF($Z332="","",IF(COUNTIF($AI$34:$AI331,$Z332)&lt;1,$Z332,"")))</f>
        <v/>
      </c>
      <c r="AJ332" s="36" t="str">
        <f t="shared" si="40"/>
        <v/>
      </c>
      <c r="AK332" s="109" t="str">
        <f t="shared" si="43"/>
        <v/>
      </c>
      <c r="AL332" s="246"/>
      <c r="AM332" s="33"/>
    </row>
    <row r="333" spans="1:39" s="106" customFormat="1">
      <c r="A333" s="36" t="str">
        <f t="shared" si="44"/>
        <v>XXX</v>
      </c>
      <c r="B333" s="105" t="str">
        <f t="shared" si="41"/>
        <v/>
      </c>
      <c r="C333" s="176"/>
      <c r="D333" s="36"/>
      <c r="E333" s="36" t="str">
        <f t="shared" si="45"/>
        <v/>
      </c>
      <c r="F333" s="246"/>
      <c r="G333" s="246"/>
      <c r="H333" s="246"/>
      <c r="I333" s="246"/>
      <c r="J333" s="246"/>
      <c r="K333" s="246"/>
      <c r="L333" s="246"/>
      <c r="M333" s="246"/>
      <c r="N333" s="246"/>
      <c r="O333" s="246"/>
      <c r="P333" s="246"/>
      <c r="Q333" s="246"/>
      <c r="R333" s="246"/>
      <c r="S333" s="246"/>
      <c r="T333" s="246"/>
      <c r="U333" s="246"/>
      <c r="V333" s="246"/>
      <c r="W333" s="246"/>
      <c r="X333" s="246"/>
      <c r="Y333" s="246"/>
      <c r="Z333" s="246"/>
      <c r="AA333" s="247"/>
      <c r="AB333" s="246"/>
      <c r="AC333" s="248"/>
      <c r="AD333" s="246"/>
      <c r="AE333" s="246"/>
      <c r="AF333" s="246"/>
      <c r="AG333" s="108" t="str">
        <f t="shared" si="46"/>
        <v/>
      </c>
      <c r="AH333" s="13" t="str">
        <f t="shared" si="42"/>
        <v/>
      </c>
      <c r="AI333" s="181" t="str">
        <f>UPPER(IF($Z333="","",IF(COUNTIF($AI$34:$AI332,$Z333)&lt;1,$Z333,"")))</f>
        <v/>
      </c>
      <c r="AJ333" s="36" t="str">
        <f t="shared" si="40"/>
        <v/>
      </c>
      <c r="AK333" s="109" t="str">
        <f t="shared" si="43"/>
        <v/>
      </c>
      <c r="AL333" s="246"/>
      <c r="AM333" s="33"/>
    </row>
    <row r="334" spans="1:39" s="106" customFormat="1">
      <c r="A334" s="36" t="str">
        <f t="shared" si="44"/>
        <v>XXX</v>
      </c>
      <c r="B334" s="105" t="str">
        <f t="shared" si="41"/>
        <v/>
      </c>
      <c r="C334" s="176"/>
      <c r="D334" s="36"/>
      <c r="E334" s="36" t="str">
        <f t="shared" si="45"/>
        <v/>
      </c>
      <c r="F334" s="246"/>
      <c r="G334" s="246"/>
      <c r="H334" s="246"/>
      <c r="I334" s="246"/>
      <c r="J334" s="246"/>
      <c r="K334" s="246"/>
      <c r="L334" s="246"/>
      <c r="M334" s="246"/>
      <c r="N334" s="246"/>
      <c r="O334" s="246"/>
      <c r="P334" s="246"/>
      <c r="Q334" s="246"/>
      <c r="R334" s="246"/>
      <c r="S334" s="246"/>
      <c r="T334" s="246"/>
      <c r="U334" s="246"/>
      <c r="V334" s="246"/>
      <c r="W334" s="246"/>
      <c r="X334" s="246"/>
      <c r="Y334" s="246"/>
      <c r="Z334" s="246"/>
      <c r="AA334" s="247"/>
      <c r="AB334" s="246"/>
      <c r="AC334" s="248"/>
      <c r="AD334" s="246"/>
      <c r="AE334" s="246"/>
      <c r="AF334" s="246"/>
      <c r="AG334" s="108" t="str">
        <f t="shared" si="46"/>
        <v/>
      </c>
      <c r="AH334" s="13" t="str">
        <f t="shared" si="42"/>
        <v/>
      </c>
      <c r="AI334" s="181" t="str">
        <f>UPPER(IF($Z334="","",IF(COUNTIF($AI$34:$AI333,$Z334)&lt;1,$Z334,"")))</f>
        <v/>
      </c>
      <c r="AJ334" s="36" t="str">
        <f t="shared" si="40"/>
        <v/>
      </c>
      <c r="AK334" s="109" t="str">
        <f t="shared" si="43"/>
        <v/>
      </c>
      <c r="AL334" s="246"/>
      <c r="AM334" s="33"/>
    </row>
    <row r="335" spans="1:39" s="106" customFormat="1">
      <c r="A335" s="36" t="str">
        <f t="shared" si="44"/>
        <v>XXX</v>
      </c>
      <c r="B335" s="105" t="str">
        <f t="shared" si="41"/>
        <v/>
      </c>
      <c r="C335" s="176"/>
      <c r="D335" s="36"/>
      <c r="E335" s="36" t="str">
        <f t="shared" si="45"/>
        <v/>
      </c>
      <c r="F335" s="246"/>
      <c r="G335" s="246"/>
      <c r="H335" s="246"/>
      <c r="I335" s="246"/>
      <c r="J335" s="246"/>
      <c r="K335" s="246"/>
      <c r="L335" s="246"/>
      <c r="M335" s="246"/>
      <c r="N335" s="246"/>
      <c r="O335" s="246"/>
      <c r="P335" s="246"/>
      <c r="Q335" s="246"/>
      <c r="R335" s="246"/>
      <c r="S335" s="246"/>
      <c r="T335" s="246"/>
      <c r="U335" s="246"/>
      <c r="V335" s="246"/>
      <c r="W335" s="246"/>
      <c r="X335" s="246"/>
      <c r="Y335" s="246"/>
      <c r="Z335" s="246"/>
      <c r="AA335" s="247"/>
      <c r="AB335" s="246"/>
      <c r="AC335" s="248"/>
      <c r="AD335" s="246"/>
      <c r="AE335" s="246"/>
      <c r="AF335" s="246"/>
      <c r="AG335" s="108" t="str">
        <f t="shared" si="46"/>
        <v/>
      </c>
      <c r="AH335" s="13" t="str">
        <f t="shared" si="42"/>
        <v/>
      </c>
      <c r="AI335" s="181" t="str">
        <f>UPPER(IF($Z335="","",IF(COUNTIF($AI$34:$AI334,$Z335)&lt;1,$Z335,"")))</f>
        <v/>
      </c>
      <c r="AJ335" s="36" t="str">
        <f t="shared" si="40"/>
        <v/>
      </c>
      <c r="AK335" s="109" t="str">
        <f t="shared" si="43"/>
        <v/>
      </c>
      <c r="AL335" s="246"/>
      <c r="AM335" s="33"/>
    </row>
    <row r="336" spans="1:39" s="106" customFormat="1">
      <c r="A336" s="36" t="str">
        <f t="shared" si="44"/>
        <v>XXX</v>
      </c>
      <c r="B336" s="105" t="str">
        <f t="shared" si="41"/>
        <v/>
      </c>
      <c r="C336" s="176"/>
      <c r="D336" s="36"/>
      <c r="E336" s="36" t="str">
        <f t="shared" si="45"/>
        <v/>
      </c>
      <c r="F336" s="246"/>
      <c r="G336" s="246"/>
      <c r="H336" s="246"/>
      <c r="I336" s="246"/>
      <c r="J336" s="246"/>
      <c r="K336" s="246"/>
      <c r="L336" s="246"/>
      <c r="M336" s="246"/>
      <c r="N336" s="246"/>
      <c r="O336" s="246"/>
      <c r="P336" s="246"/>
      <c r="Q336" s="246"/>
      <c r="R336" s="246"/>
      <c r="S336" s="246"/>
      <c r="T336" s="246"/>
      <c r="U336" s="246"/>
      <c r="V336" s="246"/>
      <c r="W336" s="246"/>
      <c r="X336" s="246"/>
      <c r="Y336" s="246"/>
      <c r="Z336" s="246"/>
      <c r="AA336" s="247"/>
      <c r="AB336" s="246"/>
      <c r="AC336" s="248"/>
      <c r="AD336" s="246"/>
      <c r="AE336" s="246"/>
      <c r="AF336" s="246"/>
      <c r="AG336" s="108" t="str">
        <f t="shared" si="46"/>
        <v/>
      </c>
      <c r="AH336" s="13" t="str">
        <f t="shared" si="42"/>
        <v/>
      </c>
      <c r="AI336" s="181" t="str">
        <f>UPPER(IF($Z336="","",IF(COUNTIF($AI$34:$AI335,$Z336)&lt;1,$Z336,"")))</f>
        <v/>
      </c>
      <c r="AJ336" s="36" t="str">
        <f t="shared" si="40"/>
        <v/>
      </c>
      <c r="AK336" s="109" t="str">
        <f t="shared" si="43"/>
        <v/>
      </c>
      <c r="AL336" s="246"/>
      <c r="AM336" s="33"/>
    </row>
    <row r="337" spans="1:39" s="106" customFormat="1">
      <c r="A337" s="36" t="str">
        <f t="shared" si="44"/>
        <v>XXX</v>
      </c>
      <c r="B337" s="105" t="str">
        <f t="shared" si="41"/>
        <v/>
      </c>
      <c r="C337" s="176"/>
      <c r="D337" s="36"/>
      <c r="E337" s="36" t="str">
        <f t="shared" si="45"/>
        <v/>
      </c>
      <c r="F337" s="246"/>
      <c r="G337" s="246"/>
      <c r="H337" s="246"/>
      <c r="I337" s="246"/>
      <c r="J337" s="246"/>
      <c r="K337" s="246"/>
      <c r="L337" s="246"/>
      <c r="M337" s="246"/>
      <c r="N337" s="246"/>
      <c r="O337" s="246"/>
      <c r="P337" s="246"/>
      <c r="Q337" s="246"/>
      <c r="R337" s="246"/>
      <c r="S337" s="246"/>
      <c r="T337" s="246"/>
      <c r="U337" s="246"/>
      <c r="V337" s="246"/>
      <c r="W337" s="246"/>
      <c r="X337" s="246"/>
      <c r="Y337" s="246"/>
      <c r="Z337" s="246"/>
      <c r="AA337" s="247"/>
      <c r="AB337" s="246"/>
      <c r="AC337" s="248"/>
      <c r="AD337" s="246"/>
      <c r="AE337" s="246"/>
      <c r="AF337" s="246"/>
      <c r="AG337" s="108" t="str">
        <f t="shared" si="46"/>
        <v/>
      </c>
      <c r="AH337" s="13" t="str">
        <f t="shared" si="42"/>
        <v/>
      </c>
      <c r="AI337" s="181" t="str">
        <f>UPPER(IF($Z337="","",IF(COUNTIF($AI$34:$AI336,$Z337)&lt;1,$Z337,"")))</f>
        <v/>
      </c>
      <c r="AJ337" s="36" t="str">
        <f t="shared" si="40"/>
        <v/>
      </c>
      <c r="AK337" s="109" t="str">
        <f t="shared" si="43"/>
        <v/>
      </c>
      <c r="AL337" s="246"/>
      <c r="AM337" s="33"/>
    </row>
    <row r="338" spans="1:39" s="106" customFormat="1">
      <c r="A338" s="36" t="str">
        <f t="shared" si="44"/>
        <v>XXX</v>
      </c>
      <c r="B338" s="105" t="str">
        <f t="shared" si="41"/>
        <v/>
      </c>
      <c r="C338" s="179"/>
      <c r="D338" s="36"/>
      <c r="E338" s="36" t="str">
        <f t="shared" si="45"/>
        <v/>
      </c>
      <c r="F338" s="246"/>
      <c r="G338" s="246"/>
      <c r="H338" s="246"/>
      <c r="I338" s="246"/>
      <c r="J338" s="246"/>
      <c r="K338" s="246"/>
      <c r="L338" s="246"/>
      <c r="M338" s="246"/>
      <c r="N338" s="246"/>
      <c r="O338" s="246"/>
      <c r="P338" s="246"/>
      <c r="Q338" s="246"/>
      <c r="R338" s="246"/>
      <c r="S338" s="246"/>
      <c r="T338" s="246"/>
      <c r="U338" s="246"/>
      <c r="V338" s="246"/>
      <c r="W338" s="246"/>
      <c r="X338" s="246"/>
      <c r="Y338" s="246"/>
      <c r="Z338" s="246"/>
      <c r="AA338" s="247"/>
      <c r="AB338" s="246"/>
      <c r="AC338" s="248"/>
      <c r="AD338" s="246"/>
      <c r="AE338" s="246"/>
      <c r="AF338" s="246"/>
      <c r="AG338" s="108" t="str">
        <f t="shared" si="46"/>
        <v/>
      </c>
      <c r="AH338" s="13" t="str">
        <f t="shared" si="42"/>
        <v/>
      </c>
      <c r="AI338" s="181" t="str">
        <f>UPPER(IF($Z338="","",IF(COUNTIF($AI$34:$AI337,$Z338)&lt;1,$Z338,"")))</f>
        <v/>
      </c>
      <c r="AJ338" s="36" t="str">
        <f t="shared" si="40"/>
        <v/>
      </c>
      <c r="AK338" s="109" t="str">
        <f t="shared" si="43"/>
        <v/>
      </c>
      <c r="AL338" s="246"/>
      <c r="AM338" s="33"/>
    </row>
    <row r="339" spans="1:39" s="106" customFormat="1" ht="13" customHeight="1">
      <c r="A339" s="36" t="str">
        <f t="shared" si="44"/>
        <v>XXX</v>
      </c>
      <c r="B339" s="105" t="str">
        <f t="shared" si="41"/>
        <v/>
      </c>
      <c r="C339" s="177"/>
      <c r="D339" s="36"/>
      <c r="E339" s="36" t="str">
        <f t="shared" si="45"/>
        <v/>
      </c>
      <c r="F339" s="246"/>
      <c r="G339" s="246"/>
      <c r="H339" s="246"/>
      <c r="I339" s="246"/>
      <c r="J339" s="246"/>
      <c r="K339" s="246"/>
      <c r="L339" s="246"/>
      <c r="M339" s="246"/>
      <c r="N339" s="246"/>
      <c r="O339" s="246"/>
      <c r="P339" s="246"/>
      <c r="Q339" s="246"/>
      <c r="R339" s="246"/>
      <c r="S339" s="246"/>
      <c r="T339" s="246"/>
      <c r="U339" s="246"/>
      <c r="V339" s="246"/>
      <c r="W339" s="246"/>
      <c r="X339" s="246"/>
      <c r="Y339" s="246"/>
      <c r="Z339" s="246"/>
      <c r="AA339" s="247"/>
      <c r="AB339" s="246"/>
      <c r="AC339" s="248"/>
      <c r="AD339" s="246"/>
      <c r="AE339" s="246"/>
      <c r="AF339" s="246"/>
      <c r="AG339" s="108" t="str">
        <f t="shared" si="46"/>
        <v/>
      </c>
      <c r="AH339" s="13" t="str">
        <f t="shared" si="42"/>
        <v/>
      </c>
      <c r="AI339" s="181" t="str">
        <f>UPPER(IF($Z339="","",IF(COUNTIF($AI$34:$AI338,$Z339)&lt;1,$Z339,"")))</f>
        <v/>
      </c>
      <c r="AJ339" s="36" t="str">
        <f t="shared" ref="AJ339:AJ402" si="47">IF(Z339="","",IF(COUNTIF(Z$35:Z$1035,$Z339)&lt;4,"每隊最少4人",IF(COUNTIF(Z$35:Z$1035,Z339)&gt;6,"每隊最多6人",COUNTIF(Z$35:Z$1035,Z339))))</f>
        <v/>
      </c>
      <c r="AK339" s="109" t="str">
        <f t="shared" si="43"/>
        <v/>
      </c>
      <c r="AL339" s="246"/>
      <c r="AM339" s="33"/>
    </row>
    <row r="340" spans="1:39" s="106" customFormat="1" ht="13" customHeight="1">
      <c r="A340" s="36" t="str">
        <f t="shared" si="44"/>
        <v>XXX</v>
      </c>
      <c r="B340" s="105" t="str">
        <f t="shared" si="41"/>
        <v/>
      </c>
      <c r="C340" s="178"/>
      <c r="D340" s="36"/>
      <c r="E340" s="36" t="str">
        <f t="shared" si="45"/>
        <v/>
      </c>
      <c r="F340" s="246"/>
      <c r="G340" s="246"/>
      <c r="H340" s="246"/>
      <c r="I340" s="246"/>
      <c r="J340" s="246"/>
      <c r="K340" s="246"/>
      <c r="L340" s="246"/>
      <c r="M340" s="246"/>
      <c r="N340" s="246"/>
      <c r="O340" s="246"/>
      <c r="P340" s="246"/>
      <c r="Q340" s="246"/>
      <c r="R340" s="246"/>
      <c r="S340" s="246"/>
      <c r="T340" s="246"/>
      <c r="U340" s="246"/>
      <c r="V340" s="246"/>
      <c r="W340" s="246"/>
      <c r="X340" s="246"/>
      <c r="Y340" s="246"/>
      <c r="Z340" s="246"/>
      <c r="AA340" s="247"/>
      <c r="AB340" s="246"/>
      <c r="AC340" s="248"/>
      <c r="AD340" s="246"/>
      <c r="AE340" s="246"/>
      <c r="AF340" s="246"/>
      <c r="AG340" s="108" t="str">
        <f t="shared" si="46"/>
        <v/>
      </c>
      <c r="AH340" s="13" t="str">
        <f t="shared" si="42"/>
        <v/>
      </c>
      <c r="AI340" s="181" t="str">
        <f>UPPER(IF($Z340="","",IF(COUNTIF($AI$34:$AI339,$Z340)&lt;1,$Z340,"")))</f>
        <v/>
      </c>
      <c r="AJ340" s="36" t="str">
        <f t="shared" si="47"/>
        <v/>
      </c>
      <c r="AK340" s="109" t="str">
        <f t="shared" si="43"/>
        <v/>
      </c>
      <c r="AL340" s="246"/>
      <c r="AM340" s="33"/>
    </row>
    <row r="341" spans="1:39" s="106" customFormat="1">
      <c r="A341" s="36" t="str">
        <f t="shared" si="44"/>
        <v>XXX</v>
      </c>
      <c r="B341" s="105" t="str">
        <f t="shared" si="41"/>
        <v/>
      </c>
      <c r="C341" s="176"/>
      <c r="D341" s="36"/>
      <c r="E341" s="36" t="str">
        <f t="shared" si="45"/>
        <v/>
      </c>
      <c r="F341" s="246"/>
      <c r="G341" s="246"/>
      <c r="H341" s="246"/>
      <c r="I341" s="246"/>
      <c r="J341" s="246"/>
      <c r="K341" s="246"/>
      <c r="L341" s="246"/>
      <c r="M341" s="246"/>
      <c r="N341" s="246"/>
      <c r="O341" s="246"/>
      <c r="P341" s="246"/>
      <c r="Q341" s="246"/>
      <c r="R341" s="246"/>
      <c r="S341" s="246"/>
      <c r="T341" s="246"/>
      <c r="U341" s="246"/>
      <c r="V341" s="246"/>
      <c r="W341" s="246"/>
      <c r="X341" s="246"/>
      <c r="Y341" s="246"/>
      <c r="Z341" s="246"/>
      <c r="AA341" s="247"/>
      <c r="AB341" s="246"/>
      <c r="AC341" s="248"/>
      <c r="AD341" s="246"/>
      <c r="AE341" s="246"/>
      <c r="AF341" s="246"/>
      <c r="AG341" s="108" t="str">
        <f t="shared" si="46"/>
        <v/>
      </c>
      <c r="AH341" s="13" t="str">
        <f t="shared" si="42"/>
        <v/>
      </c>
      <c r="AI341" s="181" t="str">
        <f>UPPER(IF($Z341="","",IF(COUNTIF($AI$34:$AI340,$Z341)&lt;1,$Z341,"")))</f>
        <v/>
      </c>
      <c r="AJ341" s="36" t="str">
        <f t="shared" si="47"/>
        <v/>
      </c>
      <c r="AK341" s="109" t="str">
        <f t="shared" si="43"/>
        <v/>
      </c>
      <c r="AL341" s="246"/>
      <c r="AM341" s="33"/>
    </row>
    <row r="342" spans="1:39" s="106" customFormat="1">
      <c r="A342" s="36" t="str">
        <f t="shared" si="44"/>
        <v>XXX</v>
      </c>
      <c r="B342" s="105" t="str">
        <f t="shared" si="41"/>
        <v/>
      </c>
      <c r="C342" s="178"/>
      <c r="D342" s="36"/>
      <c r="E342" s="36" t="str">
        <f t="shared" si="45"/>
        <v/>
      </c>
      <c r="F342" s="246"/>
      <c r="G342" s="246"/>
      <c r="H342" s="246"/>
      <c r="I342" s="246"/>
      <c r="J342" s="246"/>
      <c r="K342" s="246"/>
      <c r="L342" s="246"/>
      <c r="M342" s="246"/>
      <c r="N342" s="246"/>
      <c r="O342" s="246"/>
      <c r="P342" s="246"/>
      <c r="Q342" s="246"/>
      <c r="R342" s="246"/>
      <c r="S342" s="246"/>
      <c r="T342" s="246"/>
      <c r="U342" s="246"/>
      <c r="V342" s="246"/>
      <c r="W342" s="246"/>
      <c r="X342" s="246"/>
      <c r="Y342" s="246"/>
      <c r="Z342" s="246"/>
      <c r="AA342" s="247"/>
      <c r="AB342" s="246"/>
      <c r="AC342" s="248"/>
      <c r="AD342" s="246"/>
      <c r="AE342" s="246"/>
      <c r="AF342" s="246"/>
      <c r="AG342" s="108" t="str">
        <f t="shared" si="46"/>
        <v/>
      </c>
      <c r="AH342" s="13" t="str">
        <f t="shared" si="42"/>
        <v/>
      </c>
      <c r="AI342" s="181" t="str">
        <f>UPPER(IF($Z342="","",IF(COUNTIF($AI$34:$AI341,$Z342)&lt;1,$Z342,"")))</f>
        <v/>
      </c>
      <c r="AJ342" s="36" t="str">
        <f t="shared" si="47"/>
        <v/>
      </c>
      <c r="AK342" s="109" t="str">
        <f t="shared" si="43"/>
        <v/>
      </c>
      <c r="AL342" s="246"/>
      <c r="AM342" s="33"/>
    </row>
    <row r="343" spans="1:39" s="106" customFormat="1">
      <c r="A343" s="36" t="str">
        <f t="shared" si="44"/>
        <v>XXX</v>
      </c>
      <c r="B343" s="105" t="str">
        <f t="shared" si="41"/>
        <v/>
      </c>
      <c r="C343" s="176"/>
      <c r="D343" s="36"/>
      <c r="E343" s="36" t="str">
        <f t="shared" si="45"/>
        <v/>
      </c>
      <c r="F343" s="246"/>
      <c r="G343" s="246"/>
      <c r="H343" s="246"/>
      <c r="I343" s="246"/>
      <c r="J343" s="246"/>
      <c r="K343" s="246"/>
      <c r="L343" s="246"/>
      <c r="M343" s="246"/>
      <c r="N343" s="246"/>
      <c r="O343" s="246"/>
      <c r="P343" s="246"/>
      <c r="Q343" s="246"/>
      <c r="R343" s="246"/>
      <c r="S343" s="246"/>
      <c r="T343" s="246"/>
      <c r="U343" s="246"/>
      <c r="V343" s="246"/>
      <c r="W343" s="246"/>
      <c r="X343" s="246"/>
      <c r="Y343" s="246"/>
      <c r="Z343" s="246"/>
      <c r="AA343" s="247"/>
      <c r="AB343" s="246"/>
      <c r="AC343" s="248"/>
      <c r="AD343" s="246"/>
      <c r="AE343" s="246"/>
      <c r="AF343" s="246"/>
      <c r="AG343" s="108" t="str">
        <f t="shared" si="46"/>
        <v/>
      </c>
      <c r="AH343" s="13" t="str">
        <f t="shared" si="42"/>
        <v/>
      </c>
      <c r="AI343" s="181" t="str">
        <f>UPPER(IF($Z343="","",IF(COUNTIF($AI$34:$AI342,$Z343)&lt;1,$Z343,"")))</f>
        <v/>
      </c>
      <c r="AJ343" s="36" t="str">
        <f t="shared" si="47"/>
        <v/>
      </c>
      <c r="AK343" s="109" t="str">
        <f t="shared" si="43"/>
        <v/>
      </c>
      <c r="AL343" s="246"/>
      <c r="AM343" s="33"/>
    </row>
    <row r="344" spans="1:39" s="106" customFormat="1">
      <c r="A344" s="36" t="str">
        <f t="shared" si="44"/>
        <v>XXX</v>
      </c>
      <c r="B344" s="105" t="str">
        <f t="shared" si="41"/>
        <v/>
      </c>
      <c r="C344" s="179"/>
      <c r="D344" s="36"/>
      <c r="E344" s="36" t="str">
        <f t="shared" si="45"/>
        <v/>
      </c>
      <c r="F344" s="246"/>
      <c r="G344" s="246"/>
      <c r="H344" s="246"/>
      <c r="I344" s="246"/>
      <c r="J344" s="246"/>
      <c r="K344" s="246"/>
      <c r="L344" s="246"/>
      <c r="M344" s="246"/>
      <c r="N344" s="246"/>
      <c r="O344" s="246"/>
      <c r="P344" s="246"/>
      <c r="Q344" s="246"/>
      <c r="R344" s="246"/>
      <c r="S344" s="246"/>
      <c r="T344" s="246"/>
      <c r="U344" s="246"/>
      <c r="V344" s="246"/>
      <c r="W344" s="246"/>
      <c r="X344" s="246"/>
      <c r="Y344" s="246"/>
      <c r="Z344" s="246"/>
      <c r="AA344" s="247"/>
      <c r="AB344" s="246"/>
      <c r="AC344" s="248"/>
      <c r="AD344" s="246"/>
      <c r="AE344" s="246"/>
      <c r="AF344" s="246"/>
      <c r="AG344" s="108" t="str">
        <f t="shared" si="46"/>
        <v/>
      </c>
      <c r="AH344" s="13" t="str">
        <f t="shared" si="42"/>
        <v/>
      </c>
      <c r="AI344" s="181" t="str">
        <f>UPPER(IF($Z344="","",IF(COUNTIF($AI$34:$AI343,$Z344)&lt;1,$Z344,"")))</f>
        <v/>
      </c>
      <c r="AJ344" s="36" t="str">
        <f t="shared" si="47"/>
        <v/>
      </c>
      <c r="AK344" s="109" t="str">
        <f t="shared" si="43"/>
        <v/>
      </c>
      <c r="AL344" s="246"/>
      <c r="AM344" s="33"/>
    </row>
    <row r="345" spans="1:39" s="106" customFormat="1">
      <c r="A345" s="36" t="str">
        <f t="shared" si="44"/>
        <v>XXX</v>
      </c>
      <c r="B345" s="105" t="str">
        <f t="shared" si="41"/>
        <v/>
      </c>
      <c r="C345" s="176"/>
      <c r="D345" s="36"/>
      <c r="E345" s="36" t="str">
        <f t="shared" si="45"/>
        <v/>
      </c>
      <c r="F345" s="246"/>
      <c r="G345" s="246"/>
      <c r="H345" s="246"/>
      <c r="I345" s="246"/>
      <c r="J345" s="246"/>
      <c r="K345" s="246"/>
      <c r="L345" s="246"/>
      <c r="M345" s="246"/>
      <c r="N345" s="246"/>
      <c r="O345" s="246"/>
      <c r="P345" s="246"/>
      <c r="Q345" s="246"/>
      <c r="R345" s="246"/>
      <c r="S345" s="246"/>
      <c r="T345" s="246"/>
      <c r="U345" s="246"/>
      <c r="V345" s="246"/>
      <c r="W345" s="246"/>
      <c r="X345" s="246"/>
      <c r="Y345" s="246"/>
      <c r="Z345" s="246"/>
      <c r="AA345" s="247"/>
      <c r="AB345" s="246"/>
      <c r="AC345" s="248"/>
      <c r="AD345" s="246"/>
      <c r="AE345" s="246"/>
      <c r="AF345" s="246"/>
      <c r="AG345" s="108" t="str">
        <f t="shared" si="46"/>
        <v/>
      </c>
      <c r="AH345" s="13" t="str">
        <f t="shared" si="42"/>
        <v/>
      </c>
      <c r="AI345" s="181" t="str">
        <f>UPPER(IF($Z345="","",IF(COUNTIF($AI$34:$AI344,$Z345)&lt;1,$Z345,"")))</f>
        <v/>
      </c>
      <c r="AJ345" s="36" t="str">
        <f t="shared" si="47"/>
        <v/>
      </c>
      <c r="AK345" s="109" t="str">
        <f t="shared" si="43"/>
        <v/>
      </c>
      <c r="AL345" s="246"/>
      <c r="AM345" s="33"/>
    </row>
    <row r="346" spans="1:39" s="106" customFormat="1">
      <c r="A346" s="36" t="str">
        <f t="shared" si="44"/>
        <v>XXX</v>
      </c>
      <c r="B346" s="105" t="str">
        <f t="shared" si="41"/>
        <v/>
      </c>
      <c r="C346" s="178"/>
      <c r="D346" s="36"/>
      <c r="E346" s="36" t="str">
        <f t="shared" si="45"/>
        <v/>
      </c>
      <c r="F346" s="246"/>
      <c r="G346" s="246"/>
      <c r="H346" s="246"/>
      <c r="I346" s="246"/>
      <c r="J346" s="246"/>
      <c r="K346" s="246"/>
      <c r="L346" s="246"/>
      <c r="M346" s="246"/>
      <c r="N346" s="246"/>
      <c r="O346" s="246"/>
      <c r="P346" s="246"/>
      <c r="Q346" s="246"/>
      <c r="R346" s="246"/>
      <c r="S346" s="246"/>
      <c r="T346" s="246"/>
      <c r="U346" s="246"/>
      <c r="V346" s="246"/>
      <c r="W346" s="246"/>
      <c r="X346" s="246"/>
      <c r="Y346" s="246"/>
      <c r="Z346" s="246"/>
      <c r="AA346" s="247"/>
      <c r="AB346" s="246"/>
      <c r="AC346" s="248"/>
      <c r="AD346" s="246"/>
      <c r="AE346" s="246"/>
      <c r="AF346" s="246"/>
      <c r="AG346" s="108" t="str">
        <f t="shared" si="46"/>
        <v/>
      </c>
      <c r="AH346" s="13" t="str">
        <f t="shared" si="42"/>
        <v/>
      </c>
      <c r="AI346" s="181" t="str">
        <f>UPPER(IF($Z346="","",IF(COUNTIF($AI$34:$AI345,$Z346)&lt;1,$Z346,"")))</f>
        <v/>
      </c>
      <c r="AJ346" s="36" t="str">
        <f t="shared" si="47"/>
        <v/>
      </c>
      <c r="AK346" s="109" t="str">
        <f t="shared" si="43"/>
        <v/>
      </c>
      <c r="AL346" s="246"/>
      <c r="AM346" s="33"/>
    </row>
    <row r="347" spans="1:39" s="106" customFormat="1">
      <c r="A347" s="36" t="str">
        <f t="shared" si="44"/>
        <v>XXX</v>
      </c>
      <c r="B347" s="105" t="str">
        <f t="shared" si="41"/>
        <v/>
      </c>
      <c r="C347" s="178"/>
      <c r="D347" s="36"/>
      <c r="E347" s="36" t="str">
        <f t="shared" si="45"/>
        <v/>
      </c>
      <c r="F347" s="246"/>
      <c r="G347" s="246"/>
      <c r="H347" s="246"/>
      <c r="I347" s="246"/>
      <c r="J347" s="246"/>
      <c r="K347" s="246"/>
      <c r="L347" s="246"/>
      <c r="M347" s="246"/>
      <c r="N347" s="246"/>
      <c r="O347" s="246"/>
      <c r="P347" s="246"/>
      <c r="Q347" s="246"/>
      <c r="R347" s="246"/>
      <c r="S347" s="246"/>
      <c r="T347" s="246"/>
      <c r="U347" s="246"/>
      <c r="V347" s="246"/>
      <c r="W347" s="246"/>
      <c r="X347" s="246"/>
      <c r="Y347" s="246"/>
      <c r="Z347" s="246"/>
      <c r="AA347" s="247"/>
      <c r="AB347" s="246"/>
      <c r="AC347" s="248"/>
      <c r="AD347" s="246"/>
      <c r="AE347" s="246"/>
      <c r="AF347" s="246"/>
      <c r="AG347" s="108" t="str">
        <f t="shared" si="46"/>
        <v/>
      </c>
      <c r="AH347" s="13" t="str">
        <f t="shared" si="42"/>
        <v/>
      </c>
      <c r="AI347" s="181" t="str">
        <f>UPPER(IF($Z347="","",IF(COUNTIF($AI$34:$AI346,$Z347)&lt;1,$Z347,"")))</f>
        <v/>
      </c>
      <c r="AJ347" s="36" t="str">
        <f t="shared" si="47"/>
        <v/>
      </c>
      <c r="AK347" s="109" t="str">
        <f t="shared" si="43"/>
        <v/>
      </c>
      <c r="AL347" s="246"/>
      <c r="AM347" s="33"/>
    </row>
    <row r="348" spans="1:39" s="106" customFormat="1">
      <c r="A348" s="36" t="str">
        <f t="shared" si="44"/>
        <v>XXX</v>
      </c>
      <c r="B348" s="105" t="str">
        <f t="shared" si="41"/>
        <v/>
      </c>
      <c r="C348" s="178"/>
      <c r="D348" s="36"/>
      <c r="E348" s="36" t="str">
        <f t="shared" si="45"/>
        <v/>
      </c>
      <c r="F348" s="246"/>
      <c r="G348" s="246"/>
      <c r="H348" s="246"/>
      <c r="I348" s="246"/>
      <c r="J348" s="246"/>
      <c r="K348" s="246"/>
      <c r="L348" s="246"/>
      <c r="M348" s="246"/>
      <c r="N348" s="246"/>
      <c r="O348" s="246"/>
      <c r="P348" s="246"/>
      <c r="Q348" s="246"/>
      <c r="R348" s="246"/>
      <c r="S348" s="246"/>
      <c r="T348" s="246"/>
      <c r="U348" s="246"/>
      <c r="V348" s="246"/>
      <c r="W348" s="246"/>
      <c r="X348" s="246"/>
      <c r="Y348" s="246"/>
      <c r="Z348" s="246"/>
      <c r="AA348" s="247"/>
      <c r="AB348" s="246"/>
      <c r="AC348" s="248"/>
      <c r="AD348" s="246"/>
      <c r="AE348" s="246"/>
      <c r="AF348" s="246"/>
      <c r="AG348" s="108" t="str">
        <f t="shared" si="46"/>
        <v/>
      </c>
      <c r="AH348" s="13" t="str">
        <f t="shared" si="42"/>
        <v/>
      </c>
      <c r="AI348" s="181" t="str">
        <f>UPPER(IF($Z348="","",IF(COUNTIF($AI$34:$AI347,$Z348)&lt;1,$Z348,"")))</f>
        <v/>
      </c>
      <c r="AJ348" s="36" t="str">
        <f t="shared" si="47"/>
        <v/>
      </c>
      <c r="AK348" s="109" t="str">
        <f t="shared" si="43"/>
        <v/>
      </c>
      <c r="AL348" s="246"/>
      <c r="AM348" s="33"/>
    </row>
    <row r="349" spans="1:39" s="106" customFormat="1">
      <c r="A349" s="36" t="str">
        <f t="shared" si="44"/>
        <v>XXX</v>
      </c>
      <c r="B349" s="105" t="str">
        <f t="shared" si="41"/>
        <v/>
      </c>
      <c r="C349" s="177"/>
      <c r="D349" s="36"/>
      <c r="E349" s="36" t="str">
        <f t="shared" si="45"/>
        <v/>
      </c>
      <c r="F349" s="246"/>
      <c r="G349" s="246"/>
      <c r="H349" s="246"/>
      <c r="I349" s="246"/>
      <c r="J349" s="246"/>
      <c r="K349" s="246"/>
      <c r="L349" s="246"/>
      <c r="M349" s="246"/>
      <c r="N349" s="246"/>
      <c r="O349" s="246"/>
      <c r="P349" s="246"/>
      <c r="Q349" s="246"/>
      <c r="R349" s="246"/>
      <c r="S349" s="246"/>
      <c r="T349" s="246"/>
      <c r="U349" s="246"/>
      <c r="V349" s="246"/>
      <c r="W349" s="246"/>
      <c r="X349" s="246"/>
      <c r="Y349" s="246"/>
      <c r="Z349" s="246"/>
      <c r="AA349" s="247"/>
      <c r="AB349" s="246"/>
      <c r="AC349" s="248"/>
      <c r="AD349" s="246"/>
      <c r="AE349" s="246"/>
      <c r="AF349" s="246"/>
      <c r="AG349" s="108" t="str">
        <f t="shared" si="46"/>
        <v/>
      </c>
      <c r="AH349" s="13" t="str">
        <f t="shared" si="42"/>
        <v/>
      </c>
      <c r="AI349" s="181" t="str">
        <f>UPPER(IF($Z349="","",IF(COUNTIF($AI$34:$AI348,$Z349)&lt;1,$Z349,"")))</f>
        <v/>
      </c>
      <c r="AJ349" s="36" t="str">
        <f t="shared" si="47"/>
        <v/>
      </c>
      <c r="AK349" s="109" t="str">
        <f t="shared" si="43"/>
        <v/>
      </c>
      <c r="AL349" s="246"/>
      <c r="AM349" s="33"/>
    </row>
    <row r="350" spans="1:39" s="106" customFormat="1">
      <c r="A350" s="36" t="str">
        <f t="shared" si="44"/>
        <v>XXX</v>
      </c>
      <c r="B350" s="105" t="str">
        <f t="shared" si="41"/>
        <v/>
      </c>
      <c r="C350" s="179"/>
      <c r="D350" s="36"/>
      <c r="E350" s="36" t="str">
        <f t="shared" si="45"/>
        <v/>
      </c>
      <c r="F350" s="246"/>
      <c r="G350" s="246"/>
      <c r="H350" s="246"/>
      <c r="I350" s="246"/>
      <c r="J350" s="246"/>
      <c r="K350" s="246"/>
      <c r="L350" s="246"/>
      <c r="M350" s="246"/>
      <c r="N350" s="246"/>
      <c r="O350" s="246"/>
      <c r="P350" s="246"/>
      <c r="Q350" s="246"/>
      <c r="R350" s="246"/>
      <c r="S350" s="246"/>
      <c r="T350" s="246"/>
      <c r="U350" s="246"/>
      <c r="V350" s="246"/>
      <c r="W350" s="246"/>
      <c r="X350" s="246"/>
      <c r="Y350" s="246"/>
      <c r="Z350" s="246"/>
      <c r="AA350" s="247"/>
      <c r="AB350" s="246"/>
      <c r="AC350" s="248"/>
      <c r="AD350" s="246"/>
      <c r="AE350" s="246"/>
      <c r="AF350" s="246"/>
      <c r="AG350" s="108" t="str">
        <f t="shared" si="46"/>
        <v/>
      </c>
      <c r="AH350" s="13" t="str">
        <f t="shared" si="42"/>
        <v/>
      </c>
      <c r="AI350" s="181" t="str">
        <f>UPPER(IF($Z350="","",IF(COUNTIF($AI$34:$AI349,$Z350)&lt;1,$Z350,"")))</f>
        <v/>
      </c>
      <c r="AJ350" s="36" t="str">
        <f t="shared" si="47"/>
        <v/>
      </c>
      <c r="AK350" s="109" t="str">
        <f t="shared" si="43"/>
        <v/>
      </c>
      <c r="AL350" s="246"/>
      <c r="AM350" s="33"/>
    </row>
    <row r="351" spans="1:39" s="106" customFormat="1">
      <c r="A351" s="36" t="str">
        <f t="shared" si="44"/>
        <v>XXX</v>
      </c>
      <c r="B351" s="105" t="str">
        <f t="shared" si="41"/>
        <v/>
      </c>
      <c r="C351" s="176"/>
      <c r="D351" s="36"/>
      <c r="E351" s="36" t="str">
        <f t="shared" si="45"/>
        <v/>
      </c>
      <c r="F351" s="246"/>
      <c r="G351" s="246"/>
      <c r="H351" s="246"/>
      <c r="I351" s="246"/>
      <c r="J351" s="246"/>
      <c r="K351" s="246"/>
      <c r="L351" s="246"/>
      <c r="M351" s="246"/>
      <c r="N351" s="246"/>
      <c r="O351" s="246"/>
      <c r="P351" s="246"/>
      <c r="Q351" s="246"/>
      <c r="R351" s="246"/>
      <c r="S351" s="246"/>
      <c r="T351" s="246"/>
      <c r="U351" s="246"/>
      <c r="V351" s="246"/>
      <c r="W351" s="246"/>
      <c r="X351" s="246"/>
      <c r="Y351" s="246"/>
      <c r="Z351" s="246"/>
      <c r="AA351" s="247"/>
      <c r="AB351" s="246"/>
      <c r="AC351" s="248"/>
      <c r="AD351" s="246"/>
      <c r="AE351" s="246"/>
      <c r="AF351" s="246"/>
      <c r="AG351" s="108" t="str">
        <f t="shared" si="46"/>
        <v/>
      </c>
      <c r="AH351" s="13" t="str">
        <f t="shared" si="42"/>
        <v/>
      </c>
      <c r="AI351" s="181" t="str">
        <f>UPPER(IF($Z351="","",IF(COUNTIF($AI$34:$AI350,$Z351)&lt;1,$Z351,"")))</f>
        <v/>
      </c>
      <c r="AJ351" s="36" t="str">
        <f t="shared" si="47"/>
        <v/>
      </c>
      <c r="AK351" s="109" t="str">
        <f t="shared" si="43"/>
        <v/>
      </c>
      <c r="AL351" s="246"/>
      <c r="AM351" s="33"/>
    </row>
    <row r="352" spans="1:39" s="106" customFormat="1">
      <c r="A352" s="36" t="str">
        <f t="shared" si="44"/>
        <v>XXX</v>
      </c>
      <c r="B352" s="105" t="str">
        <f t="shared" si="41"/>
        <v/>
      </c>
      <c r="C352" s="178"/>
      <c r="D352" s="36"/>
      <c r="E352" s="36" t="str">
        <f t="shared" si="45"/>
        <v/>
      </c>
      <c r="F352" s="246"/>
      <c r="G352" s="246"/>
      <c r="H352" s="246"/>
      <c r="I352" s="246"/>
      <c r="J352" s="246"/>
      <c r="K352" s="246"/>
      <c r="L352" s="246"/>
      <c r="M352" s="246"/>
      <c r="N352" s="246"/>
      <c r="O352" s="246"/>
      <c r="P352" s="246"/>
      <c r="Q352" s="246"/>
      <c r="R352" s="246"/>
      <c r="S352" s="246"/>
      <c r="T352" s="246"/>
      <c r="U352" s="246"/>
      <c r="V352" s="246"/>
      <c r="W352" s="246"/>
      <c r="X352" s="246"/>
      <c r="Y352" s="246"/>
      <c r="Z352" s="246"/>
      <c r="AA352" s="247"/>
      <c r="AB352" s="246"/>
      <c r="AC352" s="248"/>
      <c r="AD352" s="246"/>
      <c r="AE352" s="246"/>
      <c r="AF352" s="246"/>
      <c r="AG352" s="108" t="str">
        <f t="shared" si="46"/>
        <v/>
      </c>
      <c r="AH352" s="13" t="str">
        <f t="shared" si="42"/>
        <v/>
      </c>
      <c r="AI352" s="181" t="str">
        <f>UPPER(IF($Z352="","",IF(COUNTIF($AI$34:$AI351,$Z352)&lt;1,$Z352,"")))</f>
        <v/>
      </c>
      <c r="AJ352" s="36" t="str">
        <f t="shared" si="47"/>
        <v/>
      </c>
      <c r="AK352" s="109" t="str">
        <f t="shared" si="43"/>
        <v/>
      </c>
      <c r="AL352" s="246"/>
      <c r="AM352" s="33"/>
    </row>
    <row r="353" spans="1:39" s="106" customFormat="1">
      <c r="A353" s="36" t="str">
        <f t="shared" si="44"/>
        <v>XXX</v>
      </c>
      <c r="B353" s="105" t="str">
        <f t="shared" si="41"/>
        <v/>
      </c>
      <c r="C353" s="178"/>
      <c r="D353" s="36"/>
      <c r="E353" s="36" t="str">
        <f t="shared" si="45"/>
        <v/>
      </c>
      <c r="F353" s="246"/>
      <c r="G353" s="246"/>
      <c r="H353" s="246"/>
      <c r="I353" s="246"/>
      <c r="J353" s="246"/>
      <c r="K353" s="246"/>
      <c r="L353" s="246"/>
      <c r="M353" s="246"/>
      <c r="N353" s="246"/>
      <c r="O353" s="246"/>
      <c r="P353" s="246"/>
      <c r="Q353" s="246"/>
      <c r="R353" s="246"/>
      <c r="S353" s="246"/>
      <c r="T353" s="246"/>
      <c r="U353" s="246"/>
      <c r="V353" s="246"/>
      <c r="W353" s="246"/>
      <c r="X353" s="246"/>
      <c r="Y353" s="246"/>
      <c r="Z353" s="246"/>
      <c r="AA353" s="247"/>
      <c r="AB353" s="246"/>
      <c r="AC353" s="248"/>
      <c r="AD353" s="246"/>
      <c r="AE353" s="246"/>
      <c r="AF353" s="246"/>
      <c r="AG353" s="108" t="str">
        <f t="shared" si="46"/>
        <v/>
      </c>
      <c r="AH353" s="13" t="str">
        <f t="shared" si="42"/>
        <v/>
      </c>
      <c r="AI353" s="181" t="str">
        <f>UPPER(IF($Z353="","",IF(COUNTIF($AI$34:$AI352,$Z353)&lt;1,$Z353,"")))</f>
        <v/>
      </c>
      <c r="AJ353" s="36" t="str">
        <f t="shared" si="47"/>
        <v/>
      </c>
      <c r="AK353" s="109" t="str">
        <f t="shared" si="43"/>
        <v/>
      </c>
      <c r="AL353" s="246"/>
      <c r="AM353" s="33"/>
    </row>
    <row r="354" spans="1:39" s="106" customFormat="1">
      <c r="A354" s="36" t="str">
        <f t="shared" si="44"/>
        <v>XXX</v>
      </c>
      <c r="B354" s="105" t="str">
        <f t="shared" si="41"/>
        <v/>
      </c>
      <c r="C354" s="179"/>
      <c r="D354" s="36"/>
      <c r="E354" s="36" t="str">
        <f t="shared" si="45"/>
        <v/>
      </c>
      <c r="F354" s="246"/>
      <c r="G354" s="246"/>
      <c r="H354" s="246"/>
      <c r="I354" s="246"/>
      <c r="J354" s="246"/>
      <c r="K354" s="246"/>
      <c r="L354" s="246"/>
      <c r="M354" s="246"/>
      <c r="N354" s="246"/>
      <c r="O354" s="246"/>
      <c r="P354" s="246"/>
      <c r="Q354" s="246"/>
      <c r="R354" s="246"/>
      <c r="S354" s="246"/>
      <c r="T354" s="246"/>
      <c r="U354" s="246"/>
      <c r="V354" s="246"/>
      <c r="W354" s="246"/>
      <c r="X354" s="246"/>
      <c r="Y354" s="246"/>
      <c r="Z354" s="246"/>
      <c r="AA354" s="247"/>
      <c r="AB354" s="246"/>
      <c r="AC354" s="248"/>
      <c r="AD354" s="246"/>
      <c r="AE354" s="246"/>
      <c r="AF354" s="246"/>
      <c r="AG354" s="108" t="str">
        <f t="shared" si="46"/>
        <v/>
      </c>
      <c r="AH354" s="13" t="str">
        <f t="shared" si="42"/>
        <v/>
      </c>
      <c r="AI354" s="181" t="str">
        <f>UPPER(IF($Z354="","",IF(COUNTIF($AI$34:$AI353,$Z354)&lt;1,$Z354,"")))</f>
        <v/>
      </c>
      <c r="AJ354" s="36" t="str">
        <f t="shared" si="47"/>
        <v/>
      </c>
      <c r="AK354" s="109" t="str">
        <f t="shared" si="43"/>
        <v/>
      </c>
      <c r="AL354" s="246"/>
      <c r="AM354" s="33"/>
    </row>
    <row r="355" spans="1:39" s="106" customFormat="1">
      <c r="A355" s="36" t="str">
        <f t="shared" si="44"/>
        <v>XXX</v>
      </c>
      <c r="B355" s="105" t="str">
        <f t="shared" ref="B355:B418" si="48">IF(G355="","",IF(C355="","X",A355&amp;TEXT(C355,"000")))</f>
        <v/>
      </c>
      <c r="C355" s="176"/>
      <c r="D355" s="36"/>
      <c r="E355" s="36" t="str">
        <f t="shared" si="45"/>
        <v/>
      </c>
      <c r="F355" s="246"/>
      <c r="G355" s="246"/>
      <c r="H355" s="246"/>
      <c r="I355" s="246"/>
      <c r="J355" s="246"/>
      <c r="K355" s="246"/>
      <c r="L355" s="246"/>
      <c r="M355" s="246"/>
      <c r="N355" s="246"/>
      <c r="O355" s="246"/>
      <c r="P355" s="246"/>
      <c r="Q355" s="246"/>
      <c r="R355" s="246"/>
      <c r="S355" s="246"/>
      <c r="T355" s="246"/>
      <c r="U355" s="246"/>
      <c r="V355" s="246"/>
      <c r="W355" s="246"/>
      <c r="X355" s="246"/>
      <c r="Y355" s="246"/>
      <c r="Z355" s="246"/>
      <c r="AA355" s="247"/>
      <c r="AB355" s="246"/>
      <c r="AC355" s="248"/>
      <c r="AD355" s="246"/>
      <c r="AE355" s="246"/>
      <c r="AF355" s="246"/>
      <c r="AG355" s="108" t="str">
        <f t="shared" si="46"/>
        <v/>
      </c>
      <c r="AH355" s="13" t="str">
        <f t="shared" ref="AH355:AH418" si="49">IF(AI355="","",$AH$31)</f>
        <v/>
      </c>
      <c r="AI355" s="181" t="str">
        <f>UPPER(IF($Z355="","",IF(COUNTIF($AI$34:$AI354,$Z355)&lt;1,$Z355,"")))</f>
        <v/>
      </c>
      <c r="AJ355" s="36" t="str">
        <f t="shared" si="47"/>
        <v/>
      </c>
      <c r="AK355" s="109" t="str">
        <f t="shared" ref="AK355:AK418" si="50">IF($E355="","",IF(ISTEXT($AG355),"輸入有錯誤",IF($AA355="",SUM($AG355:$AH355)+$AM355,SUM($AG355:$AH355)+$AM355+$AA$34)))</f>
        <v/>
      </c>
      <c r="AL355" s="246"/>
      <c r="AM355" s="33"/>
    </row>
    <row r="356" spans="1:39" s="106" customFormat="1">
      <c r="A356" s="36" t="str">
        <f t="shared" ref="A356:A419" si="51">IF(H356="M","B",IF(H356="F","G","XXX"))</f>
        <v>XXX</v>
      </c>
      <c r="B356" s="105" t="str">
        <f t="shared" si="48"/>
        <v/>
      </c>
      <c r="C356" s="179"/>
      <c r="D356" s="36"/>
      <c r="E356" s="36" t="str">
        <f t="shared" ref="E356:E419" si="52">UPPER(IF($I356="","",IF(AND($I356&lt;=$E$4,$I356&gt;=$D$4),$A356&amp;$F$4,IF(AND($I356&lt;=$E$5,$I356&gt;=$D$5),$A356&amp;$F$5,IF(AND($I356&lt;=$E$6,$I356&gt;=$D$6),$A356&amp;$F$6,IF(AND($I356&lt;=$E$7,$I356&gt;=$D$7),$A356&amp;$F$7,IF(AND($I356&lt;=$E$8,$I356&gt;=$D$8),$A356&amp;$F$8,IF(AND($I356&lt;=$E$9,$I356&gt;=$D$9),$A356&amp;$F$9,IF(AND($I356&lt;=$E$10,$I356&gt;=$D$10),$A356&amp;$F$10,IF(AND($I356&lt;=$E$11,$I356&gt;=$D$11),$A356&amp;$F$11,IF(AND($I356&lt;=$E$12,$I356&gt;=$D$12),$A356&amp;$F$12,"ERR")))))))))))</f>
        <v/>
      </c>
      <c r="F356" s="246"/>
      <c r="G356" s="246"/>
      <c r="H356" s="246"/>
      <c r="I356" s="246"/>
      <c r="J356" s="246"/>
      <c r="K356" s="246"/>
      <c r="L356" s="246"/>
      <c r="M356" s="246"/>
      <c r="N356" s="246"/>
      <c r="O356" s="246"/>
      <c r="P356" s="246"/>
      <c r="Q356" s="246"/>
      <c r="R356" s="246"/>
      <c r="S356" s="246"/>
      <c r="T356" s="246"/>
      <c r="U356" s="246"/>
      <c r="V356" s="246"/>
      <c r="W356" s="246"/>
      <c r="X356" s="246"/>
      <c r="Y356" s="246"/>
      <c r="Z356" s="246"/>
      <c r="AA356" s="247"/>
      <c r="AB356" s="246"/>
      <c r="AC356" s="248"/>
      <c r="AD356" s="246"/>
      <c r="AE356" s="246"/>
      <c r="AF356" s="246"/>
      <c r="AG356" s="108" t="str">
        <f t="shared" ref="AG356:AG419" si="53">IF(I356="","",IF(COUNTA(J356:W356)&gt;4,"超過項目上限",IF(COUNTA(J356:W356)=0,200,IF(COUNTA(AB356)=1,COUNTA(J356:W356)*($AG$31+$AG$32)+$AG$30,IF(COUNTA(AB356)=0,COUNTA(J356:W356)*$AG$31+$AG$30,"輸入錯誤")))))</f>
        <v/>
      </c>
      <c r="AH356" s="13" t="str">
        <f t="shared" si="49"/>
        <v/>
      </c>
      <c r="AI356" s="181" t="str">
        <f>UPPER(IF($Z356="","",IF(COUNTIF($AI$34:$AI355,$Z356)&lt;1,$Z356,"")))</f>
        <v/>
      </c>
      <c r="AJ356" s="36" t="str">
        <f t="shared" si="47"/>
        <v/>
      </c>
      <c r="AK356" s="109" t="str">
        <f t="shared" si="50"/>
        <v/>
      </c>
      <c r="AL356" s="246"/>
      <c r="AM356" s="33"/>
    </row>
    <row r="357" spans="1:39" s="106" customFormat="1">
      <c r="A357" s="36" t="str">
        <f t="shared" si="51"/>
        <v>XXX</v>
      </c>
      <c r="B357" s="105" t="str">
        <f t="shared" si="48"/>
        <v/>
      </c>
      <c r="C357" s="178"/>
      <c r="D357" s="36"/>
      <c r="E357" s="36" t="str">
        <f t="shared" si="52"/>
        <v/>
      </c>
      <c r="F357" s="246"/>
      <c r="G357" s="246"/>
      <c r="H357" s="246"/>
      <c r="I357" s="246"/>
      <c r="J357" s="246"/>
      <c r="K357" s="246"/>
      <c r="L357" s="246"/>
      <c r="M357" s="246"/>
      <c r="N357" s="246"/>
      <c r="O357" s="246"/>
      <c r="P357" s="246"/>
      <c r="Q357" s="246"/>
      <c r="R357" s="246"/>
      <c r="S357" s="246"/>
      <c r="T357" s="246"/>
      <c r="U357" s="246"/>
      <c r="V357" s="246"/>
      <c r="W357" s="246"/>
      <c r="X357" s="246"/>
      <c r="Y357" s="246"/>
      <c r="Z357" s="246"/>
      <c r="AA357" s="247"/>
      <c r="AB357" s="246"/>
      <c r="AC357" s="248"/>
      <c r="AD357" s="246"/>
      <c r="AE357" s="246"/>
      <c r="AF357" s="246"/>
      <c r="AG357" s="108" t="str">
        <f t="shared" si="53"/>
        <v/>
      </c>
      <c r="AH357" s="13" t="str">
        <f t="shared" si="49"/>
        <v/>
      </c>
      <c r="AI357" s="181" t="str">
        <f>UPPER(IF($Z357="","",IF(COUNTIF($AI$34:$AI356,$Z357)&lt;1,$Z357,"")))</f>
        <v/>
      </c>
      <c r="AJ357" s="36" t="str">
        <f t="shared" si="47"/>
        <v/>
      </c>
      <c r="AK357" s="109" t="str">
        <f t="shared" si="50"/>
        <v/>
      </c>
      <c r="AL357" s="246"/>
      <c r="AM357" s="33"/>
    </row>
    <row r="358" spans="1:39" s="106" customFormat="1">
      <c r="A358" s="36" t="str">
        <f t="shared" si="51"/>
        <v>XXX</v>
      </c>
      <c r="B358" s="105" t="str">
        <f t="shared" si="48"/>
        <v/>
      </c>
      <c r="C358" s="178"/>
      <c r="D358" s="36"/>
      <c r="E358" s="36" t="str">
        <f t="shared" si="52"/>
        <v/>
      </c>
      <c r="F358" s="246"/>
      <c r="G358" s="246"/>
      <c r="H358" s="246"/>
      <c r="I358" s="246"/>
      <c r="J358" s="246"/>
      <c r="K358" s="246"/>
      <c r="L358" s="246"/>
      <c r="M358" s="246"/>
      <c r="N358" s="246"/>
      <c r="O358" s="246"/>
      <c r="P358" s="246"/>
      <c r="Q358" s="246"/>
      <c r="R358" s="246"/>
      <c r="S358" s="246"/>
      <c r="T358" s="246"/>
      <c r="U358" s="246"/>
      <c r="V358" s="246"/>
      <c r="W358" s="246"/>
      <c r="X358" s="246"/>
      <c r="Y358" s="246"/>
      <c r="Z358" s="246"/>
      <c r="AA358" s="247"/>
      <c r="AB358" s="246"/>
      <c r="AC358" s="248"/>
      <c r="AD358" s="246"/>
      <c r="AE358" s="246"/>
      <c r="AF358" s="246"/>
      <c r="AG358" s="108" t="str">
        <f t="shared" si="53"/>
        <v/>
      </c>
      <c r="AH358" s="13" t="str">
        <f t="shared" si="49"/>
        <v/>
      </c>
      <c r="AI358" s="181" t="str">
        <f>UPPER(IF($Z358="","",IF(COUNTIF($AI$34:$AI357,$Z358)&lt;1,$Z358,"")))</f>
        <v/>
      </c>
      <c r="AJ358" s="36" t="str">
        <f t="shared" si="47"/>
        <v/>
      </c>
      <c r="AK358" s="109" t="str">
        <f t="shared" si="50"/>
        <v/>
      </c>
      <c r="AL358" s="246"/>
      <c r="AM358" s="33"/>
    </row>
    <row r="359" spans="1:39" s="106" customFormat="1">
      <c r="A359" s="36" t="str">
        <f t="shared" si="51"/>
        <v>XXX</v>
      </c>
      <c r="B359" s="105" t="str">
        <f t="shared" si="48"/>
        <v/>
      </c>
      <c r="C359" s="179"/>
      <c r="D359" s="36"/>
      <c r="E359" s="36" t="str">
        <f t="shared" si="52"/>
        <v/>
      </c>
      <c r="F359" s="246"/>
      <c r="G359" s="246"/>
      <c r="H359" s="246"/>
      <c r="I359" s="246"/>
      <c r="J359" s="246"/>
      <c r="K359" s="246"/>
      <c r="L359" s="246"/>
      <c r="M359" s="246"/>
      <c r="N359" s="246"/>
      <c r="O359" s="246"/>
      <c r="P359" s="246"/>
      <c r="Q359" s="246"/>
      <c r="R359" s="246"/>
      <c r="S359" s="246"/>
      <c r="T359" s="246"/>
      <c r="U359" s="246"/>
      <c r="V359" s="246"/>
      <c r="W359" s="246"/>
      <c r="X359" s="246"/>
      <c r="Y359" s="246"/>
      <c r="Z359" s="246"/>
      <c r="AA359" s="247"/>
      <c r="AB359" s="246"/>
      <c r="AC359" s="248"/>
      <c r="AD359" s="246"/>
      <c r="AE359" s="246"/>
      <c r="AF359" s="246"/>
      <c r="AG359" s="108" t="str">
        <f t="shared" si="53"/>
        <v/>
      </c>
      <c r="AH359" s="13" t="str">
        <f t="shared" si="49"/>
        <v/>
      </c>
      <c r="AI359" s="181" t="str">
        <f>UPPER(IF($Z359="","",IF(COUNTIF($AI$34:$AI358,$Z359)&lt;1,$Z359,"")))</f>
        <v/>
      </c>
      <c r="AJ359" s="36" t="str">
        <f t="shared" si="47"/>
        <v/>
      </c>
      <c r="AK359" s="109" t="str">
        <f t="shared" si="50"/>
        <v/>
      </c>
      <c r="AL359" s="246"/>
      <c r="AM359" s="33"/>
    </row>
    <row r="360" spans="1:39" s="106" customFormat="1">
      <c r="A360" s="36" t="str">
        <f t="shared" si="51"/>
        <v>XXX</v>
      </c>
      <c r="B360" s="105" t="str">
        <f t="shared" si="48"/>
        <v/>
      </c>
      <c r="C360" s="176"/>
      <c r="D360" s="36"/>
      <c r="E360" s="36" t="str">
        <f t="shared" si="52"/>
        <v/>
      </c>
      <c r="F360" s="246"/>
      <c r="G360" s="246"/>
      <c r="H360" s="246"/>
      <c r="I360" s="246"/>
      <c r="J360" s="246"/>
      <c r="K360" s="246"/>
      <c r="L360" s="246"/>
      <c r="M360" s="246"/>
      <c r="N360" s="246"/>
      <c r="O360" s="246"/>
      <c r="P360" s="246"/>
      <c r="Q360" s="246"/>
      <c r="R360" s="246"/>
      <c r="S360" s="246"/>
      <c r="T360" s="246"/>
      <c r="U360" s="246"/>
      <c r="V360" s="246"/>
      <c r="W360" s="246"/>
      <c r="X360" s="246"/>
      <c r="Y360" s="246"/>
      <c r="Z360" s="246"/>
      <c r="AA360" s="247"/>
      <c r="AB360" s="246"/>
      <c r="AC360" s="248"/>
      <c r="AD360" s="246"/>
      <c r="AE360" s="246"/>
      <c r="AF360" s="246"/>
      <c r="AG360" s="108" t="str">
        <f t="shared" si="53"/>
        <v/>
      </c>
      <c r="AH360" s="13" t="str">
        <f t="shared" si="49"/>
        <v/>
      </c>
      <c r="AI360" s="181" t="str">
        <f>UPPER(IF($Z360="","",IF(COUNTIF($AI$34:$AI359,$Z360)&lt;1,$Z360,"")))</f>
        <v/>
      </c>
      <c r="AJ360" s="36" t="str">
        <f t="shared" si="47"/>
        <v/>
      </c>
      <c r="AK360" s="109" t="str">
        <f t="shared" si="50"/>
        <v/>
      </c>
      <c r="AL360" s="246"/>
      <c r="AM360" s="33"/>
    </row>
    <row r="361" spans="1:39" s="106" customFormat="1">
      <c r="A361" s="36" t="str">
        <f t="shared" si="51"/>
        <v>XXX</v>
      </c>
      <c r="B361" s="105" t="str">
        <f t="shared" si="48"/>
        <v/>
      </c>
      <c r="C361" s="178"/>
      <c r="D361" s="36"/>
      <c r="E361" s="36" t="str">
        <f t="shared" si="52"/>
        <v/>
      </c>
      <c r="F361" s="246"/>
      <c r="G361" s="246"/>
      <c r="H361" s="246"/>
      <c r="I361" s="246"/>
      <c r="J361" s="246"/>
      <c r="K361" s="246"/>
      <c r="L361" s="246"/>
      <c r="M361" s="246"/>
      <c r="N361" s="246"/>
      <c r="O361" s="246"/>
      <c r="P361" s="246"/>
      <c r="Q361" s="246"/>
      <c r="R361" s="246"/>
      <c r="S361" s="246"/>
      <c r="T361" s="246"/>
      <c r="U361" s="246"/>
      <c r="V361" s="246"/>
      <c r="W361" s="246"/>
      <c r="X361" s="246"/>
      <c r="Y361" s="246"/>
      <c r="Z361" s="246"/>
      <c r="AA361" s="247"/>
      <c r="AB361" s="246"/>
      <c r="AC361" s="248"/>
      <c r="AD361" s="246"/>
      <c r="AE361" s="246"/>
      <c r="AF361" s="246"/>
      <c r="AG361" s="108" t="str">
        <f t="shared" si="53"/>
        <v/>
      </c>
      <c r="AH361" s="13" t="str">
        <f t="shared" si="49"/>
        <v/>
      </c>
      <c r="AI361" s="181" t="str">
        <f>UPPER(IF($Z361="","",IF(COUNTIF($AI$34:$AI360,$Z361)&lt;1,$Z361,"")))</f>
        <v/>
      </c>
      <c r="AJ361" s="36" t="str">
        <f t="shared" si="47"/>
        <v/>
      </c>
      <c r="AK361" s="109" t="str">
        <f t="shared" si="50"/>
        <v/>
      </c>
      <c r="AL361" s="246"/>
      <c r="AM361" s="33"/>
    </row>
    <row r="362" spans="1:39" s="106" customFormat="1">
      <c r="A362" s="36" t="str">
        <f t="shared" si="51"/>
        <v>XXX</v>
      </c>
      <c r="B362" s="105" t="str">
        <f t="shared" si="48"/>
        <v/>
      </c>
      <c r="C362" s="179"/>
      <c r="D362" s="36"/>
      <c r="E362" s="36" t="str">
        <f t="shared" si="52"/>
        <v/>
      </c>
      <c r="F362" s="246"/>
      <c r="G362" s="246"/>
      <c r="H362" s="246"/>
      <c r="I362" s="246"/>
      <c r="J362" s="246"/>
      <c r="K362" s="246"/>
      <c r="L362" s="246"/>
      <c r="M362" s="246"/>
      <c r="N362" s="246"/>
      <c r="O362" s="246"/>
      <c r="P362" s="246"/>
      <c r="Q362" s="246"/>
      <c r="R362" s="246"/>
      <c r="S362" s="246"/>
      <c r="T362" s="246"/>
      <c r="U362" s="246"/>
      <c r="V362" s="246"/>
      <c r="W362" s="246"/>
      <c r="X362" s="246"/>
      <c r="Y362" s="246"/>
      <c r="Z362" s="246"/>
      <c r="AA362" s="247"/>
      <c r="AB362" s="246"/>
      <c r="AC362" s="248"/>
      <c r="AD362" s="246"/>
      <c r="AE362" s="246"/>
      <c r="AF362" s="246"/>
      <c r="AG362" s="108" t="str">
        <f t="shared" si="53"/>
        <v/>
      </c>
      <c r="AH362" s="13" t="str">
        <f t="shared" si="49"/>
        <v/>
      </c>
      <c r="AI362" s="181" t="str">
        <f>UPPER(IF($Z362="","",IF(COUNTIF($AI$34:$AI361,$Z362)&lt;1,$Z362,"")))</f>
        <v/>
      </c>
      <c r="AJ362" s="36" t="str">
        <f t="shared" si="47"/>
        <v/>
      </c>
      <c r="AK362" s="109" t="str">
        <f t="shared" si="50"/>
        <v/>
      </c>
      <c r="AL362" s="246"/>
      <c r="AM362" s="33"/>
    </row>
    <row r="363" spans="1:39" s="106" customFormat="1">
      <c r="A363" s="36" t="str">
        <f t="shared" si="51"/>
        <v>XXX</v>
      </c>
      <c r="B363" s="105" t="str">
        <f t="shared" si="48"/>
        <v/>
      </c>
      <c r="C363" s="176"/>
      <c r="D363" s="36"/>
      <c r="E363" s="36" t="str">
        <f t="shared" si="52"/>
        <v/>
      </c>
      <c r="F363" s="246"/>
      <c r="G363" s="246"/>
      <c r="H363" s="246"/>
      <c r="I363" s="246"/>
      <c r="J363" s="246"/>
      <c r="K363" s="246"/>
      <c r="L363" s="246"/>
      <c r="M363" s="246"/>
      <c r="N363" s="246"/>
      <c r="O363" s="246"/>
      <c r="P363" s="246"/>
      <c r="Q363" s="246"/>
      <c r="R363" s="246"/>
      <c r="S363" s="246"/>
      <c r="T363" s="246"/>
      <c r="U363" s="246"/>
      <c r="V363" s="246"/>
      <c r="W363" s="246"/>
      <c r="X363" s="246"/>
      <c r="Y363" s="246"/>
      <c r="Z363" s="246"/>
      <c r="AA363" s="247"/>
      <c r="AB363" s="246"/>
      <c r="AC363" s="248"/>
      <c r="AD363" s="246"/>
      <c r="AE363" s="246"/>
      <c r="AF363" s="246"/>
      <c r="AG363" s="108" t="str">
        <f t="shared" si="53"/>
        <v/>
      </c>
      <c r="AH363" s="13" t="str">
        <f t="shared" si="49"/>
        <v/>
      </c>
      <c r="AI363" s="181" t="str">
        <f>UPPER(IF($Z363="","",IF(COUNTIF($AI$34:$AI362,$Z363)&lt;1,$Z363,"")))</f>
        <v/>
      </c>
      <c r="AJ363" s="36" t="str">
        <f t="shared" si="47"/>
        <v/>
      </c>
      <c r="AK363" s="109" t="str">
        <f t="shared" si="50"/>
        <v/>
      </c>
      <c r="AL363" s="246"/>
      <c r="AM363" s="33"/>
    </row>
    <row r="364" spans="1:39" s="106" customFormat="1">
      <c r="A364" s="36" t="str">
        <f t="shared" si="51"/>
        <v>XXX</v>
      </c>
      <c r="B364" s="105" t="str">
        <f t="shared" si="48"/>
        <v/>
      </c>
      <c r="C364" s="177"/>
      <c r="D364" s="36"/>
      <c r="E364" s="36" t="str">
        <f t="shared" si="52"/>
        <v/>
      </c>
      <c r="F364" s="246"/>
      <c r="G364" s="246"/>
      <c r="H364" s="246"/>
      <c r="I364" s="246"/>
      <c r="J364" s="246"/>
      <c r="K364" s="246"/>
      <c r="L364" s="246"/>
      <c r="M364" s="246"/>
      <c r="N364" s="246"/>
      <c r="O364" s="246"/>
      <c r="P364" s="246"/>
      <c r="Q364" s="246"/>
      <c r="R364" s="246"/>
      <c r="S364" s="246"/>
      <c r="T364" s="246"/>
      <c r="U364" s="246"/>
      <c r="V364" s="246"/>
      <c r="W364" s="246"/>
      <c r="X364" s="246"/>
      <c r="Y364" s="246"/>
      <c r="Z364" s="246"/>
      <c r="AA364" s="247"/>
      <c r="AB364" s="246"/>
      <c r="AC364" s="248"/>
      <c r="AD364" s="246"/>
      <c r="AE364" s="246"/>
      <c r="AF364" s="246"/>
      <c r="AG364" s="108" t="str">
        <f t="shared" si="53"/>
        <v/>
      </c>
      <c r="AH364" s="13" t="str">
        <f t="shared" si="49"/>
        <v/>
      </c>
      <c r="AI364" s="181" t="str">
        <f>UPPER(IF($Z364="","",IF(COUNTIF($AI$34:$AI363,$Z364)&lt;1,$Z364,"")))</f>
        <v/>
      </c>
      <c r="AJ364" s="36" t="str">
        <f t="shared" si="47"/>
        <v/>
      </c>
      <c r="AK364" s="109" t="str">
        <f t="shared" si="50"/>
        <v/>
      </c>
      <c r="AL364" s="246"/>
      <c r="AM364" s="33"/>
    </row>
    <row r="365" spans="1:39" s="106" customFormat="1">
      <c r="A365" s="36" t="str">
        <f t="shared" si="51"/>
        <v>XXX</v>
      </c>
      <c r="B365" s="105" t="str">
        <f t="shared" si="48"/>
        <v/>
      </c>
      <c r="C365" s="179"/>
      <c r="D365" s="36"/>
      <c r="E365" s="36" t="str">
        <f t="shared" si="52"/>
        <v/>
      </c>
      <c r="F365" s="246"/>
      <c r="G365" s="246"/>
      <c r="H365" s="246"/>
      <c r="I365" s="246"/>
      <c r="J365" s="246"/>
      <c r="K365" s="246"/>
      <c r="L365" s="246"/>
      <c r="M365" s="246"/>
      <c r="N365" s="246"/>
      <c r="O365" s="246"/>
      <c r="P365" s="246"/>
      <c r="Q365" s="246"/>
      <c r="R365" s="246"/>
      <c r="S365" s="246"/>
      <c r="T365" s="246"/>
      <c r="U365" s="246"/>
      <c r="V365" s="246"/>
      <c r="W365" s="246"/>
      <c r="X365" s="246"/>
      <c r="Y365" s="246"/>
      <c r="Z365" s="246"/>
      <c r="AA365" s="247"/>
      <c r="AB365" s="246"/>
      <c r="AC365" s="248"/>
      <c r="AD365" s="246"/>
      <c r="AE365" s="246"/>
      <c r="AF365" s="246"/>
      <c r="AG365" s="108" t="str">
        <f t="shared" si="53"/>
        <v/>
      </c>
      <c r="AH365" s="13" t="str">
        <f t="shared" si="49"/>
        <v/>
      </c>
      <c r="AI365" s="181" t="str">
        <f>UPPER(IF($Z365="","",IF(COUNTIF($AI$34:$AI364,$Z365)&lt;1,$Z365,"")))</f>
        <v/>
      </c>
      <c r="AJ365" s="36" t="str">
        <f t="shared" si="47"/>
        <v/>
      </c>
      <c r="AK365" s="109" t="str">
        <f t="shared" si="50"/>
        <v/>
      </c>
      <c r="AL365" s="246"/>
      <c r="AM365" s="33"/>
    </row>
    <row r="366" spans="1:39" s="106" customFormat="1">
      <c r="A366" s="36" t="str">
        <f t="shared" si="51"/>
        <v>XXX</v>
      </c>
      <c r="B366" s="105" t="str">
        <f t="shared" si="48"/>
        <v/>
      </c>
      <c r="C366" s="178"/>
      <c r="D366" s="36"/>
      <c r="E366" s="36" t="str">
        <f t="shared" si="52"/>
        <v/>
      </c>
      <c r="F366" s="246"/>
      <c r="G366" s="246"/>
      <c r="H366" s="246"/>
      <c r="I366" s="246"/>
      <c r="J366" s="246"/>
      <c r="K366" s="246"/>
      <c r="L366" s="246"/>
      <c r="M366" s="246"/>
      <c r="N366" s="246"/>
      <c r="O366" s="246"/>
      <c r="P366" s="246"/>
      <c r="Q366" s="246"/>
      <c r="R366" s="246"/>
      <c r="S366" s="246"/>
      <c r="T366" s="246"/>
      <c r="U366" s="246"/>
      <c r="V366" s="246"/>
      <c r="W366" s="246"/>
      <c r="X366" s="246"/>
      <c r="Y366" s="246"/>
      <c r="Z366" s="246"/>
      <c r="AA366" s="247"/>
      <c r="AB366" s="246"/>
      <c r="AC366" s="248"/>
      <c r="AD366" s="246"/>
      <c r="AE366" s="246"/>
      <c r="AF366" s="246"/>
      <c r="AG366" s="108" t="str">
        <f t="shared" si="53"/>
        <v/>
      </c>
      <c r="AH366" s="13" t="str">
        <f t="shared" si="49"/>
        <v/>
      </c>
      <c r="AI366" s="181" t="str">
        <f>UPPER(IF($Z366="","",IF(COUNTIF($AI$34:$AI365,$Z366)&lt;1,$Z366,"")))</f>
        <v/>
      </c>
      <c r="AJ366" s="36" t="str">
        <f t="shared" si="47"/>
        <v/>
      </c>
      <c r="AK366" s="109" t="str">
        <f t="shared" si="50"/>
        <v/>
      </c>
      <c r="AL366" s="246"/>
      <c r="AM366" s="33"/>
    </row>
    <row r="367" spans="1:39" s="106" customFormat="1">
      <c r="A367" s="36" t="str">
        <f t="shared" si="51"/>
        <v>XXX</v>
      </c>
      <c r="B367" s="105" t="str">
        <f t="shared" si="48"/>
        <v/>
      </c>
      <c r="C367" s="177"/>
      <c r="D367" s="36"/>
      <c r="E367" s="36" t="str">
        <f t="shared" si="52"/>
        <v/>
      </c>
      <c r="F367" s="246"/>
      <c r="G367" s="246"/>
      <c r="H367" s="246"/>
      <c r="I367" s="246"/>
      <c r="J367" s="246"/>
      <c r="K367" s="246"/>
      <c r="L367" s="246"/>
      <c r="M367" s="246"/>
      <c r="N367" s="246"/>
      <c r="O367" s="246"/>
      <c r="P367" s="246"/>
      <c r="Q367" s="246"/>
      <c r="R367" s="246"/>
      <c r="S367" s="246"/>
      <c r="T367" s="246"/>
      <c r="U367" s="246"/>
      <c r="V367" s="246"/>
      <c r="W367" s="246"/>
      <c r="X367" s="246"/>
      <c r="Y367" s="246"/>
      <c r="Z367" s="246"/>
      <c r="AA367" s="247"/>
      <c r="AB367" s="246"/>
      <c r="AC367" s="248"/>
      <c r="AD367" s="246"/>
      <c r="AE367" s="246"/>
      <c r="AF367" s="246"/>
      <c r="AG367" s="108" t="str">
        <f t="shared" si="53"/>
        <v/>
      </c>
      <c r="AH367" s="13" t="str">
        <f t="shared" si="49"/>
        <v/>
      </c>
      <c r="AI367" s="181" t="str">
        <f>UPPER(IF($Z367="","",IF(COUNTIF($AI$34:$AI366,$Z367)&lt;1,$Z367,"")))</f>
        <v/>
      </c>
      <c r="AJ367" s="36" t="str">
        <f t="shared" si="47"/>
        <v/>
      </c>
      <c r="AK367" s="109" t="str">
        <f t="shared" si="50"/>
        <v/>
      </c>
      <c r="AL367" s="246"/>
      <c r="AM367" s="33"/>
    </row>
    <row r="368" spans="1:39" s="106" customFormat="1">
      <c r="A368" s="36" t="str">
        <f t="shared" si="51"/>
        <v>XXX</v>
      </c>
      <c r="B368" s="105" t="str">
        <f t="shared" si="48"/>
        <v/>
      </c>
      <c r="C368" s="178"/>
      <c r="D368" s="36"/>
      <c r="E368" s="36" t="str">
        <f t="shared" si="52"/>
        <v/>
      </c>
      <c r="F368" s="246"/>
      <c r="G368" s="246"/>
      <c r="H368" s="246"/>
      <c r="I368" s="246"/>
      <c r="J368" s="246"/>
      <c r="K368" s="246"/>
      <c r="L368" s="246"/>
      <c r="M368" s="246"/>
      <c r="N368" s="246"/>
      <c r="O368" s="246"/>
      <c r="P368" s="246"/>
      <c r="Q368" s="246"/>
      <c r="R368" s="246"/>
      <c r="S368" s="246"/>
      <c r="T368" s="246"/>
      <c r="U368" s="246"/>
      <c r="V368" s="246"/>
      <c r="W368" s="246"/>
      <c r="X368" s="246"/>
      <c r="Y368" s="246"/>
      <c r="Z368" s="246"/>
      <c r="AA368" s="247"/>
      <c r="AB368" s="246"/>
      <c r="AC368" s="248"/>
      <c r="AD368" s="246"/>
      <c r="AE368" s="246"/>
      <c r="AF368" s="246"/>
      <c r="AG368" s="108" t="str">
        <f t="shared" si="53"/>
        <v/>
      </c>
      <c r="AH368" s="13" t="str">
        <f t="shared" si="49"/>
        <v/>
      </c>
      <c r="AI368" s="181" t="str">
        <f>UPPER(IF($Z368="","",IF(COUNTIF($AI$34:$AI367,$Z368)&lt;1,$Z368,"")))</f>
        <v/>
      </c>
      <c r="AJ368" s="36" t="str">
        <f t="shared" si="47"/>
        <v/>
      </c>
      <c r="AK368" s="109" t="str">
        <f t="shared" si="50"/>
        <v/>
      </c>
      <c r="AL368" s="246"/>
      <c r="AM368" s="33"/>
    </row>
    <row r="369" spans="1:39" s="106" customFormat="1">
      <c r="A369" s="36" t="str">
        <f t="shared" si="51"/>
        <v>XXX</v>
      </c>
      <c r="B369" s="105" t="str">
        <f t="shared" si="48"/>
        <v/>
      </c>
      <c r="C369" s="177"/>
      <c r="D369" s="36"/>
      <c r="E369" s="36" t="str">
        <f t="shared" si="52"/>
        <v/>
      </c>
      <c r="F369" s="246"/>
      <c r="G369" s="246"/>
      <c r="H369" s="246"/>
      <c r="I369" s="246"/>
      <c r="J369" s="246"/>
      <c r="K369" s="246"/>
      <c r="L369" s="246"/>
      <c r="M369" s="246"/>
      <c r="N369" s="246"/>
      <c r="O369" s="246"/>
      <c r="P369" s="246"/>
      <c r="Q369" s="246"/>
      <c r="R369" s="246"/>
      <c r="S369" s="246"/>
      <c r="T369" s="246"/>
      <c r="U369" s="246"/>
      <c r="V369" s="246"/>
      <c r="W369" s="246"/>
      <c r="X369" s="246"/>
      <c r="Y369" s="246"/>
      <c r="Z369" s="246"/>
      <c r="AA369" s="247"/>
      <c r="AB369" s="246"/>
      <c r="AC369" s="248"/>
      <c r="AD369" s="246"/>
      <c r="AE369" s="246"/>
      <c r="AF369" s="246"/>
      <c r="AG369" s="108" t="str">
        <f t="shared" si="53"/>
        <v/>
      </c>
      <c r="AH369" s="13" t="str">
        <f t="shared" si="49"/>
        <v/>
      </c>
      <c r="AI369" s="181" t="str">
        <f>UPPER(IF($Z369="","",IF(COUNTIF($AI$34:$AI368,$Z369)&lt;1,$Z369,"")))</f>
        <v/>
      </c>
      <c r="AJ369" s="36" t="str">
        <f t="shared" si="47"/>
        <v/>
      </c>
      <c r="AK369" s="109" t="str">
        <f t="shared" si="50"/>
        <v/>
      </c>
      <c r="AL369" s="246"/>
      <c r="AM369" s="33"/>
    </row>
    <row r="370" spans="1:39" s="106" customFormat="1">
      <c r="A370" s="36" t="str">
        <f t="shared" si="51"/>
        <v>XXX</v>
      </c>
      <c r="B370" s="105" t="str">
        <f t="shared" si="48"/>
        <v/>
      </c>
      <c r="C370" s="176"/>
      <c r="D370" s="36"/>
      <c r="E370" s="36" t="str">
        <f t="shared" si="52"/>
        <v/>
      </c>
      <c r="F370" s="246"/>
      <c r="G370" s="246"/>
      <c r="H370" s="246"/>
      <c r="I370" s="246"/>
      <c r="J370" s="246"/>
      <c r="K370" s="246"/>
      <c r="L370" s="246"/>
      <c r="M370" s="246"/>
      <c r="N370" s="246"/>
      <c r="O370" s="246"/>
      <c r="P370" s="246"/>
      <c r="Q370" s="246"/>
      <c r="R370" s="246"/>
      <c r="S370" s="246"/>
      <c r="T370" s="246"/>
      <c r="U370" s="246"/>
      <c r="V370" s="246"/>
      <c r="W370" s="246"/>
      <c r="X370" s="246"/>
      <c r="Y370" s="246"/>
      <c r="Z370" s="246"/>
      <c r="AA370" s="247"/>
      <c r="AB370" s="246"/>
      <c r="AC370" s="248"/>
      <c r="AD370" s="246"/>
      <c r="AE370" s="246"/>
      <c r="AF370" s="246"/>
      <c r="AG370" s="108" t="str">
        <f t="shared" si="53"/>
        <v/>
      </c>
      <c r="AH370" s="13" t="str">
        <f t="shared" si="49"/>
        <v/>
      </c>
      <c r="AI370" s="181" t="str">
        <f>UPPER(IF($Z370="","",IF(COUNTIF($AI$34:$AI369,$Z370)&lt;1,$Z370,"")))</f>
        <v/>
      </c>
      <c r="AJ370" s="36" t="str">
        <f t="shared" si="47"/>
        <v/>
      </c>
      <c r="AK370" s="109" t="str">
        <f t="shared" si="50"/>
        <v/>
      </c>
      <c r="AL370" s="246"/>
      <c r="AM370" s="33"/>
    </row>
    <row r="371" spans="1:39" s="106" customFormat="1">
      <c r="A371" s="36" t="str">
        <f t="shared" si="51"/>
        <v>XXX</v>
      </c>
      <c r="B371" s="105" t="str">
        <f t="shared" si="48"/>
        <v/>
      </c>
      <c r="C371" s="178"/>
      <c r="D371" s="36"/>
      <c r="E371" s="36" t="str">
        <f t="shared" si="52"/>
        <v/>
      </c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246"/>
      <c r="AA371" s="247"/>
      <c r="AB371" s="246"/>
      <c r="AC371" s="248"/>
      <c r="AD371" s="246"/>
      <c r="AE371" s="246"/>
      <c r="AF371" s="246"/>
      <c r="AG371" s="108" t="str">
        <f t="shared" si="53"/>
        <v/>
      </c>
      <c r="AH371" s="13" t="str">
        <f t="shared" si="49"/>
        <v/>
      </c>
      <c r="AI371" s="181" t="str">
        <f>UPPER(IF($Z371="","",IF(COUNTIF($AI$34:$AI370,$Z371)&lt;1,$Z371,"")))</f>
        <v/>
      </c>
      <c r="AJ371" s="36" t="str">
        <f t="shared" si="47"/>
        <v/>
      </c>
      <c r="AK371" s="109" t="str">
        <f t="shared" si="50"/>
        <v/>
      </c>
      <c r="AL371" s="246"/>
      <c r="AM371" s="33"/>
    </row>
    <row r="372" spans="1:39" s="106" customFormat="1">
      <c r="A372" s="36" t="str">
        <f t="shared" si="51"/>
        <v>XXX</v>
      </c>
      <c r="B372" s="105" t="str">
        <f t="shared" si="48"/>
        <v/>
      </c>
      <c r="C372" s="179"/>
      <c r="D372" s="36"/>
      <c r="E372" s="36" t="str">
        <f t="shared" si="52"/>
        <v/>
      </c>
      <c r="F372" s="246"/>
      <c r="G372" s="246"/>
      <c r="H372" s="246"/>
      <c r="I372" s="246"/>
      <c r="J372" s="246"/>
      <c r="K372" s="246"/>
      <c r="L372" s="246"/>
      <c r="M372" s="246"/>
      <c r="N372" s="246"/>
      <c r="O372" s="246"/>
      <c r="P372" s="246"/>
      <c r="Q372" s="246"/>
      <c r="R372" s="246"/>
      <c r="S372" s="246"/>
      <c r="T372" s="246"/>
      <c r="U372" s="246"/>
      <c r="V372" s="246"/>
      <c r="W372" s="246"/>
      <c r="X372" s="246"/>
      <c r="Y372" s="246"/>
      <c r="Z372" s="246"/>
      <c r="AA372" s="247"/>
      <c r="AB372" s="246"/>
      <c r="AC372" s="248"/>
      <c r="AD372" s="246"/>
      <c r="AE372" s="246"/>
      <c r="AF372" s="246"/>
      <c r="AG372" s="108" t="str">
        <f t="shared" si="53"/>
        <v/>
      </c>
      <c r="AH372" s="13" t="str">
        <f t="shared" si="49"/>
        <v/>
      </c>
      <c r="AI372" s="181" t="str">
        <f>UPPER(IF($Z372="","",IF(COUNTIF($AI$34:$AI371,$Z372)&lt;1,$Z372,"")))</f>
        <v/>
      </c>
      <c r="AJ372" s="36" t="str">
        <f t="shared" si="47"/>
        <v/>
      </c>
      <c r="AK372" s="109" t="str">
        <f t="shared" si="50"/>
        <v/>
      </c>
      <c r="AL372" s="246"/>
      <c r="AM372" s="33"/>
    </row>
    <row r="373" spans="1:39" s="106" customFormat="1">
      <c r="A373" s="36" t="str">
        <f t="shared" si="51"/>
        <v>XXX</v>
      </c>
      <c r="B373" s="105" t="str">
        <f t="shared" si="48"/>
        <v/>
      </c>
      <c r="C373" s="176"/>
      <c r="D373" s="36"/>
      <c r="E373" s="36" t="str">
        <f t="shared" si="52"/>
        <v/>
      </c>
      <c r="F373" s="246"/>
      <c r="G373" s="246"/>
      <c r="H373" s="246"/>
      <c r="I373" s="246"/>
      <c r="J373" s="246"/>
      <c r="K373" s="246"/>
      <c r="L373" s="246"/>
      <c r="M373" s="246"/>
      <c r="N373" s="246"/>
      <c r="O373" s="246"/>
      <c r="P373" s="246"/>
      <c r="Q373" s="246"/>
      <c r="R373" s="246"/>
      <c r="S373" s="246"/>
      <c r="T373" s="246"/>
      <c r="U373" s="246"/>
      <c r="V373" s="246"/>
      <c r="W373" s="246"/>
      <c r="X373" s="246"/>
      <c r="Y373" s="246"/>
      <c r="Z373" s="246"/>
      <c r="AA373" s="247"/>
      <c r="AB373" s="246"/>
      <c r="AC373" s="248"/>
      <c r="AD373" s="246"/>
      <c r="AE373" s="246"/>
      <c r="AF373" s="246"/>
      <c r="AG373" s="108" t="str">
        <f t="shared" si="53"/>
        <v/>
      </c>
      <c r="AH373" s="13" t="str">
        <f t="shared" si="49"/>
        <v/>
      </c>
      <c r="AI373" s="181" t="str">
        <f>UPPER(IF($Z373="","",IF(COUNTIF($AI$34:$AI372,$Z373)&lt;1,$Z373,"")))</f>
        <v/>
      </c>
      <c r="AJ373" s="36" t="str">
        <f t="shared" si="47"/>
        <v/>
      </c>
      <c r="AK373" s="109" t="str">
        <f t="shared" si="50"/>
        <v/>
      </c>
      <c r="AL373" s="246"/>
      <c r="AM373" s="33"/>
    </row>
    <row r="374" spans="1:39" s="106" customFormat="1">
      <c r="A374" s="36" t="str">
        <f t="shared" si="51"/>
        <v>XXX</v>
      </c>
      <c r="B374" s="105" t="str">
        <f t="shared" si="48"/>
        <v/>
      </c>
      <c r="C374" s="176"/>
      <c r="D374" s="36"/>
      <c r="E374" s="36" t="str">
        <f t="shared" si="52"/>
        <v/>
      </c>
      <c r="F374" s="246"/>
      <c r="G374" s="246"/>
      <c r="H374" s="246"/>
      <c r="I374" s="246"/>
      <c r="J374" s="246"/>
      <c r="K374" s="246"/>
      <c r="L374" s="246"/>
      <c r="M374" s="246"/>
      <c r="N374" s="246"/>
      <c r="O374" s="246"/>
      <c r="P374" s="246"/>
      <c r="Q374" s="246"/>
      <c r="R374" s="246"/>
      <c r="S374" s="246"/>
      <c r="T374" s="246"/>
      <c r="U374" s="246"/>
      <c r="V374" s="246"/>
      <c r="W374" s="246"/>
      <c r="X374" s="246"/>
      <c r="Y374" s="246"/>
      <c r="Z374" s="246"/>
      <c r="AA374" s="247"/>
      <c r="AB374" s="246"/>
      <c r="AC374" s="248"/>
      <c r="AD374" s="246"/>
      <c r="AE374" s="246"/>
      <c r="AF374" s="246"/>
      <c r="AG374" s="108" t="str">
        <f t="shared" si="53"/>
        <v/>
      </c>
      <c r="AH374" s="13" t="str">
        <f t="shared" si="49"/>
        <v/>
      </c>
      <c r="AI374" s="181" t="str">
        <f>UPPER(IF($Z374="","",IF(COUNTIF($AI$34:$AI373,$Z374)&lt;1,$Z374,"")))</f>
        <v/>
      </c>
      <c r="AJ374" s="36" t="str">
        <f t="shared" si="47"/>
        <v/>
      </c>
      <c r="AK374" s="109" t="str">
        <f t="shared" si="50"/>
        <v/>
      </c>
      <c r="AL374" s="246"/>
      <c r="AM374" s="33"/>
    </row>
    <row r="375" spans="1:39" s="106" customFormat="1">
      <c r="A375" s="36" t="str">
        <f t="shared" si="51"/>
        <v>XXX</v>
      </c>
      <c r="B375" s="105" t="str">
        <f t="shared" si="48"/>
        <v/>
      </c>
      <c r="C375" s="177"/>
      <c r="D375" s="36"/>
      <c r="E375" s="36" t="str">
        <f t="shared" si="52"/>
        <v/>
      </c>
      <c r="F375" s="246"/>
      <c r="G375" s="246"/>
      <c r="H375" s="246"/>
      <c r="I375" s="246"/>
      <c r="J375" s="246"/>
      <c r="K375" s="246"/>
      <c r="L375" s="246"/>
      <c r="M375" s="246"/>
      <c r="N375" s="246"/>
      <c r="O375" s="246"/>
      <c r="P375" s="246"/>
      <c r="Q375" s="246"/>
      <c r="R375" s="246"/>
      <c r="S375" s="246"/>
      <c r="T375" s="246"/>
      <c r="U375" s="246"/>
      <c r="V375" s="246"/>
      <c r="W375" s="246"/>
      <c r="X375" s="246"/>
      <c r="Y375" s="246"/>
      <c r="Z375" s="246"/>
      <c r="AA375" s="247"/>
      <c r="AB375" s="246"/>
      <c r="AC375" s="248"/>
      <c r="AD375" s="246"/>
      <c r="AE375" s="246"/>
      <c r="AF375" s="246"/>
      <c r="AG375" s="108" t="str">
        <f t="shared" si="53"/>
        <v/>
      </c>
      <c r="AH375" s="13" t="str">
        <f t="shared" si="49"/>
        <v/>
      </c>
      <c r="AI375" s="181" t="str">
        <f>UPPER(IF($Z375="","",IF(COUNTIF($AI$34:$AI374,$Z375)&lt;1,$Z375,"")))</f>
        <v/>
      </c>
      <c r="AJ375" s="36" t="str">
        <f t="shared" si="47"/>
        <v/>
      </c>
      <c r="AK375" s="109" t="str">
        <f t="shared" si="50"/>
        <v/>
      </c>
      <c r="AL375" s="246"/>
      <c r="AM375" s="33"/>
    </row>
    <row r="376" spans="1:39" s="106" customFormat="1">
      <c r="A376" s="36" t="str">
        <f t="shared" si="51"/>
        <v>XXX</v>
      </c>
      <c r="B376" s="105" t="str">
        <f t="shared" si="48"/>
        <v/>
      </c>
      <c r="C376" s="178"/>
      <c r="D376" s="36"/>
      <c r="E376" s="36" t="str">
        <f t="shared" si="52"/>
        <v/>
      </c>
      <c r="F376" s="246"/>
      <c r="G376" s="246"/>
      <c r="H376" s="246"/>
      <c r="I376" s="246"/>
      <c r="J376" s="246"/>
      <c r="K376" s="246"/>
      <c r="L376" s="246"/>
      <c r="M376" s="246"/>
      <c r="N376" s="246"/>
      <c r="O376" s="246"/>
      <c r="P376" s="246"/>
      <c r="Q376" s="246"/>
      <c r="R376" s="246"/>
      <c r="S376" s="246"/>
      <c r="T376" s="246"/>
      <c r="U376" s="246"/>
      <c r="V376" s="246"/>
      <c r="W376" s="246"/>
      <c r="X376" s="246"/>
      <c r="Y376" s="246"/>
      <c r="Z376" s="246"/>
      <c r="AA376" s="247"/>
      <c r="AB376" s="246"/>
      <c r="AC376" s="248"/>
      <c r="AD376" s="246"/>
      <c r="AE376" s="246"/>
      <c r="AF376" s="246"/>
      <c r="AG376" s="108" t="str">
        <f t="shared" si="53"/>
        <v/>
      </c>
      <c r="AH376" s="13" t="str">
        <f t="shared" si="49"/>
        <v/>
      </c>
      <c r="AI376" s="181" t="str">
        <f>UPPER(IF($Z376="","",IF(COUNTIF($AI$34:$AI375,$Z376)&lt;1,$Z376,"")))</f>
        <v/>
      </c>
      <c r="AJ376" s="36" t="str">
        <f t="shared" si="47"/>
        <v/>
      </c>
      <c r="AK376" s="109" t="str">
        <f t="shared" si="50"/>
        <v/>
      </c>
      <c r="AL376" s="246"/>
      <c r="AM376" s="33"/>
    </row>
    <row r="377" spans="1:39" s="106" customFormat="1">
      <c r="A377" s="36" t="str">
        <f t="shared" si="51"/>
        <v>XXX</v>
      </c>
      <c r="B377" s="105" t="str">
        <f t="shared" si="48"/>
        <v/>
      </c>
      <c r="C377" s="176"/>
      <c r="D377" s="36"/>
      <c r="E377" s="36" t="str">
        <f t="shared" si="52"/>
        <v/>
      </c>
      <c r="F377" s="246"/>
      <c r="G377" s="246"/>
      <c r="H377" s="246"/>
      <c r="I377" s="246"/>
      <c r="J377" s="246"/>
      <c r="K377" s="246"/>
      <c r="L377" s="246"/>
      <c r="M377" s="246"/>
      <c r="N377" s="246"/>
      <c r="O377" s="246"/>
      <c r="P377" s="246"/>
      <c r="Q377" s="246"/>
      <c r="R377" s="246"/>
      <c r="S377" s="246"/>
      <c r="T377" s="246"/>
      <c r="U377" s="246"/>
      <c r="V377" s="246"/>
      <c r="W377" s="246"/>
      <c r="X377" s="246"/>
      <c r="Y377" s="246"/>
      <c r="Z377" s="246"/>
      <c r="AA377" s="247"/>
      <c r="AB377" s="246"/>
      <c r="AC377" s="248"/>
      <c r="AD377" s="246"/>
      <c r="AE377" s="246"/>
      <c r="AF377" s="246"/>
      <c r="AG377" s="108" t="str">
        <f t="shared" si="53"/>
        <v/>
      </c>
      <c r="AH377" s="13" t="str">
        <f t="shared" si="49"/>
        <v/>
      </c>
      <c r="AI377" s="181" t="str">
        <f>UPPER(IF($Z377="","",IF(COUNTIF($AI$34:$AI376,$Z377)&lt;1,$Z377,"")))</f>
        <v/>
      </c>
      <c r="AJ377" s="36" t="str">
        <f t="shared" si="47"/>
        <v/>
      </c>
      <c r="AK377" s="109" t="str">
        <f t="shared" si="50"/>
        <v/>
      </c>
      <c r="AL377" s="246"/>
      <c r="AM377" s="33"/>
    </row>
    <row r="378" spans="1:39" s="106" customFormat="1">
      <c r="A378" s="36" t="str">
        <f t="shared" si="51"/>
        <v>XXX</v>
      </c>
      <c r="B378" s="105" t="str">
        <f t="shared" si="48"/>
        <v/>
      </c>
      <c r="C378" s="178"/>
      <c r="D378" s="36"/>
      <c r="E378" s="36" t="str">
        <f t="shared" si="52"/>
        <v/>
      </c>
      <c r="F378" s="246"/>
      <c r="G378" s="246"/>
      <c r="H378" s="246"/>
      <c r="I378" s="246"/>
      <c r="J378" s="246"/>
      <c r="K378" s="246"/>
      <c r="L378" s="246"/>
      <c r="M378" s="246"/>
      <c r="N378" s="246"/>
      <c r="O378" s="246"/>
      <c r="P378" s="246"/>
      <c r="Q378" s="246"/>
      <c r="R378" s="246"/>
      <c r="S378" s="246"/>
      <c r="T378" s="246"/>
      <c r="U378" s="246"/>
      <c r="V378" s="246"/>
      <c r="W378" s="246"/>
      <c r="X378" s="246"/>
      <c r="Y378" s="246"/>
      <c r="Z378" s="246"/>
      <c r="AA378" s="247"/>
      <c r="AB378" s="246"/>
      <c r="AC378" s="248"/>
      <c r="AD378" s="246"/>
      <c r="AE378" s="246"/>
      <c r="AF378" s="246"/>
      <c r="AG378" s="108" t="str">
        <f t="shared" si="53"/>
        <v/>
      </c>
      <c r="AH378" s="13" t="str">
        <f t="shared" si="49"/>
        <v/>
      </c>
      <c r="AI378" s="181" t="str">
        <f>UPPER(IF($Z378="","",IF(COUNTIF($AI$34:$AI377,$Z378)&lt;1,$Z378,"")))</f>
        <v/>
      </c>
      <c r="AJ378" s="36" t="str">
        <f t="shared" si="47"/>
        <v/>
      </c>
      <c r="AK378" s="109" t="str">
        <f t="shared" si="50"/>
        <v/>
      </c>
      <c r="AL378" s="246"/>
      <c r="AM378" s="33"/>
    </row>
    <row r="379" spans="1:39" s="106" customFormat="1">
      <c r="A379" s="36" t="str">
        <f t="shared" si="51"/>
        <v>XXX</v>
      </c>
      <c r="B379" s="105" t="str">
        <f t="shared" si="48"/>
        <v/>
      </c>
      <c r="C379" s="177"/>
      <c r="D379" s="36"/>
      <c r="E379" s="36" t="str">
        <f t="shared" si="52"/>
        <v/>
      </c>
      <c r="F379" s="246"/>
      <c r="G379" s="246"/>
      <c r="H379" s="246"/>
      <c r="I379" s="246"/>
      <c r="J379" s="246"/>
      <c r="K379" s="246"/>
      <c r="L379" s="246"/>
      <c r="M379" s="246"/>
      <c r="N379" s="246"/>
      <c r="O379" s="246"/>
      <c r="P379" s="246"/>
      <c r="Q379" s="246"/>
      <c r="R379" s="246"/>
      <c r="S379" s="246"/>
      <c r="T379" s="246"/>
      <c r="U379" s="246"/>
      <c r="V379" s="246"/>
      <c r="W379" s="246"/>
      <c r="X379" s="246"/>
      <c r="Y379" s="246"/>
      <c r="Z379" s="246"/>
      <c r="AA379" s="247"/>
      <c r="AB379" s="246"/>
      <c r="AC379" s="248"/>
      <c r="AD379" s="246"/>
      <c r="AE379" s="246"/>
      <c r="AF379" s="246"/>
      <c r="AG379" s="108" t="str">
        <f t="shared" si="53"/>
        <v/>
      </c>
      <c r="AH379" s="13" t="str">
        <f t="shared" si="49"/>
        <v/>
      </c>
      <c r="AI379" s="181" t="str">
        <f>UPPER(IF($Z379="","",IF(COUNTIF($AI$34:$AI378,$Z379)&lt;1,$Z379,"")))</f>
        <v/>
      </c>
      <c r="AJ379" s="36" t="str">
        <f t="shared" si="47"/>
        <v/>
      </c>
      <c r="AK379" s="109" t="str">
        <f t="shared" si="50"/>
        <v/>
      </c>
      <c r="AL379" s="246"/>
      <c r="AM379" s="33"/>
    </row>
    <row r="380" spans="1:39" s="106" customFormat="1">
      <c r="A380" s="36" t="str">
        <f t="shared" si="51"/>
        <v>XXX</v>
      </c>
      <c r="B380" s="105" t="str">
        <f t="shared" si="48"/>
        <v/>
      </c>
      <c r="C380" s="176"/>
      <c r="D380" s="36"/>
      <c r="E380" s="36" t="str">
        <f t="shared" si="52"/>
        <v/>
      </c>
      <c r="F380" s="246"/>
      <c r="G380" s="246"/>
      <c r="H380" s="246"/>
      <c r="I380" s="246"/>
      <c r="J380" s="246"/>
      <c r="K380" s="246"/>
      <c r="L380" s="246"/>
      <c r="M380" s="246"/>
      <c r="N380" s="246"/>
      <c r="O380" s="246"/>
      <c r="P380" s="246"/>
      <c r="Q380" s="246"/>
      <c r="R380" s="246"/>
      <c r="S380" s="246"/>
      <c r="T380" s="246"/>
      <c r="U380" s="246"/>
      <c r="V380" s="246"/>
      <c r="W380" s="246"/>
      <c r="X380" s="246"/>
      <c r="Y380" s="246"/>
      <c r="Z380" s="246"/>
      <c r="AA380" s="247"/>
      <c r="AB380" s="246"/>
      <c r="AC380" s="248"/>
      <c r="AD380" s="246"/>
      <c r="AE380" s="246"/>
      <c r="AF380" s="246"/>
      <c r="AG380" s="108" t="str">
        <f t="shared" si="53"/>
        <v/>
      </c>
      <c r="AH380" s="13" t="str">
        <f t="shared" si="49"/>
        <v/>
      </c>
      <c r="AI380" s="181" t="str">
        <f>UPPER(IF($Z380="","",IF(COUNTIF($AI$34:$AI379,$Z380)&lt;1,$Z380,"")))</f>
        <v/>
      </c>
      <c r="AJ380" s="36" t="str">
        <f t="shared" si="47"/>
        <v/>
      </c>
      <c r="AK380" s="109" t="str">
        <f t="shared" si="50"/>
        <v/>
      </c>
      <c r="AL380" s="246"/>
      <c r="AM380" s="33"/>
    </row>
    <row r="381" spans="1:39" s="106" customFormat="1">
      <c r="A381" s="36" t="str">
        <f t="shared" si="51"/>
        <v>XXX</v>
      </c>
      <c r="B381" s="105" t="str">
        <f t="shared" si="48"/>
        <v/>
      </c>
      <c r="C381" s="179"/>
      <c r="D381" s="36"/>
      <c r="E381" s="36" t="str">
        <f t="shared" si="52"/>
        <v/>
      </c>
      <c r="F381" s="246"/>
      <c r="G381" s="246"/>
      <c r="H381" s="246"/>
      <c r="I381" s="246"/>
      <c r="J381" s="246"/>
      <c r="K381" s="246"/>
      <c r="L381" s="246"/>
      <c r="M381" s="246"/>
      <c r="N381" s="246"/>
      <c r="O381" s="246"/>
      <c r="P381" s="246"/>
      <c r="Q381" s="246"/>
      <c r="R381" s="246"/>
      <c r="S381" s="246"/>
      <c r="T381" s="246"/>
      <c r="U381" s="246"/>
      <c r="V381" s="246"/>
      <c r="W381" s="246"/>
      <c r="X381" s="246"/>
      <c r="Y381" s="246"/>
      <c r="Z381" s="246"/>
      <c r="AA381" s="247"/>
      <c r="AB381" s="246"/>
      <c r="AC381" s="248"/>
      <c r="AD381" s="246"/>
      <c r="AE381" s="246"/>
      <c r="AF381" s="246"/>
      <c r="AG381" s="108" t="str">
        <f t="shared" si="53"/>
        <v/>
      </c>
      <c r="AH381" s="13" t="str">
        <f t="shared" si="49"/>
        <v/>
      </c>
      <c r="AI381" s="181" t="str">
        <f>UPPER(IF($Z381="","",IF(COUNTIF($AI$34:$AI380,$Z381)&lt;1,$Z381,"")))</f>
        <v/>
      </c>
      <c r="AJ381" s="36" t="str">
        <f t="shared" si="47"/>
        <v/>
      </c>
      <c r="AK381" s="109" t="str">
        <f t="shared" si="50"/>
        <v/>
      </c>
      <c r="AL381" s="246"/>
      <c r="AM381" s="33"/>
    </row>
    <row r="382" spans="1:39" s="106" customFormat="1">
      <c r="A382" s="36" t="str">
        <f t="shared" si="51"/>
        <v>XXX</v>
      </c>
      <c r="B382" s="105" t="str">
        <f t="shared" si="48"/>
        <v/>
      </c>
      <c r="C382" s="179"/>
      <c r="D382" s="36"/>
      <c r="E382" s="36" t="str">
        <f t="shared" si="52"/>
        <v/>
      </c>
      <c r="F382" s="246"/>
      <c r="G382" s="246"/>
      <c r="H382" s="246"/>
      <c r="I382" s="246"/>
      <c r="J382" s="246"/>
      <c r="K382" s="246"/>
      <c r="L382" s="246"/>
      <c r="M382" s="246"/>
      <c r="N382" s="246"/>
      <c r="O382" s="246"/>
      <c r="P382" s="246"/>
      <c r="Q382" s="246"/>
      <c r="R382" s="246"/>
      <c r="S382" s="246"/>
      <c r="T382" s="246"/>
      <c r="U382" s="246"/>
      <c r="V382" s="246"/>
      <c r="W382" s="246"/>
      <c r="X382" s="246"/>
      <c r="Y382" s="246"/>
      <c r="Z382" s="246"/>
      <c r="AA382" s="247"/>
      <c r="AB382" s="246"/>
      <c r="AC382" s="248"/>
      <c r="AD382" s="246"/>
      <c r="AE382" s="246"/>
      <c r="AF382" s="246"/>
      <c r="AG382" s="108" t="str">
        <f t="shared" si="53"/>
        <v/>
      </c>
      <c r="AH382" s="13" t="str">
        <f t="shared" si="49"/>
        <v/>
      </c>
      <c r="AI382" s="181" t="str">
        <f>UPPER(IF($Z382="","",IF(COUNTIF($AI$34:$AI381,$Z382)&lt;1,$Z382,"")))</f>
        <v/>
      </c>
      <c r="AJ382" s="36" t="str">
        <f t="shared" si="47"/>
        <v/>
      </c>
      <c r="AK382" s="109" t="str">
        <f t="shared" si="50"/>
        <v/>
      </c>
      <c r="AL382" s="246"/>
      <c r="AM382" s="33"/>
    </row>
    <row r="383" spans="1:39" s="106" customFormat="1" ht="13" customHeight="1">
      <c r="A383" s="36" t="str">
        <f t="shared" si="51"/>
        <v>XXX</v>
      </c>
      <c r="B383" s="105" t="str">
        <f t="shared" si="48"/>
        <v/>
      </c>
      <c r="C383" s="176"/>
      <c r="D383" s="36"/>
      <c r="E383" s="36" t="str">
        <f t="shared" si="52"/>
        <v/>
      </c>
      <c r="F383" s="246"/>
      <c r="G383" s="246"/>
      <c r="H383" s="246"/>
      <c r="I383" s="246"/>
      <c r="J383" s="246"/>
      <c r="K383" s="246"/>
      <c r="L383" s="246"/>
      <c r="M383" s="246"/>
      <c r="N383" s="246"/>
      <c r="O383" s="246"/>
      <c r="P383" s="246"/>
      <c r="Q383" s="246"/>
      <c r="R383" s="246"/>
      <c r="S383" s="246"/>
      <c r="T383" s="246"/>
      <c r="U383" s="246"/>
      <c r="V383" s="246"/>
      <c r="W383" s="246"/>
      <c r="X383" s="246"/>
      <c r="Y383" s="246"/>
      <c r="Z383" s="246"/>
      <c r="AA383" s="247"/>
      <c r="AB383" s="246"/>
      <c r="AC383" s="248"/>
      <c r="AD383" s="246"/>
      <c r="AE383" s="246"/>
      <c r="AF383" s="246"/>
      <c r="AG383" s="108" t="str">
        <f t="shared" si="53"/>
        <v/>
      </c>
      <c r="AH383" s="13" t="str">
        <f t="shared" si="49"/>
        <v/>
      </c>
      <c r="AI383" s="181" t="str">
        <f>UPPER(IF($Z383="","",IF(COUNTIF($AI$34:$AI382,$Z383)&lt;1,$Z383,"")))</f>
        <v/>
      </c>
      <c r="AJ383" s="36" t="str">
        <f t="shared" si="47"/>
        <v/>
      </c>
      <c r="AK383" s="109" t="str">
        <f t="shared" si="50"/>
        <v/>
      </c>
      <c r="AL383" s="246"/>
      <c r="AM383" s="33"/>
    </row>
    <row r="384" spans="1:39" s="106" customFormat="1">
      <c r="A384" s="36" t="str">
        <f t="shared" si="51"/>
        <v>XXX</v>
      </c>
      <c r="B384" s="105" t="str">
        <f t="shared" si="48"/>
        <v/>
      </c>
      <c r="C384" s="176"/>
      <c r="D384" s="36"/>
      <c r="E384" s="36" t="str">
        <f t="shared" si="52"/>
        <v/>
      </c>
      <c r="F384" s="246"/>
      <c r="G384" s="246"/>
      <c r="H384" s="246"/>
      <c r="I384" s="246"/>
      <c r="J384" s="246"/>
      <c r="K384" s="246"/>
      <c r="L384" s="246"/>
      <c r="M384" s="246"/>
      <c r="N384" s="246"/>
      <c r="O384" s="246"/>
      <c r="P384" s="246"/>
      <c r="Q384" s="246"/>
      <c r="R384" s="246"/>
      <c r="S384" s="246"/>
      <c r="T384" s="246"/>
      <c r="U384" s="246"/>
      <c r="V384" s="246"/>
      <c r="W384" s="246"/>
      <c r="X384" s="246"/>
      <c r="Y384" s="246"/>
      <c r="Z384" s="246"/>
      <c r="AA384" s="247"/>
      <c r="AB384" s="246"/>
      <c r="AC384" s="248"/>
      <c r="AD384" s="246"/>
      <c r="AE384" s="246"/>
      <c r="AF384" s="246"/>
      <c r="AG384" s="108" t="str">
        <f t="shared" si="53"/>
        <v/>
      </c>
      <c r="AH384" s="13" t="str">
        <f t="shared" si="49"/>
        <v/>
      </c>
      <c r="AI384" s="181" t="str">
        <f>UPPER(IF($Z384="","",IF(COUNTIF($AI$34:$AI383,$Z384)&lt;1,$Z384,"")))</f>
        <v/>
      </c>
      <c r="AJ384" s="36" t="str">
        <f t="shared" si="47"/>
        <v/>
      </c>
      <c r="AK384" s="109" t="str">
        <f t="shared" si="50"/>
        <v/>
      </c>
      <c r="AL384" s="246"/>
      <c r="AM384" s="33"/>
    </row>
    <row r="385" spans="1:39" s="106" customFormat="1">
      <c r="A385" s="36" t="str">
        <f t="shared" si="51"/>
        <v>XXX</v>
      </c>
      <c r="B385" s="105" t="str">
        <f t="shared" si="48"/>
        <v/>
      </c>
      <c r="C385" s="176"/>
      <c r="D385" s="36"/>
      <c r="E385" s="36" t="str">
        <f t="shared" si="52"/>
        <v/>
      </c>
      <c r="F385" s="246"/>
      <c r="G385" s="246"/>
      <c r="H385" s="246"/>
      <c r="I385" s="246"/>
      <c r="J385" s="246"/>
      <c r="K385" s="246"/>
      <c r="L385" s="246"/>
      <c r="M385" s="246"/>
      <c r="N385" s="246"/>
      <c r="O385" s="246"/>
      <c r="P385" s="246"/>
      <c r="Q385" s="246"/>
      <c r="R385" s="246"/>
      <c r="S385" s="246"/>
      <c r="T385" s="246"/>
      <c r="U385" s="246"/>
      <c r="V385" s="246"/>
      <c r="W385" s="246"/>
      <c r="X385" s="246"/>
      <c r="Y385" s="246"/>
      <c r="Z385" s="246"/>
      <c r="AA385" s="247"/>
      <c r="AB385" s="246"/>
      <c r="AC385" s="248"/>
      <c r="AD385" s="246"/>
      <c r="AE385" s="246"/>
      <c r="AF385" s="246"/>
      <c r="AG385" s="108" t="str">
        <f t="shared" si="53"/>
        <v/>
      </c>
      <c r="AH385" s="13" t="str">
        <f t="shared" si="49"/>
        <v/>
      </c>
      <c r="AI385" s="181" t="str">
        <f>UPPER(IF($Z385="","",IF(COUNTIF($AI$34:$AI384,$Z385)&lt;1,$Z385,"")))</f>
        <v/>
      </c>
      <c r="AJ385" s="36" t="str">
        <f t="shared" si="47"/>
        <v/>
      </c>
      <c r="AK385" s="109" t="str">
        <f t="shared" si="50"/>
        <v/>
      </c>
      <c r="AL385" s="246"/>
      <c r="AM385" s="33"/>
    </row>
    <row r="386" spans="1:39" s="106" customFormat="1">
      <c r="A386" s="36" t="str">
        <f t="shared" si="51"/>
        <v>XXX</v>
      </c>
      <c r="B386" s="105" t="str">
        <f t="shared" si="48"/>
        <v/>
      </c>
      <c r="C386" s="178"/>
      <c r="D386" s="36"/>
      <c r="E386" s="36" t="str">
        <f t="shared" si="52"/>
        <v/>
      </c>
      <c r="F386" s="246"/>
      <c r="G386" s="246"/>
      <c r="H386" s="246"/>
      <c r="I386" s="246"/>
      <c r="J386" s="246"/>
      <c r="K386" s="246"/>
      <c r="L386" s="246"/>
      <c r="M386" s="246"/>
      <c r="N386" s="246"/>
      <c r="O386" s="246"/>
      <c r="P386" s="246"/>
      <c r="Q386" s="246"/>
      <c r="R386" s="246"/>
      <c r="S386" s="246"/>
      <c r="T386" s="246"/>
      <c r="U386" s="246"/>
      <c r="V386" s="246"/>
      <c r="W386" s="246"/>
      <c r="X386" s="246"/>
      <c r="Y386" s="246"/>
      <c r="Z386" s="246"/>
      <c r="AA386" s="247"/>
      <c r="AB386" s="246"/>
      <c r="AC386" s="248"/>
      <c r="AD386" s="246"/>
      <c r="AE386" s="246"/>
      <c r="AF386" s="246"/>
      <c r="AG386" s="108" t="str">
        <f t="shared" si="53"/>
        <v/>
      </c>
      <c r="AH386" s="13" t="str">
        <f t="shared" si="49"/>
        <v/>
      </c>
      <c r="AI386" s="181" t="str">
        <f>UPPER(IF($Z386="","",IF(COUNTIF($AI$34:$AI385,$Z386)&lt;1,$Z386,"")))</f>
        <v/>
      </c>
      <c r="AJ386" s="36" t="str">
        <f t="shared" si="47"/>
        <v/>
      </c>
      <c r="AK386" s="109" t="str">
        <f t="shared" si="50"/>
        <v/>
      </c>
      <c r="AL386" s="246"/>
      <c r="AM386" s="33"/>
    </row>
    <row r="387" spans="1:39" s="106" customFormat="1">
      <c r="A387" s="36" t="str">
        <f t="shared" si="51"/>
        <v>XXX</v>
      </c>
      <c r="B387" s="105" t="str">
        <f t="shared" si="48"/>
        <v/>
      </c>
      <c r="C387" s="179"/>
      <c r="D387" s="36"/>
      <c r="E387" s="36" t="str">
        <f t="shared" si="52"/>
        <v/>
      </c>
      <c r="F387" s="246"/>
      <c r="G387" s="246"/>
      <c r="H387" s="246"/>
      <c r="I387" s="246"/>
      <c r="J387" s="246"/>
      <c r="K387" s="246"/>
      <c r="L387" s="246"/>
      <c r="M387" s="246"/>
      <c r="N387" s="246"/>
      <c r="O387" s="246"/>
      <c r="P387" s="246"/>
      <c r="Q387" s="246"/>
      <c r="R387" s="246"/>
      <c r="S387" s="246"/>
      <c r="T387" s="246"/>
      <c r="U387" s="246"/>
      <c r="V387" s="246"/>
      <c r="W387" s="246"/>
      <c r="X387" s="246"/>
      <c r="Y387" s="246"/>
      <c r="Z387" s="246"/>
      <c r="AA387" s="247"/>
      <c r="AB387" s="246"/>
      <c r="AC387" s="248"/>
      <c r="AD387" s="246"/>
      <c r="AE387" s="246"/>
      <c r="AF387" s="246"/>
      <c r="AG387" s="108" t="str">
        <f t="shared" si="53"/>
        <v/>
      </c>
      <c r="AH387" s="13" t="str">
        <f t="shared" si="49"/>
        <v/>
      </c>
      <c r="AI387" s="181" t="str">
        <f>UPPER(IF($Z387="","",IF(COUNTIF($AI$34:$AI386,$Z387)&lt;1,$Z387,"")))</f>
        <v/>
      </c>
      <c r="AJ387" s="36" t="str">
        <f t="shared" si="47"/>
        <v/>
      </c>
      <c r="AK387" s="109" t="str">
        <f t="shared" si="50"/>
        <v/>
      </c>
      <c r="AL387" s="246"/>
      <c r="AM387" s="33"/>
    </row>
    <row r="388" spans="1:39" s="106" customFormat="1">
      <c r="A388" s="36" t="str">
        <f t="shared" si="51"/>
        <v>XXX</v>
      </c>
      <c r="B388" s="105" t="str">
        <f t="shared" si="48"/>
        <v/>
      </c>
      <c r="C388" s="177"/>
      <c r="D388" s="36"/>
      <c r="E388" s="36" t="str">
        <f t="shared" si="52"/>
        <v/>
      </c>
      <c r="F388" s="246"/>
      <c r="G388" s="246"/>
      <c r="H388" s="246"/>
      <c r="I388" s="246"/>
      <c r="J388" s="246"/>
      <c r="K388" s="246"/>
      <c r="L388" s="246"/>
      <c r="M388" s="246"/>
      <c r="N388" s="246"/>
      <c r="O388" s="246"/>
      <c r="P388" s="246"/>
      <c r="Q388" s="246"/>
      <c r="R388" s="246"/>
      <c r="S388" s="246"/>
      <c r="T388" s="246"/>
      <c r="U388" s="246"/>
      <c r="V388" s="246"/>
      <c r="W388" s="246"/>
      <c r="X388" s="246"/>
      <c r="Y388" s="246"/>
      <c r="Z388" s="246"/>
      <c r="AA388" s="247"/>
      <c r="AB388" s="246"/>
      <c r="AC388" s="248"/>
      <c r="AD388" s="246"/>
      <c r="AE388" s="246"/>
      <c r="AF388" s="246"/>
      <c r="AG388" s="108" t="str">
        <f t="shared" si="53"/>
        <v/>
      </c>
      <c r="AH388" s="13" t="str">
        <f t="shared" si="49"/>
        <v/>
      </c>
      <c r="AI388" s="181" t="str">
        <f>UPPER(IF($Z388="","",IF(COUNTIF($AI$34:$AI387,$Z388)&lt;1,$Z388,"")))</f>
        <v/>
      </c>
      <c r="AJ388" s="36" t="str">
        <f t="shared" si="47"/>
        <v/>
      </c>
      <c r="AK388" s="109" t="str">
        <f t="shared" si="50"/>
        <v/>
      </c>
      <c r="AL388" s="246"/>
      <c r="AM388" s="33"/>
    </row>
    <row r="389" spans="1:39" s="106" customFormat="1">
      <c r="A389" s="36" t="str">
        <f t="shared" si="51"/>
        <v>XXX</v>
      </c>
      <c r="B389" s="105" t="str">
        <f t="shared" si="48"/>
        <v/>
      </c>
      <c r="C389" s="178"/>
      <c r="D389" s="36"/>
      <c r="E389" s="36" t="str">
        <f t="shared" si="52"/>
        <v/>
      </c>
      <c r="F389" s="246"/>
      <c r="G389" s="246"/>
      <c r="H389" s="246"/>
      <c r="I389" s="246"/>
      <c r="J389" s="246"/>
      <c r="K389" s="246"/>
      <c r="L389" s="246"/>
      <c r="M389" s="246"/>
      <c r="N389" s="246"/>
      <c r="O389" s="246"/>
      <c r="P389" s="246"/>
      <c r="Q389" s="246"/>
      <c r="R389" s="246"/>
      <c r="S389" s="246"/>
      <c r="T389" s="246"/>
      <c r="U389" s="246"/>
      <c r="V389" s="246"/>
      <c r="W389" s="246"/>
      <c r="X389" s="246"/>
      <c r="Y389" s="246"/>
      <c r="Z389" s="246"/>
      <c r="AA389" s="247"/>
      <c r="AB389" s="246"/>
      <c r="AC389" s="248"/>
      <c r="AD389" s="246"/>
      <c r="AE389" s="246"/>
      <c r="AF389" s="246"/>
      <c r="AG389" s="108" t="str">
        <f t="shared" si="53"/>
        <v/>
      </c>
      <c r="AH389" s="13" t="str">
        <f t="shared" si="49"/>
        <v/>
      </c>
      <c r="AI389" s="181" t="str">
        <f>UPPER(IF($Z389="","",IF(COUNTIF($AI$34:$AI388,$Z389)&lt;1,$Z389,"")))</f>
        <v/>
      </c>
      <c r="AJ389" s="36" t="str">
        <f t="shared" si="47"/>
        <v/>
      </c>
      <c r="AK389" s="109" t="str">
        <f t="shared" si="50"/>
        <v/>
      </c>
      <c r="AL389" s="246"/>
      <c r="AM389" s="33"/>
    </row>
    <row r="390" spans="1:39" s="106" customFormat="1">
      <c r="A390" s="36" t="str">
        <f t="shared" si="51"/>
        <v>XXX</v>
      </c>
      <c r="B390" s="105" t="str">
        <f t="shared" si="48"/>
        <v/>
      </c>
      <c r="C390" s="178"/>
      <c r="D390" s="36"/>
      <c r="E390" s="36" t="str">
        <f t="shared" si="52"/>
        <v/>
      </c>
      <c r="F390" s="246"/>
      <c r="G390" s="246"/>
      <c r="H390" s="246"/>
      <c r="I390" s="246"/>
      <c r="J390" s="246"/>
      <c r="K390" s="246"/>
      <c r="L390" s="246"/>
      <c r="M390" s="246"/>
      <c r="N390" s="246"/>
      <c r="O390" s="246"/>
      <c r="P390" s="246"/>
      <c r="Q390" s="246"/>
      <c r="R390" s="246"/>
      <c r="S390" s="246"/>
      <c r="T390" s="246"/>
      <c r="U390" s="246"/>
      <c r="V390" s="246"/>
      <c r="W390" s="246"/>
      <c r="X390" s="246"/>
      <c r="Y390" s="246"/>
      <c r="Z390" s="246"/>
      <c r="AA390" s="247"/>
      <c r="AB390" s="246"/>
      <c r="AC390" s="248"/>
      <c r="AD390" s="246"/>
      <c r="AE390" s="246"/>
      <c r="AF390" s="246"/>
      <c r="AG390" s="108" t="str">
        <f t="shared" si="53"/>
        <v/>
      </c>
      <c r="AH390" s="13" t="str">
        <f t="shared" si="49"/>
        <v/>
      </c>
      <c r="AI390" s="181" t="str">
        <f>UPPER(IF($Z390="","",IF(COUNTIF($AI$34:$AI389,$Z390)&lt;1,$Z390,"")))</f>
        <v/>
      </c>
      <c r="AJ390" s="36" t="str">
        <f t="shared" si="47"/>
        <v/>
      </c>
      <c r="AK390" s="109" t="str">
        <f t="shared" si="50"/>
        <v/>
      </c>
      <c r="AL390" s="246"/>
      <c r="AM390" s="33"/>
    </row>
    <row r="391" spans="1:39" s="106" customFormat="1">
      <c r="A391" s="36" t="str">
        <f t="shared" si="51"/>
        <v>XXX</v>
      </c>
      <c r="B391" s="105" t="str">
        <f t="shared" si="48"/>
        <v/>
      </c>
      <c r="C391" s="177"/>
      <c r="D391" s="36"/>
      <c r="E391" s="36" t="str">
        <f t="shared" si="52"/>
        <v/>
      </c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7"/>
      <c r="AB391" s="246"/>
      <c r="AC391" s="248"/>
      <c r="AD391" s="246"/>
      <c r="AE391" s="246"/>
      <c r="AF391" s="246"/>
      <c r="AG391" s="108" t="str">
        <f t="shared" si="53"/>
        <v/>
      </c>
      <c r="AH391" s="13" t="str">
        <f t="shared" si="49"/>
        <v/>
      </c>
      <c r="AI391" s="181" t="str">
        <f>UPPER(IF($Z391="","",IF(COUNTIF($AI$34:$AI390,$Z391)&lt;1,$Z391,"")))</f>
        <v/>
      </c>
      <c r="AJ391" s="36" t="str">
        <f t="shared" si="47"/>
        <v/>
      </c>
      <c r="AK391" s="109" t="str">
        <f t="shared" si="50"/>
        <v/>
      </c>
      <c r="AL391" s="246"/>
      <c r="AM391" s="33"/>
    </row>
    <row r="392" spans="1:39" s="106" customFormat="1">
      <c r="A392" s="36" t="str">
        <f t="shared" si="51"/>
        <v>XXX</v>
      </c>
      <c r="B392" s="105" t="str">
        <f t="shared" si="48"/>
        <v/>
      </c>
      <c r="C392" s="176"/>
      <c r="D392" s="36"/>
      <c r="E392" s="36" t="str">
        <f t="shared" si="52"/>
        <v/>
      </c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7"/>
      <c r="AB392" s="246"/>
      <c r="AC392" s="248"/>
      <c r="AD392" s="246"/>
      <c r="AE392" s="246"/>
      <c r="AF392" s="246"/>
      <c r="AG392" s="108" t="str">
        <f t="shared" si="53"/>
        <v/>
      </c>
      <c r="AH392" s="13" t="str">
        <f t="shared" si="49"/>
        <v/>
      </c>
      <c r="AI392" s="181" t="str">
        <f>UPPER(IF($Z392="","",IF(COUNTIF($AI$34:$AI391,$Z392)&lt;1,$Z392,"")))</f>
        <v/>
      </c>
      <c r="AJ392" s="36" t="str">
        <f t="shared" si="47"/>
        <v/>
      </c>
      <c r="AK392" s="109" t="str">
        <f t="shared" si="50"/>
        <v/>
      </c>
      <c r="AL392" s="246"/>
      <c r="AM392" s="33"/>
    </row>
    <row r="393" spans="1:39" s="106" customFormat="1">
      <c r="A393" s="36" t="str">
        <f t="shared" si="51"/>
        <v>XXX</v>
      </c>
      <c r="B393" s="105" t="str">
        <f t="shared" si="48"/>
        <v/>
      </c>
      <c r="C393" s="176"/>
      <c r="D393" s="36"/>
      <c r="E393" s="36" t="str">
        <f t="shared" si="52"/>
        <v/>
      </c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7"/>
      <c r="AB393" s="246"/>
      <c r="AC393" s="248"/>
      <c r="AD393" s="246"/>
      <c r="AE393" s="246"/>
      <c r="AF393" s="246"/>
      <c r="AG393" s="108" t="str">
        <f t="shared" si="53"/>
        <v/>
      </c>
      <c r="AH393" s="13" t="str">
        <f t="shared" si="49"/>
        <v/>
      </c>
      <c r="AI393" s="181" t="str">
        <f>UPPER(IF($Z393="","",IF(COUNTIF($AI$34:$AI392,$Z393)&lt;1,$Z393,"")))</f>
        <v/>
      </c>
      <c r="AJ393" s="36" t="str">
        <f t="shared" si="47"/>
        <v/>
      </c>
      <c r="AK393" s="109" t="str">
        <f t="shared" si="50"/>
        <v/>
      </c>
      <c r="AL393" s="246"/>
      <c r="AM393" s="33"/>
    </row>
    <row r="394" spans="1:39" s="106" customFormat="1">
      <c r="A394" s="36" t="str">
        <f t="shared" si="51"/>
        <v>XXX</v>
      </c>
      <c r="B394" s="105" t="str">
        <f t="shared" si="48"/>
        <v/>
      </c>
      <c r="C394" s="179"/>
      <c r="D394" s="36"/>
      <c r="E394" s="36" t="str">
        <f t="shared" si="52"/>
        <v/>
      </c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7"/>
      <c r="AB394" s="246"/>
      <c r="AC394" s="248"/>
      <c r="AD394" s="246"/>
      <c r="AE394" s="246"/>
      <c r="AF394" s="246"/>
      <c r="AG394" s="108" t="str">
        <f t="shared" si="53"/>
        <v/>
      </c>
      <c r="AH394" s="13" t="str">
        <f t="shared" si="49"/>
        <v/>
      </c>
      <c r="AI394" s="181" t="str">
        <f>UPPER(IF($Z394="","",IF(COUNTIF($AI$34:$AI393,$Z394)&lt;1,$Z394,"")))</f>
        <v/>
      </c>
      <c r="AJ394" s="36" t="str">
        <f t="shared" si="47"/>
        <v/>
      </c>
      <c r="AK394" s="109" t="str">
        <f t="shared" si="50"/>
        <v/>
      </c>
      <c r="AL394" s="246"/>
      <c r="AM394" s="33"/>
    </row>
    <row r="395" spans="1:39" s="106" customFormat="1">
      <c r="A395" s="36" t="str">
        <f t="shared" si="51"/>
        <v>XXX</v>
      </c>
      <c r="B395" s="105" t="str">
        <f t="shared" si="48"/>
        <v/>
      </c>
      <c r="C395" s="176"/>
      <c r="D395" s="36"/>
      <c r="E395" s="36" t="str">
        <f t="shared" si="52"/>
        <v/>
      </c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7"/>
      <c r="AB395" s="246"/>
      <c r="AC395" s="248"/>
      <c r="AD395" s="246"/>
      <c r="AE395" s="246"/>
      <c r="AF395" s="246"/>
      <c r="AG395" s="108" t="str">
        <f t="shared" si="53"/>
        <v/>
      </c>
      <c r="AH395" s="13" t="str">
        <f t="shared" si="49"/>
        <v/>
      </c>
      <c r="AI395" s="181" t="str">
        <f>UPPER(IF($Z395="","",IF(COUNTIF($AI$34:$AI394,$Z395)&lt;1,$Z395,"")))</f>
        <v/>
      </c>
      <c r="AJ395" s="36" t="str">
        <f t="shared" si="47"/>
        <v/>
      </c>
      <c r="AK395" s="109" t="str">
        <f t="shared" si="50"/>
        <v/>
      </c>
      <c r="AL395" s="246"/>
      <c r="AM395" s="33"/>
    </row>
    <row r="396" spans="1:39" s="106" customFormat="1">
      <c r="A396" s="36" t="str">
        <f t="shared" si="51"/>
        <v>XXX</v>
      </c>
      <c r="B396" s="105" t="str">
        <f t="shared" si="48"/>
        <v/>
      </c>
      <c r="C396" s="179"/>
      <c r="D396" s="36"/>
      <c r="E396" s="36" t="str">
        <f t="shared" si="52"/>
        <v/>
      </c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7"/>
      <c r="AB396" s="246"/>
      <c r="AC396" s="248"/>
      <c r="AD396" s="246"/>
      <c r="AE396" s="246"/>
      <c r="AF396" s="246"/>
      <c r="AG396" s="108" t="str">
        <f t="shared" si="53"/>
        <v/>
      </c>
      <c r="AH396" s="13" t="str">
        <f t="shared" si="49"/>
        <v/>
      </c>
      <c r="AI396" s="181" t="str">
        <f>UPPER(IF($Z396="","",IF(COUNTIF($AI$34:$AI395,$Z396)&lt;1,$Z396,"")))</f>
        <v/>
      </c>
      <c r="AJ396" s="36" t="str">
        <f t="shared" si="47"/>
        <v/>
      </c>
      <c r="AK396" s="109" t="str">
        <f t="shared" si="50"/>
        <v/>
      </c>
      <c r="AL396" s="246"/>
      <c r="AM396" s="33"/>
    </row>
    <row r="397" spans="1:39" s="106" customFormat="1">
      <c r="A397" s="36" t="str">
        <f t="shared" si="51"/>
        <v>XXX</v>
      </c>
      <c r="B397" s="105" t="str">
        <f t="shared" si="48"/>
        <v/>
      </c>
      <c r="C397" s="178"/>
      <c r="D397" s="36"/>
      <c r="E397" s="36" t="str">
        <f t="shared" si="52"/>
        <v/>
      </c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7"/>
      <c r="AB397" s="246"/>
      <c r="AC397" s="248"/>
      <c r="AD397" s="246"/>
      <c r="AE397" s="246"/>
      <c r="AF397" s="246"/>
      <c r="AG397" s="108" t="str">
        <f t="shared" si="53"/>
        <v/>
      </c>
      <c r="AH397" s="13" t="str">
        <f t="shared" si="49"/>
        <v/>
      </c>
      <c r="AI397" s="181" t="str">
        <f>UPPER(IF($Z397="","",IF(COUNTIF($AI$34:$AI396,$Z397)&lt;1,$Z397,"")))</f>
        <v/>
      </c>
      <c r="AJ397" s="36" t="str">
        <f t="shared" si="47"/>
        <v/>
      </c>
      <c r="AK397" s="109" t="str">
        <f t="shared" si="50"/>
        <v/>
      </c>
      <c r="AL397" s="246"/>
      <c r="AM397" s="33"/>
    </row>
    <row r="398" spans="1:39" s="106" customFormat="1">
      <c r="A398" s="36" t="str">
        <f t="shared" si="51"/>
        <v>XXX</v>
      </c>
      <c r="B398" s="105" t="str">
        <f t="shared" si="48"/>
        <v/>
      </c>
      <c r="C398" s="176"/>
      <c r="D398" s="36"/>
      <c r="E398" s="36" t="str">
        <f t="shared" si="52"/>
        <v/>
      </c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7"/>
      <c r="AB398" s="246"/>
      <c r="AC398" s="248"/>
      <c r="AD398" s="246"/>
      <c r="AE398" s="246"/>
      <c r="AF398" s="246"/>
      <c r="AG398" s="108" t="str">
        <f t="shared" si="53"/>
        <v/>
      </c>
      <c r="AH398" s="13" t="str">
        <f t="shared" si="49"/>
        <v/>
      </c>
      <c r="AI398" s="181" t="str">
        <f>UPPER(IF($Z398="","",IF(COUNTIF($AI$34:$AI397,$Z398)&lt;1,$Z398,"")))</f>
        <v/>
      </c>
      <c r="AJ398" s="36" t="str">
        <f t="shared" si="47"/>
        <v/>
      </c>
      <c r="AK398" s="109" t="str">
        <f t="shared" si="50"/>
        <v/>
      </c>
      <c r="AL398" s="246"/>
      <c r="AM398" s="33"/>
    </row>
    <row r="399" spans="1:39" s="106" customFormat="1">
      <c r="A399" s="36" t="str">
        <f t="shared" si="51"/>
        <v>XXX</v>
      </c>
      <c r="B399" s="105" t="str">
        <f t="shared" si="48"/>
        <v/>
      </c>
      <c r="C399" s="177"/>
      <c r="D399" s="36"/>
      <c r="E399" s="36" t="str">
        <f t="shared" si="52"/>
        <v/>
      </c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7"/>
      <c r="AB399" s="246"/>
      <c r="AC399" s="248"/>
      <c r="AD399" s="246"/>
      <c r="AE399" s="246"/>
      <c r="AF399" s="246"/>
      <c r="AG399" s="108" t="str">
        <f t="shared" si="53"/>
        <v/>
      </c>
      <c r="AH399" s="13" t="str">
        <f t="shared" si="49"/>
        <v/>
      </c>
      <c r="AI399" s="181" t="str">
        <f>UPPER(IF($Z399="","",IF(COUNTIF($AI$34:$AI398,$Z399)&lt;1,$Z399,"")))</f>
        <v/>
      </c>
      <c r="AJ399" s="36" t="str">
        <f t="shared" si="47"/>
        <v/>
      </c>
      <c r="AK399" s="109" t="str">
        <f t="shared" si="50"/>
        <v/>
      </c>
      <c r="AL399" s="246"/>
      <c r="AM399" s="33"/>
    </row>
    <row r="400" spans="1:39" s="106" customFormat="1">
      <c r="A400" s="36" t="str">
        <f t="shared" si="51"/>
        <v>XXX</v>
      </c>
      <c r="B400" s="105" t="str">
        <f t="shared" si="48"/>
        <v/>
      </c>
      <c r="C400" s="176"/>
      <c r="D400" s="36"/>
      <c r="E400" s="36" t="str">
        <f t="shared" si="52"/>
        <v/>
      </c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7"/>
      <c r="AB400" s="246"/>
      <c r="AC400" s="248"/>
      <c r="AD400" s="246"/>
      <c r="AE400" s="246"/>
      <c r="AF400" s="246"/>
      <c r="AG400" s="108" t="str">
        <f t="shared" si="53"/>
        <v/>
      </c>
      <c r="AH400" s="13" t="str">
        <f t="shared" si="49"/>
        <v/>
      </c>
      <c r="AI400" s="181" t="str">
        <f>UPPER(IF($Z400="","",IF(COUNTIF($AI$34:$AI399,$Z400)&lt;1,$Z400,"")))</f>
        <v/>
      </c>
      <c r="AJ400" s="36" t="str">
        <f t="shared" si="47"/>
        <v/>
      </c>
      <c r="AK400" s="109" t="str">
        <f t="shared" si="50"/>
        <v/>
      </c>
      <c r="AL400" s="246"/>
      <c r="AM400" s="33"/>
    </row>
    <row r="401" spans="1:39" s="106" customFormat="1">
      <c r="A401" s="36" t="str">
        <f t="shared" si="51"/>
        <v>XXX</v>
      </c>
      <c r="B401" s="105" t="str">
        <f t="shared" si="48"/>
        <v/>
      </c>
      <c r="C401" s="179"/>
      <c r="D401" s="36"/>
      <c r="E401" s="36" t="str">
        <f t="shared" si="52"/>
        <v/>
      </c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7"/>
      <c r="AB401" s="246"/>
      <c r="AC401" s="248"/>
      <c r="AD401" s="246"/>
      <c r="AE401" s="246"/>
      <c r="AF401" s="246"/>
      <c r="AG401" s="108" t="str">
        <f t="shared" si="53"/>
        <v/>
      </c>
      <c r="AH401" s="13" t="str">
        <f t="shared" si="49"/>
        <v/>
      </c>
      <c r="AI401" s="181" t="str">
        <f>UPPER(IF($Z401="","",IF(COUNTIF($AI$34:$AI400,$Z401)&lt;1,$Z401,"")))</f>
        <v/>
      </c>
      <c r="AJ401" s="36" t="str">
        <f t="shared" si="47"/>
        <v/>
      </c>
      <c r="AK401" s="109" t="str">
        <f t="shared" si="50"/>
        <v/>
      </c>
      <c r="AL401" s="246"/>
      <c r="AM401" s="33"/>
    </row>
    <row r="402" spans="1:39" s="106" customFormat="1">
      <c r="A402" s="36" t="str">
        <f t="shared" si="51"/>
        <v>XXX</v>
      </c>
      <c r="B402" s="105" t="str">
        <f t="shared" si="48"/>
        <v/>
      </c>
      <c r="C402" s="176"/>
      <c r="D402" s="36"/>
      <c r="E402" s="36" t="str">
        <f t="shared" si="52"/>
        <v/>
      </c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7"/>
      <c r="AB402" s="246"/>
      <c r="AC402" s="248"/>
      <c r="AD402" s="246"/>
      <c r="AE402" s="246"/>
      <c r="AF402" s="246"/>
      <c r="AG402" s="108" t="str">
        <f t="shared" si="53"/>
        <v/>
      </c>
      <c r="AH402" s="13" t="str">
        <f t="shared" si="49"/>
        <v/>
      </c>
      <c r="AI402" s="181" t="str">
        <f>UPPER(IF($Z402="","",IF(COUNTIF($AI$34:$AI401,$Z402)&lt;1,$Z402,"")))</f>
        <v/>
      </c>
      <c r="AJ402" s="36" t="str">
        <f t="shared" si="47"/>
        <v/>
      </c>
      <c r="AK402" s="109" t="str">
        <f t="shared" si="50"/>
        <v/>
      </c>
      <c r="AL402" s="246"/>
      <c r="AM402" s="33"/>
    </row>
    <row r="403" spans="1:39" s="106" customFormat="1">
      <c r="A403" s="36" t="str">
        <f t="shared" si="51"/>
        <v>XXX</v>
      </c>
      <c r="B403" s="105" t="str">
        <f t="shared" si="48"/>
        <v/>
      </c>
      <c r="C403" s="179"/>
      <c r="D403" s="36"/>
      <c r="E403" s="36" t="str">
        <f t="shared" si="52"/>
        <v/>
      </c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7"/>
      <c r="AB403" s="246"/>
      <c r="AC403" s="248"/>
      <c r="AD403" s="246"/>
      <c r="AE403" s="246"/>
      <c r="AF403" s="246"/>
      <c r="AG403" s="108" t="str">
        <f t="shared" si="53"/>
        <v/>
      </c>
      <c r="AH403" s="13" t="str">
        <f t="shared" si="49"/>
        <v/>
      </c>
      <c r="AI403" s="181" t="str">
        <f>UPPER(IF($Z403="","",IF(COUNTIF($AI$34:$AI402,$Z403)&lt;1,$Z403,"")))</f>
        <v/>
      </c>
      <c r="AJ403" s="36" t="str">
        <f t="shared" ref="AJ403:AJ466" si="54">IF(Z403="","",IF(COUNTIF(Z$35:Z$1035,$Z403)&lt;4,"每隊最少4人",IF(COUNTIF(Z$35:Z$1035,Z403)&gt;6,"每隊最多6人",COUNTIF(Z$35:Z$1035,Z403))))</f>
        <v/>
      </c>
      <c r="AK403" s="109" t="str">
        <f t="shared" si="50"/>
        <v/>
      </c>
      <c r="AL403" s="246"/>
      <c r="AM403" s="33"/>
    </row>
    <row r="404" spans="1:39" s="106" customFormat="1">
      <c r="A404" s="36" t="str">
        <f t="shared" si="51"/>
        <v>XXX</v>
      </c>
      <c r="B404" s="105" t="str">
        <f t="shared" si="48"/>
        <v/>
      </c>
      <c r="C404" s="177"/>
      <c r="D404" s="36"/>
      <c r="E404" s="36" t="str">
        <f t="shared" si="52"/>
        <v/>
      </c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7"/>
      <c r="AB404" s="246"/>
      <c r="AC404" s="248"/>
      <c r="AD404" s="246"/>
      <c r="AE404" s="246"/>
      <c r="AF404" s="246"/>
      <c r="AG404" s="108" t="str">
        <f t="shared" si="53"/>
        <v/>
      </c>
      <c r="AH404" s="13" t="str">
        <f t="shared" si="49"/>
        <v/>
      </c>
      <c r="AI404" s="181" t="str">
        <f>UPPER(IF($Z404="","",IF(COUNTIF($AI$34:$AI403,$Z404)&lt;1,$Z404,"")))</f>
        <v/>
      </c>
      <c r="AJ404" s="36" t="str">
        <f t="shared" si="54"/>
        <v/>
      </c>
      <c r="AK404" s="109" t="str">
        <f t="shared" si="50"/>
        <v/>
      </c>
      <c r="AL404" s="246"/>
      <c r="AM404" s="33"/>
    </row>
    <row r="405" spans="1:39" s="106" customFormat="1">
      <c r="A405" s="36" t="str">
        <f t="shared" si="51"/>
        <v>XXX</v>
      </c>
      <c r="B405" s="105" t="str">
        <f t="shared" si="48"/>
        <v/>
      </c>
      <c r="C405" s="178"/>
      <c r="D405" s="36"/>
      <c r="E405" s="36" t="str">
        <f t="shared" si="52"/>
        <v/>
      </c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7"/>
      <c r="AB405" s="246"/>
      <c r="AC405" s="248"/>
      <c r="AD405" s="246"/>
      <c r="AE405" s="246"/>
      <c r="AF405" s="246"/>
      <c r="AG405" s="108" t="str">
        <f t="shared" si="53"/>
        <v/>
      </c>
      <c r="AH405" s="13" t="str">
        <f t="shared" si="49"/>
        <v/>
      </c>
      <c r="AI405" s="181" t="str">
        <f>UPPER(IF($Z405="","",IF(COUNTIF($AI$34:$AI404,$Z405)&lt;1,$Z405,"")))</f>
        <v/>
      </c>
      <c r="AJ405" s="36" t="str">
        <f t="shared" si="54"/>
        <v/>
      </c>
      <c r="AK405" s="109" t="str">
        <f t="shared" si="50"/>
        <v/>
      </c>
      <c r="AL405" s="246"/>
      <c r="AM405" s="33"/>
    </row>
    <row r="406" spans="1:39" s="106" customFormat="1">
      <c r="A406" s="36" t="str">
        <f t="shared" si="51"/>
        <v>XXX</v>
      </c>
      <c r="B406" s="105" t="str">
        <f t="shared" si="48"/>
        <v/>
      </c>
      <c r="C406" s="176"/>
      <c r="D406" s="36"/>
      <c r="E406" s="36" t="str">
        <f t="shared" si="52"/>
        <v/>
      </c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7"/>
      <c r="AB406" s="246"/>
      <c r="AC406" s="248"/>
      <c r="AD406" s="246"/>
      <c r="AE406" s="246"/>
      <c r="AF406" s="246"/>
      <c r="AG406" s="108" t="str">
        <f t="shared" si="53"/>
        <v/>
      </c>
      <c r="AH406" s="13" t="str">
        <f t="shared" si="49"/>
        <v/>
      </c>
      <c r="AI406" s="181" t="str">
        <f>UPPER(IF($Z406="","",IF(COUNTIF($AI$34:$AI405,$Z406)&lt;1,$Z406,"")))</f>
        <v/>
      </c>
      <c r="AJ406" s="36" t="str">
        <f t="shared" si="54"/>
        <v/>
      </c>
      <c r="AK406" s="109" t="str">
        <f t="shared" si="50"/>
        <v/>
      </c>
      <c r="AL406" s="246"/>
      <c r="AM406" s="33"/>
    </row>
    <row r="407" spans="1:39" s="106" customFormat="1">
      <c r="A407" s="36" t="str">
        <f t="shared" si="51"/>
        <v>XXX</v>
      </c>
      <c r="B407" s="105" t="str">
        <f t="shared" si="48"/>
        <v/>
      </c>
      <c r="C407" s="178"/>
      <c r="D407" s="36"/>
      <c r="E407" s="36" t="str">
        <f t="shared" si="52"/>
        <v/>
      </c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7"/>
      <c r="AB407" s="246"/>
      <c r="AC407" s="248"/>
      <c r="AD407" s="246"/>
      <c r="AE407" s="246"/>
      <c r="AF407" s="246"/>
      <c r="AG407" s="108" t="str">
        <f t="shared" si="53"/>
        <v/>
      </c>
      <c r="AH407" s="13" t="str">
        <f t="shared" si="49"/>
        <v/>
      </c>
      <c r="AI407" s="181" t="str">
        <f>UPPER(IF($Z407="","",IF(COUNTIF($AI$34:$AI406,$Z407)&lt;1,$Z407,"")))</f>
        <v/>
      </c>
      <c r="AJ407" s="36" t="str">
        <f t="shared" si="54"/>
        <v/>
      </c>
      <c r="AK407" s="109" t="str">
        <f t="shared" si="50"/>
        <v/>
      </c>
      <c r="AL407" s="246"/>
      <c r="AM407" s="33"/>
    </row>
    <row r="408" spans="1:39" s="106" customFormat="1">
      <c r="A408" s="36" t="str">
        <f t="shared" si="51"/>
        <v>XXX</v>
      </c>
      <c r="B408" s="105" t="str">
        <f t="shared" si="48"/>
        <v/>
      </c>
      <c r="C408" s="176"/>
      <c r="D408" s="36"/>
      <c r="E408" s="36" t="str">
        <f t="shared" si="52"/>
        <v/>
      </c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7"/>
      <c r="AB408" s="246"/>
      <c r="AC408" s="248"/>
      <c r="AD408" s="246"/>
      <c r="AE408" s="246"/>
      <c r="AF408" s="246"/>
      <c r="AG408" s="108" t="str">
        <f t="shared" si="53"/>
        <v/>
      </c>
      <c r="AH408" s="13" t="str">
        <f t="shared" si="49"/>
        <v/>
      </c>
      <c r="AI408" s="181" t="str">
        <f>UPPER(IF($Z408="","",IF(COUNTIF($AI$34:$AI407,$Z408)&lt;1,$Z408,"")))</f>
        <v/>
      </c>
      <c r="AJ408" s="36" t="str">
        <f t="shared" si="54"/>
        <v/>
      </c>
      <c r="AK408" s="109" t="str">
        <f t="shared" si="50"/>
        <v/>
      </c>
      <c r="AL408" s="246"/>
      <c r="AM408" s="33"/>
    </row>
    <row r="409" spans="1:39" s="106" customFormat="1">
      <c r="A409" s="36" t="str">
        <f t="shared" si="51"/>
        <v>XXX</v>
      </c>
      <c r="B409" s="105" t="str">
        <f t="shared" si="48"/>
        <v/>
      </c>
      <c r="C409" s="179"/>
      <c r="D409" s="36"/>
      <c r="E409" s="36" t="str">
        <f t="shared" si="52"/>
        <v/>
      </c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7"/>
      <c r="AB409" s="246"/>
      <c r="AC409" s="248"/>
      <c r="AD409" s="246"/>
      <c r="AE409" s="246"/>
      <c r="AF409" s="246"/>
      <c r="AG409" s="108" t="str">
        <f t="shared" si="53"/>
        <v/>
      </c>
      <c r="AH409" s="13" t="str">
        <f t="shared" si="49"/>
        <v/>
      </c>
      <c r="AI409" s="181" t="str">
        <f>UPPER(IF($Z409="","",IF(COUNTIF($AI$34:$AI408,$Z409)&lt;1,$Z409,"")))</f>
        <v/>
      </c>
      <c r="AJ409" s="36" t="str">
        <f t="shared" si="54"/>
        <v/>
      </c>
      <c r="AK409" s="109" t="str">
        <f t="shared" si="50"/>
        <v/>
      </c>
      <c r="AL409" s="246"/>
      <c r="AM409" s="33"/>
    </row>
    <row r="410" spans="1:39" s="106" customFormat="1">
      <c r="A410" s="36" t="str">
        <f t="shared" si="51"/>
        <v>XXX</v>
      </c>
      <c r="B410" s="105" t="str">
        <f t="shared" si="48"/>
        <v/>
      </c>
      <c r="C410" s="177"/>
      <c r="D410" s="36"/>
      <c r="E410" s="36" t="str">
        <f t="shared" si="52"/>
        <v/>
      </c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7"/>
      <c r="AB410" s="246"/>
      <c r="AC410" s="248"/>
      <c r="AD410" s="246"/>
      <c r="AE410" s="246"/>
      <c r="AF410" s="246"/>
      <c r="AG410" s="108" t="str">
        <f t="shared" si="53"/>
        <v/>
      </c>
      <c r="AH410" s="13" t="str">
        <f t="shared" si="49"/>
        <v/>
      </c>
      <c r="AI410" s="181" t="str">
        <f>UPPER(IF($Z410="","",IF(COUNTIF($AI$34:$AI409,$Z410)&lt;1,$Z410,"")))</f>
        <v/>
      </c>
      <c r="AJ410" s="36" t="str">
        <f t="shared" si="54"/>
        <v/>
      </c>
      <c r="AK410" s="109" t="str">
        <f t="shared" si="50"/>
        <v/>
      </c>
      <c r="AL410" s="246"/>
      <c r="AM410" s="33"/>
    </row>
    <row r="411" spans="1:39" s="106" customFormat="1">
      <c r="A411" s="36" t="str">
        <f t="shared" si="51"/>
        <v>XXX</v>
      </c>
      <c r="B411" s="105" t="str">
        <f t="shared" si="48"/>
        <v/>
      </c>
      <c r="C411" s="176"/>
      <c r="D411" s="36"/>
      <c r="E411" s="36" t="str">
        <f t="shared" si="52"/>
        <v/>
      </c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7"/>
      <c r="AB411" s="246"/>
      <c r="AC411" s="248"/>
      <c r="AD411" s="246"/>
      <c r="AE411" s="246"/>
      <c r="AF411" s="246"/>
      <c r="AG411" s="108" t="str">
        <f t="shared" si="53"/>
        <v/>
      </c>
      <c r="AH411" s="13" t="str">
        <f t="shared" si="49"/>
        <v/>
      </c>
      <c r="AI411" s="181" t="str">
        <f>UPPER(IF($Z411="","",IF(COUNTIF($AI$34:$AI410,$Z411)&lt;1,$Z411,"")))</f>
        <v/>
      </c>
      <c r="AJ411" s="36" t="str">
        <f t="shared" si="54"/>
        <v/>
      </c>
      <c r="AK411" s="109" t="str">
        <f t="shared" si="50"/>
        <v/>
      </c>
      <c r="AL411" s="246"/>
      <c r="AM411" s="33"/>
    </row>
    <row r="412" spans="1:39" s="106" customFormat="1">
      <c r="A412" s="36" t="str">
        <f t="shared" si="51"/>
        <v>XXX</v>
      </c>
      <c r="B412" s="105" t="str">
        <f t="shared" si="48"/>
        <v/>
      </c>
      <c r="C412" s="178"/>
      <c r="D412" s="36"/>
      <c r="E412" s="36" t="str">
        <f t="shared" si="52"/>
        <v/>
      </c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7"/>
      <c r="AB412" s="246"/>
      <c r="AC412" s="248"/>
      <c r="AD412" s="246"/>
      <c r="AE412" s="246"/>
      <c r="AF412" s="246"/>
      <c r="AG412" s="108" t="str">
        <f t="shared" si="53"/>
        <v/>
      </c>
      <c r="AH412" s="13" t="str">
        <f t="shared" si="49"/>
        <v/>
      </c>
      <c r="AI412" s="181" t="str">
        <f>UPPER(IF($Z412="","",IF(COUNTIF($AI$34:$AI411,$Z412)&lt;1,$Z412,"")))</f>
        <v/>
      </c>
      <c r="AJ412" s="36" t="str">
        <f t="shared" si="54"/>
        <v/>
      </c>
      <c r="AK412" s="109" t="str">
        <f t="shared" si="50"/>
        <v/>
      </c>
      <c r="AL412" s="246"/>
      <c r="AM412" s="33"/>
    </row>
    <row r="413" spans="1:39" s="106" customFormat="1">
      <c r="A413" s="36" t="str">
        <f t="shared" si="51"/>
        <v>XXX</v>
      </c>
      <c r="B413" s="105" t="str">
        <f t="shared" si="48"/>
        <v/>
      </c>
      <c r="C413" s="179"/>
      <c r="D413" s="36"/>
      <c r="E413" s="36" t="str">
        <f t="shared" si="52"/>
        <v/>
      </c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7"/>
      <c r="AB413" s="246"/>
      <c r="AC413" s="248"/>
      <c r="AD413" s="246"/>
      <c r="AE413" s="246"/>
      <c r="AF413" s="246"/>
      <c r="AG413" s="108" t="str">
        <f t="shared" si="53"/>
        <v/>
      </c>
      <c r="AH413" s="13" t="str">
        <f t="shared" si="49"/>
        <v/>
      </c>
      <c r="AI413" s="181" t="str">
        <f>UPPER(IF($Z413="","",IF(COUNTIF($AI$34:$AI412,$Z413)&lt;1,$Z413,"")))</f>
        <v/>
      </c>
      <c r="AJ413" s="36" t="str">
        <f t="shared" si="54"/>
        <v/>
      </c>
      <c r="AK413" s="109" t="str">
        <f t="shared" si="50"/>
        <v/>
      </c>
      <c r="AL413" s="246"/>
      <c r="AM413" s="33"/>
    </row>
    <row r="414" spans="1:39" s="106" customFormat="1">
      <c r="A414" s="36" t="str">
        <f t="shared" si="51"/>
        <v>XXX</v>
      </c>
      <c r="B414" s="105" t="str">
        <f t="shared" si="48"/>
        <v/>
      </c>
      <c r="C414" s="176"/>
      <c r="D414" s="36"/>
      <c r="E414" s="36" t="str">
        <f t="shared" si="52"/>
        <v/>
      </c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7"/>
      <c r="AB414" s="246"/>
      <c r="AC414" s="248"/>
      <c r="AD414" s="246"/>
      <c r="AE414" s="246"/>
      <c r="AF414" s="246"/>
      <c r="AG414" s="108" t="str">
        <f t="shared" si="53"/>
        <v/>
      </c>
      <c r="AH414" s="13" t="str">
        <f t="shared" si="49"/>
        <v/>
      </c>
      <c r="AI414" s="181" t="str">
        <f>UPPER(IF($Z414="","",IF(COUNTIF($AI$34:$AI413,$Z414)&lt;1,$Z414,"")))</f>
        <v/>
      </c>
      <c r="AJ414" s="36" t="str">
        <f t="shared" si="54"/>
        <v/>
      </c>
      <c r="AK414" s="109" t="str">
        <f t="shared" si="50"/>
        <v/>
      </c>
      <c r="AL414" s="246"/>
      <c r="AM414" s="33"/>
    </row>
    <row r="415" spans="1:39" s="106" customFormat="1">
      <c r="A415" s="36" t="str">
        <f t="shared" si="51"/>
        <v>XXX</v>
      </c>
      <c r="B415" s="105" t="str">
        <f t="shared" si="48"/>
        <v/>
      </c>
      <c r="C415" s="178"/>
      <c r="D415" s="36"/>
      <c r="E415" s="36" t="str">
        <f t="shared" si="52"/>
        <v/>
      </c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7"/>
      <c r="AB415" s="246"/>
      <c r="AC415" s="248"/>
      <c r="AD415" s="246"/>
      <c r="AE415" s="246"/>
      <c r="AF415" s="246"/>
      <c r="AG415" s="108" t="str">
        <f t="shared" si="53"/>
        <v/>
      </c>
      <c r="AH415" s="13" t="str">
        <f t="shared" si="49"/>
        <v/>
      </c>
      <c r="AI415" s="181" t="str">
        <f>UPPER(IF($Z415="","",IF(COUNTIF($AI$34:$AI414,$Z415)&lt;1,$Z415,"")))</f>
        <v/>
      </c>
      <c r="AJ415" s="36" t="str">
        <f t="shared" si="54"/>
        <v/>
      </c>
      <c r="AK415" s="109" t="str">
        <f t="shared" si="50"/>
        <v/>
      </c>
      <c r="AL415" s="246"/>
      <c r="AM415" s="33"/>
    </row>
    <row r="416" spans="1:39" s="106" customFormat="1">
      <c r="A416" s="36" t="str">
        <f t="shared" si="51"/>
        <v>XXX</v>
      </c>
      <c r="B416" s="105" t="str">
        <f t="shared" si="48"/>
        <v/>
      </c>
      <c r="C416" s="179"/>
      <c r="D416" s="36"/>
      <c r="E416" s="36" t="str">
        <f t="shared" si="52"/>
        <v/>
      </c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7"/>
      <c r="AB416" s="246"/>
      <c r="AC416" s="248"/>
      <c r="AD416" s="246"/>
      <c r="AE416" s="246"/>
      <c r="AF416" s="246"/>
      <c r="AG416" s="108" t="str">
        <f t="shared" si="53"/>
        <v/>
      </c>
      <c r="AH416" s="13" t="str">
        <f t="shared" si="49"/>
        <v/>
      </c>
      <c r="AI416" s="181" t="str">
        <f>UPPER(IF($Z416="","",IF(COUNTIF($AI$34:$AI415,$Z416)&lt;1,$Z416,"")))</f>
        <v/>
      </c>
      <c r="AJ416" s="36" t="str">
        <f t="shared" si="54"/>
        <v/>
      </c>
      <c r="AK416" s="109" t="str">
        <f t="shared" si="50"/>
        <v/>
      </c>
      <c r="AL416" s="246"/>
      <c r="AM416" s="33"/>
    </row>
    <row r="417" spans="1:39" s="106" customFormat="1">
      <c r="A417" s="36" t="str">
        <f t="shared" si="51"/>
        <v>XXX</v>
      </c>
      <c r="B417" s="105" t="str">
        <f t="shared" si="48"/>
        <v/>
      </c>
      <c r="C417" s="176"/>
      <c r="D417" s="36"/>
      <c r="E417" s="36" t="str">
        <f t="shared" si="52"/>
        <v/>
      </c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7"/>
      <c r="AB417" s="246"/>
      <c r="AC417" s="248"/>
      <c r="AD417" s="246"/>
      <c r="AE417" s="246"/>
      <c r="AF417" s="246"/>
      <c r="AG417" s="108" t="str">
        <f t="shared" si="53"/>
        <v/>
      </c>
      <c r="AH417" s="13" t="str">
        <f t="shared" si="49"/>
        <v/>
      </c>
      <c r="AI417" s="181" t="str">
        <f>UPPER(IF($Z417="","",IF(COUNTIF($AI$34:$AI416,$Z417)&lt;1,$Z417,"")))</f>
        <v/>
      </c>
      <c r="AJ417" s="36" t="str">
        <f t="shared" si="54"/>
        <v/>
      </c>
      <c r="AK417" s="109" t="str">
        <f t="shared" si="50"/>
        <v/>
      </c>
      <c r="AL417" s="246"/>
      <c r="AM417" s="33"/>
    </row>
    <row r="418" spans="1:39" s="106" customFormat="1">
      <c r="A418" s="36" t="str">
        <f t="shared" si="51"/>
        <v>XXX</v>
      </c>
      <c r="B418" s="105" t="str">
        <f t="shared" si="48"/>
        <v/>
      </c>
      <c r="C418" s="178"/>
      <c r="D418" s="36"/>
      <c r="E418" s="36" t="str">
        <f t="shared" si="52"/>
        <v/>
      </c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7"/>
      <c r="AB418" s="246"/>
      <c r="AC418" s="248"/>
      <c r="AD418" s="246"/>
      <c r="AE418" s="246"/>
      <c r="AF418" s="246"/>
      <c r="AG418" s="108" t="str">
        <f t="shared" si="53"/>
        <v/>
      </c>
      <c r="AH418" s="13" t="str">
        <f t="shared" si="49"/>
        <v/>
      </c>
      <c r="AI418" s="181" t="str">
        <f>UPPER(IF($Z418="","",IF(COUNTIF($AI$34:$AI417,$Z418)&lt;1,$Z418,"")))</f>
        <v/>
      </c>
      <c r="AJ418" s="36" t="str">
        <f t="shared" si="54"/>
        <v/>
      </c>
      <c r="AK418" s="109" t="str">
        <f t="shared" si="50"/>
        <v/>
      </c>
      <c r="AL418" s="246"/>
      <c r="AM418" s="33"/>
    </row>
    <row r="419" spans="1:39" s="106" customFormat="1">
      <c r="A419" s="36" t="str">
        <f t="shared" si="51"/>
        <v>XXX</v>
      </c>
      <c r="B419" s="105" t="str">
        <f t="shared" ref="B419:B482" si="55">IF(G419="","",IF(C419="","X",A419&amp;TEXT(C419,"000")))</f>
        <v/>
      </c>
      <c r="C419" s="179"/>
      <c r="D419" s="36"/>
      <c r="E419" s="36" t="str">
        <f t="shared" si="52"/>
        <v/>
      </c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7"/>
      <c r="AB419" s="246"/>
      <c r="AC419" s="248"/>
      <c r="AD419" s="246"/>
      <c r="AE419" s="246"/>
      <c r="AF419" s="246"/>
      <c r="AG419" s="108" t="str">
        <f t="shared" si="53"/>
        <v/>
      </c>
      <c r="AH419" s="13" t="str">
        <f t="shared" ref="AH419:AH482" si="56">IF(AI419="","",$AH$31)</f>
        <v/>
      </c>
      <c r="AI419" s="181" t="str">
        <f>UPPER(IF($Z419="","",IF(COUNTIF($AI$34:$AI418,$Z419)&lt;1,$Z419,"")))</f>
        <v/>
      </c>
      <c r="AJ419" s="36" t="str">
        <f t="shared" si="54"/>
        <v/>
      </c>
      <c r="AK419" s="109" t="str">
        <f t="shared" ref="AK419:AK482" si="57">IF($E419="","",IF(ISTEXT($AG419),"輸入有錯誤",IF($AA419="",SUM($AG419:$AH419)+$AM419,SUM($AG419:$AH419)+$AM419+$AA$34)))</f>
        <v/>
      </c>
      <c r="AL419" s="246"/>
      <c r="AM419" s="33"/>
    </row>
    <row r="420" spans="1:39" s="106" customFormat="1">
      <c r="A420" s="36" t="str">
        <f t="shared" ref="A420:A483" si="58">IF(H420="M","B",IF(H420="F","G","XXX"))</f>
        <v>XXX</v>
      </c>
      <c r="B420" s="105" t="str">
        <f t="shared" si="55"/>
        <v/>
      </c>
      <c r="C420" s="177"/>
      <c r="D420" s="36"/>
      <c r="E420" s="36" t="str">
        <f t="shared" ref="E420:E483" si="59">UPPER(IF($I420="","",IF(AND($I420&lt;=$E$4,$I420&gt;=$D$4),$A420&amp;$F$4,IF(AND($I420&lt;=$E$5,$I420&gt;=$D$5),$A420&amp;$F$5,IF(AND($I420&lt;=$E$6,$I420&gt;=$D$6),$A420&amp;$F$6,IF(AND($I420&lt;=$E$7,$I420&gt;=$D$7),$A420&amp;$F$7,IF(AND($I420&lt;=$E$8,$I420&gt;=$D$8),$A420&amp;$F$8,IF(AND($I420&lt;=$E$9,$I420&gt;=$D$9),$A420&amp;$F$9,IF(AND($I420&lt;=$E$10,$I420&gt;=$D$10),$A420&amp;$F$10,IF(AND($I420&lt;=$E$11,$I420&gt;=$D$11),$A420&amp;$F$11,IF(AND($I420&lt;=$E$12,$I420&gt;=$D$12),$A420&amp;$F$12,"ERR")))))))))))</f>
        <v/>
      </c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7"/>
      <c r="AB420" s="246"/>
      <c r="AC420" s="248"/>
      <c r="AD420" s="246"/>
      <c r="AE420" s="246"/>
      <c r="AF420" s="246"/>
      <c r="AG420" s="108" t="str">
        <f t="shared" ref="AG420:AG483" si="60">IF(I420="","",IF(COUNTA(J420:W420)&gt;4,"超過項目上限",IF(COUNTA(J420:W420)=0,200,IF(COUNTA(AB420)=1,COUNTA(J420:W420)*($AG$31+$AG$32)+$AG$30,IF(COUNTA(AB420)=0,COUNTA(J420:W420)*$AG$31+$AG$30,"輸入錯誤")))))</f>
        <v/>
      </c>
      <c r="AH420" s="13" t="str">
        <f t="shared" si="56"/>
        <v/>
      </c>
      <c r="AI420" s="181" t="str">
        <f>UPPER(IF($Z420="","",IF(COUNTIF($AI$34:$AI419,$Z420)&lt;1,$Z420,"")))</f>
        <v/>
      </c>
      <c r="AJ420" s="36" t="str">
        <f t="shared" si="54"/>
        <v/>
      </c>
      <c r="AK420" s="109" t="str">
        <f t="shared" si="57"/>
        <v/>
      </c>
      <c r="AL420" s="246"/>
      <c r="AM420" s="33"/>
    </row>
    <row r="421" spans="1:39" s="106" customFormat="1">
      <c r="A421" s="36" t="str">
        <f t="shared" si="58"/>
        <v>XXX</v>
      </c>
      <c r="B421" s="105" t="str">
        <f t="shared" si="55"/>
        <v/>
      </c>
      <c r="C421" s="176"/>
      <c r="D421" s="36"/>
      <c r="E421" s="36" t="str">
        <f t="shared" si="59"/>
        <v/>
      </c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7"/>
      <c r="AB421" s="246"/>
      <c r="AC421" s="248"/>
      <c r="AD421" s="246"/>
      <c r="AE421" s="246"/>
      <c r="AF421" s="246"/>
      <c r="AG421" s="108" t="str">
        <f t="shared" si="60"/>
        <v/>
      </c>
      <c r="AH421" s="13" t="str">
        <f t="shared" si="56"/>
        <v/>
      </c>
      <c r="AI421" s="181" t="str">
        <f>UPPER(IF($Z421="","",IF(COUNTIF($AI$34:$AI420,$Z421)&lt;1,$Z421,"")))</f>
        <v/>
      </c>
      <c r="AJ421" s="36" t="str">
        <f t="shared" si="54"/>
        <v/>
      </c>
      <c r="AK421" s="109" t="str">
        <f t="shared" si="57"/>
        <v/>
      </c>
      <c r="AL421" s="246"/>
      <c r="AM421" s="33"/>
    </row>
    <row r="422" spans="1:39" s="106" customFormat="1">
      <c r="A422" s="36" t="str">
        <f t="shared" si="58"/>
        <v>XXX</v>
      </c>
      <c r="B422" s="105" t="str">
        <f t="shared" si="55"/>
        <v/>
      </c>
      <c r="C422" s="176"/>
      <c r="D422" s="36"/>
      <c r="E422" s="36" t="str">
        <f t="shared" si="59"/>
        <v/>
      </c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7"/>
      <c r="AB422" s="246"/>
      <c r="AC422" s="248"/>
      <c r="AD422" s="246"/>
      <c r="AE422" s="246"/>
      <c r="AF422" s="246"/>
      <c r="AG422" s="108" t="str">
        <f t="shared" si="60"/>
        <v/>
      </c>
      <c r="AH422" s="13" t="str">
        <f t="shared" si="56"/>
        <v/>
      </c>
      <c r="AI422" s="181" t="str">
        <f>UPPER(IF($Z422="","",IF(COUNTIF($AI$34:$AI421,$Z422)&lt;1,$Z422,"")))</f>
        <v/>
      </c>
      <c r="AJ422" s="36" t="str">
        <f t="shared" si="54"/>
        <v/>
      </c>
      <c r="AK422" s="109" t="str">
        <f t="shared" si="57"/>
        <v/>
      </c>
      <c r="AL422" s="246"/>
      <c r="AM422" s="33"/>
    </row>
    <row r="423" spans="1:39" s="106" customFormat="1">
      <c r="A423" s="36" t="str">
        <f t="shared" si="58"/>
        <v>XXX</v>
      </c>
      <c r="B423" s="105" t="str">
        <f t="shared" si="55"/>
        <v/>
      </c>
      <c r="C423" s="178"/>
      <c r="D423" s="36"/>
      <c r="E423" s="36" t="str">
        <f t="shared" si="59"/>
        <v/>
      </c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7"/>
      <c r="AB423" s="246"/>
      <c r="AC423" s="248"/>
      <c r="AD423" s="246"/>
      <c r="AE423" s="246"/>
      <c r="AF423" s="246"/>
      <c r="AG423" s="108" t="str">
        <f t="shared" si="60"/>
        <v/>
      </c>
      <c r="AH423" s="13" t="str">
        <f t="shared" si="56"/>
        <v/>
      </c>
      <c r="AI423" s="181" t="str">
        <f>UPPER(IF($Z423="","",IF(COUNTIF($AI$34:$AI422,$Z423)&lt;1,$Z423,"")))</f>
        <v/>
      </c>
      <c r="AJ423" s="36" t="str">
        <f t="shared" si="54"/>
        <v/>
      </c>
      <c r="AK423" s="109" t="str">
        <f t="shared" si="57"/>
        <v/>
      </c>
      <c r="AL423" s="246"/>
      <c r="AM423" s="33"/>
    </row>
    <row r="424" spans="1:39" s="106" customFormat="1">
      <c r="A424" s="36" t="str">
        <f t="shared" si="58"/>
        <v>XXX</v>
      </c>
      <c r="B424" s="105" t="str">
        <f t="shared" si="55"/>
        <v/>
      </c>
      <c r="C424" s="177"/>
      <c r="D424" s="36"/>
      <c r="E424" s="36" t="str">
        <f t="shared" si="59"/>
        <v/>
      </c>
      <c r="F424" s="246"/>
      <c r="G424" s="246"/>
      <c r="H424" s="246"/>
      <c r="I424" s="246"/>
      <c r="J424" s="246"/>
      <c r="K424" s="246"/>
      <c r="L424" s="246"/>
      <c r="M424" s="246"/>
      <c r="N424" s="246"/>
      <c r="O424" s="246"/>
      <c r="P424" s="246"/>
      <c r="Q424" s="246"/>
      <c r="R424" s="246"/>
      <c r="S424" s="246"/>
      <c r="T424" s="246"/>
      <c r="U424" s="246"/>
      <c r="V424" s="246"/>
      <c r="W424" s="246"/>
      <c r="X424" s="246"/>
      <c r="Y424" s="246"/>
      <c r="Z424" s="246"/>
      <c r="AA424" s="247"/>
      <c r="AB424" s="246"/>
      <c r="AC424" s="248"/>
      <c r="AD424" s="246"/>
      <c r="AE424" s="246"/>
      <c r="AF424" s="246"/>
      <c r="AG424" s="108" t="str">
        <f t="shared" si="60"/>
        <v/>
      </c>
      <c r="AH424" s="13" t="str">
        <f t="shared" si="56"/>
        <v/>
      </c>
      <c r="AI424" s="181" t="str">
        <f>UPPER(IF($Z424="","",IF(COUNTIF($AI$34:$AI423,$Z424)&lt;1,$Z424,"")))</f>
        <v/>
      </c>
      <c r="AJ424" s="36" t="str">
        <f t="shared" si="54"/>
        <v/>
      </c>
      <c r="AK424" s="109" t="str">
        <f t="shared" si="57"/>
        <v/>
      </c>
      <c r="AL424" s="246"/>
      <c r="AM424" s="33"/>
    </row>
    <row r="425" spans="1:39" s="106" customFormat="1">
      <c r="A425" s="36" t="str">
        <f t="shared" si="58"/>
        <v>XXX</v>
      </c>
      <c r="B425" s="105" t="str">
        <f t="shared" si="55"/>
        <v/>
      </c>
      <c r="C425" s="177"/>
      <c r="D425" s="36"/>
      <c r="E425" s="36" t="str">
        <f t="shared" si="59"/>
        <v/>
      </c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7"/>
      <c r="AB425" s="246"/>
      <c r="AC425" s="248"/>
      <c r="AD425" s="246"/>
      <c r="AE425" s="246"/>
      <c r="AF425" s="246"/>
      <c r="AG425" s="108" t="str">
        <f t="shared" si="60"/>
        <v/>
      </c>
      <c r="AH425" s="13" t="str">
        <f t="shared" si="56"/>
        <v/>
      </c>
      <c r="AI425" s="181" t="str">
        <f>UPPER(IF($Z425="","",IF(COUNTIF($AI$34:$AI424,$Z425)&lt;1,$Z425,"")))</f>
        <v/>
      </c>
      <c r="AJ425" s="36" t="str">
        <f t="shared" si="54"/>
        <v/>
      </c>
      <c r="AK425" s="109" t="str">
        <f t="shared" si="57"/>
        <v/>
      </c>
      <c r="AL425" s="246"/>
      <c r="AM425" s="33"/>
    </row>
    <row r="426" spans="1:39" s="106" customFormat="1">
      <c r="A426" s="36" t="str">
        <f t="shared" si="58"/>
        <v>XXX</v>
      </c>
      <c r="B426" s="105" t="str">
        <f t="shared" si="55"/>
        <v/>
      </c>
      <c r="C426" s="177"/>
      <c r="D426" s="36"/>
      <c r="E426" s="36" t="str">
        <f t="shared" si="59"/>
        <v/>
      </c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7"/>
      <c r="AB426" s="246"/>
      <c r="AC426" s="248"/>
      <c r="AD426" s="246"/>
      <c r="AE426" s="246"/>
      <c r="AF426" s="246"/>
      <c r="AG426" s="108" t="str">
        <f t="shared" si="60"/>
        <v/>
      </c>
      <c r="AH426" s="13" t="str">
        <f t="shared" si="56"/>
        <v/>
      </c>
      <c r="AI426" s="181" t="str">
        <f>UPPER(IF($Z426="","",IF(COUNTIF($AI$34:$AI425,$Z426)&lt;1,$Z426,"")))</f>
        <v/>
      </c>
      <c r="AJ426" s="36" t="str">
        <f t="shared" si="54"/>
        <v/>
      </c>
      <c r="AK426" s="109" t="str">
        <f t="shared" si="57"/>
        <v/>
      </c>
      <c r="AL426" s="246"/>
      <c r="AM426" s="33"/>
    </row>
    <row r="427" spans="1:39" s="106" customFormat="1">
      <c r="A427" s="36" t="str">
        <f t="shared" si="58"/>
        <v>XXX</v>
      </c>
      <c r="B427" s="105" t="str">
        <f t="shared" si="55"/>
        <v/>
      </c>
      <c r="C427" s="178"/>
      <c r="D427" s="36"/>
      <c r="E427" s="36" t="str">
        <f t="shared" si="59"/>
        <v/>
      </c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7"/>
      <c r="AB427" s="246"/>
      <c r="AC427" s="248"/>
      <c r="AD427" s="246"/>
      <c r="AE427" s="246"/>
      <c r="AF427" s="246"/>
      <c r="AG427" s="108" t="str">
        <f t="shared" si="60"/>
        <v/>
      </c>
      <c r="AH427" s="13" t="str">
        <f t="shared" si="56"/>
        <v/>
      </c>
      <c r="AI427" s="181" t="str">
        <f>UPPER(IF($Z427="","",IF(COUNTIF($AI$34:$AI426,$Z427)&lt;1,$Z427,"")))</f>
        <v/>
      </c>
      <c r="AJ427" s="36" t="str">
        <f t="shared" si="54"/>
        <v/>
      </c>
      <c r="AK427" s="109" t="str">
        <f t="shared" si="57"/>
        <v/>
      </c>
      <c r="AL427" s="246"/>
      <c r="AM427" s="33"/>
    </row>
    <row r="428" spans="1:39" s="106" customFormat="1">
      <c r="A428" s="36" t="str">
        <f t="shared" si="58"/>
        <v>XXX</v>
      </c>
      <c r="B428" s="105" t="str">
        <f t="shared" si="55"/>
        <v/>
      </c>
      <c r="C428" s="177"/>
      <c r="D428" s="36"/>
      <c r="E428" s="36" t="str">
        <f t="shared" si="59"/>
        <v/>
      </c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7"/>
      <c r="AB428" s="246"/>
      <c r="AC428" s="248"/>
      <c r="AD428" s="246"/>
      <c r="AE428" s="246"/>
      <c r="AF428" s="246"/>
      <c r="AG428" s="108" t="str">
        <f t="shared" si="60"/>
        <v/>
      </c>
      <c r="AH428" s="13" t="str">
        <f t="shared" si="56"/>
        <v/>
      </c>
      <c r="AI428" s="181" t="str">
        <f>UPPER(IF($Z428="","",IF(COUNTIF($AI$34:$AI427,$Z428)&lt;1,$Z428,"")))</f>
        <v/>
      </c>
      <c r="AJ428" s="36" t="str">
        <f t="shared" si="54"/>
        <v/>
      </c>
      <c r="AK428" s="109" t="str">
        <f t="shared" si="57"/>
        <v/>
      </c>
      <c r="AL428" s="246"/>
      <c r="AM428" s="33"/>
    </row>
    <row r="429" spans="1:39" s="106" customFormat="1">
      <c r="A429" s="36" t="str">
        <f t="shared" si="58"/>
        <v>XXX</v>
      </c>
      <c r="B429" s="105" t="str">
        <f t="shared" si="55"/>
        <v/>
      </c>
      <c r="C429" s="176"/>
      <c r="D429" s="36"/>
      <c r="E429" s="36" t="str">
        <f t="shared" si="59"/>
        <v/>
      </c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7"/>
      <c r="AB429" s="246"/>
      <c r="AC429" s="248"/>
      <c r="AD429" s="246"/>
      <c r="AE429" s="246"/>
      <c r="AF429" s="246"/>
      <c r="AG429" s="108" t="str">
        <f t="shared" si="60"/>
        <v/>
      </c>
      <c r="AH429" s="13" t="str">
        <f t="shared" si="56"/>
        <v/>
      </c>
      <c r="AI429" s="181" t="str">
        <f>UPPER(IF($Z429="","",IF(COUNTIF($AI$34:$AI428,$Z429)&lt;1,$Z429,"")))</f>
        <v/>
      </c>
      <c r="AJ429" s="36" t="str">
        <f t="shared" si="54"/>
        <v/>
      </c>
      <c r="AK429" s="109" t="str">
        <f t="shared" si="57"/>
        <v/>
      </c>
      <c r="AL429" s="246"/>
      <c r="AM429" s="33"/>
    </row>
    <row r="430" spans="1:39" s="106" customFormat="1">
      <c r="A430" s="36" t="str">
        <f t="shared" si="58"/>
        <v>XXX</v>
      </c>
      <c r="B430" s="105" t="str">
        <f t="shared" si="55"/>
        <v/>
      </c>
      <c r="C430" s="176"/>
      <c r="D430" s="36"/>
      <c r="E430" s="36" t="str">
        <f t="shared" si="59"/>
        <v/>
      </c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7"/>
      <c r="AB430" s="246"/>
      <c r="AC430" s="248"/>
      <c r="AD430" s="246"/>
      <c r="AE430" s="246"/>
      <c r="AF430" s="246"/>
      <c r="AG430" s="108" t="str">
        <f t="shared" si="60"/>
        <v/>
      </c>
      <c r="AH430" s="13" t="str">
        <f t="shared" si="56"/>
        <v/>
      </c>
      <c r="AI430" s="181" t="str">
        <f>UPPER(IF($Z430="","",IF(COUNTIF($AI$34:$AI429,$Z430)&lt;1,$Z430,"")))</f>
        <v/>
      </c>
      <c r="AJ430" s="36" t="str">
        <f t="shared" si="54"/>
        <v/>
      </c>
      <c r="AK430" s="109" t="str">
        <f t="shared" si="57"/>
        <v/>
      </c>
      <c r="AL430" s="246"/>
      <c r="AM430" s="33"/>
    </row>
    <row r="431" spans="1:39" s="106" customFormat="1">
      <c r="A431" s="36" t="str">
        <f t="shared" si="58"/>
        <v>XXX</v>
      </c>
      <c r="B431" s="105" t="str">
        <f t="shared" si="55"/>
        <v/>
      </c>
      <c r="C431" s="176"/>
      <c r="D431" s="36"/>
      <c r="E431" s="36" t="str">
        <f t="shared" si="59"/>
        <v/>
      </c>
      <c r="F431" s="246"/>
      <c r="G431" s="246"/>
      <c r="H431" s="246"/>
      <c r="I431" s="246"/>
      <c r="J431" s="246"/>
      <c r="K431" s="246"/>
      <c r="L431" s="246"/>
      <c r="M431" s="246"/>
      <c r="N431" s="246"/>
      <c r="O431" s="246"/>
      <c r="P431" s="246"/>
      <c r="Q431" s="246"/>
      <c r="R431" s="246"/>
      <c r="S431" s="246"/>
      <c r="T431" s="246"/>
      <c r="U431" s="246"/>
      <c r="V431" s="246"/>
      <c r="W431" s="246"/>
      <c r="X431" s="246"/>
      <c r="Y431" s="246"/>
      <c r="Z431" s="246"/>
      <c r="AA431" s="247"/>
      <c r="AB431" s="246"/>
      <c r="AC431" s="248"/>
      <c r="AD431" s="246"/>
      <c r="AE431" s="246"/>
      <c r="AF431" s="246"/>
      <c r="AG431" s="108" t="str">
        <f t="shared" si="60"/>
        <v/>
      </c>
      <c r="AH431" s="13" t="str">
        <f t="shared" si="56"/>
        <v/>
      </c>
      <c r="AI431" s="181" t="str">
        <f>UPPER(IF($Z431="","",IF(COUNTIF($AI$34:$AI430,$Z431)&lt;1,$Z431,"")))</f>
        <v/>
      </c>
      <c r="AJ431" s="36" t="str">
        <f t="shared" si="54"/>
        <v/>
      </c>
      <c r="AK431" s="109" t="str">
        <f t="shared" si="57"/>
        <v/>
      </c>
      <c r="AL431" s="246"/>
      <c r="AM431" s="33"/>
    </row>
    <row r="432" spans="1:39" s="106" customFormat="1">
      <c r="A432" s="36" t="str">
        <f t="shared" si="58"/>
        <v>XXX</v>
      </c>
      <c r="B432" s="105" t="str">
        <f t="shared" si="55"/>
        <v/>
      </c>
      <c r="C432" s="177"/>
      <c r="D432" s="36"/>
      <c r="E432" s="36" t="str">
        <f t="shared" si="59"/>
        <v/>
      </c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7"/>
      <c r="AB432" s="246"/>
      <c r="AC432" s="248"/>
      <c r="AD432" s="246"/>
      <c r="AE432" s="246"/>
      <c r="AF432" s="246"/>
      <c r="AG432" s="108" t="str">
        <f t="shared" si="60"/>
        <v/>
      </c>
      <c r="AH432" s="13" t="str">
        <f t="shared" si="56"/>
        <v/>
      </c>
      <c r="AI432" s="181" t="str">
        <f>UPPER(IF($Z432="","",IF(COUNTIF($AI$34:$AI431,$Z432)&lt;1,$Z432,"")))</f>
        <v/>
      </c>
      <c r="AJ432" s="36" t="str">
        <f t="shared" si="54"/>
        <v/>
      </c>
      <c r="AK432" s="109" t="str">
        <f t="shared" si="57"/>
        <v/>
      </c>
      <c r="AL432" s="246"/>
      <c r="AM432" s="33"/>
    </row>
    <row r="433" spans="1:39" s="106" customFormat="1">
      <c r="A433" s="36" t="str">
        <f t="shared" si="58"/>
        <v>XXX</v>
      </c>
      <c r="B433" s="105" t="str">
        <f t="shared" si="55"/>
        <v/>
      </c>
      <c r="C433" s="178"/>
      <c r="D433" s="36"/>
      <c r="E433" s="36" t="str">
        <f t="shared" si="59"/>
        <v/>
      </c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7"/>
      <c r="AB433" s="246"/>
      <c r="AC433" s="248"/>
      <c r="AD433" s="246"/>
      <c r="AE433" s="246"/>
      <c r="AF433" s="246"/>
      <c r="AG433" s="108" t="str">
        <f t="shared" si="60"/>
        <v/>
      </c>
      <c r="AH433" s="13" t="str">
        <f t="shared" si="56"/>
        <v/>
      </c>
      <c r="AI433" s="181" t="str">
        <f>UPPER(IF($Z433="","",IF(COUNTIF($AI$34:$AI432,$Z433)&lt;1,$Z433,"")))</f>
        <v/>
      </c>
      <c r="AJ433" s="36" t="str">
        <f t="shared" si="54"/>
        <v/>
      </c>
      <c r="AK433" s="109" t="str">
        <f t="shared" si="57"/>
        <v/>
      </c>
      <c r="AL433" s="246"/>
      <c r="AM433" s="33"/>
    </row>
    <row r="434" spans="1:39" s="106" customFormat="1">
      <c r="A434" s="36" t="str">
        <f t="shared" si="58"/>
        <v>XXX</v>
      </c>
      <c r="B434" s="105" t="str">
        <f t="shared" si="55"/>
        <v/>
      </c>
      <c r="C434" s="176"/>
      <c r="D434" s="36"/>
      <c r="E434" s="36" t="str">
        <f t="shared" si="59"/>
        <v/>
      </c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7"/>
      <c r="AB434" s="246"/>
      <c r="AC434" s="248"/>
      <c r="AD434" s="246"/>
      <c r="AE434" s="246"/>
      <c r="AF434" s="246"/>
      <c r="AG434" s="108" t="str">
        <f t="shared" si="60"/>
        <v/>
      </c>
      <c r="AH434" s="13" t="str">
        <f t="shared" si="56"/>
        <v/>
      </c>
      <c r="AI434" s="181" t="str">
        <f>UPPER(IF($Z434="","",IF(COUNTIF($AI$34:$AI433,$Z434)&lt;1,$Z434,"")))</f>
        <v/>
      </c>
      <c r="AJ434" s="36" t="str">
        <f t="shared" si="54"/>
        <v/>
      </c>
      <c r="AK434" s="109" t="str">
        <f t="shared" si="57"/>
        <v/>
      </c>
      <c r="AL434" s="246"/>
      <c r="AM434" s="33"/>
    </row>
    <row r="435" spans="1:39" s="106" customFormat="1">
      <c r="A435" s="36" t="str">
        <f t="shared" si="58"/>
        <v>XXX</v>
      </c>
      <c r="B435" s="105" t="str">
        <f t="shared" si="55"/>
        <v/>
      </c>
      <c r="C435" s="179"/>
      <c r="D435" s="36"/>
      <c r="E435" s="36" t="str">
        <f t="shared" si="59"/>
        <v/>
      </c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7"/>
      <c r="AB435" s="246"/>
      <c r="AC435" s="248"/>
      <c r="AD435" s="246"/>
      <c r="AE435" s="246"/>
      <c r="AF435" s="246"/>
      <c r="AG435" s="108" t="str">
        <f t="shared" si="60"/>
        <v/>
      </c>
      <c r="AH435" s="13" t="str">
        <f t="shared" si="56"/>
        <v/>
      </c>
      <c r="AI435" s="181" t="str">
        <f>UPPER(IF($Z435="","",IF(COUNTIF($AI$34:$AI434,$Z435)&lt;1,$Z435,"")))</f>
        <v/>
      </c>
      <c r="AJ435" s="36" t="str">
        <f t="shared" si="54"/>
        <v/>
      </c>
      <c r="AK435" s="109" t="str">
        <f t="shared" si="57"/>
        <v/>
      </c>
      <c r="AL435" s="246"/>
      <c r="AM435" s="33"/>
    </row>
    <row r="436" spans="1:39" s="106" customFormat="1">
      <c r="A436" s="36" t="str">
        <f t="shared" si="58"/>
        <v>XXX</v>
      </c>
      <c r="B436" s="105" t="str">
        <f t="shared" si="55"/>
        <v/>
      </c>
      <c r="C436" s="178"/>
      <c r="D436" s="36"/>
      <c r="E436" s="36" t="str">
        <f t="shared" si="59"/>
        <v/>
      </c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7"/>
      <c r="AB436" s="246"/>
      <c r="AC436" s="248"/>
      <c r="AD436" s="246"/>
      <c r="AE436" s="246"/>
      <c r="AF436" s="246"/>
      <c r="AG436" s="108" t="str">
        <f t="shared" si="60"/>
        <v/>
      </c>
      <c r="AH436" s="13" t="str">
        <f t="shared" si="56"/>
        <v/>
      </c>
      <c r="AI436" s="181" t="str">
        <f>UPPER(IF($Z436="","",IF(COUNTIF($AI$34:$AI435,$Z436)&lt;1,$Z436,"")))</f>
        <v/>
      </c>
      <c r="AJ436" s="36" t="str">
        <f t="shared" si="54"/>
        <v/>
      </c>
      <c r="AK436" s="109" t="str">
        <f t="shared" si="57"/>
        <v/>
      </c>
      <c r="AL436" s="246"/>
      <c r="AM436" s="33"/>
    </row>
    <row r="437" spans="1:39" s="106" customFormat="1">
      <c r="A437" s="36" t="str">
        <f t="shared" si="58"/>
        <v>XXX</v>
      </c>
      <c r="B437" s="105" t="str">
        <f t="shared" si="55"/>
        <v/>
      </c>
      <c r="C437" s="179"/>
      <c r="D437" s="36"/>
      <c r="E437" s="36" t="str">
        <f t="shared" si="59"/>
        <v/>
      </c>
      <c r="F437" s="246"/>
      <c r="G437" s="246"/>
      <c r="H437" s="246"/>
      <c r="I437" s="246"/>
      <c r="J437" s="246"/>
      <c r="K437" s="246"/>
      <c r="L437" s="246"/>
      <c r="M437" s="246"/>
      <c r="N437" s="246"/>
      <c r="O437" s="246"/>
      <c r="P437" s="246"/>
      <c r="Q437" s="246"/>
      <c r="R437" s="246"/>
      <c r="S437" s="246"/>
      <c r="T437" s="246"/>
      <c r="U437" s="246"/>
      <c r="V437" s="246"/>
      <c r="W437" s="246"/>
      <c r="X437" s="246"/>
      <c r="Y437" s="246"/>
      <c r="Z437" s="246"/>
      <c r="AA437" s="247"/>
      <c r="AB437" s="246"/>
      <c r="AC437" s="248"/>
      <c r="AD437" s="246"/>
      <c r="AE437" s="246"/>
      <c r="AF437" s="246"/>
      <c r="AG437" s="108" t="str">
        <f t="shared" si="60"/>
        <v/>
      </c>
      <c r="AH437" s="13" t="str">
        <f t="shared" si="56"/>
        <v/>
      </c>
      <c r="AI437" s="181" t="str">
        <f>UPPER(IF($Z437="","",IF(COUNTIF($AI$34:$AI436,$Z437)&lt;1,$Z437,"")))</f>
        <v/>
      </c>
      <c r="AJ437" s="36" t="str">
        <f t="shared" si="54"/>
        <v/>
      </c>
      <c r="AK437" s="109" t="str">
        <f t="shared" si="57"/>
        <v/>
      </c>
      <c r="AL437" s="246"/>
      <c r="AM437" s="33"/>
    </row>
    <row r="438" spans="1:39" s="106" customFormat="1">
      <c r="A438" s="36" t="str">
        <f t="shared" si="58"/>
        <v>XXX</v>
      </c>
      <c r="B438" s="105" t="str">
        <f t="shared" si="55"/>
        <v/>
      </c>
      <c r="C438" s="178"/>
      <c r="D438" s="36"/>
      <c r="E438" s="36" t="str">
        <f t="shared" si="59"/>
        <v/>
      </c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7"/>
      <c r="AB438" s="246"/>
      <c r="AC438" s="248"/>
      <c r="AD438" s="246"/>
      <c r="AE438" s="246"/>
      <c r="AF438" s="246"/>
      <c r="AG438" s="108" t="str">
        <f t="shared" si="60"/>
        <v/>
      </c>
      <c r="AH438" s="13" t="str">
        <f t="shared" si="56"/>
        <v/>
      </c>
      <c r="AI438" s="181" t="str">
        <f>UPPER(IF($Z438="","",IF(COUNTIF($AI$34:$AI437,$Z438)&lt;1,$Z438,"")))</f>
        <v/>
      </c>
      <c r="AJ438" s="36" t="str">
        <f t="shared" si="54"/>
        <v/>
      </c>
      <c r="AK438" s="109" t="str">
        <f t="shared" si="57"/>
        <v/>
      </c>
      <c r="AL438" s="246"/>
      <c r="AM438" s="33"/>
    </row>
    <row r="439" spans="1:39" s="106" customFormat="1">
      <c r="A439" s="36" t="str">
        <f t="shared" si="58"/>
        <v>XXX</v>
      </c>
      <c r="B439" s="105" t="str">
        <f t="shared" si="55"/>
        <v/>
      </c>
      <c r="C439" s="179"/>
      <c r="D439" s="36"/>
      <c r="E439" s="36" t="str">
        <f t="shared" si="59"/>
        <v/>
      </c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7"/>
      <c r="AB439" s="246"/>
      <c r="AC439" s="248"/>
      <c r="AD439" s="246"/>
      <c r="AE439" s="246"/>
      <c r="AF439" s="246"/>
      <c r="AG439" s="108" t="str">
        <f t="shared" si="60"/>
        <v/>
      </c>
      <c r="AH439" s="13" t="str">
        <f t="shared" si="56"/>
        <v/>
      </c>
      <c r="AI439" s="181" t="str">
        <f>UPPER(IF($Z439="","",IF(COUNTIF($AI$34:$AI438,$Z439)&lt;1,$Z439,"")))</f>
        <v/>
      </c>
      <c r="AJ439" s="36" t="str">
        <f t="shared" si="54"/>
        <v/>
      </c>
      <c r="AK439" s="109" t="str">
        <f t="shared" si="57"/>
        <v/>
      </c>
      <c r="AL439" s="246"/>
      <c r="AM439" s="33"/>
    </row>
    <row r="440" spans="1:39" s="106" customFormat="1">
      <c r="A440" s="36" t="str">
        <f t="shared" si="58"/>
        <v>XXX</v>
      </c>
      <c r="B440" s="105" t="str">
        <f t="shared" si="55"/>
        <v/>
      </c>
      <c r="C440" s="178"/>
      <c r="D440" s="36"/>
      <c r="E440" s="36" t="str">
        <f t="shared" si="59"/>
        <v/>
      </c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7"/>
      <c r="AB440" s="246"/>
      <c r="AC440" s="248"/>
      <c r="AD440" s="246"/>
      <c r="AE440" s="246"/>
      <c r="AF440" s="246"/>
      <c r="AG440" s="108" t="str">
        <f t="shared" si="60"/>
        <v/>
      </c>
      <c r="AH440" s="13" t="str">
        <f t="shared" si="56"/>
        <v/>
      </c>
      <c r="AI440" s="181" t="str">
        <f>UPPER(IF($Z440="","",IF(COUNTIF($AI$34:$AI439,$Z440)&lt;1,$Z440,"")))</f>
        <v/>
      </c>
      <c r="AJ440" s="36" t="str">
        <f t="shared" si="54"/>
        <v/>
      </c>
      <c r="AK440" s="109" t="str">
        <f t="shared" si="57"/>
        <v/>
      </c>
      <c r="AL440" s="246"/>
      <c r="AM440" s="33"/>
    </row>
    <row r="441" spans="1:39" s="106" customFormat="1">
      <c r="A441" s="36" t="str">
        <f t="shared" si="58"/>
        <v>XXX</v>
      </c>
      <c r="B441" s="105" t="str">
        <f t="shared" si="55"/>
        <v/>
      </c>
      <c r="C441" s="178"/>
      <c r="D441" s="36"/>
      <c r="E441" s="36" t="str">
        <f t="shared" si="59"/>
        <v/>
      </c>
      <c r="F441" s="246"/>
      <c r="G441" s="246"/>
      <c r="H441" s="246"/>
      <c r="I441" s="246"/>
      <c r="J441" s="246"/>
      <c r="K441" s="246"/>
      <c r="L441" s="246"/>
      <c r="M441" s="246"/>
      <c r="N441" s="246"/>
      <c r="O441" s="246"/>
      <c r="P441" s="246"/>
      <c r="Q441" s="246"/>
      <c r="R441" s="246"/>
      <c r="S441" s="246"/>
      <c r="T441" s="246"/>
      <c r="U441" s="246"/>
      <c r="V441" s="246"/>
      <c r="W441" s="246"/>
      <c r="X441" s="246"/>
      <c r="Y441" s="246"/>
      <c r="Z441" s="246"/>
      <c r="AA441" s="247"/>
      <c r="AB441" s="246"/>
      <c r="AC441" s="248"/>
      <c r="AD441" s="246"/>
      <c r="AE441" s="246"/>
      <c r="AF441" s="246"/>
      <c r="AG441" s="108" t="str">
        <f t="shared" si="60"/>
        <v/>
      </c>
      <c r="AH441" s="13" t="str">
        <f t="shared" si="56"/>
        <v/>
      </c>
      <c r="AI441" s="181" t="str">
        <f>UPPER(IF($Z441="","",IF(COUNTIF($AI$34:$AI440,$Z441)&lt;1,$Z441,"")))</f>
        <v/>
      </c>
      <c r="AJ441" s="36" t="str">
        <f t="shared" si="54"/>
        <v/>
      </c>
      <c r="AK441" s="109" t="str">
        <f t="shared" si="57"/>
        <v/>
      </c>
      <c r="AL441" s="246"/>
      <c r="AM441" s="33"/>
    </row>
    <row r="442" spans="1:39" s="106" customFormat="1">
      <c r="A442" s="36" t="str">
        <f t="shared" si="58"/>
        <v>XXX</v>
      </c>
      <c r="B442" s="105" t="str">
        <f t="shared" si="55"/>
        <v/>
      </c>
      <c r="C442" s="177"/>
      <c r="D442" s="36"/>
      <c r="E442" s="36" t="str">
        <f t="shared" si="59"/>
        <v/>
      </c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7"/>
      <c r="AB442" s="246"/>
      <c r="AC442" s="248"/>
      <c r="AD442" s="246"/>
      <c r="AE442" s="246"/>
      <c r="AF442" s="246"/>
      <c r="AG442" s="108" t="str">
        <f t="shared" si="60"/>
        <v/>
      </c>
      <c r="AH442" s="13" t="str">
        <f t="shared" si="56"/>
        <v/>
      </c>
      <c r="AI442" s="181" t="str">
        <f>UPPER(IF($Z442="","",IF(COUNTIF($AI$34:$AI441,$Z442)&lt;1,$Z442,"")))</f>
        <v/>
      </c>
      <c r="AJ442" s="36" t="str">
        <f t="shared" si="54"/>
        <v/>
      </c>
      <c r="AK442" s="109" t="str">
        <f t="shared" si="57"/>
        <v/>
      </c>
      <c r="AL442" s="246"/>
      <c r="AM442" s="33"/>
    </row>
    <row r="443" spans="1:39" s="106" customFormat="1">
      <c r="A443" s="36" t="str">
        <f t="shared" si="58"/>
        <v>XXX</v>
      </c>
      <c r="B443" s="105" t="str">
        <f t="shared" si="55"/>
        <v/>
      </c>
      <c r="C443" s="178"/>
      <c r="D443" s="36"/>
      <c r="E443" s="36" t="str">
        <f t="shared" si="59"/>
        <v/>
      </c>
      <c r="F443" s="246"/>
      <c r="G443" s="246"/>
      <c r="H443" s="246"/>
      <c r="I443" s="246"/>
      <c r="J443" s="246"/>
      <c r="K443" s="246"/>
      <c r="L443" s="246"/>
      <c r="M443" s="246"/>
      <c r="N443" s="246"/>
      <c r="O443" s="246"/>
      <c r="P443" s="246"/>
      <c r="Q443" s="246"/>
      <c r="R443" s="246"/>
      <c r="S443" s="246"/>
      <c r="T443" s="246"/>
      <c r="U443" s="246"/>
      <c r="V443" s="246"/>
      <c r="W443" s="246"/>
      <c r="X443" s="246"/>
      <c r="Y443" s="246"/>
      <c r="Z443" s="246"/>
      <c r="AA443" s="247"/>
      <c r="AB443" s="246"/>
      <c r="AC443" s="248"/>
      <c r="AD443" s="246"/>
      <c r="AE443" s="246"/>
      <c r="AF443" s="246"/>
      <c r="AG443" s="108" t="str">
        <f t="shared" si="60"/>
        <v/>
      </c>
      <c r="AH443" s="13" t="str">
        <f t="shared" si="56"/>
        <v/>
      </c>
      <c r="AI443" s="181" t="str">
        <f>UPPER(IF($Z443="","",IF(COUNTIF($AI$34:$AI442,$Z443)&lt;1,$Z443,"")))</f>
        <v/>
      </c>
      <c r="AJ443" s="36" t="str">
        <f t="shared" si="54"/>
        <v/>
      </c>
      <c r="AK443" s="109" t="str">
        <f t="shared" si="57"/>
        <v/>
      </c>
      <c r="AL443" s="246"/>
      <c r="AM443" s="33"/>
    </row>
    <row r="444" spans="1:39" s="106" customFormat="1">
      <c r="A444" s="36" t="str">
        <f t="shared" si="58"/>
        <v>XXX</v>
      </c>
      <c r="B444" s="105" t="str">
        <f t="shared" si="55"/>
        <v/>
      </c>
      <c r="C444" s="177"/>
      <c r="D444" s="36"/>
      <c r="E444" s="36" t="str">
        <f t="shared" si="59"/>
        <v/>
      </c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7"/>
      <c r="AB444" s="246"/>
      <c r="AC444" s="248"/>
      <c r="AD444" s="246"/>
      <c r="AE444" s="246"/>
      <c r="AF444" s="246"/>
      <c r="AG444" s="108" t="str">
        <f t="shared" si="60"/>
        <v/>
      </c>
      <c r="AH444" s="13" t="str">
        <f t="shared" si="56"/>
        <v/>
      </c>
      <c r="AI444" s="181" t="str">
        <f>UPPER(IF($Z444="","",IF(COUNTIF($AI$34:$AI443,$Z444)&lt;1,$Z444,"")))</f>
        <v/>
      </c>
      <c r="AJ444" s="36" t="str">
        <f t="shared" si="54"/>
        <v/>
      </c>
      <c r="AK444" s="109" t="str">
        <f t="shared" si="57"/>
        <v/>
      </c>
      <c r="AL444" s="246"/>
      <c r="AM444" s="33"/>
    </row>
    <row r="445" spans="1:39" s="106" customFormat="1">
      <c r="A445" s="36" t="str">
        <f t="shared" si="58"/>
        <v>XXX</v>
      </c>
      <c r="B445" s="105" t="str">
        <f t="shared" si="55"/>
        <v/>
      </c>
      <c r="C445" s="178"/>
      <c r="D445" s="36"/>
      <c r="E445" s="36" t="str">
        <f t="shared" si="59"/>
        <v/>
      </c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7"/>
      <c r="AB445" s="246"/>
      <c r="AC445" s="248"/>
      <c r="AD445" s="246"/>
      <c r="AE445" s="246"/>
      <c r="AF445" s="246"/>
      <c r="AG445" s="108" t="str">
        <f t="shared" si="60"/>
        <v/>
      </c>
      <c r="AH445" s="13" t="str">
        <f t="shared" si="56"/>
        <v/>
      </c>
      <c r="AI445" s="181" t="str">
        <f>UPPER(IF($Z445="","",IF(COUNTIF($AI$34:$AI444,$Z445)&lt;1,$Z445,"")))</f>
        <v/>
      </c>
      <c r="AJ445" s="36" t="str">
        <f t="shared" si="54"/>
        <v/>
      </c>
      <c r="AK445" s="109" t="str">
        <f t="shared" si="57"/>
        <v/>
      </c>
      <c r="AL445" s="246"/>
      <c r="AM445" s="33"/>
    </row>
    <row r="446" spans="1:39" s="106" customFormat="1">
      <c r="A446" s="36" t="str">
        <f t="shared" si="58"/>
        <v>XXX</v>
      </c>
      <c r="B446" s="105" t="str">
        <f t="shared" si="55"/>
        <v/>
      </c>
      <c r="C446" s="178"/>
      <c r="D446" s="36"/>
      <c r="E446" s="36" t="str">
        <f t="shared" si="59"/>
        <v/>
      </c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7"/>
      <c r="AB446" s="246"/>
      <c r="AC446" s="248"/>
      <c r="AD446" s="246"/>
      <c r="AE446" s="246"/>
      <c r="AF446" s="246"/>
      <c r="AG446" s="108" t="str">
        <f t="shared" si="60"/>
        <v/>
      </c>
      <c r="AH446" s="13" t="str">
        <f t="shared" si="56"/>
        <v/>
      </c>
      <c r="AI446" s="181" t="str">
        <f>UPPER(IF($Z446="","",IF(COUNTIF($AI$34:$AI445,$Z446)&lt;1,$Z446,"")))</f>
        <v/>
      </c>
      <c r="AJ446" s="36" t="str">
        <f t="shared" si="54"/>
        <v/>
      </c>
      <c r="AK446" s="109" t="str">
        <f t="shared" si="57"/>
        <v/>
      </c>
      <c r="AL446" s="246"/>
      <c r="AM446" s="33"/>
    </row>
    <row r="447" spans="1:39" s="106" customFormat="1">
      <c r="A447" s="36" t="str">
        <f t="shared" si="58"/>
        <v>XXX</v>
      </c>
      <c r="B447" s="105" t="str">
        <f t="shared" si="55"/>
        <v/>
      </c>
      <c r="C447" s="179"/>
      <c r="D447" s="36"/>
      <c r="E447" s="36" t="str">
        <f t="shared" si="59"/>
        <v/>
      </c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7"/>
      <c r="AB447" s="246"/>
      <c r="AC447" s="248"/>
      <c r="AD447" s="246"/>
      <c r="AE447" s="246"/>
      <c r="AF447" s="246"/>
      <c r="AG447" s="108" t="str">
        <f t="shared" si="60"/>
        <v/>
      </c>
      <c r="AH447" s="13" t="str">
        <f t="shared" si="56"/>
        <v/>
      </c>
      <c r="AI447" s="181" t="str">
        <f>UPPER(IF($Z447="","",IF(COUNTIF($AI$34:$AI446,$Z447)&lt;1,$Z447,"")))</f>
        <v/>
      </c>
      <c r="AJ447" s="36" t="str">
        <f t="shared" si="54"/>
        <v/>
      </c>
      <c r="AK447" s="109" t="str">
        <f t="shared" si="57"/>
        <v/>
      </c>
      <c r="AL447" s="246"/>
      <c r="AM447" s="33"/>
    </row>
    <row r="448" spans="1:39" s="106" customFormat="1">
      <c r="A448" s="36" t="str">
        <f t="shared" si="58"/>
        <v>XXX</v>
      </c>
      <c r="B448" s="105" t="str">
        <f t="shared" si="55"/>
        <v/>
      </c>
      <c r="C448" s="176"/>
      <c r="D448" s="36"/>
      <c r="E448" s="36" t="str">
        <f t="shared" si="59"/>
        <v/>
      </c>
      <c r="F448" s="246"/>
      <c r="G448" s="246"/>
      <c r="H448" s="246"/>
      <c r="I448" s="246"/>
      <c r="J448" s="246"/>
      <c r="K448" s="246"/>
      <c r="L448" s="246"/>
      <c r="M448" s="246"/>
      <c r="N448" s="246"/>
      <c r="O448" s="246"/>
      <c r="P448" s="246"/>
      <c r="Q448" s="246"/>
      <c r="R448" s="246"/>
      <c r="S448" s="246"/>
      <c r="T448" s="246"/>
      <c r="U448" s="246"/>
      <c r="V448" s="246"/>
      <c r="W448" s="246"/>
      <c r="X448" s="246"/>
      <c r="Y448" s="246"/>
      <c r="Z448" s="246"/>
      <c r="AA448" s="247"/>
      <c r="AB448" s="246"/>
      <c r="AC448" s="248"/>
      <c r="AD448" s="246"/>
      <c r="AE448" s="246"/>
      <c r="AF448" s="246"/>
      <c r="AG448" s="108" t="str">
        <f t="shared" si="60"/>
        <v/>
      </c>
      <c r="AH448" s="13" t="str">
        <f t="shared" si="56"/>
        <v/>
      </c>
      <c r="AI448" s="181" t="str">
        <f>UPPER(IF($Z448="","",IF(COUNTIF($AI$34:$AI447,$Z448)&lt;1,$Z448,"")))</f>
        <v/>
      </c>
      <c r="AJ448" s="36" t="str">
        <f t="shared" si="54"/>
        <v/>
      </c>
      <c r="AK448" s="109" t="str">
        <f t="shared" si="57"/>
        <v/>
      </c>
      <c r="AL448" s="246"/>
      <c r="AM448" s="33"/>
    </row>
    <row r="449" spans="1:39" s="106" customFormat="1">
      <c r="A449" s="36" t="str">
        <f t="shared" si="58"/>
        <v>XXX</v>
      </c>
      <c r="B449" s="105" t="str">
        <f t="shared" si="55"/>
        <v/>
      </c>
      <c r="C449" s="178"/>
      <c r="D449" s="36"/>
      <c r="E449" s="36" t="str">
        <f t="shared" si="59"/>
        <v/>
      </c>
      <c r="F449" s="246"/>
      <c r="G449" s="246"/>
      <c r="H449" s="246"/>
      <c r="I449" s="246"/>
      <c r="J449" s="246"/>
      <c r="K449" s="246"/>
      <c r="L449" s="246"/>
      <c r="M449" s="246"/>
      <c r="N449" s="246"/>
      <c r="O449" s="246"/>
      <c r="P449" s="246"/>
      <c r="Q449" s="246"/>
      <c r="R449" s="246"/>
      <c r="S449" s="246"/>
      <c r="T449" s="246"/>
      <c r="U449" s="246"/>
      <c r="V449" s="246"/>
      <c r="W449" s="246"/>
      <c r="X449" s="246"/>
      <c r="Y449" s="246"/>
      <c r="Z449" s="246"/>
      <c r="AA449" s="247"/>
      <c r="AB449" s="246"/>
      <c r="AC449" s="248"/>
      <c r="AD449" s="246"/>
      <c r="AE449" s="246"/>
      <c r="AF449" s="246"/>
      <c r="AG449" s="108" t="str">
        <f t="shared" si="60"/>
        <v/>
      </c>
      <c r="AH449" s="13" t="str">
        <f t="shared" si="56"/>
        <v/>
      </c>
      <c r="AI449" s="181" t="str">
        <f>UPPER(IF($Z449="","",IF(COUNTIF($AI$34:$AI448,$Z449)&lt;1,$Z449,"")))</f>
        <v/>
      </c>
      <c r="AJ449" s="36" t="str">
        <f t="shared" si="54"/>
        <v/>
      </c>
      <c r="AK449" s="109" t="str">
        <f t="shared" si="57"/>
        <v/>
      </c>
      <c r="AL449" s="246"/>
      <c r="AM449" s="33"/>
    </row>
    <row r="450" spans="1:39" s="106" customFormat="1">
      <c r="A450" s="36" t="str">
        <f t="shared" si="58"/>
        <v>XXX</v>
      </c>
      <c r="B450" s="105" t="str">
        <f t="shared" si="55"/>
        <v/>
      </c>
      <c r="C450" s="177"/>
      <c r="D450" s="36"/>
      <c r="E450" s="36" t="str">
        <f t="shared" si="59"/>
        <v/>
      </c>
      <c r="F450" s="246"/>
      <c r="G450" s="246"/>
      <c r="H450" s="246"/>
      <c r="I450" s="246"/>
      <c r="J450" s="246"/>
      <c r="K450" s="246"/>
      <c r="L450" s="246"/>
      <c r="M450" s="246"/>
      <c r="N450" s="246"/>
      <c r="O450" s="246"/>
      <c r="P450" s="246"/>
      <c r="Q450" s="246"/>
      <c r="R450" s="246"/>
      <c r="S450" s="246"/>
      <c r="T450" s="246"/>
      <c r="U450" s="246"/>
      <c r="V450" s="246"/>
      <c r="W450" s="246"/>
      <c r="X450" s="246"/>
      <c r="Y450" s="246"/>
      <c r="Z450" s="246"/>
      <c r="AA450" s="247"/>
      <c r="AB450" s="246"/>
      <c r="AC450" s="248"/>
      <c r="AD450" s="246"/>
      <c r="AE450" s="246"/>
      <c r="AF450" s="246"/>
      <c r="AG450" s="108" t="str">
        <f t="shared" si="60"/>
        <v/>
      </c>
      <c r="AH450" s="13" t="str">
        <f t="shared" si="56"/>
        <v/>
      </c>
      <c r="AI450" s="181" t="str">
        <f>UPPER(IF($Z450="","",IF(COUNTIF($AI$34:$AI449,$Z450)&lt;1,$Z450,"")))</f>
        <v/>
      </c>
      <c r="AJ450" s="36" t="str">
        <f t="shared" si="54"/>
        <v/>
      </c>
      <c r="AK450" s="109" t="str">
        <f t="shared" si="57"/>
        <v/>
      </c>
      <c r="AL450" s="246"/>
      <c r="AM450" s="33"/>
    </row>
    <row r="451" spans="1:39" s="106" customFormat="1">
      <c r="A451" s="36" t="str">
        <f t="shared" si="58"/>
        <v>XXX</v>
      </c>
      <c r="B451" s="105" t="str">
        <f t="shared" si="55"/>
        <v/>
      </c>
      <c r="C451" s="177"/>
      <c r="D451" s="36"/>
      <c r="E451" s="36" t="str">
        <f t="shared" si="59"/>
        <v/>
      </c>
      <c r="F451" s="246"/>
      <c r="G451" s="246"/>
      <c r="H451" s="246"/>
      <c r="I451" s="246"/>
      <c r="J451" s="246"/>
      <c r="K451" s="246"/>
      <c r="L451" s="246"/>
      <c r="M451" s="246"/>
      <c r="N451" s="246"/>
      <c r="O451" s="246"/>
      <c r="P451" s="246"/>
      <c r="Q451" s="246"/>
      <c r="R451" s="246"/>
      <c r="S451" s="246"/>
      <c r="T451" s="246"/>
      <c r="U451" s="246"/>
      <c r="V451" s="246"/>
      <c r="W451" s="246"/>
      <c r="X451" s="246"/>
      <c r="Y451" s="246"/>
      <c r="Z451" s="246"/>
      <c r="AA451" s="247"/>
      <c r="AB451" s="246"/>
      <c r="AC451" s="248"/>
      <c r="AD451" s="246"/>
      <c r="AE451" s="246"/>
      <c r="AF451" s="246"/>
      <c r="AG451" s="108" t="str">
        <f t="shared" si="60"/>
        <v/>
      </c>
      <c r="AH451" s="13" t="str">
        <f t="shared" si="56"/>
        <v/>
      </c>
      <c r="AI451" s="181" t="str">
        <f>UPPER(IF($Z451="","",IF(COUNTIF($AI$34:$AI450,$Z451)&lt;1,$Z451,"")))</f>
        <v/>
      </c>
      <c r="AJ451" s="36" t="str">
        <f t="shared" si="54"/>
        <v/>
      </c>
      <c r="AK451" s="109" t="str">
        <f t="shared" si="57"/>
        <v/>
      </c>
      <c r="AL451" s="246"/>
      <c r="AM451" s="33"/>
    </row>
    <row r="452" spans="1:39" s="106" customFormat="1">
      <c r="A452" s="36" t="str">
        <f t="shared" si="58"/>
        <v>XXX</v>
      </c>
      <c r="B452" s="105" t="str">
        <f t="shared" si="55"/>
        <v/>
      </c>
      <c r="C452" s="178"/>
      <c r="D452" s="36"/>
      <c r="E452" s="36" t="str">
        <f t="shared" si="59"/>
        <v/>
      </c>
      <c r="F452" s="246"/>
      <c r="G452" s="246"/>
      <c r="H452" s="246"/>
      <c r="I452" s="246"/>
      <c r="J452" s="246"/>
      <c r="K452" s="246"/>
      <c r="L452" s="246"/>
      <c r="M452" s="246"/>
      <c r="N452" s="246"/>
      <c r="O452" s="246"/>
      <c r="P452" s="246"/>
      <c r="Q452" s="246"/>
      <c r="R452" s="246"/>
      <c r="S452" s="246"/>
      <c r="T452" s="246"/>
      <c r="U452" s="246"/>
      <c r="V452" s="246"/>
      <c r="W452" s="246"/>
      <c r="X452" s="246"/>
      <c r="Y452" s="246"/>
      <c r="Z452" s="246"/>
      <c r="AA452" s="247"/>
      <c r="AB452" s="246"/>
      <c r="AC452" s="248"/>
      <c r="AD452" s="246"/>
      <c r="AE452" s="246"/>
      <c r="AF452" s="246"/>
      <c r="AG452" s="108" t="str">
        <f t="shared" si="60"/>
        <v/>
      </c>
      <c r="AH452" s="13" t="str">
        <f t="shared" si="56"/>
        <v/>
      </c>
      <c r="AI452" s="181" t="str">
        <f>UPPER(IF($Z452="","",IF(COUNTIF($AI$34:$AI451,$Z452)&lt;1,$Z452,"")))</f>
        <v/>
      </c>
      <c r="AJ452" s="36" t="str">
        <f t="shared" si="54"/>
        <v/>
      </c>
      <c r="AK452" s="109" t="str">
        <f t="shared" si="57"/>
        <v/>
      </c>
      <c r="AL452" s="246"/>
      <c r="AM452" s="33"/>
    </row>
    <row r="453" spans="1:39" s="106" customFormat="1">
      <c r="A453" s="36" t="str">
        <f t="shared" si="58"/>
        <v>XXX</v>
      </c>
      <c r="B453" s="105" t="str">
        <f t="shared" si="55"/>
        <v/>
      </c>
      <c r="C453" s="179"/>
      <c r="D453" s="36"/>
      <c r="E453" s="36" t="str">
        <f t="shared" si="59"/>
        <v/>
      </c>
      <c r="F453" s="246"/>
      <c r="G453" s="246"/>
      <c r="H453" s="246"/>
      <c r="I453" s="246"/>
      <c r="J453" s="246"/>
      <c r="K453" s="246"/>
      <c r="L453" s="246"/>
      <c r="M453" s="246"/>
      <c r="N453" s="246"/>
      <c r="O453" s="246"/>
      <c r="P453" s="246"/>
      <c r="Q453" s="246"/>
      <c r="R453" s="246"/>
      <c r="S453" s="246"/>
      <c r="T453" s="246"/>
      <c r="U453" s="246"/>
      <c r="V453" s="246"/>
      <c r="W453" s="246"/>
      <c r="X453" s="246"/>
      <c r="Y453" s="246"/>
      <c r="Z453" s="246"/>
      <c r="AA453" s="247"/>
      <c r="AB453" s="246"/>
      <c r="AC453" s="248"/>
      <c r="AD453" s="246"/>
      <c r="AE453" s="246"/>
      <c r="AF453" s="246"/>
      <c r="AG453" s="108" t="str">
        <f t="shared" si="60"/>
        <v/>
      </c>
      <c r="AH453" s="13" t="str">
        <f t="shared" si="56"/>
        <v/>
      </c>
      <c r="AI453" s="181" t="str">
        <f>UPPER(IF($Z453="","",IF(COUNTIF($AI$34:$AI452,$Z453)&lt;1,$Z453,"")))</f>
        <v/>
      </c>
      <c r="AJ453" s="36" t="str">
        <f t="shared" si="54"/>
        <v/>
      </c>
      <c r="AK453" s="109" t="str">
        <f t="shared" si="57"/>
        <v/>
      </c>
      <c r="AL453" s="246"/>
      <c r="AM453" s="33"/>
    </row>
    <row r="454" spans="1:39" s="106" customFormat="1">
      <c r="A454" s="36" t="str">
        <f t="shared" si="58"/>
        <v>XXX</v>
      </c>
      <c r="B454" s="105" t="str">
        <f t="shared" si="55"/>
        <v/>
      </c>
      <c r="C454" s="176"/>
      <c r="D454" s="36"/>
      <c r="E454" s="36" t="str">
        <f t="shared" si="59"/>
        <v/>
      </c>
      <c r="F454" s="246"/>
      <c r="G454" s="246"/>
      <c r="H454" s="246"/>
      <c r="I454" s="246"/>
      <c r="J454" s="246"/>
      <c r="K454" s="246"/>
      <c r="L454" s="246"/>
      <c r="M454" s="246"/>
      <c r="N454" s="246"/>
      <c r="O454" s="246"/>
      <c r="P454" s="246"/>
      <c r="Q454" s="246"/>
      <c r="R454" s="246"/>
      <c r="S454" s="246"/>
      <c r="T454" s="246"/>
      <c r="U454" s="246"/>
      <c r="V454" s="246"/>
      <c r="W454" s="246"/>
      <c r="X454" s="246"/>
      <c r="Y454" s="246"/>
      <c r="Z454" s="246"/>
      <c r="AA454" s="247"/>
      <c r="AB454" s="246"/>
      <c r="AC454" s="248"/>
      <c r="AD454" s="246"/>
      <c r="AE454" s="246"/>
      <c r="AF454" s="246"/>
      <c r="AG454" s="108" t="str">
        <f t="shared" si="60"/>
        <v/>
      </c>
      <c r="AH454" s="13" t="str">
        <f t="shared" si="56"/>
        <v/>
      </c>
      <c r="AI454" s="181" t="str">
        <f>UPPER(IF($Z454="","",IF(COUNTIF($AI$34:$AI453,$Z454)&lt;1,$Z454,"")))</f>
        <v/>
      </c>
      <c r="AJ454" s="36" t="str">
        <f t="shared" si="54"/>
        <v/>
      </c>
      <c r="AK454" s="109" t="str">
        <f t="shared" si="57"/>
        <v/>
      </c>
      <c r="AL454" s="246"/>
      <c r="AM454" s="33"/>
    </row>
    <row r="455" spans="1:39" s="106" customFormat="1">
      <c r="A455" s="36" t="str">
        <f t="shared" si="58"/>
        <v>XXX</v>
      </c>
      <c r="B455" s="105" t="str">
        <f t="shared" si="55"/>
        <v/>
      </c>
      <c r="C455" s="177"/>
      <c r="D455" s="36"/>
      <c r="E455" s="36" t="str">
        <f t="shared" si="59"/>
        <v/>
      </c>
      <c r="F455" s="246"/>
      <c r="G455" s="246"/>
      <c r="H455" s="246"/>
      <c r="I455" s="246"/>
      <c r="J455" s="246"/>
      <c r="K455" s="246"/>
      <c r="L455" s="246"/>
      <c r="M455" s="246"/>
      <c r="N455" s="246"/>
      <c r="O455" s="246"/>
      <c r="P455" s="246"/>
      <c r="Q455" s="246"/>
      <c r="R455" s="246"/>
      <c r="S455" s="246"/>
      <c r="T455" s="246"/>
      <c r="U455" s="246"/>
      <c r="V455" s="246"/>
      <c r="W455" s="246"/>
      <c r="X455" s="246"/>
      <c r="Y455" s="246"/>
      <c r="Z455" s="246"/>
      <c r="AA455" s="247"/>
      <c r="AB455" s="246"/>
      <c r="AC455" s="248"/>
      <c r="AD455" s="246"/>
      <c r="AE455" s="246"/>
      <c r="AF455" s="246"/>
      <c r="AG455" s="108" t="str">
        <f t="shared" si="60"/>
        <v/>
      </c>
      <c r="AH455" s="13" t="str">
        <f t="shared" si="56"/>
        <v/>
      </c>
      <c r="AI455" s="181" t="str">
        <f>UPPER(IF($Z455="","",IF(COUNTIF($AI$34:$AI454,$Z455)&lt;1,$Z455,"")))</f>
        <v/>
      </c>
      <c r="AJ455" s="36" t="str">
        <f t="shared" si="54"/>
        <v/>
      </c>
      <c r="AK455" s="109" t="str">
        <f t="shared" si="57"/>
        <v/>
      </c>
      <c r="AL455" s="246"/>
      <c r="AM455" s="33"/>
    </row>
    <row r="456" spans="1:39" s="106" customFormat="1">
      <c r="A456" s="36" t="str">
        <f t="shared" si="58"/>
        <v>XXX</v>
      </c>
      <c r="B456" s="105" t="str">
        <f t="shared" si="55"/>
        <v/>
      </c>
      <c r="C456" s="177"/>
      <c r="D456" s="36"/>
      <c r="E456" s="36" t="str">
        <f t="shared" si="59"/>
        <v/>
      </c>
      <c r="F456" s="246"/>
      <c r="G456" s="246"/>
      <c r="H456" s="246"/>
      <c r="I456" s="246"/>
      <c r="J456" s="246"/>
      <c r="K456" s="246"/>
      <c r="L456" s="246"/>
      <c r="M456" s="246"/>
      <c r="N456" s="246"/>
      <c r="O456" s="246"/>
      <c r="P456" s="246"/>
      <c r="Q456" s="246"/>
      <c r="R456" s="246"/>
      <c r="S456" s="246"/>
      <c r="T456" s="246"/>
      <c r="U456" s="246"/>
      <c r="V456" s="246"/>
      <c r="W456" s="246"/>
      <c r="X456" s="246"/>
      <c r="Y456" s="246"/>
      <c r="Z456" s="246"/>
      <c r="AA456" s="247"/>
      <c r="AB456" s="246"/>
      <c r="AC456" s="248"/>
      <c r="AD456" s="246"/>
      <c r="AE456" s="246"/>
      <c r="AF456" s="246"/>
      <c r="AG456" s="108" t="str">
        <f t="shared" si="60"/>
        <v/>
      </c>
      <c r="AH456" s="13" t="str">
        <f t="shared" si="56"/>
        <v/>
      </c>
      <c r="AI456" s="181" t="str">
        <f>UPPER(IF($Z456="","",IF(COUNTIF($AI$34:$AI455,$Z456)&lt;1,$Z456,"")))</f>
        <v/>
      </c>
      <c r="AJ456" s="36" t="str">
        <f t="shared" si="54"/>
        <v/>
      </c>
      <c r="AK456" s="109" t="str">
        <f t="shared" si="57"/>
        <v/>
      </c>
      <c r="AL456" s="246"/>
      <c r="AM456" s="33"/>
    </row>
    <row r="457" spans="1:39" s="106" customFormat="1">
      <c r="A457" s="36" t="str">
        <f t="shared" si="58"/>
        <v>XXX</v>
      </c>
      <c r="B457" s="105" t="str">
        <f t="shared" si="55"/>
        <v/>
      </c>
      <c r="C457" s="176"/>
      <c r="D457" s="36"/>
      <c r="E457" s="36" t="str">
        <f t="shared" si="59"/>
        <v/>
      </c>
      <c r="F457" s="246"/>
      <c r="G457" s="246"/>
      <c r="H457" s="246"/>
      <c r="I457" s="246"/>
      <c r="J457" s="246"/>
      <c r="K457" s="246"/>
      <c r="L457" s="246"/>
      <c r="M457" s="246"/>
      <c r="N457" s="246"/>
      <c r="O457" s="246"/>
      <c r="P457" s="246"/>
      <c r="Q457" s="246"/>
      <c r="R457" s="246"/>
      <c r="S457" s="246"/>
      <c r="T457" s="246"/>
      <c r="U457" s="246"/>
      <c r="V457" s="246"/>
      <c r="W457" s="246"/>
      <c r="X457" s="246"/>
      <c r="Y457" s="246"/>
      <c r="Z457" s="246"/>
      <c r="AA457" s="247"/>
      <c r="AB457" s="246"/>
      <c r="AC457" s="248"/>
      <c r="AD457" s="246"/>
      <c r="AE457" s="246"/>
      <c r="AF457" s="246"/>
      <c r="AG457" s="108" t="str">
        <f t="shared" si="60"/>
        <v/>
      </c>
      <c r="AH457" s="13" t="str">
        <f t="shared" si="56"/>
        <v/>
      </c>
      <c r="AI457" s="181" t="str">
        <f>UPPER(IF($Z457="","",IF(COUNTIF($AI$34:$AI456,$Z457)&lt;1,$Z457,"")))</f>
        <v/>
      </c>
      <c r="AJ457" s="36" t="str">
        <f t="shared" si="54"/>
        <v/>
      </c>
      <c r="AK457" s="109" t="str">
        <f t="shared" si="57"/>
        <v/>
      </c>
      <c r="AL457" s="246"/>
      <c r="AM457" s="33"/>
    </row>
    <row r="458" spans="1:39" s="106" customFormat="1">
      <c r="A458" s="36" t="str">
        <f t="shared" si="58"/>
        <v>XXX</v>
      </c>
      <c r="B458" s="105" t="str">
        <f t="shared" si="55"/>
        <v/>
      </c>
      <c r="C458" s="177"/>
      <c r="D458" s="36"/>
      <c r="E458" s="36" t="str">
        <f t="shared" si="59"/>
        <v/>
      </c>
      <c r="F458" s="246"/>
      <c r="G458" s="246"/>
      <c r="H458" s="246"/>
      <c r="I458" s="246"/>
      <c r="J458" s="246"/>
      <c r="K458" s="246"/>
      <c r="L458" s="246"/>
      <c r="M458" s="246"/>
      <c r="N458" s="246"/>
      <c r="O458" s="246"/>
      <c r="P458" s="246"/>
      <c r="Q458" s="246"/>
      <c r="R458" s="246"/>
      <c r="S458" s="246"/>
      <c r="T458" s="246"/>
      <c r="U458" s="246"/>
      <c r="V458" s="246"/>
      <c r="W458" s="246"/>
      <c r="X458" s="246"/>
      <c r="Y458" s="246"/>
      <c r="Z458" s="246"/>
      <c r="AA458" s="247"/>
      <c r="AB458" s="246"/>
      <c r="AC458" s="248"/>
      <c r="AD458" s="246"/>
      <c r="AE458" s="246"/>
      <c r="AF458" s="246"/>
      <c r="AG458" s="108" t="str">
        <f t="shared" si="60"/>
        <v/>
      </c>
      <c r="AH458" s="13" t="str">
        <f t="shared" si="56"/>
        <v/>
      </c>
      <c r="AI458" s="181" t="str">
        <f>UPPER(IF($Z458="","",IF(COUNTIF($AI$34:$AI457,$Z458)&lt;1,$Z458,"")))</f>
        <v/>
      </c>
      <c r="AJ458" s="36" t="str">
        <f t="shared" si="54"/>
        <v/>
      </c>
      <c r="AK458" s="109" t="str">
        <f t="shared" si="57"/>
        <v/>
      </c>
      <c r="AL458" s="246"/>
      <c r="AM458" s="33"/>
    </row>
    <row r="459" spans="1:39" s="106" customFormat="1">
      <c r="A459" s="36" t="str">
        <f t="shared" si="58"/>
        <v>XXX</v>
      </c>
      <c r="B459" s="105" t="str">
        <f t="shared" si="55"/>
        <v/>
      </c>
      <c r="C459" s="177"/>
      <c r="D459" s="36"/>
      <c r="E459" s="36" t="str">
        <f t="shared" si="59"/>
        <v/>
      </c>
      <c r="F459" s="246"/>
      <c r="G459" s="246"/>
      <c r="H459" s="246"/>
      <c r="I459" s="246"/>
      <c r="J459" s="246"/>
      <c r="K459" s="246"/>
      <c r="L459" s="246"/>
      <c r="M459" s="246"/>
      <c r="N459" s="246"/>
      <c r="O459" s="246"/>
      <c r="P459" s="246"/>
      <c r="Q459" s="246"/>
      <c r="R459" s="246"/>
      <c r="S459" s="246"/>
      <c r="T459" s="246"/>
      <c r="U459" s="246"/>
      <c r="V459" s="246"/>
      <c r="W459" s="246"/>
      <c r="X459" s="246"/>
      <c r="Y459" s="246"/>
      <c r="Z459" s="246"/>
      <c r="AA459" s="247"/>
      <c r="AB459" s="246"/>
      <c r="AC459" s="248"/>
      <c r="AD459" s="246"/>
      <c r="AE459" s="246"/>
      <c r="AF459" s="246"/>
      <c r="AG459" s="108" t="str">
        <f t="shared" si="60"/>
        <v/>
      </c>
      <c r="AH459" s="13" t="str">
        <f t="shared" si="56"/>
        <v/>
      </c>
      <c r="AI459" s="181" t="str">
        <f>UPPER(IF($Z459="","",IF(COUNTIF($AI$34:$AI458,$Z459)&lt;1,$Z459,"")))</f>
        <v/>
      </c>
      <c r="AJ459" s="36" t="str">
        <f t="shared" si="54"/>
        <v/>
      </c>
      <c r="AK459" s="109" t="str">
        <f t="shared" si="57"/>
        <v/>
      </c>
      <c r="AL459" s="246"/>
      <c r="AM459" s="33"/>
    </row>
    <row r="460" spans="1:39" s="106" customFormat="1">
      <c r="A460" s="36" t="str">
        <f t="shared" si="58"/>
        <v>XXX</v>
      </c>
      <c r="B460" s="105" t="str">
        <f t="shared" si="55"/>
        <v/>
      </c>
      <c r="C460" s="177"/>
      <c r="D460" s="36"/>
      <c r="E460" s="36" t="str">
        <f t="shared" si="59"/>
        <v/>
      </c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7"/>
      <c r="AB460" s="246"/>
      <c r="AC460" s="248"/>
      <c r="AD460" s="246"/>
      <c r="AE460" s="246"/>
      <c r="AF460" s="246"/>
      <c r="AG460" s="108" t="str">
        <f t="shared" si="60"/>
        <v/>
      </c>
      <c r="AH460" s="13" t="str">
        <f t="shared" si="56"/>
        <v/>
      </c>
      <c r="AI460" s="181" t="str">
        <f>UPPER(IF($Z460="","",IF(COUNTIF($AI$34:$AI459,$Z460)&lt;1,$Z460,"")))</f>
        <v/>
      </c>
      <c r="AJ460" s="36" t="str">
        <f t="shared" si="54"/>
        <v/>
      </c>
      <c r="AK460" s="109" t="str">
        <f t="shared" si="57"/>
        <v/>
      </c>
      <c r="AL460" s="246"/>
      <c r="AM460" s="33"/>
    </row>
    <row r="461" spans="1:39" s="106" customFormat="1">
      <c r="A461" s="36" t="str">
        <f t="shared" si="58"/>
        <v>XXX</v>
      </c>
      <c r="B461" s="105" t="str">
        <f t="shared" si="55"/>
        <v/>
      </c>
      <c r="C461" s="177"/>
      <c r="D461" s="36"/>
      <c r="E461" s="36" t="str">
        <f t="shared" si="59"/>
        <v/>
      </c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7"/>
      <c r="AB461" s="246"/>
      <c r="AC461" s="248"/>
      <c r="AD461" s="246"/>
      <c r="AE461" s="246"/>
      <c r="AF461" s="246"/>
      <c r="AG461" s="108" t="str">
        <f t="shared" si="60"/>
        <v/>
      </c>
      <c r="AH461" s="13" t="str">
        <f t="shared" si="56"/>
        <v/>
      </c>
      <c r="AI461" s="181" t="str">
        <f>UPPER(IF($Z461="","",IF(COUNTIF($AI$34:$AI460,$Z461)&lt;1,$Z461,"")))</f>
        <v/>
      </c>
      <c r="AJ461" s="36" t="str">
        <f t="shared" si="54"/>
        <v/>
      </c>
      <c r="AK461" s="109" t="str">
        <f t="shared" si="57"/>
        <v/>
      </c>
      <c r="AL461" s="246"/>
      <c r="AM461" s="33"/>
    </row>
    <row r="462" spans="1:39" s="106" customFormat="1">
      <c r="A462" s="36" t="str">
        <f t="shared" si="58"/>
        <v>XXX</v>
      </c>
      <c r="B462" s="105" t="str">
        <f t="shared" si="55"/>
        <v/>
      </c>
      <c r="C462" s="177"/>
      <c r="D462" s="36"/>
      <c r="E462" s="36" t="str">
        <f t="shared" si="59"/>
        <v/>
      </c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/>
      <c r="R462" s="246"/>
      <c r="S462" s="246"/>
      <c r="T462" s="246"/>
      <c r="U462" s="246"/>
      <c r="V462" s="246"/>
      <c r="W462" s="246"/>
      <c r="X462" s="246"/>
      <c r="Y462" s="246"/>
      <c r="Z462" s="246"/>
      <c r="AA462" s="247"/>
      <c r="AB462" s="246"/>
      <c r="AC462" s="248"/>
      <c r="AD462" s="246"/>
      <c r="AE462" s="246"/>
      <c r="AF462" s="246"/>
      <c r="AG462" s="108" t="str">
        <f t="shared" si="60"/>
        <v/>
      </c>
      <c r="AH462" s="13" t="str">
        <f t="shared" si="56"/>
        <v/>
      </c>
      <c r="AI462" s="181" t="str">
        <f>UPPER(IF($Z462="","",IF(COUNTIF($AI$34:$AI461,$Z462)&lt;1,$Z462,"")))</f>
        <v/>
      </c>
      <c r="AJ462" s="36" t="str">
        <f t="shared" si="54"/>
        <v/>
      </c>
      <c r="AK462" s="109" t="str">
        <f t="shared" si="57"/>
        <v/>
      </c>
      <c r="AL462" s="246"/>
      <c r="AM462" s="33"/>
    </row>
    <row r="463" spans="1:39" s="106" customFormat="1">
      <c r="A463" s="36" t="str">
        <f t="shared" si="58"/>
        <v>XXX</v>
      </c>
      <c r="B463" s="105" t="str">
        <f t="shared" si="55"/>
        <v/>
      </c>
      <c r="C463" s="177"/>
      <c r="D463" s="36"/>
      <c r="E463" s="36" t="str">
        <f t="shared" si="59"/>
        <v/>
      </c>
      <c r="F463" s="246"/>
      <c r="G463" s="246"/>
      <c r="H463" s="246"/>
      <c r="I463" s="246"/>
      <c r="J463" s="246"/>
      <c r="K463" s="246"/>
      <c r="L463" s="246"/>
      <c r="M463" s="246"/>
      <c r="N463" s="246"/>
      <c r="O463" s="246"/>
      <c r="P463" s="246"/>
      <c r="Q463" s="246"/>
      <c r="R463" s="246"/>
      <c r="S463" s="246"/>
      <c r="T463" s="246"/>
      <c r="U463" s="246"/>
      <c r="V463" s="246"/>
      <c r="W463" s="246"/>
      <c r="X463" s="246"/>
      <c r="Y463" s="246"/>
      <c r="Z463" s="246"/>
      <c r="AA463" s="247"/>
      <c r="AB463" s="246"/>
      <c r="AC463" s="248"/>
      <c r="AD463" s="246"/>
      <c r="AE463" s="246"/>
      <c r="AF463" s="246"/>
      <c r="AG463" s="108" t="str">
        <f t="shared" si="60"/>
        <v/>
      </c>
      <c r="AH463" s="13" t="str">
        <f t="shared" si="56"/>
        <v/>
      </c>
      <c r="AI463" s="181" t="str">
        <f>UPPER(IF($Z463="","",IF(COUNTIF($AI$34:$AI462,$Z463)&lt;1,$Z463,"")))</f>
        <v/>
      </c>
      <c r="AJ463" s="36" t="str">
        <f t="shared" si="54"/>
        <v/>
      </c>
      <c r="AK463" s="109" t="str">
        <f t="shared" si="57"/>
        <v/>
      </c>
      <c r="AL463" s="246"/>
      <c r="AM463" s="33"/>
    </row>
    <row r="464" spans="1:39" s="106" customFormat="1">
      <c r="A464" s="36" t="str">
        <f t="shared" si="58"/>
        <v>XXX</v>
      </c>
      <c r="B464" s="105" t="str">
        <f t="shared" si="55"/>
        <v/>
      </c>
      <c r="C464" s="177"/>
      <c r="D464" s="36"/>
      <c r="E464" s="36" t="str">
        <f t="shared" si="59"/>
        <v/>
      </c>
      <c r="F464" s="246"/>
      <c r="G464" s="246"/>
      <c r="H464" s="246"/>
      <c r="I464" s="246"/>
      <c r="J464" s="246"/>
      <c r="K464" s="246"/>
      <c r="L464" s="246"/>
      <c r="M464" s="246"/>
      <c r="N464" s="246"/>
      <c r="O464" s="246"/>
      <c r="P464" s="246"/>
      <c r="Q464" s="246"/>
      <c r="R464" s="246"/>
      <c r="S464" s="246"/>
      <c r="T464" s="246"/>
      <c r="U464" s="246"/>
      <c r="V464" s="246"/>
      <c r="W464" s="246"/>
      <c r="X464" s="246"/>
      <c r="Y464" s="246"/>
      <c r="Z464" s="246"/>
      <c r="AA464" s="247"/>
      <c r="AB464" s="246"/>
      <c r="AC464" s="248"/>
      <c r="AD464" s="246"/>
      <c r="AE464" s="246"/>
      <c r="AF464" s="246"/>
      <c r="AG464" s="108" t="str">
        <f t="shared" si="60"/>
        <v/>
      </c>
      <c r="AH464" s="13" t="str">
        <f t="shared" si="56"/>
        <v/>
      </c>
      <c r="AI464" s="181" t="str">
        <f>UPPER(IF($Z464="","",IF(COUNTIF($AI$34:$AI463,$Z464)&lt;1,$Z464,"")))</f>
        <v/>
      </c>
      <c r="AJ464" s="36" t="str">
        <f t="shared" si="54"/>
        <v/>
      </c>
      <c r="AK464" s="109" t="str">
        <f t="shared" si="57"/>
        <v/>
      </c>
      <c r="AL464" s="246"/>
      <c r="AM464" s="33"/>
    </row>
    <row r="465" spans="1:39" s="106" customFormat="1">
      <c r="A465" s="36" t="str">
        <f t="shared" si="58"/>
        <v>XXX</v>
      </c>
      <c r="B465" s="105" t="str">
        <f t="shared" si="55"/>
        <v/>
      </c>
      <c r="C465" s="176"/>
      <c r="D465" s="36"/>
      <c r="E465" s="36" t="str">
        <f t="shared" si="59"/>
        <v/>
      </c>
      <c r="F465" s="246"/>
      <c r="G465" s="246"/>
      <c r="H465" s="246"/>
      <c r="I465" s="246"/>
      <c r="J465" s="246"/>
      <c r="K465" s="246"/>
      <c r="L465" s="246"/>
      <c r="M465" s="246"/>
      <c r="N465" s="246"/>
      <c r="O465" s="246"/>
      <c r="P465" s="246"/>
      <c r="Q465" s="246"/>
      <c r="R465" s="246"/>
      <c r="S465" s="246"/>
      <c r="T465" s="246"/>
      <c r="U465" s="246"/>
      <c r="V465" s="246"/>
      <c r="W465" s="246"/>
      <c r="X465" s="246"/>
      <c r="Y465" s="246"/>
      <c r="Z465" s="246"/>
      <c r="AA465" s="247"/>
      <c r="AB465" s="246"/>
      <c r="AC465" s="248"/>
      <c r="AD465" s="246"/>
      <c r="AE465" s="246"/>
      <c r="AF465" s="246"/>
      <c r="AG465" s="108" t="str">
        <f t="shared" si="60"/>
        <v/>
      </c>
      <c r="AH465" s="13" t="str">
        <f t="shared" si="56"/>
        <v/>
      </c>
      <c r="AI465" s="181" t="str">
        <f>UPPER(IF($Z465="","",IF(COUNTIF($AI$34:$AI464,$Z465)&lt;1,$Z465,"")))</f>
        <v/>
      </c>
      <c r="AJ465" s="36" t="str">
        <f t="shared" si="54"/>
        <v/>
      </c>
      <c r="AK465" s="109" t="str">
        <f t="shared" si="57"/>
        <v/>
      </c>
      <c r="AL465" s="246"/>
      <c r="AM465" s="33"/>
    </row>
    <row r="466" spans="1:39" s="106" customFormat="1">
      <c r="A466" s="36" t="str">
        <f t="shared" si="58"/>
        <v>XXX</v>
      </c>
      <c r="B466" s="105" t="str">
        <f t="shared" si="55"/>
        <v/>
      </c>
      <c r="C466" s="177"/>
      <c r="D466" s="36"/>
      <c r="E466" s="36" t="str">
        <f t="shared" si="59"/>
        <v/>
      </c>
      <c r="F466" s="246"/>
      <c r="G466" s="246"/>
      <c r="H466" s="246"/>
      <c r="I466" s="246"/>
      <c r="J466" s="246"/>
      <c r="K466" s="246"/>
      <c r="L466" s="246"/>
      <c r="M466" s="246"/>
      <c r="N466" s="246"/>
      <c r="O466" s="246"/>
      <c r="P466" s="246"/>
      <c r="Q466" s="246"/>
      <c r="R466" s="246"/>
      <c r="S466" s="246"/>
      <c r="T466" s="246"/>
      <c r="U466" s="246"/>
      <c r="V466" s="246"/>
      <c r="W466" s="246"/>
      <c r="X466" s="246"/>
      <c r="Y466" s="246"/>
      <c r="Z466" s="246"/>
      <c r="AA466" s="247"/>
      <c r="AB466" s="246"/>
      <c r="AC466" s="248"/>
      <c r="AD466" s="246"/>
      <c r="AE466" s="246"/>
      <c r="AF466" s="246"/>
      <c r="AG466" s="108" t="str">
        <f t="shared" si="60"/>
        <v/>
      </c>
      <c r="AH466" s="13" t="str">
        <f t="shared" si="56"/>
        <v/>
      </c>
      <c r="AI466" s="181" t="str">
        <f>UPPER(IF($Z466="","",IF(COUNTIF($AI$34:$AI465,$Z466)&lt;1,$Z466,"")))</f>
        <v/>
      </c>
      <c r="AJ466" s="36" t="str">
        <f t="shared" si="54"/>
        <v/>
      </c>
      <c r="AK466" s="109" t="str">
        <f t="shared" si="57"/>
        <v/>
      </c>
      <c r="AL466" s="246"/>
      <c r="AM466" s="33"/>
    </row>
    <row r="467" spans="1:39" s="106" customFormat="1">
      <c r="A467" s="36" t="str">
        <f t="shared" si="58"/>
        <v>XXX</v>
      </c>
      <c r="B467" s="105" t="str">
        <f t="shared" si="55"/>
        <v/>
      </c>
      <c r="C467" s="177"/>
      <c r="D467" s="36"/>
      <c r="E467" s="36" t="str">
        <f t="shared" si="59"/>
        <v/>
      </c>
      <c r="F467" s="246"/>
      <c r="G467" s="246"/>
      <c r="H467" s="246"/>
      <c r="I467" s="246"/>
      <c r="J467" s="246"/>
      <c r="K467" s="246"/>
      <c r="L467" s="246"/>
      <c r="M467" s="246"/>
      <c r="N467" s="246"/>
      <c r="O467" s="246"/>
      <c r="P467" s="246"/>
      <c r="Q467" s="246"/>
      <c r="R467" s="246"/>
      <c r="S467" s="246"/>
      <c r="T467" s="246"/>
      <c r="U467" s="246"/>
      <c r="V467" s="246"/>
      <c r="W467" s="246"/>
      <c r="X467" s="246"/>
      <c r="Y467" s="246"/>
      <c r="Z467" s="246"/>
      <c r="AA467" s="247"/>
      <c r="AB467" s="246"/>
      <c r="AC467" s="248"/>
      <c r="AD467" s="246"/>
      <c r="AE467" s="246"/>
      <c r="AF467" s="246"/>
      <c r="AG467" s="108" t="str">
        <f t="shared" si="60"/>
        <v/>
      </c>
      <c r="AH467" s="13" t="str">
        <f t="shared" si="56"/>
        <v/>
      </c>
      <c r="AI467" s="181" t="str">
        <f>UPPER(IF($Z467="","",IF(COUNTIF($AI$34:$AI466,$Z467)&lt;1,$Z467,"")))</f>
        <v/>
      </c>
      <c r="AJ467" s="36" t="str">
        <f t="shared" ref="AJ467:AJ530" si="61">IF(Z467="","",IF(COUNTIF(Z$35:Z$1035,$Z467)&lt;4,"每隊最少4人",IF(COUNTIF(Z$35:Z$1035,Z467)&gt;6,"每隊最多6人",COUNTIF(Z$35:Z$1035,Z467))))</f>
        <v/>
      </c>
      <c r="AK467" s="109" t="str">
        <f t="shared" si="57"/>
        <v/>
      </c>
      <c r="AL467" s="246"/>
      <c r="AM467" s="33"/>
    </row>
    <row r="468" spans="1:39" s="106" customFormat="1">
      <c r="A468" s="36" t="str">
        <f t="shared" si="58"/>
        <v>XXX</v>
      </c>
      <c r="B468" s="105" t="str">
        <f t="shared" si="55"/>
        <v/>
      </c>
      <c r="C468" s="179"/>
      <c r="D468" s="36"/>
      <c r="E468" s="36" t="str">
        <f t="shared" si="59"/>
        <v/>
      </c>
      <c r="F468" s="246"/>
      <c r="G468" s="246"/>
      <c r="H468" s="246"/>
      <c r="I468" s="246"/>
      <c r="J468" s="246"/>
      <c r="K468" s="246"/>
      <c r="L468" s="246"/>
      <c r="M468" s="246"/>
      <c r="N468" s="246"/>
      <c r="O468" s="246"/>
      <c r="P468" s="246"/>
      <c r="Q468" s="246"/>
      <c r="R468" s="246"/>
      <c r="S468" s="246"/>
      <c r="T468" s="246"/>
      <c r="U468" s="246"/>
      <c r="V468" s="246"/>
      <c r="W468" s="246"/>
      <c r="X468" s="246"/>
      <c r="Y468" s="246"/>
      <c r="Z468" s="246"/>
      <c r="AA468" s="247"/>
      <c r="AB468" s="246"/>
      <c r="AC468" s="248"/>
      <c r="AD468" s="246"/>
      <c r="AE468" s="246"/>
      <c r="AF468" s="246"/>
      <c r="AG468" s="108" t="str">
        <f t="shared" si="60"/>
        <v/>
      </c>
      <c r="AH468" s="13" t="str">
        <f t="shared" si="56"/>
        <v/>
      </c>
      <c r="AI468" s="181" t="str">
        <f>UPPER(IF($Z468="","",IF(COUNTIF($AI$34:$AI467,$Z468)&lt;1,$Z468,"")))</f>
        <v/>
      </c>
      <c r="AJ468" s="36" t="str">
        <f t="shared" si="61"/>
        <v/>
      </c>
      <c r="AK468" s="109" t="str">
        <f t="shared" si="57"/>
        <v/>
      </c>
      <c r="AL468" s="246"/>
      <c r="AM468" s="33"/>
    </row>
    <row r="469" spans="1:39" s="106" customFormat="1">
      <c r="A469" s="36" t="str">
        <f t="shared" si="58"/>
        <v>XXX</v>
      </c>
      <c r="B469" s="105" t="str">
        <f t="shared" si="55"/>
        <v/>
      </c>
      <c r="C469" s="177"/>
      <c r="D469" s="36"/>
      <c r="E469" s="36" t="str">
        <f t="shared" si="59"/>
        <v/>
      </c>
      <c r="F469" s="246"/>
      <c r="G469" s="246"/>
      <c r="H469" s="246"/>
      <c r="I469" s="246"/>
      <c r="J469" s="246"/>
      <c r="K469" s="246"/>
      <c r="L469" s="246"/>
      <c r="M469" s="246"/>
      <c r="N469" s="246"/>
      <c r="O469" s="246"/>
      <c r="P469" s="246"/>
      <c r="Q469" s="246"/>
      <c r="R469" s="246"/>
      <c r="S469" s="246"/>
      <c r="T469" s="246"/>
      <c r="U469" s="246"/>
      <c r="V469" s="246"/>
      <c r="W469" s="246"/>
      <c r="X469" s="246"/>
      <c r="Y469" s="246"/>
      <c r="Z469" s="246"/>
      <c r="AA469" s="247"/>
      <c r="AB469" s="246"/>
      <c r="AC469" s="248"/>
      <c r="AD469" s="246"/>
      <c r="AE469" s="246"/>
      <c r="AF469" s="246"/>
      <c r="AG469" s="108" t="str">
        <f t="shared" si="60"/>
        <v/>
      </c>
      <c r="AH469" s="13" t="str">
        <f t="shared" si="56"/>
        <v/>
      </c>
      <c r="AI469" s="181" t="str">
        <f>UPPER(IF($Z469="","",IF(COUNTIF($AI$34:$AI468,$Z469)&lt;1,$Z469,"")))</f>
        <v/>
      </c>
      <c r="AJ469" s="36" t="str">
        <f t="shared" si="61"/>
        <v/>
      </c>
      <c r="AK469" s="109" t="str">
        <f t="shared" si="57"/>
        <v/>
      </c>
      <c r="AL469" s="246"/>
      <c r="AM469" s="33"/>
    </row>
    <row r="470" spans="1:39" s="106" customFormat="1">
      <c r="A470" s="36" t="str">
        <f t="shared" si="58"/>
        <v>XXX</v>
      </c>
      <c r="B470" s="105" t="str">
        <f t="shared" si="55"/>
        <v/>
      </c>
      <c r="C470" s="177"/>
      <c r="D470" s="36"/>
      <c r="E470" s="36" t="str">
        <f t="shared" si="59"/>
        <v/>
      </c>
      <c r="F470" s="246"/>
      <c r="G470" s="246"/>
      <c r="H470" s="246"/>
      <c r="I470" s="246"/>
      <c r="J470" s="246"/>
      <c r="K470" s="246"/>
      <c r="L470" s="246"/>
      <c r="M470" s="246"/>
      <c r="N470" s="246"/>
      <c r="O470" s="246"/>
      <c r="P470" s="246"/>
      <c r="Q470" s="246"/>
      <c r="R470" s="246"/>
      <c r="S470" s="246"/>
      <c r="T470" s="246"/>
      <c r="U470" s="246"/>
      <c r="V470" s="246"/>
      <c r="W470" s="246"/>
      <c r="X470" s="246"/>
      <c r="Y470" s="246"/>
      <c r="Z470" s="246"/>
      <c r="AA470" s="247"/>
      <c r="AB470" s="246"/>
      <c r="AC470" s="248"/>
      <c r="AD470" s="246"/>
      <c r="AE470" s="246"/>
      <c r="AF470" s="246"/>
      <c r="AG470" s="108" t="str">
        <f t="shared" si="60"/>
        <v/>
      </c>
      <c r="AH470" s="13" t="str">
        <f t="shared" si="56"/>
        <v/>
      </c>
      <c r="AI470" s="181" t="str">
        <f>UPPER(IF($Z470="","",IF(COUNTIF($AI$34:$AI469,$Z470)&lt;1,$Z470,"")))</f>
        <v/>
      </c>
      <c r="AJ470" s="36" t="str">
        <f t="shared" si="61"/>
        <v/>
      </c>
      <c r="AK470" s="109" t="str">
        <f t="shared" si="57"/>
        <v/>
      </c>
      <c r="AL470" s="246"/>
      <c r="AM470" s="33"/>
    </row>
    <row r="471" spans="1:39" s="106" customFormat="1">
      <c r="A471" s="36" t="str">
        <f t="shared" si="58"/>
        <v>XXX</v>
      </c>
      <c r="B471" s="105" t="str">
        <f t="shared" si="55"/>
        <v/>
      </c>
      <c r="C471" s="177"/>
      <c r="D471" s="36"/>
      <c r="E471" s="36" t="str">
        <f t="shared" si="59"/>
        <v/>
      </c>
      <c r="F471" s="246"/>
      <c r="G471" s="246"/>
      <c r="H471" s="246"/>
      <c r="I471" s="246"/>
      <c r="J471" s="246"/>
      <c r="K471" s="246"/>
      <c r="L471" s="246"/>
      <c r="M471" s="246"/>
      <c r="N471" s="246"/>
      <c r="O471" s="246"/>
      <c r="P471" s="246"/>
      <c r="Q471" s="246"/>
      <c r="R471" s="246"/>
      <c r="S471" s="246"/>
      <c r="T471" s="246"/>
      <c r="U471" s="246"/>
      <c r="V471" s="246"/>
      <c r="W471" s="246"/>
      <c r="X471" s="246"/>
      <c r="Y471" s="246"/>
      <c r="Z471" s="246"/>
      <c r="AA471" s="247"/>
      <c r="AB471" s="246"/>
      <c r="AC471" s="248"/>
      <c r="AD471" s="246"/>
      <c r="AE471" s="246"/>
      <c r="AF471" s="246"/>
      <c r="AG471" s="108" t="str">
        <f t="shared" si="60"/>
        <v/>
      </c>
      <c r="AH471" s="13" t="str">
        <f t="shared" si="56"/>
        <v/>
      </c>
      <c r="AI471" s="181" t="str">
        <f>UPPER(IF($Z471="","",IF(COUNTIF($AI$34:$AI470,$Z471)&lt;1,$Z471,"")))</f>
        <v/>
      </c>
      <c r="AJ471" s="36" t="str">
        <f t="shared" si="61"/>
        <v/>
      </c>
      <c r="AK471" s="109" t="str">
        <f t="shared" si="57"/>
        <v/>
      </c>
      <c r="AL471" s="246"/>
      <c r="AM471" s="33"/>
    </row>
    <row r="472" spans="1:39" s="106" customFormat="1">
      <c r="A472" s="36" t="str">
        <f t="shared" si="58"/>
        <v>XXX</v>
      </c>
      <c r="B472" s="105" t="str">
        <f t="shared" si="55"/>
        <v/>
      </c>
      <c r="C472" s="177"/>
      <c r="D472" s="36"/>
      <c r="E472" s="36" t="str">
        <f t="shared" si="59"/>
        <v/>
      </c>
      <c r="F472" s="246"/>
      <c r="G472" s="246"/>
      <c r="H472" s="246"/>
      <c r="I472" s="246"/>
      <c r="J472" s="246"/>
      <c r="K472" s="246"/>
      <c r="L472" s="246"/>
      <c r="M472" s="246"/>
      <c r="N472" s="246"/>
      <c r="O472" s="246"/>
      <c r="P472" s="246"/>
      <c r="Q472" s="246"/>
      <c r="R472" s="246"/>
      <c r="S472" s="246"/>
      <c r="T472" s="246"/>
      <c r="U472" s="246"/>
      <c r="V472" s="246"/>
      <c r="W472" s="246"/>
      <c r="X472" s="246"/>
      <c r="Y472" s="246"/>
      <c r="Z472" s="246"/>
      <c r="AA472" s="247"/>
      <c r="AB472" s="246"/>
      <c r="AC472" s="248"/>
      <c r="AD472" s="246"/>
      <c r="AE472" s="246"/>
      <c r="AF472" s="246"/>
      <c r="AG472" s="108" t="str">
        <f t="shared" si="60"/>
        <v/>
      </c>
      <c r="AH472" s="13" t="str">
        <f t="shared" si="56"/>
        <v/>
      </c>
      <c r="AI472" s="181" t="str">
        <f>UPPER(IF($Z472="","",IF(COUNTIF($AI$34:$AI471,$Z472)&lt;1,$Z472,"")))</f>
        <v/>
      </c>
      <c r="AJ472" s="36" t="str">
        <f t="shared" si="61"/>
        <v/>
      </c>
      <c r="AK472" s="109" t="str">
        <f t="shared" si="57"/>
        <v/>
      </c>
      <c r="AL472" s="246"/>
      <c r="AM472" s="33"/>
    </row>
    <row r="473" spans="1:39" s="106" customFormat="1">
      <c r="A473" s="36" t="str">
        <f t="shared" si="58"/>
        <v>XXX</v>
      </c>
      <c r="B473" s="105" t="str">
        <f t="shared" si="55"/>
        <v/>
      </c>
      <c r="C473" s="177"/>
      <c r="D473" s="36"/>
      <c r="E473" s="36" t="str">
        <f t="shared" si="59"/>
        <v/>
      </c>
      <c r="F473" s="246"/>
      <c r="G473" s="246"/>
      <c r="H473" s="246"/>
      <c r="I473" s="246"/>
      <c r="J473" s="246"/>
      <c r="K473" s="246"/>
      <c r="L473" s="246"/>
      <c r="M473" s="246"/>
      <c r="N473" s="246"/>
      <c r="O473" s="246"/>
      <c r="P473" s="246"/>
      <c r="Q473" s="246"/>
      <c r="R473" s="246"/>
      <c r="S473" s="246"/>
      <c r="T473" s="246"/>
      <c r="U473" s="246"/>
      <c r="V473" s="246"/>
      <c r="W473" s="246"/>
      <c r="X473" s="246"/>
      <c r="Y473" s="246"/>
      <c r="Z473" s="246"/>
      <c r="AA473" s="247"/>
      <c r="AB473" s="246"/>
      <c r="AC473" s="248"/>
      <c r="AD473" s="246"/>
      <c r="AE473" s="246"/>
      <c r="AF473" s="246"/>
      <c r="AG473" s="108" t="str">
        <f t="shared" si="60"/>
        <v/>
      </c>
      <c r="AH473" s="13" t="str">
        <f t="shared" si="56"/>
        <v/>
      </c>
      <c r="AI473" s="181" t="str">
        <f>UPPER(IF($Z473="","",IF(COUNTIF($AI$34:$AI472,$Z473)&lt;1,$Z473,"")))</f>
        <v/>
      </c>
      <c r="AJ473" s="36" t="str">
        <f t="shared" si="61"/>
        <v/>
      </c>
      <c r="AK473" s="109" t="str">
        <f t="shared" si="57"/>
        <v/>
      </c>
      <c r="AL473" s="246"/>
      <c r="AM473" s="33"/>
    </row>
    <row r="474" spans="1:39" s="106" customFormat="1">
      <c r="A474" s="36" t="str">
        <f t="shared" si="58"/>
        <v>XXX</v>
      </c>
      <c r="B474" s="105" t="str">
        <f t="shared" si="55"/>
        <v/>
      </c>
      <c r="C474" s="177"/>
      <c r="D474" s="36"/>
      <c r="E474" s="36" t="str">
        <f t="shared" si="59"/>
        <v/>
      </c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/>
      <c r="R474" s="246"/>
      <c r="S474" s="246"/>
      <c r="T474" s="246"/>
      <c r="U474" s="246"/>
      <c r="V474" s="246"/>
      <c r="W474" s="246"/>
      <c r="X474" s="246"/>
      <c r="Y474" s="246"/>
      <c r="Z474" s="246"/>
      <c r="AA474" s="247"/>
      <c r="AB474" s="246"/>
      <c r="AC474" s="248"/>
      <c r="AD474" s="246"/>
      <c r="AE474" s="246"/>
      <c r="AF474" s="246"/>
      <c r="AG474" s="108" t="str">
        <f t="shared" si="60"/>
        <v/>
      </c>
      <c r="AH474" s="13" t="str">
        <f t="shared" si="56"/>
        <v/>
      </c>
      <c r="AI474" s="181" t="str">
        <f>UPPER(IF($Z474="","",IF(COUNTIF($AI$34:$AI473,$Z474)&lt;1,$Z474,"")))</f>
        <v/>
      </c>
      <c r="AJ474" s="36" t="str">
        <f t="shared" si="61"/>
        <v/>
      </c>
      <c r="AK474" s="109" t="str">
        <f t="shared" si="57"/>
        <v/>
      </c>
      <c r="AL474" s="246"/>
      <c r="AM474" s="33"/>
    </row>
    <row r="475" spans="1:39" s="106" customFormat="1">
      <c r="A475" s="36" t="str">
        <f t="shared" si="58"/>
        <v>XXX</v>
      </c>
      <c r="B475" s="105" t="str">
        <f t="shared" si="55"/>
        <v/>
      </c>
      <c r="C475" s="178"/>
      <c r="D475" s="36"/>
      <c r="E475" s="36" t="str">
        <f t="shared" si="59"/>
        <v/>
      </c>
      <c r="F475" s="246"/>
      <c r="G475" s="246"/>
      <c r="H475" s="246"/>
      <c r="I475" s="246"/>
      <c r="J475" s="246"/>
      <c r="K475" s="246"/>
      <c r="L475" s="246"/>
      <c r="M475" s="246"/>
      <c r="N475" s="246"/>
      <c r="O475" s="246"/>
      <c r="P475" s="246"/>
      <c r="Q475" s="246"/>
      <c r="R475" s="246"/>
      <c r="S475" s="246"/>
      <c r="T475" s="246"/>
      <c r="U475" s="246"/>
      <c r="V475" s="246"/>
      <c r="W475" s="246"/>
      <c r="X475" s="246"/>
      <c r="Y475" s="246"/>
      <c r="Z475" s="246"/>
      <c r="AA475" s="247"/>
      <c r="AB475" s="246"/>
      <c r="AC475" s="248"/>
      <c r="AD475" s="246"/>
      <c r="AE475" s="246"/>
      <c r="AF475" s="246"/>
      <c r="AG475" s="108" t="str">
        <f t="shared" si="60"/>
        <v/>
      </c>
      <c r="AH475" s="13" t="str">
        <f t="shared" si="56"/>
        <v/>
      </c>
      <c r="AI475" s="181" t="str">
        <f>UPPER(IF($Z475="","",IF(COUNTIF($AI$34:$AI474,$Z475)&lt;1,$Z475,"")))</f>
        <v/>
      </c>
      <c r="AJ475" s="36" t="str">
        <f t="shared" si="61"/>
        <v/>
      </c>
      <c r="AK475" s="109" t="str">
        <f t="shared" si="57"/>
        <v/>
      </c>
      <c r="AL475" s="246"/>
      <c r="AM475" s="33"/>
    </row>
    <row r="476" spans="1:39" s="106" customFormat="1">
      <c r="A476" s="36" t="str">
        <f t="shared" si="58"/>
        <v>XXX</v>
      </c>
      <c r="B476" s="105" t="str">
        <f t="shared" si="55"/>
        <v/>
      </c>
      <c r="C476" s="178"/>
      <c r="D476" s="36"/>
      <c r="E476" s="36" t="str">
        <f t="shared" si="59"/>
        <v/>
      </c>
      <c r="F476" s="246"/>
      <c r="G476" s="246"/>
      <c r="H476" s="246"/>
      <c r="I476" s="246"/>
      <c r="J476" s="246"/>
      <c r="K476" s="246"/>
      <c r="L476" s="246"/>
      <c r="M476" s="246"/>
      <c r="N476" s="246"/>
      <c r="O476" s="246"/>
      <c r="P476" s="246"/>
      <c r="Q476" s="246"/>
      <c r="R476" s="246"/>
      <c r="S476" s="246"/>
      <c r="T476" s="246"/>
      <c r="U476" s="246"/>
      <c r="V476" s="246"/>
      <c r="W476" s="246"/>
      <c r="X476" s="246"/>
      <c r="Y476" s="246"/>
      <c r="Z476" s="246"/>
      <c r="AA476" s="247"/>
      <c r="AB476" s="246"/>
      <c r="AC476" s="248"/>
      <c r="AD476" s="246"/>
      <c r="AE476" s="246"/>
      <c r="AF476" s="246"/>
      <c r="AG476" s="108" t="str">
        <f t="shared" si="60"/>
        <v/>
      </c>
      <c r="AH476" s="13" t="str">
        <f t="shared" si="56"/>
        <v/>
      </c>
      <c r="AI476" s="181" t="str">
        <f>UPPER(IF($Z476="","",IF(COUNTIF($AI$34:$AI475,$Z476)&lt;1,$Z476,"")))</f>
        <v/>
      </c>
      <c r="AJ476" s="36" t="str">
        <f t="shared" si="61"/>
        <v/>
      </c>
      <c r="AK476" s="109" t="str">
        <f t="shared" si="57"/>
        <v/>
      </c>
      <c r="AL476" s="246"/>
      <c r="AM476" s="33"/>
    </row>
    <row r="477" spans="1:39" s="106" customFormat="1">
      <c r="A477" s="36" t="str">
        <f t="shared" si="58"/>
        <v>XXX</v>
      </c>
      <c r="B477" s="105" t="str">
        <f t="shared" si="55"/>
        <v/>
      </c>
      <c r="C477" s="178"/>
      <c r="D477" s="36"/>
      <c r="E477" s="36" t="str">
        <f t="shared" si="59"/>
        <v/>
      </c>
      <c r="F477" s="246"/>
      <c r="G477" s="246"/>
      <c r="H477" s="246"/>
      <c r="I477" s="246"/>
      <c r="J477" s="246"/>
      <c r="K477" s="246"/>
      <c r="L477" s="246"/>
      <c r="M477" s="246"/>
      <c r="N477" s="246"/>
      <c r="O477" s="246"/>
      <c r="P477" s="246"/>
      <c r="Q477" s="246"/>
      <c r="R477" s="246"/>
      <c r="S477" s="246"/>
      <c r="T477" s="246"/>
      <c r="U477" s="246"/>
      <c r="V477" s="246"/>
      <c r="W477" s="246"/>
      <c r="X477" s="246"/>
      <c r="Y477" s="246"/>
      <c r="Z477" s="246"/>
      <c r="AA477" s="247"/>
      <c r="AB477" s="246"/>
      <c r="AC477" s="248"/>
      <c r="AD477" s="246"/>
      <c r="AE477" s="246"/>
      <c r="AF477" s="246"/>
      <c r="AG477" s="108" t="str">
        <f t="shared" si="60"/>
        <v/>
      </c>
      <c r="AH477" s="13" t="str">
        <f t="shared" si="56"/>
        <v/>
      </c>
      <c r="AI477" s="181" t="str">
        <f>UPPER(IF($Z477="","",IF(COUNTIF($AI$34:$AI476,$Z477)&lt;1,$Z477,"")))</f>
        <v/>
      </c>
      <c r="AJ477" s="36" t="str">
        <f t="shared" si="61"/>
        <v/>
      </c>
      <c r="AK477" s="109" t="str">
        <f t="shared" si="57"/>
        <v/>
      </c>
      <c r="AL477" s="246"/>
      <c r="AM477" s="33"/>
    </row>
    <row r="478" spans="1:39" s="106" customFormat="1">
      <c r="A478" s="36" t="str">
        <f t="shared" si="58"/>
        <v>XXX</v>
      </c>
      <c r="B478" s="105" t="str">
        <f t="shared" si="55"/>
        <v/>
      </c>
      <c r="C478" s="178"/>
      <c r="D478" s="36"/>
      <c r="E478" s="36" t="str">
        <f t="shared" si="59"/>
        <v/>
      </c>
      <c r="F478" s="246"/>
      <c r="G478" s="246"/>
      <c r="H478" s="246"/>
      <c r="I478" s="246"/>
      <c r="J478" s="246"/>
      <c r="K478" s="246"/>
      <c r="L478" s="246"/>
      <c r="M478" s="246"/>
      <c r="N478" s="246"/>
      <c r="O478" s="246"/>
      <c r="P478" s="246"/>
      <c r="Q478" s="246"/>
      <c r="R478" s="246"/>
      <c r="S478" s="246"/>
      <c r="T478" s="246"/>
      <c r="U478" s="246"/>
      <c r="V478" s="246"/>
      <c r="W478" s="246"/>
      <c r="X478" s="246"/>
      <c r="Y478" s="246"/>
      <c r="Z478" s="246"/>
      <c r="AA478" s="247"/>
      <c r="AB478" s="246"/>
      <c r="AC478" s="248"/>
      <c r="AD478" s="246"/>
      <c r="AE478" s="246"/>
      <c r="AF478" s="246"/>
      <c r="AG478" s="108" t="str">
        <f t="shared" si="60"/>
        <v/>
      </c>
      <c r="AH478" s="13" t="str">
        <f t="shared" si="56"/>
        <v/>
      </c>
      <c r="AI478" s="181" t="str">
        <f>UPPER(IF($Z478="","",IF(COUNTIF($AI$34:$AI477,$Z478)&lt;1,$Z478,"")))</f>
        <v/>
      </c>
      <c r="AJ478" s="36" t="str">
        <f t="shared" si="61"/>
        <v/>
      </c>
      <c r="AK478" s="109" t="str">
        <f t="shared" si="57"/>
        <v/>
      </c>
      <c r="AL478" s="246"/>
      <c r="AM478" s="33"/>
    </row>
    <row r="479" spans="1:39" s="106" customFormat="1">
      <c r="A479" s="36" t="str">
        <f t="shared" si="58"/>
        <v>XXX</v>
      </c>
      <c r="B479" s="105" t="str">
        <f t="shared" si="55"/>
        <v/>
      </c>
      <c r="C479" s="178"/>
      <c r="D479" s="36"/>
      <c r="E479" s="36" t="str">
        <f t="shared" si="59"/>
        <v/>
      </c>
      <c r="F479" s="246"/>
      <c r="G479" s="246"/>
      <c r="H479" s="246"/>
      <c r="I479" s="246"/>
      <c r="J479" s="246"/>
      <c r="K479" s="246"/>
      <c r="L479" s="246"/>
      <c r="M479" s="246"/>
      <c r="N479" s="246"/>
      <c r="O479" s="246"/>
      <c r="P479" s="246"/>
      <c r="Q479" s="246"/>
      <c r="R479" s="246"/>
      <c r="S479" s="246"/>
      <c r="T479" s="246"/>
      <c r="U479" s="246"/>
      <c r="V479" s="246"/>
      <c r="W479" s="246"/>
      <c r="X479" s="246"/>
      <c r="Y479" s="246"/>
      <c r="Z479" s="246"/>
      <c r="AA479" s="247"/>
      <c r="AB479" s="246"/>
      <c r="AC479" s="248"/>
      <c r="AD479" s="246"/>
      <c r="AE479" s="246"/>
      <c r="AF479" s="246"/>
      <c r="AG479" s="108" t="str">
        <f t="shared" si="60"/>
        <v/>
      </c>
      <c r="AH479" s="13" t="str">
        <f t="shared" si="56"/>
        <v/>
      </c>
      <c r="AI479" s="181" t="str">
        <f>UPPER(IF($Z479="","",IF(COUNTIF($AI$34:$AI478,$Z479)&lt;1,$Z479,"")))</f>
        <v/>
      </c>
      <c r="AJ479" s="36" t="str">
        <f t="shared" si="61"/>
        <v/>
      </c>
      <c r="AK479" s="109" t="str">
        <f t="shared" si="57"/>
        <v/>
      </c>
      <c r="AL479" s="246"/>
      <c r="AM479" s="33"/>
    </row>
    <row r="480" spans="1:39" s="106" customFormat="1">
      <c r="A480" s="36" t="str">
        <f t="shared" si="58"/>
        <v>XXX</v>
      </c>
      <c r="B480" s="105" t="str">
        <f t="shared" si="55"/>
        <v/>
      </c>
      <c r="C480" s="178"/>
      <c r="D480" s="36"/>
      <c r="E480" s="36" t="str">
        <f t="shared" si="59"/>
        <v/>
      </c>
      <c r="F480" s="246"/>
      <c r="G480" s="246"/>
      <c r="H480" s="246"/>
      <c r="I480" s="246"/>
      <c r="J480" s="246"/>
      <c r="K480" s="246"/>
      <c r="L480" s="246"/>
      <c r="M480" s="246"/>
      <c r="N480" s="246"/>
      <c r="O480" s="246"/>
      <c r="P480" s="246"/>
      <c r="Q480" s="246"/>
      <c r="R480" s="246"/>
      <c r="S480" s="246"/>
      <c r="T480" s="246"/>
      <c r="U480" s="246"/>
      <c r="V480" s="246"/>
      <c r="W480" s="246"/>
      <c r="X480" s="246"/>
      <c r="Y480" s="246"/>
      <c r="Z480" s="246"/>
      <c r="AA480" s="247"/>
      <c r="AB480" s="246"/>
      <c r="AC480" s="248"/>
      <c r="AD480" s="246"/>
      <c r="AE480" s="246"/>
      <c r="AF480" s="246"/>
      <c r="AG480" s="108" t="str">
        <f t="shared" si="60"/>
        <v/>
      </c>
      <c r="AH480" s="13" t="str">
        <f t="shared" si="56"/>
        <v/>
      </c>
      <c r="AI480" s="181" t="str">
        <f>UPPER(IF($Z480="","",IF(COUNTIF($AI$34:$AI479,$Z480)&lt;1,$Z480,"")))</f>
        <v/>
      </c>
      <c r="AJ480" s="36" t="str">
        <f t="shared" si="61"/>
        <v/>
      </c>
      <c r="AK480" s="109" t="str">
        <f t="shared" si="57"/>
        <v/>
      </c>
      <c r="AL480" s="246"/>
      <c r="AM480" s="33"/>
    </row>
    <row r="481" spans="1:39" s="106" customFormat="1">
      <c r="A481" s="36" t="str">
        <f t="shared" si="58"/>
        <v>XXX</v>
      </c>
      <c r="B481" s="105" t="str">
        <f t="shared" si="55"/>
        <v/>
      </c>
      <c r="C481" s="176"/>
      <c r="D481" s="36"/>
      <c r="E481" s="36" t="str">
        <f t="shared" si="59"/>
        <v/>
      </c>
      <c r="F481" s="246"/>
      <c r="G481" s="246"/>
      <c r="H481" s="246"/>
      <c r="I481" s="246"/>
      <c r="J481" s="246"/>
      <c r="K481" s="246"/>
      <c r="L481" s="246"/>
      <c r="M481" s="246"/>
      <c r="N481" s="246"/>
      <c r="O481" s="246"/>
      <c r="P481" s="246"/>
      <c r="Q481" s="246"/>
      <c r="R481" s="246"/>
      <c r="S481" s="246"/>
      <c r="T481" s="246"/>
      <c r="U481" s="246"/>
      <c r="V481" s="246"/>
      <c r="W481" s="246"/>
      <c r="X481" s="246"/>
      <c r="Y481" s="246"/>
      <c r="Z481" s="246"/>
      <c r="AA481" s="247"/>
      <c r="AB481" s="246"/>
      <c r="AC481" s="248"/>
      <c r="AD481" s="246"/>
      <c r="AE481" s="246"/>
      <c r="AF481" s="246"/>
      <c r="AG481" s="108" t="str">
        <f t="shared" si="60"/>
        <v/>
      </c>
      <c r="AH481" s="13" t="str">
        <f t="shared" si="56"/>
        <v/>
      </c>
      <c r="AI481" s="181" t="str">
        <f>UPPER(IF($Z481="","",IF(COUNTIF($AI$34:$AI480,$Z481)&lt;1,$Z481,"")))</f>
        <v/>
      </c>
      <c r="AJ481" s="36" t="str">
        <f t="shared" si="61"/>
        <v/>
      </c>
      <c r="AK481" s="109" t="str">
        <f t="shared" si="57"/>
        <v/>
      </c>
      <c r="AL481" s="246"/>
      <c r="AM481" s="33"/>
    </row>
    <row r="482" spans="1:39" s="106" customFormat="1">
      <c r="A482" s="36" t="str">
        <f t="shared" si="58"/>
        <v>XXX</v>
      </c>
      <c r="B482" s="105" t="str">
        <f t="shared" si="55"/>
        <v/>
      </c>
      <c r="C482" s="177"/>
      <c r="D482" s="36"/>
      <c r="E482" s="36" t="str">
        <f t="shared" si="59"/>
        <v/>
      </c>
      <c r="F482" s="246"/>
      <c r="G482" s="246"/>
      <c r="H482" s="246"/>
      <c r="I482" s="246"/>
      <c r="J482" s="246"/>
      <c r="K482" s="246"/>
      <c r="L482" s="246"/>
      <c r="M482" s="246"/>
      <c r="N482" s="246"/>
      <c r="O482" s="246"/>
      <c r="P482" s="246"/>
      <c r="Q482" s="246"/>
      <c r="R482" s="246"/>
      <c r="S482" s="246"/>
      <c r="T482" s="246"/>
      <c r="U482" s="246"/>
      <c r="V482" s="246"/>
      <c r="W482" s="246"/>
      <c r="X482" s="246"/>
      <c r="Y482" s="246"/>
      <c r="Z482" s="246"/>
      <c r="AA482" s="247"/>
      <c r="AB482" s="246"/>
      <c r="AC482" s="248"/>
      <c r="AD482" s="246"/>
      <c r="AE482" s="246"/>
      <c r="AF482" s="246"/>
      <c r="AG482" s="108" t="str">
        <f t="shared" si="60"/>
        <v/>
      </c>
      <c r="AH482" s="13" t="str">
        <f t="shared" si="56"/>
        <v/>
      </c>
      <c r="AI482" s="181" t="str">
        <f>UPPER(IF($Z482="","",IF(COUNTIF($AI$34:$AI481,$Z482)&lt;1,$Z482,"")))</f>
        <v/>
      </c>
      <c r="AJ482" s="36" t="str">
        <f t="shared" si="61"/>
        <v/>
      </c>
      <c r="AK482" s="109" t="str">
        <f t="shared" si="57"/>
        <v/>
      </c>
      <c r="AL482" s="246"/>
      <c r="AM482" s="33"/>
    </row>
    <row r="483" spans="1:39" s="106" customFormat="1">
      <c r="A483" s="36" t="str">
        <f t="shared" si="58"/>
        <v>XXX</v>
      </c>
      <c r="B483" s="105" t="str">
        <f t="shared" ref="B483:B546" si="62">IF(G483="","",IF(C483="","X",A483&amp;TEXT(C483,"000")))</f>
        <v/>
      </c>
      <c r="C483" s="176"/>
      <c r="D483" s="36"/>
      <c r="E483" s="36" t="str">
        <f t="shared" si="59"/>
        <v/>
      </c>
      <c r="F483" s="246"/>
      <c r="G483" s="246"/>
      <c r="H483" s="246"/>
      <c r="I483" s="246"/>
      <c r="J483" s="246"/>
      <c r="K483" s="246"/>
      <c r="L483" s="246"/>
      <c r="M483" s="246"/>
      <c r="N483" s="246"/>
      <c r="O483" s="246"/>
      <c r="P483" s="246"/>
      <c r="Q483" s="246"/>
      <c r="R483" s="246"/>
      <c r="S483" s="246"/>
      <c r="T483" s="246"/>
      <c r="U483" s="246"/>
      <c r="V483" s="246"/>
      <c r="W483" s="246"/>
      <c r="X483" s="246"/>
      <c r="Y483" s="246"/>
      <c r="Z483" s="246"/>
      <c r="AA483" s="247"/>
      <c r="AB483" s="246"/>
      <c r="AC483" s="248"/>
      <c r="AD483" s="246"/>
      <c r="AE483" s="246"/>
      <c r="AF483" s="246"/>
      <c r="AG483" s="108" t="str">
        <f t="shared" si="60"/>
        <v/>
      </c>
      <c r="AH483" s="13" t="str">
        <f t="shared" ref="AH483:AH546" si="63">IF(AI483="","",$AH$31)</f>
        <v/>
      </c>
      <c r="AI483" s="181" t="str">
        <f>UPPER(IF($Z483="","",IF(COUNTIF($AI$34:$AI482,$Z483)&lt;1,$Z483,"")))</f>
        <v/>
      </c>
      <c r="AJ483" s="36" t="str">
        <f t="shared" si="61"/>
        <v/>
      </c>
      <c r="AK483" s="109" t="str">
        <f t="shared" ref="AK483:AK546" si="64">IF($E483="","",IF(ISTEXT($AG483),"輸入有錯誤",IF($AA483="",SUM($AG483:$AH483)+$AM483,SUM($AG483:$AH483)+$AM483+$AA$34)))</f>
        <v/>
      </c>
      <c r="AL483" s="246"/>
      <c r="AM483" s="33"/>
    </row>
    <row r="484" spans="1:39" s="106" customFormat="1">
      <c r="A484" s="36" t="str">
        <f t="shared" ref="A484:A547" si="65">IF(H484="M","B",IF(H484="F","G","XXX"))</f>
        <v>XXX</v>
      </c>
      <c r="B484" s="105" t="str">
        <f t="shared" si="62"/>
        <v/>
      </c>
      <c r="C484" s="177"/>
      <c r="D484" s="36"/>
      <c r="E484" s="36" t="str">
        <f t="shared" ref="E484:E547" si="66">UPPER(IF($I484="","",IF(AND($I484&lt;=$E$4,$I484&gt;=$D$4),$A484&amp;$F$4,IF(AND($I484&lt;=$E$5,$I484&gt;=$D$5),$A484&amp;$F$5,IF(AND($I484&lt;=$E$6,$I484&gt;=$D$6),$A484&amp;$F$6,IF(AND($I484&lt;=$E$7,$I484&gt;=$D$7),$A484&amp;$F$7,IF(AND($I484&lt;=$E$8,$I484&gt;=$D$8),$A484&amp;$F$8,IF(AND($I484&lt;=$E$9,$I484&gt;=$D$9),$A484&amp;$F$9,IF(AND($I484&lt;=$E$10,$I484&gt;=$D$10),$A484&amp;$F$10,IF(AND($I484&lt;=$E$11,$I484&gt;=$D$11),$A484&amp;$F$11,IF(AND($I484&lt;=$E$12,$I484&gt;=$D$12),$A484&amp;$F$12,"ERR")))))))))))</f>
        <v/>
      </c>
      <c r="F484" s="246"/>
      <c r="G484" s="246"/>
      <c r="H484" s="246"/>
      <c r="I484" s="246"/>
      <c r="J484" s="246"/>
      <c r="K484" s="246"/>
      <c r="L484" s="246"/>
      <c r="M484" s="246"/>
      <c r="N484" s="246"/>
      <c r="O484" s="246"/>
      <c r="P484" s="246"/>
      <c r="Q484" s="246"/>
      <c r="R484" s="246"/>
      <c r="S484" s="246"/>
      <c r="T484" s="246"/>
      <c r="U484" s="246"/>
      <c r="V484" s="246"/>
      <c r="W484" s="246"/>
      <c r="X484" s="246"/>
      <c r="Y484" s="246"/>
      <c r="Z484" s="246"/>
      <c r="AA484" s="247"/>
      <c r="AB484" s="246"/>
      <c r="AC484" s="248"/>
      <c r="AD484" s="246"/>
      <c r="AE484" s="246"/>
      <c r="AF484" s="246"/>
      <c r="AG484" s="108" t="str">
        <f t="shared" ref="AG484:AG547" si="67">IF(I484="","",IF(COUNTA(J484:W484)&gt;4,"超過項目上限",IF(COUNTA(J484:W484)=0,200,IF(COUNTA(AB484)=1,COUNTA(J484:W484)*($AG$31+$AG$32)+$AG$30,IF(COUNTA(AB484)=0,COUNTA(J484:W484)*$AG$31+$AG$30,"輸入錯誤")))))</f>
        <v/>
      </c>
      <c r="AH484" s="13" t="str">
        <f t="shared" si="63"/>
        <v/>
      </c>
      <c r="AI484" s="181" t="str">
        <f>UPPER(IF($Z484="","",IF(COUNTIF($AI$34:$AI483,$Z484)&lt;1,$Z484,"")))</f>
        <v/>
      </c>
      <c r="AJ484" s="36" t="str">
        <f t="shared" si="61"/>
        <v/>
      </c>
      <c r="AK484" s="109" t="str">
        <f t="shared" si="64"/>
        <v/>
      </c>
      <c r="AL484" s="246"/>
      <c r="AM484" s="33"/>
    </row>
    <row r="485" spans="1:39" s="106" customFormat="1">
      <c r="A485" s="36" t="str">
        <f t="shared" si="65"/>
        <v>XXX</v>
      </c>
      <c r="B485" s="105" t="str">
        <f t="shared" si="62"/>
        <v/>
      </c>
      <c r="C485" s="176"/>
      <c r="D485" s="36"/>
      <c r="E485" s="36" t="str">
        <f t="shared" si="66"/>
        <v/>
      </c>
      <c r="F485" s="246"/>
      <c r="G485" s="246"/>
      <c r="H485" s="246"/>
      <c r="I485" s="246"/>
      <c r="J485" s="246"/>
      <c r="K485" s="246"/>
      <c r="L485" s="246"/>
      <c r="M485" s="246"/>
      <c r="N485" s="246"/>
      <c r="O485" s="246"/>
      <c r="P485" s="246"/>
      <c r="Q485" s="246"/>
      <c r="R485" s="246"/>
      <c r="S485" s="246"/>
      <c r="T485" s="246"/>
      <c r="U485" s="246"/>
      <c r="V485" s="246"/>
      <c r="W485" s="246"/>
      <c r="X485" s="246"/>
      <c r="Y485" s="246"/>
      <c r="Z485" s="246"/>
      <c r="AA485" s="247"/>
      <c r="AB485" s="246"/>
      <c r="AC485" s="248"/>
      <c r="AD485" s="246"/>
      <c r="AE485" s="246"/>
      <c r="AF485" s="246"/>
      <c r="AG485" s="108" t="str">
        <f t="shared" si="67"/>
        <v/>
      </c>
      <c r="AH485" s="13" t="str">
        <f t="shared" si="63"/>
        <v/>
      </c>
      <c r="AI485" s="181" t="str">
        <f>UPPER(IF($Z485="","",IF(COUNTIF($AI$34:$AI484,$Z485)&lt;1,$Z485,"")))</f>
        <v/>
      </c>
      <c r="AJ485" s="36" t="str">
        <f t="shared" si="61"/>
        <v/>
      </c>
      <c r="AK485" s="109" t="str">
        <f t="shared" si="64"/>
        <v/>
      </c>
      <c r="AL485" s="246"/>
      <c r="AM485" s="33"/>
    </row>
    <row r="486" spans="1:39" s="106" customFormat="1">
      <c r="A486" s="36" t="str">
        <f t="shared" si="65"/>
        <v>XXX</v>
      </c>
      <c r="B486" s="105" t="str">
        <f t="shared" si="62"/>
        <v/>
      </c>
      <c r="C486" s="177"/>
      <c r="D486" s="36"/>
      <c r="E486" s="36" t="str">
        <f t="shared" si="66"/>
        <v/>
      </c>
      <c r="F486" s="246"/>
      <c r="G486" s="246"/>
      <c r="H486" s="246"/>
      <c r="I486" s="246"/>
      <c r="J486" s="246"/>
      <c r="K486" s="246"/>
      <c r="L486" s="246"/>
      <c r="M486" s="246"/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7"/>
      <c r="AB486" s="246"/>
      <c r="AC486" s="248"/>
      <c r="AD486" s="246"/>
      <c r="AE486" s="246"/>
      <c r="AF486" s="246"/>
      <c r="AG486" s="108" t="str">
        <f t="shared" si="67"/>
        <v/>
      </c>
      <c r="AH486" s="13" t="str">
        <f t="shared" si="63"/>
        <v/>
      </c>
      <c r="AI486" s="181" t="str">
        <f>UPPER(IF($Z486="","",IF(COUNTIF($AI$34:$AI485,$Z486)&lt;1,$Z486,"")))</f>
        <v/>
      </c>
      <c r="AJ486" s="36" t="str">
        <f t="shared" si="61"/>
        <v/>
      </c>
      <c r="AK486" s="109" t="str">
        <f t="shared" si="64"/>
        <v/>
      </c>
      <c r="AL486" s="246"/>
      <c r="AM486" s="33"/>
    </row>
    <row r="487" spans="1:39" s="106" customFormat="1">
      <c r="A487" s="36" t="str">
        <f t="shared" si="65"/>
        <v>XXX</v>
      </c>
      <c r="B487" s="105" t="str">
        <f t="shared" si="62"/>
        <v/>
      </c>
      <c r="C487" s="176"/>
      <c r="D487" s="36"/>
      <c r="E487" s="36" t="str">
        <f t="shared" si="66"/>
        <v/>
      </c>
      <c r="F487" s="246"/>
      <c r="G487" s="246"/>
      <c r="H487" s="246"/>
      <c r="I487" s="246"/>
      <c r="J487" s="246"/>
      <c r="K487" s="246"/>
      <c r="L487" s="246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7"/>
      <c r="AB487" s="246"/>
      <c r="AC487" s="248"/>
      <c r="AD487" s="246"/>
      <c r="AE487" s="246"/>
      <c r="AF487" s="246"/>
      <c r="AG487" s="108" t="str">
        <f t="shared" si="67"/>
        <v/>
      </c>
      <c r="AH487" s="13" t="str">
        <f t="shared" si="63"/>
        <v/>
      </c>
      <c r="AI487" s="181" t="str">
        <f>UPPER(IF($Z487="","",IF(COUNTIF($AI$34:$AI486,$Z487)&lt;1,$Z487,"")))</f>
        <v/>
      </c>
      <c r="AJ487" s="36" t="str">
        <f t="shared" si="61"/>
        <v/>
      </c>
      <c r="AK487" s="109" t="str">
        <f t="shared" si="64"/>
        <v/>
      </c>
      <c r="AL487" s="246"/>
      <c r="AM487" s="33"/>
    </row>
    <row r="488" spans="1:39" s="106" customFormat="1">
      <c r="A488" s="36" t="str">
        <f t="shared" si="65"/>
        <v>XXX</v>
      </c>
      <c r="B488" s="105" t="str">
        <f t="shared" si="62"/>
        <v/>
      </c>
      <c r="C488" s="178"/>
      <c r="D488" s="36"/>
      <c r="E488" s="36" t="str">
        <f t="shared" si="66"/>
        <v/>
      </c>
      <c r="F488" s="246"/>
      <c r="G488" s="246"/>
      <c r="H488" s="246"/>
      <c r="I488" s="246"/>
      <c r="J488" s="246"/>
      <c r="K488" s="246"/>
      <c r="L488" s="246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7"/>
      <c r="AB488" s="246"/>
      <c r="AC488" s="248"/>
      <c r="AD488" s="246"/>
      <c r="AE488" s="246"/>
      <c r="AF488" s="246"/>
      <c r="AG488" s="108" t="str">
        <f t="shared" si="67"/>
        <v/>
      </c>
      <c r="AH488" s="13" t="str">
        <f t="shared" si="63"/>
        <v/>
      </c>
      <c r="AI488" s="181" t="str">
        <f>UPPER(IF($Z488="","",IF(COUNTIF($AI$34:$AI487,$Z488)&lt;1,$Z488,"")))</f>
        <v/>
      </c>
      <c r="AJ488" s="36" t="str">
        <f t="shared" si="61"/>
        <v/>
      </c>
      <c r="AK488" s="109" t="str">
        <f t="shared" si="64"/>
        <v/>
      </c>
      <c r="AL488" s="246"/>
      <c r="AM488" s="33"/>
    </row>
    <row r="489" spans="1:39" s="106" customFormat="1">
      <c r="A489" s="36" t="str">
        <f t="shared" si="65"/>
        <v>XXX</v>
      </c>
      <c r="B489" s="105" t="str">
        <f t="shared" si="62"/>
        <v/>
      </c>
      <c r="C489" s="179"/>
      <c r="D489" s="36"/>
      <c r="E489" s="36" t="str">
        <f t="shared" si="66"/>
        <v/>
      </c>
      <c r="F489" s="246"/>
      <c r="G489" s="246"/>
      <c r="H489" s="246"/>
      <c r="I489" s="246"/>
      <c r="J489" s="246"/>
      <c r="K489" s="246"/>
      <c r="L489" s="246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7"/>
      <c r="AB489" s="246"/>
      <c r="AC489" s="248"/>
      <c r="AD489" s="246"/>
      <c r="AE489" s="246"/>
      <c r="AF489" s="246"/>
      <c r="AG489" s="108" t="str">
        <f t="shared" si="67"/>
        <v/>
      </c>
      <c r="AH489" s="13" t="str">
        <f t="shared" si="63"/>
        <v/>
      </c>
      <c r="AI489" s="181" t="str">
        <f>UPPER(IF($Z489="","",IF(COUNTIF($AI$34:$AI488,$Z489)&lt;1,$Z489,"")))</f>
        <v/>
      </c>
      <c r="AJ489" s="36" t="str">
        <f t="shared" si="61"/>
        <v/>
      </c>
      <c r="AK489" s="109" t="str">
        <f t="shared" si="64"/>
        <v/>
      </c>
      <c r="AL489" s="246"/>
      <c r="AM489" s="33"/>
    </row>
    <row r="490" spans="1:39" s="106" customFormat="1">
      <c r="A490" s="36" t="str">
        <f t="shared" si="65"/>
        <v>XXX</v>
      </c>
      <c r="B490" s="105" t="str">
        <f t="shared" si="62"/>
        <v/>
      </c>
      <c r="C490" s="178"/>
      <c r="D490" s="36"/>
      <c r="E490" s="36" t="str">
        <f t="shared" si="66"/>
        <v/>
      </c>
      <c r="F490" s="246"/>
      <c r="G490" s="246"/>
      <c r="H490" s="246"/>
      <c r="I490" s="246"/>
      <c r="J490" s="246"/>
      <c r="K490" s="246"/>
      <c r="L490" s="246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7"/>
      <c r="AB490" s="246"/>
      <c r="AC490" s="248"/>
      <c r="AD490" s="246"/>
      <c r="AE490" s="246"/>
      <c r="AF490" s="246"/>
      <c r="AG490" s="108" t="str">
        <f t="shared" si="67"/>
        <v/>
      </c>
      <c r="AH490" s="13" t="str">
        <f t="shared" si="63"/>
        <v/>
      </c>
      <c r="AI490" s="181" t="str">
        <f>UPPER(IF($Z490="","",IF(COUNTIF($AI$34:$AI489,$Z490)&lt;1,$Z490,"")))</f>
        <v/>
      </c>
      <c r="AJ490" s="36" t="str">
        <f t="shared" si="61"/>
        <v/>
      </c>
      <c r="AK490" s="109" t="str">
        <f t="shared" si="64"/>
        <v/>
      </c>
      <c r="AL490" s="246"/>
      <c r="AM490" s="33"/>
    </row>
    <row r="491" spans="1:39" s="106" customFormat="1">
      <c r="A491" s="36" t="str">
        <f t="shared" si="65"/>
        <v>XXX</v>
      </c>
      <c r="B491" s="105" t="str">
        <f t="shared" si="62"/>
        <v/>
      </c>
      <c r="C491" s="179"/>
      <c r="D491" s="36"/>
      <c r="E491" s="36" t="str">
        <f t="shared" si="66"/>
        <v/>
      </c>
      <c r="F491" s="246"/>
      <c r="G491" s="246"/>
      <c r="H491" s="246"/>
      <c r="I491" s="246"/>
      <c r="J491" s="246"/>
      <c r="K491" s="246"/>
      <c r="L491" s="246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7"/>
      <c r="AB491" s="246"/>
      <c r="AC491" s="248"/>
      <c r="AD491" s="246"/>
      <c r="AE491" s="246"/>
      <c r="AF491" s="246"/>
      <c r="AG491" s="108" t="str">
        <f t="shared" si="67"/>
        <v/>
      </c>
      <c r="AH491" s="13" t="str">
        <f t="shared" si="63"/>
        <v/>
      </c>
      <c r="AI491" s="181" t="str">
        <f>UPPER(IF($Z491="","",IF(COUNTIF($AI$34:$AI490,$Z491)&lt;1,$Z491,"")))</f>
        <v/>
      </c>
      <c r="AJ491" s="36" t="str">
        <f t="shared" si="61"/>
        <v/>
      </c>
      <c r="AK491" s="109" t="str">
        <f t="shared" si="64"/>
        <v/>
      </c>
      <c r="AL491" s="246"/>
      <c r="AM491" s="33"/>
    </row>
    <row r="492" spans="1:39" s="106" customFormat="1">
      <c r="A492" s="36" t="str">
        <f t="shared" si="65"/>
        <v>XXX</v>
      </c>
      <c r="B492" s="105" t="str">
        <f t="shared" si="62"/>
        <v/>
      </c>
      <c r="C492" s="178"/>
      <c r="D492" s="36"/>
      <c r="E492" s="36" t="str">
        <f t="shared" si="66"/>
        <v/>
      </c>
      <c r="F492" s="246"/>
      <c r="G492" s="246"/>
      <c r="H492" s="246"/>
      <c r="I492" s="246"/>
      <c r="J492" s="246"/>
      <c r="K492" s="246"/>
      <c r="L492" s="246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7"/>
      <c r="AB492" s="246"/>
      <c r="AC492" s="248"/>
      <c r="AD492" s="246"/>
      <c r="AE492" s="246"/>
      <c r="AF492" s="246"/>
      <c r="AG492" s="108" t="str">
        <f t="shared" si="67"/>
        <v/>
      </c>
      <c r="AH492" s="13" t="str">
        <f t="shared" si="63"/>
        <v/>
      </c>
      <c r="AI492" s="181" t="str">
        <f>UPPER(IF($Z492="","",IF(COUNTIF($AI$34:$AI491,$Z492)&lt;1,$Z492,"")))</f>
        <v/>
      </c>
      <c r="AJ492" s="36" t="str">
        <f t="shared" si="61"/>
        <v/>
      </c>
      <c r="AK492" s="109" t="str">
        <f t="shared" si="64"/>
        <v/>
      </c>
      <c r="AL492" s="246"/>
      <c r="AM492" s="33"/>
    </row>
    <row r="493" spans="1:39" s="106" customFormat="1">
      <c r="A493" s="36" t="str">
        <f t="shared" si="65"/>
        <v>XXX</v>
      </c>
      <c r="B493" s="105" t="str">
        <f t="shared" si="62"/>
        <v/>
      </c>
      <c r="C493" s="178"/>
      <c r="D493" s="36"/>
      <c r="E493" s="36" t="str">
        <f t="shared" si="66"/>
        <v/>
      </c>
      <c r="F493" s="246"/>
      <c r="G493" s="246"/>
      <c r="H493" s="246"/>
      <c r="I493" s="246"/>
      <c r="J493" s="246"/>
      <c r="K493" s="246"/>
      <c r="L493" s="246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7"/>
      <c r="AB493" s="246"/>
      <c r="AC493" s="248"/>
      <c r="AD493" s="246"/>
      <c r="AE493" s="246"/>
      <c r="AF493" s="246"/>
      <c r="AG493" s="108" t="str">
        <f t="shared" si="67"/>
        <v/>
      </c>
      <c r="AH493" s="13" t="str">
        <f t="shared" si="63"/>
        <v/>
      </c>
      <c r="AI493" s="181" t="str">
        <f>UPPER(IF($Z493="","",IF(COUNTIF($AI$34:$AI492,$Z493)&lt;1,$Z493,"")))</f>
        <v/>
      </c>
      <c r="AJ493" s="36" t="str">
        <f t="shared" si="61"/>
        <v/>
      </c>
      <c r="AK493" s="109" t="str">
        <f t="shared" si="64"/>
        <v/>
      </c>
      <c r="AL493" s="246"/>
      <c r="AM493" s="33"/>
    </row>
    <row r="494" spans="1:39" s="106" customFormat="1">
      <c r="A494" s="36" t="str">
        <f t="shared" si="65"/>
        <v>XXX</v>
      </c>
      <c r="B494" s="105" t="str">
        <f t="shared" si="62"/>
        <v/>
      </c>
      <c r="C494" s="178"/>
      <c r="D494" s="36"/>
      <c r="E494" s="36" t="str">
        <f t="shared" si="66"/>
        <v/>
      </c>
      <c r="F494" s="246"/>
      <c r="G494" s="246"/>
      <c r="H494" s="246"/>
      <c r="I494" s="246"/>
      <c r="J494" s="246"/>
      <c r="K494" s="246"/>
      <c r="L494" s="246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7"/>
      <c r="AB494" s="246"/>
      <c r="AC494" s="248"/>
      <c r="AD494" s="246"/>
      <c r="AE494" s="246"/>
      <c r="AF494" s="246"/>
      <c r="AG494" s="108" t="str">
        <f t="shared" si="67"/>
        <v/>
      </c>
      <c r="AH494" s="13" t="str">
        <f t="shared" si="63"/>
        <v/>
      </c>
      <c r="AI494" s="181" t="str">
        <f>UPPER(IF($Z494="","",IF(COUNTIF($AI$34:$AI493,$Z494)&lt;1,$Z494,"")))</f>
        <v/>
      </c>
      <c r="AJ494" s="36" t="str">
        <f t="shared" si="61"/>
        <v/>
      </c>
      <c r="AK494" s="109" t="str">
        <f t="shared" si="64"/>
        <v/>
      </c>
      <c r="AL494" s="246"/>
      <c r="AM494" s="33"/>
    </row>
    <row r="495" spans="1:39" s="106" customFormat="1">
      <c r="A495" s="36" t="str">
        <f t="shared" si="65"/>
        <v>XXX</v>
      </c>
      <c r="B495" s="105" t="str">
        <f t="shared" si="62"/>
        <v/>
      </c>
      <c r="C495" s="178"/>
      <c r="D495" s="36"/>
      <c r="E495" s="36" t="str">
        <f t="shared" si="66"/>
        <v/>
      </c>
      <c r="F495" s="246"/>
      <c r="G495" s="246"/>
      <c r="H495" s="246"/>
      <c r="I495" s="246"/>
      <c r="J495" s="246"/>
      <c r="K495" s="246"/>
      <c r="L495" s="246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7"/>
      <c r="AB495" s="246"/>
      <c r="AC495" s="248"/>
      <c r="AD495" s="246"/>
      <c r="AE495" s="246"/>
      <c r="AF495" s="246"/>
      <c r="AG495" s="108" t="str">
        <f t="shared" si="67"/>
        <v/>
      </c>
      <c r="AH495" s="13" t="str">
        <f t="shared" si="63"/>
        <v/>
      </c>
      <c r="AI495" s="181" t="str">
        <f>UPPER(IF($Z495="","",IF(COUNTIF($AI$34:$AI494,$Z495)&lt;1,$Z495,"")))</f>
        <v/>
      </c>
      <c r="AJ495" s="36" t="str">
        <f t="shared" si="61"/>
        <v/>
      </c>
      <c r="AK495" s="109" t="str">
        <f t="shared" si="64"/>
        <v/>
      </c>
      <c r="AL495" s="246"/>
      <c r="AM495" s="33"/>
    </row>
    <row r="496" spans="1:39" s="106" customFormat="1">
      <c r="A496" s="36" t="str">
        <f t="shared" si="65"/>
        <v>XXX</v>
      </c>
      <c r="B496" s="105" t="str">
        <f t="shared" si="62"/>
        <v/>
      </c>
      <c r="C496" s="177"/>
      <c r="D496" s="36"/>
      <c r="E496" s="36" t="str">
        <f t="shared" si="66"/>
        <v/>
      </c>
      <c r="F496" s="246"/>
      <c r="G496" s="246"/>
      <c r="H496" s="246"/>
      <c r="I496" s="246"/>
      <c r="J496" s="246"/>
      <c r="K496" s="246"/>
      <c r="L496" s="246"/>
      <c r="M496" s="246"/>
      <c r="N496" s="246"/>
      <c r="O496" s="246"/>
      <c r="P496" s="246"/>
      <c r="Q496" s="246"/>
      <c r="R496" s="246"/>
      <c r="S496" s="246"/>
      <c r="T496" s="246"/>
      <c r="U496" s="246"/>
      <c r="V496" s="246"/>
      <c r="W496" s="246"/>
      <c r="X496" s="246"/>
      <c r="Y496" s="246"/>
      <c r="Z496" s="246"/>
      <c r="AA496" s="247"/>
      <c r="AB496" s="246"/>
      <c r="AC496" s="248"/>
      <c r="AD496" s="246"/>
      <c r="AE496" s="246"/>
      <c r="AF496" s="246"/>
      <c r="AG496" s="108" t="str">
        <f t="shared" si="67"/>
        <v/>
      </c>
      <c r="AH496" s="13" t="str">
        <f t="shared" si="63"/>
        <v/>
      </c>
      <c r="AI496" s="181" t="str">
        <f>UPPER(IF($Z496="","",IF(COUNTIF($AI$34:$AI495,$Z496)&lt;1,$Z496,"")))</f>
        <v/>
      </c>
      <c r="AJ496" s="36" t="str">
        <f t="shared" si="61"/>
        <v/>
      </c>
      <c r="AK496" s="109" t="str">
        <f t="shared" si="64"/>
        <v/>
      </c>
      <c r="AL496" s="246"/>
      <c r="AM496" s="33"/>
    </row>
    <row r="497" spans="1:39" s="106" customFormat="1">
      <c r="A497" s="36" t="str">
        <f t="shared" si="65"/>
        <v>XXX</v>
      </c>
      <c r="B497" s="105" t="str">
        <f t="shared" si="62"/>
        <v/>
      </c>
      <c r="C497" s="177"/>
      <c r="D497" s="36"/>
      <c r="E497" s="36" t="str">
        <f t="shared" si="66"/>
        <v/>
      </c>
      <c r="F497" s="246"/>
      <c r="G497" s="246"/>
      <c r="H497" s="246"/>
      <c r="I497" s="246"/>
      <c r="J497" s="246"/>
      <c r="K497" s="246"/>
      <c r="L497" s="246"/>
      <c r="M497" s="246"/>
      <c r="N497" s="246"/>
      <c r="O497" s="246"/>
      <c r="P497" s="246"/>
      <c r="Q497" s="246"/>
      <c r="R497" s="246"/>
      <c r="S497" s="246"/>
      <c r="T497" s="246"/>
      <c r="U497" s="246"/>
      <c r="V497" s="246"/>
      <c r="W497" s="246"/>
      <c r="X497" s="246"/>
      <c r="Y497" s="246"/>
      <c r="Z497" s="246"/>
      <c r="AA497" s="247"/>
      <c r="AB497" s="246"/>
      <c r="AC497" s="248"/>
      <c r="AD497" s="246"/>
      <c r="AE497" s="246"/>
      <c r="AF497" s="246"/>
      <c r="AG497" s="108" t="str">
        <f t="shared" si="67"/>
        <v/>
      </c>
      <c r="AH497" s="13" t="str">
        <f t="shared" si="63"/>
        <v/>
      </c>
      <c r="AI497" s="181" t="str">
        <f>UPPER(IF($Z497="","",IF(COUNTIF($AI$34:$AI496,$Z497)&lt;1,$Z497,"")))</f>
        <v/>
      </c>
      <c r="AJ497" s="36" t="str">
        <f t="shared" si="61"/>
        <v/>
      </c>
      <c r="AK497" s="109" t="str">
        <f t="shared" si="64"/>
        <v/>
      </c>
      <c r="AL497" s="246"/>
      <c r="AM497" s="33"/>
    </row>
    <row r="498" spans="1:39" s="106" customFormat="1">
      <c r="A498" s="36" t="str">
        <f t="shared" si="65"/>
        <v>XXX</v>
      </c>
      <c r="B498" s="105" t="str">
        <f t="shared" si="62"/>
        <v/>
      </c>
      <c r="C498" s="177"/>
      <c r="D498" s="36"/>
      <c r="E498" s="36" t="str">
        <f t="shared" si="66"/>
        <v/>
      </c>
      <c r="F498" s="246"/>
      <c r="G498" s="246"/>
      <c r="H498" s="246"/>
      <c r="I498" s="246"/>
      <c r="J498" s="246"/>
      <c r="K498" s="246"/>
      <c r="L498" s="246"/>
      <c r="M498" s="246"/>
      <c r="N498" s="246"/>
      <c r="O498" s="246"/>
      <c r="P498" s="246"/>
      <c r="Q498" s="246"/>
      <c r="R498" s="246"/>
      <c r="S498" s="246"/>
      <c r="T498" s="246"/>
      <c r="U498" s="246"/>
      <c r="V498" s="246"/>
      <c r="W498" s="246"/>
      <c r="X498" s="246"/>
      <c r="Y498" s="246"/>
      <c r="Z498" s="246"/>
      <c r="AA498" s="247"/>
      <c r="AB498" s="246"/>
      <c r="AC498" s="248"/>
      <c r="AD498" s="246"/>
      <c r="AE498" s="246"/>
      <c r="AF498" s="246"/>
      <c r="AG498" s="108" t="str">
        <f t="shared" si="67"/>
        <v/>
      </c>
      <c r="AH498" s="13" t="str">
        <f t="shared" si="63"/>
        <v/>
      </c>
      <c r="AI498" s="181" t="str">
        <f>UPPER(IF($Z498="","",IF(COUNTIF($AI$34:$AI497,$Z498)&lt;1,$Z498,"")))</f>
        <v/>
      </c>
      <c r="AJ498" s="36" t="str">
        <f t="shared" si="61"/>
        <v/>
      </c>
      <c r="AK498" s="109" t="str">
        <f t="shared" si="64"/>
        <v/>
      </c>
      <c r="AL498" s="246"/>
      <c r="AM498" s="33"/>
    </row>
    <row r="499" spans="1:39" s="106" customFormat="1">
      <c r="A499" s="36" t="str">
        <f t="shared" si="65"/>
        <v>XXX</v>
      </c>
      <c r="B499" s="105" t="str">
        <f t="shared" si="62"/>
        <v/>
      </c>
      <c r="C499" s="177"/>
      <c r="D499" s="36"/>
      <c r="E499" s="36" t="str">
        <f t="shared" si="66"/>
        <v/>
      </c>
      <c r="F499" s="246"/>
      <c r="G499" s="246"/>
      <c r="H499" s="246"/>
      <c r="I499" s="246"/>
      <c r="J499" s="246"/>
      <c r="K499" s="246"/>
      <c r="L499" s="246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46"/>
      <c r="Y499" s="246"/>
      <c r="Z499" s="246"/>
      <c r="AA499" s="247"/>
      <c r="AB499" s="246"/>
      <c r="AC499" s="248"/>
      <c r="AD499" s="246"/>
      <c r="AE499" s="246"/>
      <c r="AF499" s="246"/>
      <c r="AG499" s="108" t="str">
        <f t="shared" si="67"/>
        <v/>
      </c>
      <c r="AH499" s="13" t="str">
        <f t="shared" si="63"/>
        <v/>
      </c>
      <c r="AI499" s="181" t="str">
        <f>UPPER(IF($Z499="","",IF(COUNTIF($AI$34:$AI498,$Z499)&lt;1,$Z499,"")))</f>
        <v/>
      </c>
      <c r="AJ499" s="36" t="str">
        <f t="shared" si="61"/>
        <v/>
      </c>
      <c r="AK499" s="109" t="str">
        <f t="shared" si="64"/>
        <v/>
      </c>
      <c r="AL499" s="246"/>
      <c r="AM499" s="33"/>
    </row>
    <row r="500" spans="1:39" s="106" customFormat="1">
      <c r="A500" s="36" t="str">
        <f t="shared" si="65"/>
        <v>XXX</v>
      </c>
      <c r="B500" s="105" t="str">
        <f t="shared" si="62"/>
        <v/>
      </c>
      <c r="C500" s="177"/>
      <c r="D500" s="36"/>
      <c r="E500" s="36" t="str">
        <f t="shared" si="66"/>
        <v/>
      </c>
      <c r="F500" s="246"/>
      <c r="G500" s="246"/>
      <c r="H500" s="246"/>
      <c r="I500" s="246"/>
      <c r="J500" s="246"/>
      <c r="K500" s="246"/>
      <c r="L500" s="246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46"/>
      <c r="Y500" s="246"/>
      <c r="Z500" s="246"/>
      <c r="AA500" s="247"/>
      <c r="AB500" s="246"/>
      <c r="AC500" s="248"/>
      <c r="AD500" s="246"/>
      <c r="AE500" s="246"/>
      <c r="AF500" s="246"/>
      <c r="AG500" s="108" t="str">
        <f t="shared" si="67"/>
        <v/>
      </c>
      <c r="AH500" s="13" t="str">
        <f t="shared" si="63"/>
        <v/>
      </c>
      <c r="AI500" s="181" t="str">
        <f>UPPER(IF($Z500="","",IF(COUNTIF($AI$34:$AI499,$Z500)&lt;1,$Z500,"")))</f>
        <v/>
      </c>
      <c r="AJ500" s="36" t="str">
        <f t="shared" si="61"/>
        <v/>
      </c>
      <c r="AK500" s="109" t="str">
        <f t="shared" si="64"/>
        <v/>
      </c>
      <c r="AL500" s="246"/>
      <c r="AM500" s="33"/>
    </row>
    <row r="501" spans="1:39" s="106" customFormat="1">
      <c r="A501" s="36" t="str">
        <f t="shared" si="65"/>
        <v>XXX</v>
      </c>
      <c r="B501" s="105" t="str">
        <f t="shared" si="62"/>
        <v/>
      </c>
      <c r="C501" s="177"/>
      <c r="D501" s="36"/>
      <c r="E501" s="36" t="str">
        <f t="shared" si="66"/>
        <v/>
      </c>
      <c r="F501" s="246"/>
      <c r="G501" s="246"/>
      <c r="H501" s="246"/>
      <c r="I501" s="246"/>
      <c r="J501" s="246"/>
      <c r="K501" s="246"/>
      <c r="L501" s="246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46"/>
      <c r="Y501" s="246"/>
      <c r="Z501" s="246"/>
      <c r="AA501" s="247"/>
      <c r="AB501" s="246"/>
      <c r="AC501" s="248"/>
      <c r="AD501" s="246"/>
      <c r="AE501" s="246"/>
      <c r="AF501" s="246"/>
      <c r="AG501" s="108" t="str">
        <f t="shared" si="67"/>
        <v/>
      </c>
      <c r="AH501" s="13" t="str">
        <f t="shared" si="63"/>
        <v/>
      </c>
      <c r="AI501" s="181" t="str">
        <f>UPPER(IF($Z501="","",IF(COUNTIF($AI$34:$AI500,$Z501)&lt;1,$Z501,"")))</f>
        <v/>
      </c>
      <c r="AJ501" s="36" t="str">
        <f t="shared" si="61"/>
        <v/>
      </c>
      <c r="AK501" s="109" t="str">
        <f t="shared" si="64"/>
        <v/>
      </c>
      <c r="AL501" s="246"/>
      <c r="AM501" s="33"/>
    </row>
    <row r="502" spans="1:39" s="106" customFormat="1">
      <c r="A502" s="36" t="str">
        <f t="shared" si="65"/>
        <v>XXX</v>
      </c>
      <c r="B502" s="105" t="str">
        <f t="shared" si="62"/>
        <v/>
      </c>
      <c r="C502" s="177"/>
      <c r="D502" s="36"/>
      <c r="E502" s="36" t="str">
        <f t="shared" si="66"/>
        <v/>
      </c>
      <c r="F502" s="246"/>
      <c r="G502" s="246"/>
      <c r="H502" s="246"/>
      <c r="I502" s="246"/>
      <c r="J502" s="246"/>
      <c r="K502" s="246"/>
      <c r="L502" s="246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46"/>
      <c r="Y502" s="246"/>
      <c r="Z502" s="246"/>
      <c r="AA502" s="247"/>
      <c r="AB502" s="246"/>
      <c r="AC502" s="248"/>
      <c r="AD502" s="246"/>
      <c r="AE502" s="246"/>
      <c r="AF502" s="246"/>
      <c r="AG502" s="108" t="str">
        <f t="shared" si="67"/>
        <v/>
      </c>
      <c r="AH502" s="13" t="str">
        <f t="shared" si="63"/>
        <v/>
      </c>
      <c r="AI502" s="181" t="str">
        <f>UPPER(IF($Z502="","",IF(COUNTIF($AI$34:$AI501,$Z502)&lt;1,$Z502,"")))</f>
        <v/>
      </c>
      <c r="AJ502" s="36" t="str">
        <f t="shared" si="61"/>
        <v/>
      </c>
      <c r="AK502" s="109" t="str">
        <f t="shared" si="64"/>
        <v/>
      </c>
      <c r="AL502" s="246"/>
      <c r="AM502" s="33"/>
    </row>
    <row r="503" spans="1:39" s="106" customFormat="1">
      <c r="A503" s="36" t="str">
        <f t="shared" si="65"/>
        <v>XXX</v>
      </c>
      <c r="B503" s="105" t="str">
        <f t="shared" si="62"/>
        <v/>
      </c>
      <c r="C503" s="177"/>
      <c r="D503" s="36"/>
      <c r="E503" s="36" t="str">
        <f t="shared" si="66"/>
        <v/>
      </c>
      <c r="F503" s="246"/>
      <c r="G503" s="246"/>
      <c r="H503" s="246"/>
      <c r="I503" s="246"/>
      <c r="J503" s="246"/>
      <c r="K503" s="246"/>
      <c r="L503" s="246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46"/>
      <c r="Y503" s="246"/>
      <c r="Z503" s="246"/>
      <c r="AA503" s="247"/>
      <c r="AB503" s="246"/>
      <c r="AC503" s="248"/>
      <c r="AD503" s="246"/>
      <c r="AE503" s="246"/>
      <c r="AF503" s="246"/>
      <c r="AG503" s="108" t="str">
        <f t="shared" si="67"/>
        <v/>
      </c>
      <c r="AH503" s="13" t="str">
        <f t="shared" si="63"/>
        <v/>
      </c>
      <c r="AI503" s="181" t="str">
        <f>UPPER(IF($Z503="","",IF(COUNTIF($AI$34:$AI502,$Z503)&lt;1,$Z503,"")))</f>
        <v/>
      </c>
      <c r="AJ503" s="36" t="str">
        <f t="shared" si="61"/>
        <v/>
      </c>
      <c r="AK503" s="109" t="str">
        <f t="shared" si="64"/>
        <v/>
      </c>
      <c r="AL503" s="246"/>
      <c r="AM503" s="33"/>
    </row>
    <row r="504" spans="1:39" s="106" customFormat="1">
      <c r="A504" s="36" t="str">
        <f t="shared" si="65"/>
        <v>XXX</v>
      </c>
      <c r="B504" s="105" t="str">
        <f t="shared" si="62"/>
        <v/>
      </c>
      <c r="C504" s="178"/>
      <c r="D504" s="36"/>
      <c r="E504" s="36" t="str">
        <f t="shared" si="66"/>
        <v/>
      </c>
      <c r="F504" s="246"/>
      <c r="G504" s="246"/>
      <c r="H504" s="246"/>
      <c r="I504" s="246"/>
      <c r="J504" s="246"/>
      <c r="K504" s="246"/>
      <c r="L504" s="246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46"/>
      <c r="Y504" s="246"/>
      <c r="Z504" s="246"/>
      <c r="AA504" s="247"/>
      <c r="AB504" s="246"/>
      <c r="AC504" s="248"/>
      <c r="AD504" s="246"/>
      <c r="AE504" s="246"/>
      <c r="AF504" s="246"/>
      <c r="AG504" s="108" t="str">
        <f t="shared" si="67"/>
        <v/>
      </c>
      <c r="AH504" s="13" t="str">
        <f t="shared" si="63"/>
        <v/>
      </c>
      <c r="AI504" s="181" t="str">
        <f>UPPER(IF($Z504="","",IF(COUNTIF($AI$34:$AI503,$Z504)&lt;1,$Z504,"")))</f>
        <v/>
      </c>
      <c r="AJ504" s="36" t="str">
        <f t="shared" si="61"/>
        <v/>
      </c>
      <c r="AK504" s="109" t="str">
        <f t="shared" si="64"/>
        <v/>
      </c>
      <c r="AL504" s="246"/>
      <c r="AM504" s="33"/>
    </row>
    <row r="505" spans="1:39" s="106" customFormat="1">
      <c r="A505" s="36" t="str">
        <f t="shared" si="65"/>
        <v>XXX</v>
      </c>
      <c r="B505" s="105" t="str">
        <f t="shared" si="62"/>
        <v/>
      </c>
      <c r="C505" s="177"/>
      <c r="D505" s="36"/>
      <c r="E505" s="36" t="str">
        <f t="shared" si="66"/>
        <v/>
      </c>
      <c r="F505" s="246"/>
      <c r="G505" s="246"/>
      <c r="H505" s="246"/>
      <c r="I505" s="246"/>
      <c r="J505" s="246"/>
      <c r="K505" s="246"/>
      <c r="L505" s="246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46"/>
      <c r="Y505" s="246"/>
      <c r="Z505" s="246"/>
      <c r="AA505" s="247"/>
      <c r="AB505" s="246"/>
      <c r="AC505" s="248"/>
      <c r="AD505" s="246"/>
      <c r="AE505" s="246"/>
      <c r="AF505" s="246"/>
      <c r="AG505" s="108" t="str">
        <f t="shared" si="67"/>
        <v/>
      </c>
      <c r="AH505" s="13" t="str">
        <f t="shared" si="63"/>
        <v/>
      </c>
      <c r="AI505" s="181" t="str">
        <f>UPPER(IF($Z505="","",IF(COUNTIF($AI$34:$AI504,$Z505)&lt;1,$Z505,"")))</f>
        <v/>
      </c>
      <c r="AJ505" s="36" t="str">
        <f t="shared" si="61"/>
        <v/>
      </c>
      <c r="AK505" s="109" t="str">
        <f t="shared" si="64"/>
        <v/>
      </c>
      <c r="AL505" s="246"/>
      <c r="AM505" s="33"/>
    </row>
    <row r="506" spans="1:39" s="106" customFormat="1">
      <c r="A506" s="36" t="str">
        <f t="shared" si="65"/>
        <v>XXX</v>
      </c>
      <c r="B506" s="105" t="str">
        <f t="shared" si="62"/>
        <v/>
      </c>
      <c r="C506" s="177"/>
      <c r="D506" s="36"/>
      <c r="E506" s="36" t="str">
        <f t="shared" si="66"/>
        <v/>
      </c>
      <c r="F506" s="246"/>
      <c r="G506" s="246"/>
      <c r="H506" s="246"/>
      <c r="I506" s="246"/>
      <c r="J506" s="246"/>
      <c r="K506" s="246"/>
      <c r="L506" s="246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46"/>
      <c r="Y506" s="246"/>
      <c r="Z506" s="246"/>
      <c r="AA506" s="247"/>
      <c r="AB506" s="246"/>
      <c r="AC506" s="248"/>
      <c r="AD506" s="246"/>
      <c r="AE506" s="246"/>
      <c r="AF506" s="246"/>
      <c r="AG506" s="108" t="str">
        <f t="shared" si="67"/>
        <v/>
      </c>
      <c r="AH506" s="13" t="str">
        <f t="shared" si="63"/>
        <v/>
      </c>
      <c r="AI506" s="181" t="str">
        <f>UPPER(IF($Z506="","",IF(COUNTIF($AI$34:$AI505,$Z506)&lt;1,$Z506,"")))</f>
        <v/>
      </c>
      <c r="AJ506" s="36" t="str">
        <f t="shared" si="61"/>
        <v/>
      </c>
      <c r="AK506" s="109" t="str">
        <f t="shared" si="64"/>
        <v/>
      </c>
      <c r="AL506" s="246"/>
      <c r="AM506" s="33"/>
    </row>
    <row r="507" spans="1:39" s="106" customFormat="1">
      <c r="A507" s="36" t="str">
        <f t="shared" si="65"/>
        <v>XXX</v>
      </c>
      <c r="B507" s="105" t="str">
        <f t="shared" si="62"/>
        <v/>
      </c>
      <c r="C507" s="178"/>
      <c r="D507" s="36"/>
      <c r="E507" s="36" t="str">
        <f t="shared" si="66"/>
        <v/>
      </c>
      <c r="F507" s="246"/>
      <c r="G507" s="246"/>
      <c r="H507" s="246"/>
      <c r="I507" s="246"/>
      <c r="J507" s="246"/>
      <c r="K507" s="246"/>
      <c r="L507" s="246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46"/>
      <c r="Y507" s="246"/>
      <c r="Z507" s="246"/>
      <c r="AA507" s="247"/>
      <c r="AB507" s="246"/>
      <c r="AC507" s="248"/>
      <c r="AD507" s="246"/>
      <c r="AE507" s="246"/>
      <c r="AF507" s="246"/>
      <c r="AG507" s="108" t="str">
        <f t="shared" si="67"/>
        <v/>
      </c>
      <c r="AH507" s="13" t="str">
        <f t="shared" si="63"/>
        <v/>
      </c>
      <c r="AI507" s="181" t="str">
        <f>UPPER(IF($Z507="","",IF(COUNTIF($AI$34:$AI506,$Z507)&lt;1,$Z507,"")))</f>
        <v/>
      </c>
      <c r="AJ507" s="36" t="str">
        <f t="shared" si="61"/>
        <v/>
      </c>
      <c r="AK507" s="109" t="str">
        <f t="shared" si="64"/>
        <v/>
      </c>
      <c r="AL507" s="246"/>
      <c r="AM507" s="33"/>
    </row>
    <row r="508" spans="1:39" s="106" customFormat="1">
      <c r="A508" s="36" t="str">
        <f t="shared" si="65"/>
        <v>XXX</v>
      </c>
      <c r="B508" s="105" t="str">
        <f t="shared" si="62"/>
        <v/>
      </c>
      <c r="C508" s="178"/>
      <c r="D508" s="36"/>
      <c r="E508" s="36" t="str">
        <f t="shared" si="66"/>
        <v/>
      </c>
      <c r="F508" s="246"/>
      <c r="G508" s="246"/>
      <c r="H508" s="246"/>
      <c r="I508" s="246"/>
      <c r="J508" s="246"/>
      <c r="K508" s="246"/>
      <c r="L508" s="246"/>
      <c r="M508" s="246"/>
      <c r="N508" s="246"/>
      <c r="O508" s="246"/>
      <c r="P508" s="246"/>
      <c r="Q508" s="246"/>
      <c r="R508" s="246"/>
      <c r="S508" s="246"/>
      <c r="T508" s="246"/>
      <c r="U508" s="246"/>
      <c r="V508" s="246"/>
      <c r="W508" s="246"/>
      <c r="X508" s="246"/>
      <c r="Y508" s="246"/>
      <c r="Z508" s="246"/>
      <c r="AA508" s="247"/>
      <c r="AB508" s="246"/>
      <c r="AC508" s="248"/>
      <c r="AD508" s="246"/>
      <c r="AE508" s="246"/>
      <c r="AF508" s="246"/>
      <c r="AG508" s="108" t="str">
        <f t="shared" si="67"/>
        <v/>
      </c>
      <c r="AH508" s="13" t="str">
        <f t="shared" si="63"/>
        <v/>
      </c>
      <c r="AI508" s="181" t="str">
        <f>UPPER(IF($Z508="","",IF(COUNTIF($AI$34:$AI507,$Z508)&lt;1,$Z508,"")))</f>
        <v/>
      </c>
      <c r="AJ508" s="36" t="str">
        <f t="shared" si="61"/>
        <v/>
      </c>
      <c r="AK508" s="109" t="str">
        <f t="shared" si="64"/>
        <v/>
      </c>
      <c r="AL508" s="246"/>
      <c r="AM508" s="33"/>
    </row>
    <row r="509" spans="1:39" s="106" customFormat="1">
      <c r="A509" s="36" t="str">
        <f t="shared" si="65"/>
        <v>XXX</v>
      </c>
      <c r="B509" s="105" t="str">
        <f t="shared" si="62"/>
        <v/>
      </c>
      <c r="C509" s="178"/>
      <c r="D509" s="36"/>
      <c r="E509" s="36" t="str">
        <f t="shared" si="66"/>
        <v/>
      </c>
      <c r="F509" s="246"/>
      <c r="G509" s="246"/>
      <c r="H509" s="246"/>
      <c r="I509" s="246"/>
      <c r="J509" s="246"/>
      <c r="K509" s="246"/>
      <c r="L509" s="246"/>
      <c r="M509" s="246"/>
      <c r="N509" s="246"/>
      <c r="O509" s="246"/>
      <c r="P509" s="246"/>
      <c r="Q509" s="246"/>
      <c r="R509" s="246"/>
      <c r="S509" s="246"/>
      <c r="T509" s="246"/>
      <c r="U509" s="246"/>
      <c r="V509" s="246"/>
      <c r="W509" s="246"/>
      <c r="X509" s="246"/>
      <c r="Y509" s="246"/>
      <c r="Z509" s="246"/>
      <c r="AA509" s="247"/>
      <c r="AB509" s="246"/>
      <c r="AC509" s="248"/>
      <c r="AD509" s="246"/>
      <c r="AE509" s="246"/>
      <c r="AF509" s="246"/>
      <c r="AG509" s="108" t="str">
        <f t="shared" si="67"/>
        <v/>
      </c>
      <c r="AH509" s="13" t="str">
        <f t="shared" si="63"/>
        <v/>
      </c>
      <c r="AI509" s="181" t="str">
        <f>UPPER(IF($Z509="","",IF(COUNTIF($AI$34:$AI508,$Z509)&lt;1,$Z509,"")))</f>
        <v/>
      </c>
      <c r="AJ509" s="36" t="str">
        <f t="shared" si="61"/>
        <v/>
      </c>
      <c r="AK509" s="109" t="str">
        <f t="shared" si="64"/>
        <v/>
      </c>
      <c r="AL509" s="246"/>
      <c r="AM509" s="33"/>
    </row>
    <row r="510" spans="1:39" s="106" customFormat="1">
      <c r="A510" s="36" t="str">
        <f t="shared" si="65"/>
        <v>XXX</v>
      </c>
      <c r="B510" s="105" t="str">
        <f t="shared" si="62"/>
        <v/>
      </c>
      <c r="C510" s="177"/>
      <c r="D510" s="36"/>
      <c r="E510" s="36" t="str">
        <f t="shared" si="66"/>
        <v/>
      </c>
      <c r="F510" s="246"/>
      <c r="G510" s="246"/>
      <c r="H510" s="246"/>
      <c r="I510" s="246"/>
      <c r="J510" s="246"/>
      <c r="K510" s="246"/>
      <c r="L510" s="246"/>
      <c r="M510" s="246"/>
      <c r="N510" s="246"/>
      <c r="O510" s="246"/>
      <c r="P510" s="246"/>
      <c r="Q510" s="246"/>
      <c r="R510" s="246"/>
      <c r="S510" s="246"/>
      <c r="T510" s="246"/>
      <c r="U510" s="246"/>
      <c r="V510" s="246"/>
      <c r="W510" s="246"/>
      <c r="X510" s="246"/>
      <c r="Y510" s="246"/>
      <c r="Z510" s="246"/>
      <c r="AA510" s="247"/>
      <c r="AB510" s="246"/>
      <c r="AC510" s="248"/>
      <c r="AD510" s="246"/>
      <c r="AE510" s="246"/>
      <c r="AF510" s="246"/>
      <c r="AG510" s="108" t="str">
        <f t="shared" si="67"/>
        <v/>
      </c>
      <c r="AH510" s="13" t="str">
        <f t="shared" si="63"/>
        <v/>
      </c>
      <c r="AI510" s="181" t="str">
        <f>UPPER(IF($Z510="","",IF(COUNTIF($AI$34:$AI509,$Z510)&lt;1,$Z510,"")))</f>
        <v/>
      </c>
      <c r="AJ510" s="36" t="str">
        <f t="shared" si="61"/>
        <v/>
      </c>
      <c r="AK510" s="109" t="str">
        <f t="shared" si="64"/>
        <v/>
      </c>
      <c r="AL510" s="246"/>
      <c r="AM510" s="33"/>
    </row>
    <row r="511" spans="1:39" s="106" customFormat="1">
      <c r="A511" s="36" t="str">
        <f t="shared" si="65"/>
        <v>XXX</v>
      </c>
      <c r="B511" s="105" t="str">
        <f t="shared" si="62"/>
        <v/>
      </c>
      <c r="C511" s="178"/>
      <c r="D511" s="36"/>
      <c r="E511" s="36" t="str">
        <f t="shared" si="66"/>
        <v/>
      </c>
      <c r="F511" s="246"/>
      <c r="G511" s="246"/>
      <c r="H511" s="246"/>
      <c r="I511" s="246"/>
      <c r="J511" s="246"/>
      <c r="K511" s="246"/>
      <c r="L511" s="246"/>
      <c r="M511" s="246"/>
      <c r="N511" s="246"/>
      <c r="O511" s="246"/>
      <c r="P511" s="246"/>
      <c r="Q511" s="246"/>
      <c r="R511" s="246"/>
      <c r="S511" s="246"/>
      <c r="T511" s="246"/>
      <c r="U511" s="246"/>
      <c r="V511" s="246"/>
      <c r="W511" s="246"/>
      <c r="X511" s="246"/>
      <c r="Y511" s="246"/>
      <c r="Z511" s="246"/>
      <c r="AA511" s="247"/>
      <c r="AB511" s="246"/>
      <c r="AC511" s="248"/>
      <c r="AD511" s="246"/>
      <c r="AE511" s="246"/>
      <c r="AF511" s="246"/>
      <c r="AG511" s="108" t="str">
        <f t="shared" si="67"/>
        <v/>
      </c>
      <c r="AH511" s="13" t="str">
        <f t="shared" si="63"/>
        <v/>
      </c>
      <c r="AI511" s="181" t="str">
        <f>UPPER(IF($Z511="","",IF(COUNTIF($AI$34:$AI510,$Z511)&lt;1,$Z511,"")))</f>
        <v/>
      </c>
      <c r="AJ511" s="36" t="str">
        <f t="shared" si="61"/>
        <v/>
      </c>
      <c r="AK511" s="109" t="str">
        <f t="shared" si="64"/>
        <v/>
      </c>
      <c r="AL511" s="246"/>
      <c r="AM511" s="33"/>
    </row>
    <row r="512" spans="1:39" s="106" customFormat="1">
      <c r="A512" s="36" t="str">
        <f t="shared" si="65"/>
        <v>XXX</v>
      </c>
      <c r="B512" s="105" t="str">
        <f t="shared" si="62"/>
        <v/>
      </c>
      <c r="C512" s="177"/>
      <c r="D512" s="36"/>
      <c r="E512" s="36" t="str">
        <f t="shared" si="66"/>
        <v/>
      </c>
      <c r="F512" s="246"/>
      <c r="G512" s="246"/>
      <c r="H512" s="246"/>
      <c r="I512" s="246"/>
      <c r="J512" s="246"/>
      <c r="K512" s="246"/>
      <c r="L512" s="246"/>
      <c r="M512" s="246"/>
      <c r="N512" s="246"/>
      <c r="O512" s="246"/>
      <c r="P512" s="246"/>
      <c r="Q512" s="246"/>
      <c r="R512" s="246"/>
      <c r="S512" s="246"/>
      <c r="T512" s="246"/>
      <c r="U512" s="246"/>
      <c r="V512" s="246"/>
      <c r="W512" s="246"/>
      <c r="X512" s="246"/>
      <c r="Y512" s="246"/>
      <c r="Z512" s="246"/>
      <c r="AA512" s="247"/>
      <c r="AB512" s="246"/>
      <c r="AC512" s="248"/>
      <c r="AD512" s="246"/>
      <c r="AE512" s="246"/>
      <c r="AF512" s="246"/>
      <c r="AG512" s="108" t="str">
        <f t="shared" si="67"/>
        <v/>
      </c>
      <c r="AH512" s="13" t="str">
        <f t="shared" si="63"/>
        <v/>
      </c>
      <c r="AI512" s="181" t="str">
        <f>UPPER(IF($Z512="","",IF(COUNTIF($AI$34:$AI511,$Z512)&lt;1,$Z512,"")))</f>
        <v/>
      </c>
      <c r="AJ512" s="36" t="str">
        <f t="shared" si="61"/>
        <v/>
      </c>
      <c r="AK512" s="109" t="str">
        <f t="shared" si="64"/>
        <v/>
      </c>
      <c r="AL512" s="246"/>
      <c r="AM512" s="33"/>
    </row>
    <row r="513" spans="1:39" s="106" customFormat="1">
      <c r="A513" s="36" t="str">
        <f t="shared" si="65"/>
        <v>XXX</v>
      </c>
      <c r="B513" s="105" t="str">
        <f t="shared" si="62"/>
        <v/>
      </c>
      <c r="C513" s="178"/>
      <c r="D513" s="36"/>
      <c r="E513" s="36" t="str">
        <f t="shared" si="66"/>
        <v/>
      </c>
      <c r="F513" s="246"/>
      <c r="G513" s="246"/>
      <c r="H513" s="246"/>
      <c r="I513" s="246"/>
      <c r="J513" s="246"/>
      <c r="K513" s="246"/>
      <c r="L513" s="246"/>
      <c r="M513" s="246"/>
      <c r="N513" s="246"/>
      <c r="O513" s="246"/>
      <c r="P513" s="246"/>
      <c r="Q513" s="246"/>
      <c r="R513" s="246"/>
      <c r="S513" s="246"/>
      <c r="T513" s="246"/>
      <c r="U513" s="246"/>
      <c r="V513" s="246"/>
      <c r="W513" s="246"/>
      <c r="X513" s="246"/>
      <c r="Y513" s="246"/>
      <c r="Z513" s="246"/>
      <c r="AA513" s="247"/>
      <c r="AB513" s="246"/>
      <c r="AC513" s="248"/>
      <c r="AD513" s="246"/>
      <c r="AE513" s="246"/>
      <c r="AF513" s="246"/>
      <c r="AG513" s="108" t="str">
        <f t="shared" si="67"/>
        <v/>
      </c>
      <c r="AH513" s="13" t="str">
        <f t="shared" si="63"/>
        <v/>
      </c>
      <c r="AI513" s="181" t="str">
        <f>UPPER(IF($Z513="","",IF(COUNTIF($AI$34:$AI512,$Z513)&lt;1,$Z513,"")))</f>
        <v/>
      </c>
      <c r="AJ513" s="36" t="str">
        <f t="shared" si="61"/>
        <v/>
      </c>
      <c r="AK513" s="109" t="str">
        <f t="shared" si="64"/>
        <v/>
      </c>
      <c r="AL513" s="246"/>
      <c r="AM513" s="33"/>
    </row>
    <row r="514" spans="1:39" s="106" customFormat="1">
      <c r="A514" s="36" t="str">
        <f t="shared" si="65"/>
        <v>XXX</v>
      </c>
      <c r="B514" s="105" t="str">
        <f t="shared" si="62"/>
        <v/>
      </c>
      <c r="C514" s="177"/>
      <c r="D514" s="36"/>
      <c r="E514" s="36" t="str">
        <f t="shared" si="66"/>
        <v/>
      </c>
      <c r="F514" s="246"/>
      <c r="G514" s="246"/>
      <c r="H514" s="246"/>
      <c r="I514" s="246"/>
      <c r="J514" s="246"/>
      <c r="K514" s="246"/>
      <c r="L514" s="246"/>
      <c r="M514" s="246"/>
      <c r="N514" s="246"/>
      <c r="O514" s="246"/>
      <c r="P514" s="246"/>
      <c r="Q514" s="246"/>
      <c r="R514" s="246"/>
      <c r="S514" s="246"/>
      <c r="T514" s="246"/>
      <c r="U514" s="246"/>
      <c r="V514" s="246"/>
      <c r="W514" s="246"/>
      <c r="X514" s="246"/>
      <c r="Y514" s="246"/>
      <c r="Z514" s="246"/>
      <c r="AA514" s="247"/>
      <c r="AB514" s="246"/>
      <c r="AC514" s="248"/>
      <c r="AD514" s="246"/>
      <c r="AE514" s="246"/>
      <c r="AF514" s="246"/>
      <c r="AG514" s="108" t="str">
        <f t="shared" si="67"/>
        <v/>
      </c>
      <c r="AH514" s="13" t="str">
        <f t="shared" si="63"/>
        <v/>
      </c>
      <c r="AI514" s="181" t="str">
        <f>UPPER(IF($Z514="","",IF(COUNTIF($AI$34:$AI513,$Z514)&lt;1,$Z514,"")))</f>
        <v/>
      </c>
      <c r="AJ514" s="36" t="str">
        <f t="shared" si="61"/>
        <v/>
      </c>
      <c r="AK514" s="109" t="str">
        <f t="shared" si="64"/>
        <v/>
      </c>
      <c r="AL514" s="246"/>
      <c r="AM514" s="33"/>
    </row>
    <row r="515" spans="1:39" s="106" customFormat="1">
      <c r="A515" s="36" t="str">
        <f t="shared" si="65"/>
        <v>XXX</v>
      </c>
      <c r="B515" s="105" t="str">
        <f t="shared" si="62"/>
        <v/>
      </c>
      <c r="C515" s="177"/>
      <c r="D515" s="36"/>
      <c r="E515" s="36" t="str">
        <f t="shared" si="66"/>
        <v/>
      </c>
      <c r="F515" s="246"/>
      <c r="G515" s="246"/>
      <c r="H515" s="246"/>
      <c r="I515" s="246"/>
      <c r="J515" s="246"/>
      <c r="K515" s="246"/>
      <c r="L515" s="246"/>
      <c r="M515" s="246"/>
      <c r="N515" s="246"/>
      <c r="O515" s="246"/>
      <c r="P515" s="246"/>
      <c r="Q515" s="246"/>
      <c r="R515" s="246"/>
      <c r="S515" s="246"/>
      <c r="T515" s="246"/>
      <c r="U515" s="246"/>
      <c r="V515" s="246"/>
      <c r="W515" s="246"/>
      <c r="X515" s="246"/>
      <c r="Y515" s="246"/>
      <c r="Z515" s="246"/>
      <c r="AA515" s="247"/>
      <c r="AB515" s="246"/>
      <c r="AC515" s="248"/>
      <c r="AD515" s="246"/>
      <c r="AE515" s="246"/>
      <c r="AF515" s="246"/>
      <c r="AG515" s="108" t="str">
        <f t="shared" si="67"/>
        <v/>
      </c>
      <c r="AH515" s="13" t="str">
        <f t="shared" si="63"/>
        <v/>
      </c>
      <c r="AI515" s="181" t="str">
        <f>UPPER(IF($Z515="","",IF(COUNTIF($AI$34:$AI514,$Z515)&lt;1,$Z515,"")))</f>
        <v/>
      </c>
      <c r="AJ515" s="36" t="str">
        <f t="shared" si="61"/>
        <v/>
      </c>
      <c r="AK515" s="109" t="str">
        <f t="shared" si="64"/>
        <v/>
      </c>
      <c r="AL515" s="246"/>
      <c r="AM515" s="33"/>
    </row>
    <row r="516" spans="1:39" s="106" customFormat="1">
      <c r="A516" s="36" t="str">
        <f t="shared" si="65"/>
        <v>XXX</v>
      </c>
      <c r="B516" s="105" t="str">
        <f t="shared" si="62"/>
        <v/>
      </c>
      <c r="C516" s="176"/>
      <c r="D516" s="36"/>
      <c r="E516" s="36" t="str">
        <f t="shared" si="66"/>
        <v/>
      </c>
      <c r="F516" s="246"/>
      <c r="G516" s="246"/>
      <c r="H516" s="246"/>
      <c r="I516" s="246"/>
      <c r="J516" s="246"/>
      <c r="K516" s="246"/>
      <c r="L516" s="246"/>
      <c r="M516" s="246"/>
      <c r="N516" s="246"/>
      <c r="O516" s="246"/>
      <c r="P516" s="246"/>
      <c r="Q516" s="246"/>
      <c r="R516" s="246"/>
      <c r="S516" s="246"/>
      <c r="T516" s="246"/>
      <c r="U516" s="246"/>
      <c r="V516" s="246"/>
      <c r="W516" s="246"/>
      <c r="X516" s="246"/>
      <c r="Y516" s="246"/>
      <c r="Z516" s="246"/>
      <c r="AA516" s="247"/>
      <c r="AB516" s="246"/>
      <c r="AC516" s="248"/>
      <c r="AD516" s="246"/>
      <c r="AE516" s="246"/>
      <c r="AF516" s="246"/>
      <c r="AG516" s="108" t="str">
        <f t="shared" si="67"/>
        <v/>
      </c>
      <c r="AH516" s="13" t="str">
        <f t="shared" si="63"/>
        <v/>
      </c>
      <c r="AI516" s="181" t="str">
        <f>UPPER(IF($Z516="","",IF(COUNTIF($AI$34:$AI515,$Z516)&lt;1,$Z516,"")))</f>
        <v/>
      </c>
      <c r="AJ516" s="36" t="str">
        <f t="shared" si="61"/>
        <v/>
      </c>
      <c r="AK516" s="109" t="str">
        <f t="shared" si="64"/>
        <v/>
      </c>
      <c r="AL516" s="246"/>
      <c r="AM516" s="33"/>
    </row>
    <row r="517" spans="1:39" s="106" customFormat="1">
      <c r="A517" s="36" t="str">
        <f t="shared" si="65"/>
        <v>XXX</v>
      </c>
      <c r="B517" s="105" t="str">
        <f t="shared" si="62"/>
        <v/>
      </c>
      <c r="C517" s="177"/>
      <c r="D517" s="36"/>
      <c r="E517" s="36" t="str">
        <f t="shared" si="66"/>
        <v/>
      </c>
      <c r="F517" s="246"/>
      <c r="G517" s="246"/>
      <c r="H517" s="246"/>
      <c r="I517" s="246"/>
      <c r="J517" s="246"/>
      <c r="K517" s="246"/>
      <c r="L517" s="246"/>
      <c r="M517" s="246"/>
      <c r="N517" s="246"/>
      <c r="O517" s="246"/>
      <c r="P517" s="246"/>
      <c r="Q517" s="246"/>
      <c r="R517" s="246"/>
      <c r="S517" s="246"/>
      <c r="T517" s="246"/>
      <c r="U517" s="246"/>
      <c r="V517" s="246"/>
      <c r="W517" s="246"/>
      <c r="X517" s="246"/>
      <c r="Y517" s="246"/>
      <c r="Z517" s="246"/>
      <c r="AA517" s="247"/>
      <c r="AB517" s="246"/>
      <c r="AC517" s="248"/>
      <c r="AD517" s="246"/>
      <c r="AE517" s="246"/>
      <c r="AF517" s="246"/>
      <c r="AG517" s="108" t="str">
        <f t="shared" si="67"/>
        <v/>
      </c>
      <c r="AH517" s="13" t="str">
        <f t="shared" si="63"/>
        <v/>
      </c>
      <c r="AI517" s="181" t="str">
        <f>UPPER(IF($Z517="","",IF(COUNTIF($AI$34:$AI516,$Z517)&lt;1,$Z517,"")))</f>
        <v/>
      </c>
      <c r="AJ517" s="36" t="str">
        <f t="shared" si="61"/>
        <v/>
      </c>
      <c r="AK517" s="109" t="str">
        <f t="shared" si="64"/>
        <v/>
      </c>
      <c r="AL517" s="246"/>
      <c r="AM517" s="33"/>
    </row>
    <row r="518" spans="1:39" s="106" customFormat="1">
      <c r="A518" s="36" t="str">
        <f t="shared" si="65"/>
        <v>XXX</v>
      </c>
      <c r="B518" s="105" t="str">
        <f t="shared" si="62"/>
        <v/>
      </c>
      <c r="C518" s="177"/>
      <c r="D518" s="36"/>
      <c r="E518" s="36" t="str">
        <f t="shared" si="66"/>
        <v/>
      </c>
      <c r="F518" s="246"/>
      <c r="G518" s="246"/>
      <c r="H518" s="246"/>
      <c r="I518" s="246"/>
      <c r="J518" s="246"/>
      <c r="K518" s="246"/>
      <c r="L518" s="246"/>
      <c r="M518" s="246"/>
      <c r="N518" s="246"/>
      <c r="O518" s="246"/>
      <c r="P518" s="246"/>
      <c r="Q518" s="246"/>
      <c r="R518" s="246"/>
      <c r="S518" s="246"/>
      <c r="T518" s="246"/>
      <c r="U518" s="246"/>
      <c r="V518" s="246"/>
      <c r="W518" s="246"/>
      <c r="X518" s="246"/>
      <c r="Y518" s="246"/>
      <c r="Z518" s="246"/>
      <c r="AA518" s="247"/>
      <c r="AB518" s="246"/>
      <c r="AC518" s="248"/>
      <c r="AD518" s="246"/>
      <c r="AE518" s="246"/>
      <c r="AF518" s="246"/>
      <c r="AG518" s="108" t="str">
        <f t="shared" si="67"/>
        <v/>
      </c>
      <c r="AH518" s="13" t="str">
        <f t="shared" si="63"/>
        <v/>
      </c>
      <c r="AI518" s="181" t="str">
        <f>UPPER(IF($Z518="","",IF(COUNTIF($AI$34:$AI517,$Z518)&lt;1,$Z518,"")))</f>
        <v/>
      </c>
      <c r="AJ518" s="36" t="str">
        <f t="shared" si="61"/>
        <v/>
      </c>
      <c r="AK518" s="109" t="str">
        <f t="shared" si="64"/>
        <v/>
      </c>
      <c r="AL518" s="246"/>
      <c r="AM518" s="33"/>
    </row>
    <row r="519" spans="1:39" s="106" customFormat="1">
      <c r="A519" s="36" t="str">
        <f t="shared" si="65"/>
        <v>XXX</v>
      </c>
      <c r="B519" s="105" t="str">
        <f t="shared" si="62"/>
        <v/>
      </c>
      <c r="C519" s="177"/>
      <c r="D519" s="36"/>
      <c r="E519" s="36" t="str">
        <f t="shared" si="66"/>
        <v/>
      </c>
      <c r="F519" s="246"/>
      <c r="G519" s="246"/>
      <c r="H519" s="246"/>
      <c r="I519" s="246"/>
      <c r="J519" s="246"/>
      <c r="K519" s="246"/>
      <c r="L519" s="246"/>
      <c r="M519" s="246"/>
      <c r="N519" s="246"/>
      <c r="O519" s="246"/>
      <c r="P519" s="246"/>
      <c r="Q519" s="246"/>
      <c r="R519" s="246"/>
      <c r="S519" s="246"/>
      <c r="T519" s="246"/>
      <c r="U519" s="246"/>
      <c r="V519" s="246"/>
      <c r="W519" s="246"/>
      <c r="X519" s="246"/>
      <c r="Y519" s="246"/>
      <c r="Z519" s="246"/>
      <c r="AA519" s="247"/>
      <c r="AB519" s="246"/>
      <c r="AC519" s="248"/>
      <c r="AD519" s="246"/>
      <c r="AE519" s="246"/>
      <c r="AF519" s="246"/>
      <c r="AG519" s="108" t="str">
        <f t="shared" si="67"/>
        <v/>
      </c>
      <c r="AH519" s="13" t="str">
        <f t="shared" si="63"/>
        <v/>
      </c>
      <c r="AI519" s="181" t="str">
        <f>UPPER(IF($Z519="","",IF(COUNTIF($AI$34:$AI518,$Z519)&lt;1,$Z519,"")))</f>
        <v/>
      </c>
      <c r="AJ519" s="36" t="str">
        <f t="shared" si="61"/>
        <v/>
      </c>
      <c r="AK519" s="109" t="str">
        <f t="shared" si="64"/>
        <v/>
      </c>
      <c r="AL519" s="246"/>
      <c r="AM519" s="33"/>
    </row>
    <row r="520" spans="1:39" s="106" customFormat="1">
      <c r="A520" s="36" t="str">
        <f t="shared" si="65"/>
        <v>XXX</v>
      </c>
      <c r="B520" s="105" t="str">
        <f t="shared" si="62"/>
        <v/>
      </c>
      <c r="C520" s="177"/>
      <c r="D520" s="36"/>
      <c r="E520" s="36" t="str">
        <f t="shared" si="66"/>
        <v/>
      </c>
      <c r="F520" s="246"/>
      <c r="G520" s="246"/>
      <c r="H520" s="246"/>
      <c r="I520" s="246"/>
      <c r="J520" s="246"/>
      <c r="K520" s="246"/>
      <c r="L520" s="246"/>
      <c r="M520" s="246"/>
      <c r="N520" s="246"/>
      <c r="O520" s="246"/>
      <c r="P520" s="246"/>
      <c r="Q520" s="246"/>
      <c r="R520" s="246"/>
      <c r="S520" s="246"/>
      <c r="T520" s="246"/>
      <c r="U520" s="246"/>
      <c r="V520" s="246"/>
      <c r="W520" s="246"/>
      <c r="X520" s="246"/>
      <c r="Y520" s="246"/>
      <c r="Z520" s="246"/>
      <c r="AA520" s="247"/>
      <c r="AB520" s="246"/>
      <c r="AC520" s="248"/>
      <c r="AD520" s="246"/>
      <c r="AE520" s="246"/>
      <c r="AF520" s="246"/>
      <c r="AG520" s="108" t="str">
        <f t="shared" si="67"/>
        <v/>
      </c>
      <c r="AH520" s="13" t="str">
        <f t="shared" si="63"/>
        <v/>
      </c>
      <c r="AI520" s="181" t="str">
        <f>UPPER(IF($Z520="","",IF(COUNTIF($AI$34:$AI519,$Z520)&lt;1,$Z520,"")))</f>
        <v/>
      </c>
      <c r="AJ520" s="36" t="str">
        <f t="shared" si="61"/>
        <v/>
      </c>
      <c r="AK520" s="109" t="str">
        <f t="shared" si="64"/>
        <v/>
      </c>
      <c r="AL520" s="246"/>
      <c r="AM520" s="33"/>
    </row>
    <row r="521" spans="1:39" s="106" customFormat="1">
      <c r="A521" s="36" t="str">
        <f t="shared" si="65"/>
        <v>XXX</v>
      </c>
      <c r="B521" s="105" t="str">
        <f t="shared" si="62"/>
        <v/>
      </c>
      <c r="C521" s="178"/>
      <c r="D521" s="36"/>
      <c r="E521" s="36" t="str">
        <f t="shared" si="66"/>
        <v/>
      </c>
      <c r="F521" s="246"/>
      <c r="G521" s="246"/>
      <c r="H521" s="246"/>
      <c r="I521" s="246"/>
      <c r="J521" s="246"/>
      <c r="K521" s="246"/>
      <c r="L521" s="246"/>
      <c r="M521" s="246"/>
      <c r="N521" s="246"/>
      <c r="O521" s="246"/>
      <c r="P521" s="246"/>
      <c r="Q521" s="246"/>
      <c r="R521" s="246"/>
      <c r="S521" s="246"/>
      <c r="T521" s="246"/>
      <c r="U521" s="246"/>
      <c r="V521" s="246"/>
      <c r="W521" s="246"/>
      <c r="X521" s="246"/>
      <c r="Y521" s="246"/>
      <c r="Z521" s="246"/>
      <c r="AA521" s="247"/>
      <c r="AB521" s="246"/>
      <c r="AC521" s="248"/>
      <c r="AD521" s="246"/>
      <c r="AE521" s="246"/>
      <c r="AF521" s="246"/>
      <c r="AG521" s="108" t="str">
        <f t="shared" si="67"/>
        <v/>
      </c>
      <c r="AH521" s="13" t="str">
        <f t="shared" si="63"/>
        <v/>
      </c>
      <c r="AI521" s="181" t="str">
        <f>UPPER(IF($Z521="","",IF(COUNTIF($AI$34:$AI520,$Z521)&lt;1,$Z521,"")))</f>
        <v/>
      </c>
      <c r="AJ521" s="36" t="str">
        <f t="shared" si="61"/>
        <v/>
      </c>
      <c r="AK521" s="109" t="str">
        <f t="shared" si="64"/>
        <v/>
      </c>
      <c r="AL521" s="246"/>
      <c r="AM521" s="33"/>
    </row>
    <row r="522" spans="1:39" s="106" customFormat="1">
      <c r="A522" s="36" t="str">
        <f t="shared" si="65"/>
        <v>XXX</v>
      </c>
      <c r="B522" s="105" t="str">
        <f t="shared" si="62"/>
        <v/>
      </c>
      <c r="C522" s="176"/>
      <c r="D522" s="36"/>
      <c r="E522" s="36" t="str">
        <f t="shared" si="66"/>
        <v/>
      </c>
      <c r="F522" s="246"/>
      <c r="G522" s="246"/>
      <c r="H522" s="246"/>
      <c r="I522" s="246"/>
      <c r="J522" s="246"/>
      <c r="K522" s="246"/>
      <c r="L522" s="246"/>
      <c r="M522" s="246"/>
      <c r="N522" s="246"/>
      <c r="O522" s="246"/>
      <c r="P522" s="246"/>
      <c r="Q522" s="246"/>
      <c r="R522" s="246"/>
      <c r="S522" s="246"/>
      <c r="T522" s="246"/>
      <c r="U522" s="246"/>
      <c r="V522" s="246"/>
      <c r="W522" s="246"/>
      <c r="X522" s="246"/>
      <c r="Y522" s="246"/>
      <c r="Z522" s="246"/>
      <c r="AA522" s="247"/>
      <c r="AB522" s="246"/>
      <c r="AC522" s="248"/>
      <c r="AD522" s="246"/>
      <c r="AE522" s="246"/>
      <c r="AF522" s="246"/>
      <c r="AG522" s="108" t="str">
        <f t="shared" si="67"/>
        <v/>
      </c>
      <c r="AH522" s="13" t="str">
        <f t="shared" si="63"/>
        <v/>
      </c>
      <c r="AI522" s="181" t="str">
        <f>UPPER(IF($Z522="","",IF(COUNTIF($AI$34:$AI521,$Z522)&lt;1,$Z522,"")))</f>
        <v/>
      </c>
      <c r="AJ522" s="36" t="str">
        <f t="shared" si="61"/>
        <v/>
      </c>
      <c r="AK522" s="109" t="str">
        <f t="shared" si="64"/>
        <v/>
      </c>
      <c r="AL522" s="246"/>
      <c r="AM522" s="33"/>
    </row>
    <row r="523" spans="1:39" s="106" customFormat="1">
      <c r="A523" s="36" t="str">
        <f t="shared" si="65"/>
        <v>XXX</v>
      </c>
      <c r="B523" s="105" t="str">
        <f t="shared" si="62"/>
        <v/>
      </c>
      <c r="C523" s="179"/>
      <c r="D523" s="36"/>
      <c r="E523" s="36" t="str">
        <f t="shared" si="66"/>
        <v/>
      </c>
      <c r="F523" s="246"/>
      <c r="G523" s="246"/>
      <c r="H523" s="246"/>
      <c r="I523" s="246"/>
      <c r="J523" s="246"/>
      <c r="K523" s="246"/>
      <c r="L523" s="246"/>
      <c r="M523" s="246"/>
      <c r="N523" s="246"/>
      <c r="O523" s="246"/>
      <c r="P523" s="246"/>
      <c r="Q523" s="246"/>
      <c r="R523" s="246"/>
      <c r="S523" s="246"/>
      <c r="T523" s="246"/>
      <c r="U523" s="246"/>
      <c r="V523" s="246"/>
      <c r="W523" s="246"/>
      <c r="X523" s="246"/>
      <c r="Y523" s="246"/>
      <c r="Z523" s="246"/>
      <c r="AA523" s="247"/>
      <c r="AB523" s="246"/>
      <c r="AC523" s="248"/>
      <c r="AD523" s="246"/>
      <c r="AE523" s="246"/>
      <c r="AF523" s="246"/>
      <c r="AG523" s="108" t="str">
        <f t="shared" si="67"/>
        <v/>
      </c>
      <c r="AH523" s="13" t="str">
        <f t="shared" si="63"/>
        <v/>
      </c>
      <c r="AI523" s="181" t="str">
        <f>UPPER(IF($Z523="","",IF(COUNTIF($AI$34:$AI522,$Z523)&lt;1,$Z523,"")))</f>
        <v/>
      </c>
      <c r="AJ523" s="36" t="str">
        <f t="shared" si="61"/>
        <v/>
      </c>
      <c r="AK523" s="109" t="str">
        <f t="shared" si="64"/>
        <v/>
      </c>
      <c r="AL523" s="246"/>
      <c r="AM523" s="33"/>
    </row>
    <row r="524" spans="1:39" s="106" customFormat="1">
      <c r="A524" s="36" t="str">
        <f t="shared" si="65"/>
        <v>XXX</v>
      </c>
      <c r="B524" s="105" t="str">
        <f t="shared" si="62"/>
        <v/>
      </c>
      <c r="C524" s="178"/>
      <c r="D524" s="36"/>
      <c r="E524" s="36" t="str">
        <f t="shared" si="66"/>
        <v/>
      </c>
      <c r="F524" s="246"/>
      <c r="G524" s="246"/>
      <c r="H524" s="246"/>
      <c r="I524" s="246"/>
      <c r="J524" s="246"/>
      <c r="K524" s="246"/>
      <c r="L524" s="246"/>
      <c r="M524" s="246"/>
      <c r="N524" s="246"/>
      <c r="O524" s="246"/>
      <c r="P524" s="246"/>
      <c r="Q524" s="246"/>
      <c r="R524" s="246"/>
      <c r="S524" s="246"/>
      <c r="T524" s="246"/>
      <c r="U524" s="246"/>
      <c r="V524" s="246"/>
      <c r="W524" s="246"/>
      <c r="X524" s="246"/>
      <c r="Y524" s="246"/>
      <c r="Z524" s="246"/>
      <c r="AA524" s="247"/>
      <c r="AB524" s="246"/>
      <c r="AC524" s="248"/>
      <c r="AD524" s="246"/>
      <c r="AE524" s="246"/>
      <c r="AF524" s="246"/>
      <c r="AG524" s="108" t="str">
        <f t="shared" si="67"/>
        <v/>
      </c>
      <c r="AH524" s="13" t="str">
        <f t="shared" si="63"/>
        <v/>
      </c>
      <c r="AI524" s="181" t="str">
        <f>UPPER(IF($Z524="","",IF(COUNTIF($AI$34:$AI523,$Z524)&lt;1,$Z524,"")))</f>
        <v/>
      </c>
      <c r="AJ524" s="36" t="str">
        <f t="shared" si="61"/>
        <v/>
      </c>
      <c r="AK524" s="109" t="str">
        <f t="shared" si="64"/>
        <v/>
      </c>
      <c r="AL524" s="246"/>
      <c r="AM524" s="33"/>
    </row>
    <row r="525" spans="1:39" s="106" customFormat="1">
      <c r="A525" s="36" t="str">
        <f t="shared" si="65"/>
        <v>XXX</v>
      </c>
      <c r="B525" s="105" t="str">
        <f t="shared" si="62"/>
        <v/>
      </c>
      <c r="C525" s="178"/>
      <c r="D525" s="36"/>
      <c r="E525" s="36" t="str">
        <f t="shared" si="66"/>
        <v/>
      </c>
      <c r="F525" s="246"/>
      <c r="G525" s="246"/>
      <c r="H525" s="246"/>
      <c r="I525" s="246"/>
      <c r="J525" s="246"/>
      <c r="K525" s="246"/>
      <c r="L525" s="246"/>
      <c r="M525" s="246"/>
      <c r="N525" s="246"/>
      <c r="O525" s="246"/>
      <c r="P525" s="246"/>
      <c r="Q525" s="246"/>
      <c r="R525" s="246"/>
      <c r="S525" s="246"/>
      <c r="T525" s="246"/>
      <c r="U525" s="246"/>
      <c r="V525" s="246"/>
      <c r="W525" s="246"/>
      <c r="X525" s="246"/>
      <c r="Y525" s="246"/>
      <c r="Z525" s="246"/>
      <c r="AA525" s="247"/>
      <c r="AB525" s="246"/>
      <c r="AC525" s="248"/>
      <c r="AD525" s="246"/>
      <c r="AE525" s="246"/>
      <c r="AF525" s="246"/>
      <c r="AG525" s="108" t="str">
        <f t="shared" si="67"/>
        <v/>
      </c>
      <c r="AH525" s="13" t="str">
        <f t="shared" si="63"/>
        <v/>
      </c>
      <c r="AI525" s="181" t="str">
        <f>UPPER(IF($Z525="","",IF(COUNTIF($AI$34:$AI524,$Z525)&lt;1,$Z525,"")))</f>
        <v/>
      </c>
      <c r="AJ525" s="36" t="str">
        <f t="shared" si="61"/>
        <v/>
      </c>
      <c r="AK525" s="109" t="str">
        <f t="shared" si="64"/>
        <v/>
      </c>
      <c r="AL525" s="246"/>
      <c r="AM525" s="33"/>
    </row>
    <row r="526" spans="1:39" s="106" customFormat="1">
      <c r="A526" s="36" t="str">
        <f t="shared" si="65"/>
        <v>XXX</v>
      </c>
      <c r="B526" s="105" t="str">
        <f t="shared" si="62"/>
        <v/>
      </c>
      <c r="C526" s="178"/>
      <c r="D526" s="36"/>
      <c r="E526" s="36" t="str">
        <f t="shared" si="66"/>
        <v/>
      </c>
      <c r="F526" s="246"/>
      <c r="G526" s="246"/>
      <c r="H526" s="246"/>
      <c r="I526" s="246"/>
      <c r="J526" s="246"/>
      <c r="K526" s="246"/>
      <c r="L526" s="246"/>
      <c r="M526" s="246"/>
      <c r="N526" s="246"/>
      <c r="O526" s="246"/>
      <c r="P526" s="246"/>
      <c r="Q526" s="246"/>
      <c r="R526" s="246"/>
      <c r="S526" s="246"/>
      <c r="T526" s="246"/>
      <c r="U526" s="246"/>
      <c r="V526" s="246"/>
      <c r="W526" s="246"/>
      <c r="X526" s="246"/>
      <c r="Y526" s="246"/>
      <c r="Z526" s="246"/>
      <c r="AA526" s="247"/>
      <c r="AB526" s="246"/>
      <c r="AC526" s="248"/>
      <c r="AD526" s="246"/>
      <c r="AE526" s="246"/>
      <c r="AF526" s="246"/>
      <c r="AG526" s="108" t="str">
        <f t="shared" si="67"/>
        <v/>
      </c>
      <c r="AH526" s="13" t="str">
        <f t="shared" si="63"/>
        <v/>
      </c>
      <c r="AI526" s="181" t="str">
        <f>UPPER(IF($Z526="","",IF(COUNTIF($AI$34:$AI525,$Z526)&lt;1,$Z526,"")))</f>
        <v/>
      </c>
      <c r="AJ526" s="36" t="str">
        <f t="shared" si="61"/>
        <v/>
      </c>
      <c r="AK526" s="109" t="str">
        <f t="shared" si="64"/>
        <v/>
      </c>
      <c r="AL526" s="246"/>
      <c r="AM526" s="33"/>
    </row>
    <row r="527" spans="1:39" s="106" customFormat="1">
      <c r="A527" s="36" t="str">
        <f t="shared" si="65"/>
        <v>XXX</v>
      </c>
      <c r="B527" s="105" t="str">
        <f t="shared" si="62"/>
        <v/>
      </c>
      <c r="C527" s="177"/>
      <c r="D527" s="36"/>
      <c r="E527" s="36" t="str">
        <f t="shared" si="66"/>
        <v/>
      </c>
      <c r="F527" s="246"/>
      <c r="G527" s="246"/>
      <c r="H527" s="246"/>
      <c r="I527" s="246"/>
      <c r="J527" s="246"/>
      <c r="K527" s="246"/>
      <c r="L527" s="246"/>
      <c r="M527" s="246"/>
      <c r="N527" s="246"/>
      <c r="O527" s="246"/>
      <c r="P527" s="246"/>
      <c r="Q527" s="246"/>
      <c r="R527" s="246"/>
      <c r="S527" s="246"/>
      <c r="T527" s="246"/>
      <c r="U527" s="246"/>
      <c r="V527" s="246"/>
      <c r="W527" s="246"/>
      <c r="X527" s="246"/>
      <c r="Y527" s="246"/>
      <c r="Z527" s="246"/>
      <c r="AA527" s="247"/>
      <c r="AB527" s="246"/>
      <c r="AC527" s="248"/>
      <c r="AD527" s="246"/>
      <c r="AE527" s="246"/>
      <c r="AF527" s="246"/>
      <c r="AG527" s="108" t="str">
        <f t="shared" si="67"/>
        <v/>
      </c>
      <c r="AH527" s="13" t="str">
        <f t="shared" si="63"/>
        <v/>
      </c>
      <c r="AI527" s="181" t="str">
        <f>UPPER(IF($Z527="","",IF(COUNTIF($AI$34:$AI526,$Z527)&lt;1,$Z527,"")))</f>
        <v/>
      </c>
      <c r="AJ527" s="36" t="str">
        <f t="shared" si="61"/>
        <v/>
      </c>
      <c r="AK527" s="109" t="str">
        <f t="shared" si="64"/>
        <v/>
      </c>
      <c r="AL527" s="246"/>
      <c r="AM527" s="33"/>
    </row>
    <row r="528" spans="1:39" s="106" customFormat="1">
      <c r="A528" s="36" t="str">
        <f t="shared" si="65"/>
        <v>XXX</v>
      </c>
      <c r="B528" s="105" t="str">
        <f t="shared" si="62"/>
        <v/>
      </c>
      <c r="C528" s="178"/>
      <c r="D528" s="36"/>
      <c r="E528" s="36" t="str">
        <f t="shared" si="66"/>
        <v/>
      </c>
      <c r="F528" s="246"/>
      <c r="G528" s="246"/>
      <c r="H528" s="246"/>
      <c r="I528" s="246"/>
      <c r="J528" s="246"/>
      <c r="K528" s="246"/>
      <c r="L528" s="246"/>
      <c r="M528" s="246"/>
      <c r="N528" s="246"/>
      <c r="O528" s="246"/>
      <c r="P528" s="246"/>
      <c r="Q528" s="246"/>
      <c r="R528" s="246"/>
      <c r="S528" s="246"/>
      <c r="T528" s="246"/>
      <c r="U528" s="246"/>
      <c r="V528" s="246"/>
      <c r="W528" s="246"/>
      <c r="X528" s="246"/>
      <c r="Y528" s="246"/>
      <c r="Z528" s="246"/>
      <c r="AA528" s="247"/>
      <c r="AB528" s="246"/>
      <c r="AC528" s="248"/>
      <c r="AD528" s="246"/>
      <c r="AE528" s="246"/>
      <c r="AF528" s="246"/>
      <c r="AG528" s="108" t="str">
        <f t="shared" si="67"/>
        <v/>
      </c>
      <c r="AH528" s="13" t="str">
        <f t="shared" si="63"/>
        <v/>
      </c>
      <c r="AI528" s="181" t="str">
        <f>UPPER(IF($Z528="","",IF(COUNTIF($AI$34:$AI527,$Z528)&lt;1,$Z528,"")))</f>
        <v/>
      </c>
      <c r="AJ528" s="36" t="str">
        <f t="shared" si="61"/>
        <v/>
      </c>
      <c r="AK528" s="109" t="str">
        <f t="shared" si="64"/>
        <v/>
      </c>
      <c r="AL528" s="246"/>
      <c r="AM528" s="33"/>
    </row>
    <row r="529" spans="1:39" s="106" customFormat="1">
      <c r="A529" s="36" t="str">
        <f t="shared" si="65"/>
        <v>XXX</v>
      </c>
      <c r="B529" s="105" t="str">
        <f t="shared" si="62"/>
        <v/>
      </c>
      <c r="C529" s="177"/>
      <c r="D529" s="36"/>
      <c r="E529" s="36" t="str">
        <f t="shared" si="66"/>
        <v/>
      </c>
      <c r="F529" s="246"/>
      <c r="G529" s="246"/>
      <c r="H529" s="246"/>
      <c r="I529" s="246"/>
      <c r="J529" s="246"/>
      <c r="K529" s="246"/>
      <c r="L529" s="246"/>
      <c r="M529" s="246"/>
      <c r="N529" s="246"/>
      <c r="O529" s="246"/>
      <c r="P529" s="246"/>
      <c r="Q529" s="246"/>
      <c r="R529" s="246"/>
      <c r="S529" s="246"/>
      <c r="T529" s="246"/>
      <c r="U529" s="246"/>
      <c r="V529" s="246"/>
      <c r="W529" s="246"/>
      <c r="X529" s="246"/>
      <c r="Y529" s="246"/>
      <c r="Z529" s="246"/>
      <c r="AA529" s="247"/>
      <c r="AB529" s="246"/>
      <c r="AC529" s="248"/>
      <c r="AD529" s="246"/>
      <c r="AE529" s="246"/>
      <c r="AF529" s="246"/>
      <c r="AG529" s="108" t="str">
        <f t="shared" si="67"/>
        <v/>
      </c>
      <c r="AH529" s="13" t="str">
        <f t="shared" si="63"/>
        <v/>
      </c>
      <c r="AI529" s="181" t="str">
        <f>UPPER(IF($Z529="","",IF(COUNTIF($AI$34:$AI528,$Z529)&lt;1,$Z529,"")))</f>
        <v/>
      </c>
      <c r="AJ529" s="36" t="str">
        <f t="shared" si="61"/>
        <v/>
      </c>
      <c r="AK529" s="109" t="str">
        <f t="shared" si="64"/>
        <v/>
      </c>
      <c r="AL529" s="246"/>
      <c r="AM529" s="33"/>
    </row>
    <row r="530" spans="1:39" s="106" customFormat="1">
      <c r="A530" s="36" t="str">
        <f t="shared" si="65"/>
        <v>XXX</v>
      </c>
      <c r="B530" s="105" t="str">
        <f t="shared" si="62"/>
        <v/>
      </c>
      <c r="C530" s="178"/>
      <c r="D530" s="36"/>
      <c r="E530" s="36" t="str">
        <f t="shared" si="66"/>
        <v/>
      </c>
      <c r="F530" s="246"/>
      <c r="G530" s="246"/>
      <c r="H530" s="246"/>
      <c r="I530" s="246"/>
      <c r="J530" s="246"/>
      <c r="K530" s="246"/>
      <c r="L530" s="246"/>
      <c r="M530" s="246"/>
      <c r="N530" s="246"/>
      <c r="O530" s="246"/>
      <c r="P530" s="246"/>
      <c r="Q530" s="246"/>
      <c r="R530" s="246"/>
      <c r="S530" s="246"/>
      <c r="T530" s="246"/>
      <c r="U530" s="246"/>
      <c r="V530" s="246"/>
      <c r="W530" s="246"/>
      <c r="X530" s="246"/>
      <c r="Y530" s="246"/>
      <c r="Z530" s="246"/>
      <c r="AA530" s="247"/>
      <c r="AB530" s="246"/>
      <c r="AC530" s="248"/>
      <c r="AD530" s="246"/>
      <c r="AE530" s="246"/>
      <c r="AF530" s="246"/>
      <c r="AG530" s="108" t="str">
        <f t="shared" si="67"/>
        <v/>
      </c>
      <c r="AH530" s="13" t="str">
        <f t="shared" si="63"/>
        <v/>
      </c>
      <c r="AI530" s="181" t="str">
        <f>UPPER(IF($Z530="","",IF(COUNTIF($AI$34:$AI529,$Z530)&lt;1,$Z530,"")))</f>
        <v/>
      </c>
      <c r="AJ530" s="36" t="str">
        <f t="shared" si="61"/>
        <v/>
      </c>
      <c r="AK530" s="109" t="str">
        <f t="shared" si="64"/>
        <v/>
      </c>
      <c r="AL530" s="246"/>
      <c r="AM530" s="33"/>
    </row>
    <row r="531" spans="1:39" s="106" customFormat="1">
      <c r="A531" s="36" t="str">
        <f t="shared" si="65"/>
        <v>XXX</v>
      </c>
      <c r="B531" s="105" t="str">
        <f t="shared" si="62"/>
        <v/>
      </c>
      <c r="C531" s="177"/>
      <c r="D531" s="36"/>
      <c r="E531" s="36" t="str">
        <f t="shared" si="66"/>
        <v/>
      </c>
      <c r="F531" s="246"/>
      <c r="G531" s="246"/>
      <c r="H531" s="246"/>
      <c r="I531" s="246"/>
      <c r="J531" s="246"/>
      <c r="K531" s="246"/>
      <c r="L531" s="246"/>
      <c r="M531" s="246"/>
      <c r="N531" s="246"/>
      <c r="O531" s="246"/>
      <c r="P531" s="246"/>
      <c r="Q531" s="246"/>
      <c r="R531" s="246"/>
      <c r="S531" s="246"/>
      <c r="T531" s="246"/>
      <c r="U531" s="246"/>
      <c r="V531" s="246"/>
      <c r="W531" s="246"/>
      <c r="X531" s="246"/>
      <c r="Y531" s="246"/>
      <c r="Z531" s="246"/>
      <c r="AA531" s="247"/>
      <c r="AB531" s="246"/>
      <c r="AC531" s="248"/>
      <c r="AD531" s="246"/>
      <c r="AE531" s="246"/>
      <c r="AF531" s="246"/>
      <c r="AG531" s="108" t="str">
        <f t="shared" si="67"/>
        <v/>
      </c>
      <c r="AH531" s="13" t="str">
        <f t="shared" si="63"/>
        <v/>
      </c>
      <c r="AI531" s="181" t="str">
        <f>UPPER(IF($Z531="","",IF(COUNTIF($AI$34:$AI530,$Z531)&lt;1,$Z531,"")))</f>
        <v/>
      </c>
      <c r="AJ531" s="36" t="str">
        <f t="shared" ref="AJ531:AJ594" si="68">IF(Z531="","",IF(COUNTIF(Z$35:Z$1035,$Z531)&lt;4,"每隊最少4人",IF(COUNTIF(Z$35:Z$1035,Z531)&gt;6,"每隊最多6人",COUNTIF(Z$35:Z$1035,Z531))))</f>
        <v/>
      </c>
      <c r="AK531" s="109" t="str">
        <f t="shared" si="64"/>
        <v/>
      </c>
      <c r="AL531" s="246"/>
      <c r="AM531" s="33"/>
    </row>
    <row r="532" spans="1:39" s="106" customFormat="1">
      <c r="A532" s="36" t="str">
        <f t="shared" si="65"/>
        <v>XXX</v>
      </c>
      <c r="B532" s="105" t="str">
        <f t="shared" si="62"/>
        <v/>
      </c>
      <c r="C532" s="177"/>
      <c r="D532" s="36"/>
      <c r="E532" s="36" t="str">
        <f t="shared" si="66"/>
        <v/>
      </c>
      <c r="F532" s="246"/>
      <c r="G532" s="246"/>
      <c r="H532" s="246"/>
      <c r="I532" s="246"/>
      <c r="J532" s="246"/>
      <c r="K532" s="246"/>
      <c r="L532" s="246"/>
      <c r="M532" s="246"/>
      <c r="N532" s="246"/>
      <c r="O532" s="246"/>
      <c r="P532" s="246"/>
      <c r="Q532" s="246"/>
      <c r="R532" s="246"/>
      <c r="S532" s="246"/>
      <c r="T532" s="246"/>
      <c r="U532" s="246"/>
      <c r="V532" s="246"/>
      <c r="W532" s="246"/>
      <c r="X532" s="246"/>
      <c r="Y532" s="246"/>
      <c r="Z532" s="246"/>
      <c r="AA532" s="247"/>
      <c r="AB532" s="246"/>
      <c r="AC532" s="248"/>
      <c r="AD532" s="246"/>
      <c r="AE532" s="246"/>
      <c r="AF532" s="246"/>
      <c r="AG532" s="108" t="str">
        <f t="shared" si="67"/>
        <v/>
      </c>
      <c r="AH532" s="13" t="str">
        <f t="shared" si="63"/>
        <v/>
      </c>
      <c r="AI532" s="181" t="str">
        <f>UPPER(IF($Z532="","",IF(COUNTIF($AI$34:$AI531,$Z532)&lt;1,$Z532,"")))</f>
        <v/>
      </c>
      <c r="AJ532" s="36" t="str">
        <f t="shared" si="68"/>
        <v/>
      </c>
      <c r="AK532" s="109" t="str">
        <f t="shared" si="64"/>
        <v/>
      </c>
      <c r="AL532" s="246"/>
      <c r="AM532" s="33"/>
    </row>
    <row r="533" spans="1:39" s="106" customFormat="1">
      <c r="A533" s="36" t="str">
        <f t="shared" si="65"/>
        <v>XXX</v>
      </c>
      <c r="B533" s="105" t="str">
        <f t="shared" si="62"/>
        <v/>
      </c>
      <c r="C533" s="177"/>
      <c r="D533" s="36"/>
      <c r="E533" s="36" t="str">
        <f t="shared" si="66"/>
        <v/>
      </c>
      <c r="F533" s="246"/>
      <c r="G533" s="246"/>
      <c r="H533" s="246"/>
      <c r="I533" s="246"/>
      <c r="J533" s="246"/>
      <c r="K533" s="246"/>
      <c r="L533" s="246"/>
      <c r="M533" s="246"/>
      <c r="N533" s="246"/>
      <c r="O533" s="246"/>
      <c r="P533" s="246"/>
      <c r="Q533" s="246"/>
      <c r="R533" s="246"/>
      <c r="S533" s="246"/>
      <c r="T533" s="246"/>
      <c r="U533" s="246"/>
      <c r="V533" s="246"/>
      <c r="W533" s="246"/>
      <c r="X533" s="246"/>
      <c r="Y533" s="246"/>
      <c r="Z533" s="246"/>
      <c r="AA533" s="247"/>
      <c r="AB533" s="246"/>
      <c r="AC533" s="248"/>
      <c r="AD533" s="246"/>
      <c r="AE533" s="246"/>
      <c r="AF533" s="246"/>
      <c r="AG533" s="108" t="str">
        <f t="shared" si="67"/>
        <v/>
      </c>
      <c r="AH533" s="13" t="str">
        <f t="shared" si="63"/>
        <v/>
      </c>
      <c r="AI533" s="181" t="str">
        <f>UPPER(IF($Z533="","",IF(COUNTIF($AI$34:$AI532,$Z533)&lt;1,$Z533,"")))</f>
        <v/>
      </c>
      <c r="AJ533" s="36" t="str">
        <f t="shared" si="68"/>
        <v/>
      </c>
      <c r="AK533" s="109" t="str">
        <f t="shared" si="64"/>
        <v/>
      </c>
      <c r="AL533" s="246"/>
      <c r="AM533" s="33"/>
    </row>
    <row r="534" spans="1:39" s="106" customFormat="1">
      <c r="A534" s="36" t="str">
        <f t="shared" si="65"/>
        <v>XXX</v>
      </c>
      <c r="B534" s="105" t="str">
        <f t="shared" si="62"/>
        <v/>
      </c>
      <c r="C534" s="178"/>
      <c r="D534" s="36"/>
      <c r="E534" s="36" t="str">
        <f t="shared" si="66"/>
        <v/>
      </c>
      <c r="F534" s="246"/>
      <c r="G534" s="246"/>
      <c r="H534" s="246"/>
      <c r="I534" s="246"/>
      <c r="J534" s="246"/>
      <c r="K534" s="246"/>
      <c r="L534" s="246"/>
      <c r="M534" s="246"/>
      <c r="N534" s="246"/>
      <c r="O534" s="246"/>
      <c r="P534" s="246"/>
      <c r="Q534" s="246"/>
      <c r="R534" s="246"/>
      <c r="S534" s="246"/>
      <c r="T534" s="246"/>
      <c r="U534" s="246"/>
      <c r="V534" s="246"/>
      <c r="W534" s="246"/>
      <c r="X534" s="246"/>
      <c r="Y534" s="246"/>
      <c r="Z534" s="246"/>
      <c r="AA534" s="247"/>
      <c r="AB534" s="246"/>
      <c r="AC534" s="248"/>
      <c r="AD534" s="246"/>
      <c r="AE534" s="246"/>
      <c r="AF534" s="246"/>
      <c r="AG534" s="108" t="str">
        <f t="shared" si="67"/>
        <v/>
      </c>
      <c r="AH534" s="13" t="str">
        <f t="shared" si="63"/>
        <v/>
      </c>
      <c r="AI534" s="181" t="str">
        <f>UPPER(IF($Z534="","",IF(COUNTIF($AI$34:$AI533,$Z534)&lt;1,$Z534,"")))</f>
        <v/>
      </c>
      <c r="AJ534" s="36" t="str">
        <f t="shared" si="68"/>
        <v/>
      </c>
      <c r="AK534" s="109" t="str">
        <f t="shared" si="64"/>
        <v/>
      </c>
      <c r="AL534" s="246"/>
      <c r="AM534" s="33"/>
    </row>
    <row r="535" spans="1:39" s="106" customFormat="1">
      <c r="A535" s="36" t="str">
        <f t="shared" si="65"/>
        <v>XXX</v>
      </c>
      <c r="B535" s="105" t="str">
        <f t="shared" si="62"/>
        <v/>
      </c>
      <c r="C535" s="176"/>
      <c r="D535" s="36"/>
      <c r="E535" s="36" t="str">
        <f t="shared" si="66"/>
        <v/>
      </c>
      <c r="F535" s="246"/>
      <c r="G535" s="246"/>
      <c r="H535" s="246"/>
      <c r="I535" s="246"/>
      <c r="J535" s="246"/>
      <c r="K535" s="246"/>
      <c r="L535" s="246"/>
      <c r="M535" s="246"/>
      <c r="N535" s="246"/>
      <c r="O535" s="246"/>
      <c r="P535" s="246"/>
      <c r="Q535" s="246"/>
      <c r="R535" s="246"/>
      <c r="S535" s="246"/>
      <c r="T535" s="246"/>
      <c r="U535" s="246"/>
      <c r="V535" s="246"/>
      <c r="W535" s="246"/>
      <c r="X535" s="246"/>
      <c r="Y535" s="246"/>
      <c r="Z535" s="246"/>
      <c r="AA535" s="247"/>
      <c r="AB535" s="246"/>
      <c r="AC535" s="248"/>
      <c r="AD535" s="246"/>
      <c r="AE535" s="246"/>
      <c r="AF535" s="246"/>
      <c r="AG535" s="108" t="str">
        <f t="shared" si="67"/>
        <v/>
      </c>
      <c r="AH535" s="13" t="str">
        <f t="shared" si="63"/>
        <v/>
      </c>
      <c r="AI535" s="181" t="str">
        <f>UPPER(IF($Z535="","",IF(COUNTIF($AI$34:$AI534,$Z535)&lt;1,$Z535,"")))</f>
        <v/>
      </c>
      <c r="AJ535" s="36" t="str">
        <f t="shared" si="68"/>
        <v/>
      </c>
      <c r="AK535" s="109" t="str">
        <f t="shared" si="64"/>
        <v/>
      </c>
      <c r="AL535" s="246"/>
      <c r="AM535" s="33"/>
    </row>
    <row r="536" spans="1:39" s="106" customFormat="1">
      <c r="A536" s="36" t="str">
        <f t="shared" si="65"/>
        <v>XXX</v>
      </c>
      <c r="B536" s="105" t="str">
        <f t="shared" si="62"/>
        <v/>
      </c>
      <c r="C536" s="178"/>
      <c r="D536" s="36"/>
      <c r="E536" s="36" t="str">
        <f t="shared" si="66"/>
        <v/>
      </c>
      <c r="F536" s="246"/>
      <c r="G536" s="246"/>
      <c r="H536" s="246"/>
      <c r="I536" s="246"/>
      <c r="J536" s="246"/>
      <c r="K536" s="246"/>
      <c r="L536" s="246"/>
      <c r="M536" s="246"/>
      <c r="N536" s="246"/>
      <c r="O536" s="246"/>
      <c r="P536" s="246"/>
      <c r="Q536" s="246"/>
      <c r="R536" s="246"/>
      <c r="S536" s="246"/>
      <c r="T536" s="246"/>
      <c r="U536" s="246"/>
      <c r="V536" s="246"/>
      <c r="W536" s="246"/>
      <c r="X536" s="246"/>
      <c r="Y536" s="246"/>
      <c r="Z536" s="246"/>
      <c r="AA536" s="247"/>
      <c r="AB536" s="246"/>
      <c r="AC536" s="248"/>
      <c r="AD536" s="246"/>
      <c r="AE536" s="246"/>
      <c r="AF536" s="246"/>
      <c r="AG536" s="108" t="str">
        <f t="shared" si="67"/>
        <v/>
      </c>
      <c r="AH536" s="13" t="str">
        <f t="shared" si="63"/>
        <v/>
      </c>
      <c r="AI536" s="181" t="str">
        <f>UPPER(IF($Z536="","",IF(COUNTIF($AI$34:$AI535,$Z536)&lt;1,$Z536,"")))</f>
        <v/>
      </c>
      <c r="AJ536" s="36" t="str">
        <f t="shared" si="68"/>
        <v/>
      </c>
      <c r="AK536" s="109" t="str">
        <f t="shared" si="64"/>
        <v/>
      </c>
      <c r="AL536" s="246"/>
      <c r="AM536" s="33"/>
    </row>
    <row r="537" spans="1:39" s="106" customFormat="1">
      <c r="A537" s="36" t="str">
        <f t="shared" si="65"/>
        <v>XXX</v>
      </c>
      <c r="B537" s="105" t="str">
        <f t="shared" si="62"/>
        <v/>
      </c>
      <c r="C537" s="177"/>
      <c r="D537" s="36"/>
      <c r="E537" s="36" t="str">
        <f t="shared" si="66"/>
        <v/>
      </c>
      <c r="F537" s="246"/>
      <c r="G537" s="246"/>
      <c r="H537" s="246"/>
      <c r="I537" s="246"/>
      <c r="J537" s="246"/>
      <c r="K537" s="246"/>
      <c r="L537" s="246"/>
      <c r="M537" s="246"/>
      <c r="N537" s="246"/>
      <c r="O537" s="246"/>
      <c r="P537" s="246"/>
      <c r="Q537" s="246"/>
      <c r="R537" s="246"/>
      <c r="S537" s="246"/>
      <c r="T537" s="246"/>
      <c r="U537" s="246"/>
      <c r="V537" s="246"/>
      <c r="W537" s="246"/>
      <c r="X537" s="246"/>
      <c r="Y537" s="246"/>
      <c r="Z537" s="246"/>
      <c r="AA537" s="247"/>
      <c r="AB537" s="246"/>
      <c r="AC537" s="248"/>
      <c r="AD537" s="246"/>
      <c r="AE537" s="246"/>
      <c r="AF537" s="246"/>
      <c r="AG537" s="108" t="str">
        <f t="shared" si="67"/>
        <v/>
      </c>
      <c r="AH537" s="13" t="str">
        <f t="shared" si="63"/>
        <v/>
      </c>
      <c r="AI537" s="181" t="str">
        <f>UPPER(IF($Z537="","",IF(COUNTIF($AI$34:$AI536,$Z537)&lt;1,$Z537,"")))</f>
        <v/>
      </c>
      <c r="AJ537" s="36" t="str">
        <f t="shared" si="68"/>
        <v/>
      </c>
      <c r="AK537" s="109" t="str">
        <f t="shared" si="64"/>
        <v/>
      </c>
      <c r="AL537" s="246"/>
      <c r="AM537" s="33"/>
    </row>
    <row r="538" spans="1:39" s="106" customFormat="1">
      <c r="A538" s="36" t="str">
        <f t="shared" si="65"/>
        <v>XXX</v>
      </c>
      <c r="B538" s="105" t="str">
        <f t="shared" si="62"/>
        <v/>
      </c>
      <c r="C538" s="178"/>
      <c r="D538" s="36"/>
      <c r="E538" s="36" t="str">
        <f t="shared" si="66"/>
        <v/>
      </c>
      <c r="F538" s="246"/>
      <c r="G538" s="246"/>
      <c r="H538" s="246"/>
      <c r="I538" s="246"/>
      <c r="J538" s="246"/>
      <c r="K538" s="246"/>
      <c r="L538" s="246"/>
      <c r="M538" s="246"/>
      <c r="N538" s="246"/>
      <c r="O538" s="246"/>
      <c r="P538" s="246"/>
      <c r="Q538" s="246"/>
      <c r="R538" s="246"/>
      <c r="S538" s="246"/>
      <c r="T538" s="246"/>
      <c r="U538" s="246"/>
      <c r="V538" s="246"/>
      <c r="W538" s="246"/>
      <c r="X538" s="246"/>
      <c r="Y538" s="246"/>
      <c r="Z538" s="246"/>
      <c r="AA538" s="247"/>
      <c r="AB538" s="246"/>
      <c r="AC538" s="248"/>
      <c r="AD538" s="246"/>
      <c r="AE538" s="246"/>
      <c r="AF538" s="246"/>
      <c r="AG538" s="108" t="str">
        <f t="shared" si="67"/>
        <v/>
      </c>
      <c r="AH538" s="13" t="str">
        <f t="shared" si="63"/>
        <v/>
      </c>
      <c r="AI538" s="181" t="str">
        <f>UPPER(IF($Z538="","",IF(COUNTIF($AI$34:$AI537,$Z538)&lt;1,$Z538,"")))</f>
        <v/>
      </c>
      <c r="AJ538" s="36" t="str">
        <f t="shared" si="68"/>
        <v/>
      </c>
      <c r="AK538" s="109" t="str">
        <f t="shared" si="64"/>
        <v/>
      </c>
      <c r="AL538" s="246"/>
      <c r="AM538" s="33"/>
    </row>
    <row r="539" spans="1:39" s="106" customFormat="1">
      <c r="A539" s="36" t="str">
        <f t="shared" si="65"/>
        <v>XXX</v>
      </c>
      <c r="B539" s="105" t="str">
        <f t="shared" si="62"/>
        <v/>
      </c>
      <c r="C539" s="177"/>
      <c r="D539" s="36"/>
      <c r="E539" s="36" t="str">
        <f t="shared" si="66"/>
        <v/>
      </c>
      <c r="F539" s="246"/>
      <c r="G539" s="246"/>
      <c r="H539" s="246"/>
      <c r="I539" s="246"/>
      <c r="J539" s="246"/>
      <c r="K539" s="246"/>
      <c r="L539" s="246"/>
      <c r="M539" s="246"/>
      <c r="N539" s="246"/>
      <c r="O539" s="246"/>
      <c r="P539" s="246"/>
      <c r="Q539" s="246"/>
      <c r="R539" s="246"/>
      <c r="S539" s="246"/>
      <c r="T539" s="246"/>
      <c r="U539" s="246"/>
      <c r="V539" s="246"/>
      <c r="W539" s="246"/>
      <c r="X539" s="246"/>
      <c r="Y539" s="246"/>
      <c r="Z539" s="246"/>
      <c r="AA539" s="247"/>
      <c r="AB539" s="246"/>
      <c r="AC539" s="248"/>
      <c r="AD539" s="246"/>
      <c r="AE539" s="246"/>
      <c r="AF539" s="246"/>
      <c r="AG539" s="108" t="str">
        <f t="shared" si="67"/>
        <v/>
      </c>
      <c r="AH539" s="13" t="str">
        <f t="shared" si="63"/>
        <v/>
      </c>
      <c r="AI539" s="181" t="str">
        <f>UPPER(IF($Z539="","",IF(COUNTIF($AI$34:$AI538,$Z539)&lt;1,$Z539,"")))</f>
        <v/>
      </c>
      <c r="AJ539" s="36" t="str">
        <f t="shared" si="68"/>
        <v/>
      </c>
      <c r="AK539" s="109" t="str">
        <f t="shared" si="64"/>
        <v/>
      </c>
      <c r="AL539" s="246"/>
      <c r="AM539" s="33"/>
    </row>
    <row r="540" spans="1:39" s="106" customFormat="1">
      <c r="A540" s="36" t="str">
        <f t="shared" si="65"/>
        <v>XXX</v>
      </c>
      <c r="B540" s="105" t="str">
        <f t="shared" si="62"/>
        <v/>
      </c>
      <c r="C540" s="177"/>
      <c r="D540" s="36"/>
      <c r="E540" s="36" t="str">
        <f t="shared" si="66"/>
        <v/>
      </c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7"/>
      <c r="AB540" s="246"/>
      <c r="AC540" s="248"/>
      <c r="AD540" s="246"/>
      <c r="AE540" s="246"/>
      <c r="AF540" s="246"/>
      <c r="AG540" s="108" t="str">
        <f t="shared" si="67"/>
        <v/>
      </c>
      <c r="AH540" s="13" t="str">
        <f t="shared" si="63"/>
        <v/>
      </c>
      <c r="AI540" s="181" t="str">
        <f>UPPER(IF($Z540="","",IF(COUNTIF($AI$34:$AI539,$Z540)&lt;1,$Z540,"")))</f>
        <v/>
      </c>
      <c r="AJ540" s="36" t="str">
        <f t="shared" si="68"/>
        <v/>
      </c>
      <c r="AK540" s="109" t="str">
        <f t="shared" si="64"/>
        <v/>
      </c>
      <c r="AL540" s="246"/>
      <c r="AM540" s="33"/>
    </row>
    <row r="541" spans="1:39" s="106" customFormat="1">
      <c r="A541" s="36" t="str">
        <f t="shared" si="65"/>
        <v>XXX</v>
      </c>
      <c r="B541" s="105" t="str">
        <f t="shared" si="62"/>
        <v/>
      </c>
      <c r="C541" s="179"/>
      <c r="D541" s="36"/>
      <c r="E541" s="36" t="str">
        <f t="shared" si="66"/>
        <v/>
      </c>
      <c r="F541" s="246"/>
      <c r="G541" s="246"/>
      <c r="H541" s="246"/>
      <c r="I541" s="246"/>
      <c r="J541" s="246"/>
      <c r="K541" s="246"/>
      <c r="L541" s="246"/>
      <c r="M541" s="246"/>
      <c r="N541" s="246"/>
      <c r="O541" s="246"/>
      <c r="P541" s="246"/>
      <c r="Q541" s="246"/>
      <c r="R541" s="246"/>
      <c r="S541" s="246"/>
      <c r="T541" s="246"/>
      <c r="U541" s="246"/>
      <c r="V541" s="246"/>
      <c r="W541" s="246"/>
      <c r="X541" s="246"/>
      <c r="Y541" s="246"/>
      <c r="Z541" s="246"/>
      <c r="AA541" s="247"/>
      <c r="AB541" s="246"/>
      <c r="AC541" s="248"/>
      <c r="AD541" s="246"/>
      <c r="AE541" s="246"/>
      <c r="AF541" s="246"/>
      <c r="AG541" s="108" t="str">
        <f t="shared" si="67"/>
        <v/>
      </c>
      <c r="AH541" s="13" t="str">
        <f t="shared" si="63"/>
        <v/>
      </c>
      <c r="AI541" s="181" t="str">
        <f>UPPER(IF($Z541="","",IF(COUNTIF($AI$34:$AI540,$Z541)&lt;1,$Z541,"")))</f>
        <v/>
      </c>
      <c r="AJ541" s="36" t="str">
        <f t="shared" si="68"/>
        <v/>
      </c>
      <c r="AK541" s="109" t="str">
        <f t="shared" si="64"/>
        <v/>
      </c>
      <c r="AL541" s="246"/>
      <c r="AM541" s="33"/>
    </row>
    <row r="542" spans="1:39" s="106" customFormat="1">
      <c r="A542" s="36" t="str">
        <f t="shared" si="65"/>
        <v>XXX</v>
      </c>
      <c r="B542" s="105" t="str">
        <f t="shared" si="62"/>
        <v/>
      </c>
      <c r="C542" s="178"/>
      <c r="D542" s="36"/>
      <c r="E542" s="36" t="str">
        <f t="shared" si="66"/>
        <v/>
      </c>
      <c r="F542" s="246"/>
      <c r="G542" s="246"/>
      <c r="H542" s="246"/>
      <c r="I542" s="246"/>
      <c r="J542" s="246"/>
      <c r="K542" s="246"/>
      <c r="L542" s="246"/>
      <c r="M542" s="246"/>
      <c r="N542" s="246"/>
      <c r="O542" s="246"/>
      <c r="P542" s="246"/>
      <c r="Q542" s="246"/>
      <c r="R542" s="246"/>
      <c r="S542" s="246"/>
      <c r="T542" s="246"/>
      <c r="U542" s="246"/>
      <c r="V542" s="246"/>
      <c r="W542" s="246"/>
      <c r="X542" s="246"/>
      <c r="Y542" s="246"/>
      <c r="Z542" s="246"/>
      <c r="AA542" s="247"/>
      <c r="AB542" s="246"/>
      <c r="AC542" s="248"/>
      <c r="AD542" s="246"/>
      <c r="AE542" s="246"/>
      <c r="AF542" s="246"/>
      <c r="AG542" s="108" t="str">
        <f t="shared" si="67"/>
        <v/>
      </c>
      <c r="AH542" s="13" t="str">
        <f t="shared" si="63"/>
        <v/>
      </c>
      <c r="AI542" s="181" t="str">
        <f>UPPER(IF($Z542="","",IF(COUNTIF($AI$34:$AI541,$Z542)&lt;1,$Z542,"")))</f>
        <v/>
      </c>
      <c r="AJ542" s="36" t="str">
        <f t="shared" si="68"/>
        <v/>
      </c>
      <c r="AK542" s="109" t="str">
        <f t="shared" si="64"/>
        <v/>
      </c>
      <c r="AL542" s="246"/>
      <c r="AM542" s="33"/>
    </row>
    <row r="543" spans="1:39" s="106" customFormat="1">
      <c r="A543" s="36" t="str">
        <f t="shared" si="65"/>
        <v>XXX</v>
      </c>
      <c r="B543" s="105" t="str">
        <f t="shared" si="62"/>
        <v/>
      </c>
      <c r="C543" s="178"/>
      <c r="D543" s="36"/>
      <c r="E543" s="36" t="str">
        <f t="shared" si="66"/>
        <v/>
      </c>
      <c r="F543" s="246"/>
      <c r="G543" s="246"/>
      <c r="H543" s="246"/>
      <c r="I543" s="246"/>
      <c r="J543" s="246"/>
      <c r="K543" s="246"/>
      <c r="L543" s="246"/>
      <c r="M543" s="246"/>
      <c r="N543" s="246"/>
      <c r="O543" s="246"/>
      <c r="P543" s="246"/>
      <c r="Q543" s="246"/>
      <c r="R543" s="246"/>
      <c r="S543" s="246"/>
      <c r="T543" s="246"/>
      <c r="U543" s="246"/>
      <c r="V543" s="246"/>
      <c r="W543" s="246"/>
      <c r="X543" s="246"/>
      <c r="Y543" s="246"/>
      <c r="Z543" s="246"/>
      <c r="AA543" s="247"/>
      <c r="AB543" s="246"/>
      <c r="AC543" s="248"/>
      <c r="AD543" s="246"/>
      <c r="AE543" s="246"/>
      <c r="AF543" s="246"/>
      <c r="AG543" s="108" t="str">
        <f t="shared" si="67"/>
        <v/>
      </c>
      <c r="AH543" s="13" t="str">
        <f t="shared" si="63"/>
        <v/>
      </c>
      <c r="AI543" s="181" t="str">
        <f>UPPER(IF($Z543="","",IF(COUNTIF($AI$34:$AI542,$Z543)&lt;1,$Z543,"")))</f>
        <v/>
      </c>
      <c r="AJ543" s="36" t="str">
        <f t="shared" si="68"/>
        <v/>
      </c>
      <c r="AK543" s="109" t="str">
        <f t="shared" si="64"/>
        <v/>
      </c>
      <c r="AL543" s="246"/>
      <c r="AM543" s="33"/>
    </row>
    <row r="544" spans="1:39" s="106" customFormat="1">
      <c r="A544" s="36" t="str">
        <f t="shared" si="65"/>
        <v>XXX</v>
      </c>
      <c r="B544" s="105" t="str">
        <f t="shared" si="62"/>
        <v/>
      </c>
      <c r="C544" s="178"/>
      <c r="D544" s="36"/>
      <c r="E544" s="36" t="str">
        <f t="shared" si="66"/>
        <v/>
      </c>
      <c r="F544" s="246"/>
      <c r="G544" s="246"/>
      <c r="H544" s="246"/>
      <c r="I544" s="246"/>
      <c r="J544" s="246"/>
      <c r="K544" s="246"/>
      <c r="L544" s="246"/>
      <c r="M544" s="246"/>
      <c r="N544" s="246"/>
      <c r="O544" s="246"/>
      <c r="P544" s="246"/>
      <c r="Q544" s="246"/>
      <c r="R544" s="246"/>
      <c r="S544" s="246"/>
      <c r="T544" s="246"/>
      <c r="U544" s="246"/>
      <c r="V544" s="246"/>
      <c r="W544" s="246"/>
      <c r="X544" s="246"/>
      <c r="Y544" s="246"/>
      <c r="Z544" s="246"/>
      <c r="AA544" s="247"/>
      <c r="AB544" s="246"/>
      <c r="AC544" s="248"/>
      <c r="AD544" s="246"/>
      <c r="AE544" s="246"/>
      <c r="AF544" s="246"/>
      <c r="AG544" s="108" t="str">
        <f t="shared" si="67"/>
        <v/>
      </c>
      <c r="AH544" s="13" t="str">
        <f t="shared" si="63"/>
        <v/>
      </c>
      <c r="AI544" s="181" t="str">
        <f>UPPER(IF($Z544="","",IF(COUNTIF($AI$34:$AI543,$Z544)&lt;1,$Z544,"")))</f>
        <v/>
      </c>
      <c r="AJ544" s="36" t="str">
        <f t="shared" si="68"/>
        <v/>
      </c>
      <c r="AK544" s="109" t="str">
        <f t="shared" si="64"/>
        <v/>
      </c>
      <c r="AL544" s="246"/>
      <c r="AM544" s="33"/>
    </row>
    <row r="545" spans="1:39" s="106" customFormat="1">
      <c r="A545" s="36" t="str">
        <f t="shared" si="65"/>
        <v>XXX</v>
      </c>
      <c r="B545" s="105" t="str">
        <f t="shared" si="62"/>
        <v/>
      </c>
      <c r="C545" s="177"/>
      <c r="D545" s="36"/>
      <c r="E545" s="36" t="str">
        <f t="shared" si="66"/>
        <v/>
      </c>
      <c r="F545" s="246"/>
      <c r="G545" s="246"/>
      <c r="H545" s="246"/>
      <c r="I545" s="246"/>
      <c r="J545" s="246"/>
      <c r="K545" s="246"/>
      <c r="L545" s="246"/>
      <c r="M545" s="246"/>
      <c r="N545" s="246"/>
      <c r="O545" s="246"/>
      <c r="P545" s="246"/>
      <c r="Q545" s="246"/>
      <c r="R545" s="246"/>
      <c r="S545" s="246"/>
      <c r="T545" s="246"/>
      <c r="U545" s="246"/>
      <c r="V545" s="246"/>
      <c r="W545" s="246"/>
      <c r="X545" s="246"/>
      <c r="Y545" s="246"/>
      <c r="Z545" s="246"/>
      <c r="AA545" s="247"/>
      <c r="AB545" s="246"/>
      <c r="AC545" s="248"/>
      <c r="AD545" s="246"/>
      <c r="AE545" s="246"/>
      <c r="AF545" s="246"/>
      <c r="AG545" s="108" t="str">
        <f t="shared" si="67"/>
        <v/>
      </c>
      <c r="AH545" s="13" t="str">
        <f t="shared" si="63"/>
        <v/>
      </c>
      <c r="AI545" s="181" t="str">
        <f>UPPER(IF($Z545="","",IF(COUNTIF($AI$34:$AI544,$Z545)&lt;1,$Z545,"")))</f>
        <v/>
      </c>
      <c r="AJ545" s="36" t="str">
        <f t="shared" si="68"/>
        <v/>
      </c>
      <c r="AK545" s="109" t="str">
        <f t="shared" si="64"/>
        <v/>
      </c>
      <c r="AL545" s="246"/>
      <c r="AM545" s="33"/>
    </row>
    <row r="546" spans="1:39" s="106" customFormat="1">
      <c r="A546" s="36" t="str">
        <f t="shared" si="65"/>
        <v>XXX</v>
      </c>
      <c r="B546" s="105" t="str">
        <f t="shared" si="62"/>
        <v/>
      </c>
      <c r="C546" s="176"/>
      <c r="D546" s="36"/>
      <c r="E546" s="36" t="str">
        <f t="shared" si="66"/>
        <v/>
      </c>
      <c r="F546" s="246"/>
      <c r="G546" s="246"/>
      <c r="H546" s="246"/>
      <c r="I546" s="246"/>
      <c r="J546" s="246"/>
      <c r="K546" s="246"/>
      <c r="L546" s="246"/>
      <c r="M546" s="246"/>
      <c r="N546" s="246"/>
      <c r="O546" s="246"/>
      <c r="P546" s="246"/>
      <c r="Q546" s="246"/>
      <c r="R546" s="246"/>
      <c r="S546" s="246"/>
      <c r="T546" s="246"/>
      <c r="U546" s="246"/>
      <c r="V546" s="246"/>
      <c r="W546" s="246"/>
      <c r="X546" s="246"/>
      <c r="Y546" s="246"/>
      <c r="Z546" s="246"/>
      <c r="AA546" s="247"/>
      <c r="AB546" s="246"/>
      <c r="AC546" s="248"/>
      <c r="AD546" s="246"/>
      <c r="AE546" s="246"/>
      <c r="AF546" s="246"/>
      <c r="AG546" s="108" t="str">
        <f t="shared" si="67"/>
        <v/>
      </c>
      <c r="AH546" s="13" t="str">
        <f t="shared" si="63"/>
        <v/>
      </c>
      <c r="AI546" s="181" t="str">
        <f>UPPER(IF($Z546="","",IF(COUNTIF($AI$34:$AI545,$Z546)&lt;1,$Z546,"")))</f>
        <v/>
      </c>
      <c r="AJ546" s="36" t="str">
        <f t="shared" si="68"/>
        <v/>
      </c>
      <c r="AK546" s="109" t="str">
        <f t="shared" si="64"/>
        <v/>
      </c>
      <c r="AL546" s="246"/>
      <c r="AM546" s="33"/>
    </row>
    <row r="547" spans="1:39" s="106" customFormat="1">
      <c r="A547" s="36" t="str">
        <f t="shared" si="65"/>
        <v>XXX</v>
      </c>
      <c r="B547" s="105" t="str">
        <f t="shared" ref="B547:B610" si="69">IF(G547="","",IF(C547="","X",A547&amp;TEXT(C547,"000")))</f>
        <v/>
      </c>
      <c r="C547" s="177"/>
      <c r="D547" s="36"/>
      <c r="E547" s="36" t="str">
        <f t="shared" si="66"/>
        <v/>
      </c>
      <c r="F547" s="246"/>
      <c r="G547" s="246"/>
      <c r="H547" s="246"/>
      <c r="I547" s="246"/>
      <c r="J547" s="246"/>
      <c r="K547" s="246"/>
      <c r="L547" s="246"/>
      <c r="M547" s="246"/>
      <c r="N547" s="246"/>
      <c r="O547" s="246"/>
      <c r="P547" s="246"/>
      <c r="Q547" s="246"/>
      <c r="R547" s="246"/>
      <c r="S547" s="246"/>
      <c r="T547" s="246"/>
      <c r="U547" s="246"/>
      <c r="V547" s="246"/>
      <c r="W547" s="246"/>
      <c r="X547" s="246"/>
      <c r="Y547" s="246"/>
      <c r="Z547" s="246"/>
      <c r="AA547" s="247"/>
      <c r="AB547" s="246"/>
      <c r="AC547" s="248"/>
      <c r="AD547" s="246"/>
      <c r="AE547" s="246"/>
      <c r="AF547" s="246"/>
      <c r="AG547" s="108" t="str">
        <f t="shared" si="67"/>
        <v/>
      </c>
      <c r="AH547" s="13" t="str">
        <f t="shared" ref="AH547:AH610" si="70">IF(AI547="","",$AH$31)</f>
        <v/>
      </c>
      <c r="AI547" s="181" t="str">
        <f>UPPER(IF($Z547="","",IF(COUNTIF($AI$34:$AI546,$Z547)&lt;1,$Z547,"")))</f>
        <v/>
      </c>
      <c r="AJ547" s="36" t="str">
        <f t="shared" si="68"/>
        <v/>
      </c>
      <c r="AK547" s="109" t="str">
        <f t="shared" ref="AK547:AK610" si="71">IF($E547="","",IF(ISTEXT($AG547),"輸入有錯誤",IF($AA547="",SUM($AG547:$AH547)+$AM547,SUM($AG547:$AH547)+$AM547+$AA$34)))</f>
        <v/>
      </c>
      <c r="AL547" s="246"/>
      <c r="AM547" s="33"/>
    </row>
    <row r="548" spans="1:39" s="106" customFormat="1">
      <c r="A548" s="36" t="str">
        <f t="shared" ref="A548:A611" si="72">IF(H548="M","B",IF(H548="F","G","XXX"))</f>
        <v>XXX</v>
      </c>
      <c r="B548" s="105" t="str">
        <f t="shared" si="69"/>
        <v/>
      </c>
      <c r="C548" s="179"/>
      <c r="D548" s="36"/>
      <c r="E548" s="36" t="str">
        <f t="shared" ref="E548:E611" si="73">UPPER(IF($I548="","",IF(AND($I548&lt;=$E$4,$I548&gt;=$D$4),$A548&amp;$F$4,IF(AND($I548&lt;=$E$5,$I548&gt;=$D$5),$A548&amp;$F$5,IF(AND($I548&lt;=$E$6,$I548&gt;=$D$6),$A548&amp;$F$6,IF(AND($I548&lt;=$E$7,$I548&gt;=$D$7),$A548&amp;$F$7,IF(AND($I548&lt;=$E$8,$I548&gt;=$D$8),$A548&amp;$F$8,IF(AND($I548&lt;=$E$9,$I548&gt;=$D$9),$A548&amp;$F$9,IF(AND($I548&lt;=$E$10,$I548&gt;=$D$10),$A548&amp;$F$10,IF(AND($I548&lt;=$E$11,$I548&gt;=$D$11),$A548&amp;$F$11,IF(AND($I548&lt;=$E$12,$I548&gt;=$D$12),$A548&amp;$F$12,"ERR")))))))))))</f>
        <v/>
      </c>
      <c r="F548" s="246"/>
      <c r="G548" s="246"/>
      <c r="H548" s="246"/>
      <c r="I548" s="246"/>
      <c r="J548" s="246"/>
      <c r="K548" s="246"/>
      <c r="L548" s="246"/>
      <c r="M548" s="246"/>
      <c r="N548" s="246"/>
      <c r="O548" s="246"/>
      <c r="P548" s="246"/>
      <c r="Q548" s="246"/>
      <c r="R548" s="246"/>
      <c r="S548" s="246"/>
      <c r="T548" s="246"/>
      <c r="U548" s="246"/>
      <c r="V548" s="246"/>
      <c r="W548" s="246"/>
      <c r="X548" s="246"/>
      <c r="Y548" s="246"/>
      <c r="Z548" s="246"/>
      <c r="AA548" s="247"/>
      <c r="AB548" s="246"/>
      <c r="AC548" s="248"/>
      <c r="AD548" s="246"/>
      <c r="AE548" s="246"/>
      <c r="AF548" s="246"/>
      <c r="AG548" s="108" t="str">
        <f t="shared" ref="AG548:AG611" si="74">IF(I548="","",IF(COUNTA(J548:W548)&gt;4,"超過項目上限",IF(COUNTA(J548:W548)=0,200,IF(COUNTA(AB548)=1,COUNTA(J548:W548)*($AG$31+$AG$32)+$AG$30,IF(COUNTA(AB548)=0,COUNTA(J548:W548)*$AG$31+$AG$30,"輸入錯誤")))))</f>
        <v/>
      </c>
      <c r="AH548" s="13" t="str">
        <f t="shared" si="70"/>
        <v/>
      </c>
      <c r="AI548" s="181" t="str">
        <f>UPPER(IF($Z548="","",IF(COUNTIF($AI$34:$AI547,$Z548)&lt;1,$Z548,"")))</f>
        <v/>
      </c>
      <c r="AJ548" s="36" t="str">
        <f t="shared" si="68"/>
        <v/>
      </c>
      <c r="AK548" s="109" t="str">
        <f t="shared" si="71"/>
        <v/>
      </c>
      <c r="AL548" s="246"/>
      <c r="AM548" s="33"/>
    </row>
    <row r="549" spans="1:39" s="106" customFormat="1">
      <c r="A549" s="36" t="str">
        <f t="shared" si="72"/>
        <v>XXX</v>
      </c>
      <c r="B549" s="105" t="str">
        <f t="shared" si="69"/>
        <v/>
      </c>
      <c r="C549" s="178"/>
      <c r="D549" s="36"/>
      <c r="E549" s="36" t="str">
        <f t="shared" si="73"/>
        <v/>
      </c>
      <c r="F549" s="246"/>
      <c r="G549" s="246"/>
      <c r="H549" s="246"/>
      <c r="I549" s="246"/>
      <c r="J549" s="246"/>
      <c r="K549" s="246"/>
      <c r="L549" s="246"/>
      <c r="M549" s="246"/>
      <c r="N549" s="246"/>
      <c r="O549" s="246"/>
      <c r="P549" s="246"/>
      <c r="Q549" s="246"/>
      <c r="R549" s="246"/>
      <c r="S549" s="246"/>
      <c r="T549" s="246"/>
      <c r="U549" s="246"/>
      <c r="V549" s="246"/>
      <c r="W549" s="246"/>
      <c r="X549" s="246"/>
      <c r="Y549" s="246"/>
      <c r="Z549" s="246"/>
      <c r="AA549" s="247"/>
      <c r="AB549" s="246"/>
      <c r="AC549" s="248"/>
      <c r="AD549" s="246"/>
      <c r="AE549" s="246"/>
      <c r="AF549" s="246"/>
      <c r="AG549" s="108" t="str">
        <f t="shared" si="74"/>
        <v/>
      </c>
      <c r="AH549" s="13" t="str">
        <f t="shared" si="70"/>
        <v/>
      </c>
      <c r="AI549" s="181" t="str">
        <f>UPPER(IF($Z549="","",IF(COUNTIF($AI$34:$AI548,$Z549)&lt;1,$Z549,"")))</f>
        <v/>
      </c>
      <c r="AJ549" s="36" t="str">
        <f t="shared" si="68"/>
        <v/>
      </c>
      <c r="AK549" s="109" t="str">
        <f t="shared" si="71"/>
        <v/>
      </c>
      <c r="AL549" s="246"/>
      <c r="AM549" s="33"/>
    </row>
    <row r="550" spans="1:39" s="106" customFormat="1">
      <c r="A550" s="36" t="str">
        <f t="shared" si="72"/>
        <v>XXX</v>
      </c>
      <c r="B550" s="105" t="str">
        <f t="shared" si="69"/>
        <v/>
      </c>
      <c r="C550" s="178"/>
      <c r="D550" s="36"/>
      <c r="E550" s="36" t="str">
        <f t="shared" si="73"/>
        <v/>
      </c>
      <c r="F550" s="246"/>
      <c r="G550" s="246"/>
      <c r="H550" s="246"/>
      <c r="I550" s="246"/>
      <c r="J550" s="246"/>
      <c r="K550" s="246"/>
      <c r="L550" s="246"/>
      <c r="M550" s="246"/>
      <c r="N550" s="246"/>
      <c r="O550" s="246"/>
      <c r="P550" s="246"/>
      <c r="Q550" s="246"/>
      <c r="R550" s="246"/>
      <c r="S550" s="246"/>
      <c r="T550" s="246"/>
      <c r="U550" s="246"/>
      <c r="V550" s="246"/>
      <c r="W550" s="246"/>
      <c r="X550" s="246"/>
      <c r="Y550" s="246"/>
      <c r="Z550" s="246"/>
      <c r="AA550" s="247"/>
      <c r="AB550" s="246"/>
      <c r="AC550" s="248"/>
      <c r="AD550" s="246"/>
      <c r="AE550" s="246"/>
      <c r="AF550" s="246"/>
      <c r="AG550" s="108" t="str">
        <f t="shared" si="74"/>
        <v/>
      </c>
      <c r="AH550" s="13" t="str">
        <f t="shared" si="70"/>
        <v/>
      </c>
      <c r="AI550" s="181" t="str">
        <f>UPPER(IF($Z550="","",IF(COUNTIF($AI$34:$AI549,$Z550)&lt;1,$Z550,"")))</f>
        <v/>
      </c>
      <c r="AJ550" s="36" t="str">
        <f t="shared" si="68"/>
        <v/>
      </c>
      <c r="AK550" s="109" t="str">
        <f t="shared" si="71"/>
        <v/>
      </c>
      <c r="AL550" s="246"/>
      <c r="AM550" s="33"/>
    </row>
    <row r="551" spans="1:39" s="106" customFormat="1">
      <c r="A551" s="36" t="str">
        <f t="shared" si="72"/>
        <v>XXX</v>
      </c>
      <c r="B551" s="105" t="str">
        <f t="shared" si="69"/>
        <v/>
      </c>
      <c r="C551" s="178"/>
      <c r="D551" s="36"/>
      <c r="E551" s="36" t="str">
        <f t="shared" si="73"/>
        <v/>
      </c>
      <c r="F551" s="246"/>
      <c r="G551" s="246"/>
      <c r="H551" s="246"/>
      <c r="I551" s="246"/>
      <c r="J551" s="246"/>
      <c r="K551" s="246"/>
      <c r="L551" s="246"/>
      <c r="M551" s="246"/>
      <c r="N551" s="246"/>
      <c r="O551" s="246"/>
      <c r="P551" s="246"/>
      <c r="Q551" s="246"/>
      <c r="R551" s="246"/>
      <c r="S551" s="246"/>
      <c r="T551" s="246"/>
      <c r="U551" s="246"/>
      <c r="V551" s="246"/>
      <c r="W551" s="246"/>
      <c r="X551" s="246"/>
      <c r="Y551" s="246"/>
      <c r="Z551" s="246"/>
      <c r="AA551" s="247"/>
      <c r="AB551" s="246"/>
      <c r="AC551" s="248"/>
      <c r="AD551" s="246"/>
      <c r="AE551" s="246"/>
      <c r="AF551" s="246"/>
      <c r="AG551" s="108" t="str">
        <f t="shared" si="74"/>
        <v/>
      </c>
      <c r="AH551" s="13" t="str">
        <f t="shared" si="70"/>
        <v/>
      </c>
      <c r="AI551" s="181" t="str">
        <f>UPPER(IF($Z551="","",IF(COUNTIF($AI$34:$AI550,$Z551)&lt;1,$Z551,"")))</f>
        <v/>
      </c>
      <c r="AJ551" s="36" t="str">
        <f t="shared" si="68"/>
        <v/>
      </c>
      <c r="AK551" s="109" t="str">
        <f t="shared" si="71"/>
        <v/>
      </c>
      <c r="AL551" s="246"/>
      <c r="AM551" s="33"/>
    </row>
    <row r="552" spans="1:39" s="106" customFormat="1">
      <c r="A552" s="36" t="str">
        <f t="shared" si="72"/>
        <v>XXX</v>
      </c>
      <c r="B552" s="105" t="str">
        <f t="shared" si="69"/>
        <v/>
      </c>
      <c r="C552" s="177"/>
      <c r="D552" s="36"/>
      <c r="E552" s="36" t="str">
        <f t="shared" si="73"/>
        <v/>
      </c>
      <c r="F552" s="246"/>
      <c r="G552" s="246"/>
      <c r="H552" s="246"/>
      <c r="I552" s="246"/>
      <c r="J552" s="246"/>
      <c r="K552" s="246"/>
      <c r="L552" s="246"/>
      <c r="M552" s="246"/>
      <c r="N552" s="246"/>
      <c r="O552" s="246"/>
      <c r="P552" s="246"/>
      <c r="Q552" s="246"/>
      <c r="R552" s="246"/>
      <c r="S552" s="246"/>
      <c r="T552" s="246"/>
      <c r="U552" s="246"/>
      <c r="V552" s="246"/>
      <c r="W552" s="246"/>
      <c r="X552" s="246"/>
      <c r="Y552" s="246"/>
      <c r="Z552" s="246"/>
      <c r="AA552" s="247"/>
      <c r="AB552" s="246"/>
      <c r="AC552" s="248"/>
      <c r="AD552" s="246"/>
      <c r="AE552" s="246"/>
      <c r="AF552" s="246"/>
      <c r="AG552" s="108" t="str">
        <f t="shared" si="74"/>
        <v/>
      </c>
      <c r="AH552" s="13" t="str">
        <f t="shared" si="70"/>
        <v/>
      </c>
      <c r="AI552" s="181" t="str">
        <f>UPPER(IF($Z552="","",IF(COUNTIF($AI$34:$AI551,$Z552)&lt;1,$Z552,"")))</f>
        <v/>
      </c>
      <c r="AJ552" s="36" t="str">
        <f t="shared" si="68"/>
        <v/>
      </c>
      <c r="AK552" s="109" t="str">
        <f t="shared" si="71"/>
        <v/>
      </c>
      <c r="AL552" s="246"/>
      <c r="AM552" s="33"/>
    </row>
    <row r="553" spans="1:39" s="106" customFormat="1">
      <c r="A553" s="36" t="str">
        <f t="shared" si="72"/>
        <v>XXX</v>
      </c>
      <c r="B553" s="105" t="str">
        <f t="shared" si="69"/>
        <v/>
      </c>
      <c r="C553" s="176"/>
      <c r="D553" s="36"/>
      <c r="E553" s="36" t="str">
        <f t="shared" si="73"/>
        <v/>
      </c>
      <c r="F553" s="246"/>
      <c r="G553" s="246"/>
      <c r="H553" s="246"/>
      <c r="I553" s="246"/>
      <c r="J553" s="246"/>
      <c r="K553" s="246"/>
      <c r="L553" s="246"/>
      <c r="M553" s="246"/>
      <c r="N553" s="246"/>
      <c r="O553" s="246"/>
      <c r="P553" s="246"/>
      <c r="Q553" s="246"/>
      <c r="R553" s="246"/>
      <c r="S553" s="246"/>
      <c r="T553" s="246"/>
      <c r="U553" s="246"/>
      <c r="V553" s="246"/>
      <c r="W553" s="246"/>
      <c r="X553" s="246"/>
      <c r="Y553" s="246"/>
      <c r="Z553" s="246"/>
      <c r="AA553" s="247"/>
      <c r="AB553" s="246"/>
      <c r="AC553" s="248"/>
      <c r="AD553" s="246"/>
      <c r="AE553" s="246"/>
      <c r="AF553" s="246"/>
      <c r="AG553" s="108" t="str">
        <f t="shared" si="74"/>
        <v/>
      </c>
      <c r="AH553" s="13" t="str">
        <f t="shared" si="70"/>
        <v/>
      </c>
      <c r="AI553" s="181" t="str">
        <f>UPPER(IF($Z553="","",IF(COUNTIF($AI$34:$AI552,$Z553)&lt;1,$Z553,"")))</f>
        <v/>
      </c>
      <c r="AJ553" s="36" t="str">
        <f t="shared" si="68"/>
        <v/>
      </c>
      <c r="AK553" s="109" t="str">
        <f t="shared" si="71"/>
        <v/>
      </c>
      <c r="AL553" s="246"/>
      <c r="AM553" s="33"/>
    </row>
    <row r="554" spans="1:39" s="106" customFormat="1">
      <c r="A554" s="36" t="str">
        <f t="shared" si="72"/>
        <v>XXX</v>
      </c>
      <c r="B554" s="105" t="str">
        <f t="shared" si="69"/>
        <v/>
      </c>
      <c r="C554" s="177"/>
      <c r="D554" s="36"/>
      <c r="E554" s="36" t="str">
        <f t="shared" si="73"/>
        <v/>
      </c>
      <c r="F554" s="246"/>
      <c r="G554" s="246"/>
      <c r="H554" s="246"/>
      <c r="I554" s="246"/>
      <c r="J554" s="246"/>
      <c r="K554" s="246"/>
      <c r="L554" s="246"/>
      <c r="M554" s="246"/>
      <c r="N554" s="246"/>
      <c r="O554" s="246"/>
      <c r="P554" s="246"/>
      <c r="Q554" s="246"/>
      <c r="R554" s="246"/>
      <c r="S554" s="246"/>
      <c r="T554" s="246"/>
      <c r="U554" s="246"/>
      <c r="V554" s="246"/>
      <c r="W554" s="246"/>
      <c r="X554" s="246"/>
      <c r="Y554" s="246"/>
      <c r="Z554" s="246"/>
      <c r="AA554" s="247"/>
      <c r="AB554" s="246"/>
      <c r="AC554" s="248"/>
      <c r="AD554" s="246"/>
      <c r="AE554" s="246"/>
      <c r="AF554" s="246"/>
      <c r="AG554" s="108" t="str">
        <f t="shared" si="74"/>
        <v/>
      </c>
      <c r="AH554" s="13" t="str">
        <f t="shared" si="70"/>
        <v/>
      </c>
      <c r="AI554" s="181" t="str">
        <f>UPPER(IF($Z554="","",IF(COUNTIF($AI$34:$AI553,$Z554)&lt;1,$Z554,"")))</f>
        <v/>
      </c>
      <c r="AJ554" s="36" t="str">
        <f t="shared" si="68"/>
        <v/>
      </c>
      <c r="AK554" s="109" t="str">
        <f t="shared" si="71"/>
        <v/>
      </c>
      <c r="AL554" s="246"/>
      <c r="AM554" s="33"/>
    </row>
    <row r="555" spans="1:39" s="106" customFormat="1">
      <c r="A555" s="36" t="str">
        <f t="shared" si="72"/>
        <v>XXX</v>
      </c>
      <c r="B555" s="105" t="str">
        <f t="shared" si="69"/>
        <v/>
      </c>
      <c r="C555" s="177"/>
      <c r="D555" s="36"/>
      <c r="E555" s="36" t="str">
        <f t="shared" si="73"/>
        <v/>
      </c>
      <c r="F555" s="246"/>
      <c r="G555" s="246"/>
      <c r="H555" s="246"/>
      <c r="I555" s="246"/>
      <c r="J555" s="246"/>
      <c r="K555" s="246"/>
      <c r="L555" s="246"/>
      <c r="M555" s="246"/>
      <c r="N555" s="246"/>
      <c r="O555" s="246"/>
      <c r="P555" s="246"/>
      <c r="Q555" s="246"/>
      <c r="R555" s="246"/>
      <c r="S555" s="246"/>
      <c r="T555" s="246"/>
      <c r="U555" s="246"/>
      <c r="V555" s="246"/>
      <c r="W555" s="246"/>
      <c r="X555" s="246"/>
      <c r="Y555" s="246"/>
      <c r="Z555" s="246"/>
      <c r="AA555" s="247"/>
      <c r="AB555" s="246"/>
      <c r="AC555" s="248"/>
      <c r="AD555" s="246"/>
      <c r="AE555" s="246"/>
      <c r="AF555" s="246"/>
      <c r="AG555" s="108" t="str">
        <f t="shared" si="74"/>
        <v/>
      </c>
      <c r="AH555" s="13" t="str">
        <f t="shared" si="70"/>
        <v/>
      </c>
      <c r="AI555" s="181" t="str">
        <f>UPPER(IF($Z555="","",IF(COUNTIF($AI$34:$AI554,$Z555)&lt;1,$Z555,"")))</f>
        <v/>
      </c>
      <c r="AJ555" s="36" t="str">
        <f t="shared" si="68"/>
        <v/>
      </c>
      <c r="AK555" s="109" t="str">
        <f t="shared" si="71"/>
        <v/>
      </c>
      <c r="AL555" s="246"/>
      <c r="AM555" s="33"/>
    </row>
    <row r="556" spans="1:39" s="106" customFormat="1">
      <c r="A556" s="36" t="str">
        <f t="shared" si="72"/>
        <v>XXX</v>
      </c>
      <c r="B556" s="105" t="str">
        <f t="shared" si="69"/>
        <v/>
      </c>
      <c r="C556" s="178"/>
      <c r="D556" s="36"/>
      <c r="E556" s="36" t="str">
        <f t="shared" si="73"/>
        <v/>
      </c>
      <c r="F556" s="246"/>
      <c r="G556" s="246"/>
      <c r="H556" s="246"/>
      <c r="I556" s="246"/>
      <c r="J556" s="246"/>
      <c r="K556" s="246"/>
      <c r="L556" s="246"/>
      <c r="M556" s="246"/>
      <c r="N556" s="246"/>
      <c r="O556" s="246"/>
      <c r="P556" s="246"/>
      <c r="Q556" s="246"/>
      <c r="R556" s="246"/>
      <c r="S556" s="246"/>
      <c r="T556" s="246"/>
      <c r="U556" s="246"/>
      <c r="V556" s="246"/>
      <c r="W556" s="246"/>
      <c r="X556" s="246"/>
      <c r="Y556" s="246"/>
      <c r="Z556" s="246"/>
      <c r="AA556" s="247"/>
      <c r="AB556" s="246"/>
      <c r="AC556" s="248"/>
      <c r="AD556" s="246"/>
      <c r="AE556" s="246"/>
      <c r="AF556" s="246"/>
      <c r="AG556" s="108" t="str">
        <f t="shared" si="74"/>
        <v/>
      </c>
      <c r="AH556" s="13" t="str">
        <f t="shared" si="70"/>
        <v/>
      </c>
      <c r="AI556" s="181" t="str">
        <f>UPPER(IF($Z556="","",IF(COUNTIF($AI$34:$AI555,$Z556)&lt;1,$Z556,"")))</f>
        <v/>
      </c>
      <c r="AJ556" s="36" t="str">
        <f t="shared" si="68"/>
        <v/>
      </c>
      <c r="AK556" s="109" t="str">
        <f t="shared" si="71"/>
        <v/>
      </c>
      <c r="AL556" s="246"/>
      <c r="AM556" s="33"/>
    </row>
    <row r="557" spans="1:39" s="106" customFormat="1">
      <c r="A557" s="36" t="str">
        <f t="shared" si="72"/>
        <v>XXX</v>
      </c>
      <c r="B557" s="105" t="str">
        <f t="shared" si="69"/>
        <v/>
      </c>
      <c r="C557" s="177"/>
      <c r="D557" s="36"/>
      <c r="E557" s="36" t="str">
        <f t="shared" si="73"/>
        <v/>
      </c>
      <c r="F557" s="246"/>
      <c r="G557" s="246"/>
      <c r="H557" s="246"/>
      <c r="I557" s="246"/>
      <c r="J557" s="246"/>
      <c r="K557" s="246"/>
      <c r="L557" s="246"/>
      <c r="M557" s="246"/>
      <c r="N557" s="246"/>
      <c r="O557" s="246"/>
      <c r="P557" s="246"/>
      <c r="Q557" s="246"/>
      <c r="R557" s="246"/>
      <c r="S557" s="246"/>
      <c r="T557" s="246"/>
      <c r="U557" s="246"/>
      <c r="V557" s="246"/>
      <c r="W557" s="246"/>
      <c r="X557" s="246"/>
      <c r="Y557" s="246"/>
      <c r="Z557" s="246"/>
      <c r="AA557" s="247"/>
      <c r="AB557" s="246"/>
      <c r="AC557" s="248"/>
      <c r="AD557" s="246"/>
      <c r="AE557" s="246"/>
      <c r="AF557" s="246"/>
      <c r="AG557" s="108" t="str">
        <f t="shared" si="74"/>
        <v/>
      </c>
      <c r="AH557" s="13" t="str">
        <f t="shared" si="70"/>
        <v/>
      </c>
      <c r="AI557" s="181" t="str">
        <f>UPPER(IF($Z557="","",IF(COUNTIF($AI$34:$AI556,$Z557)&lt;1,$Z557,"")))</f>
        <v/>
      </c>
      <c r="AJ557" s="36" t="str">
        <f t="shared" si="68"/>
        <v/>
      </c>
      <c r="AK557" s="109" t="str">
        <f t="shared" si="71"/>
        <v/>
      </c>
      <c r="AL557" s="246"/>
      <c r="AM557" s="33"/>
    </row>
    <row r="558" spans="1:39" s="106" customFormat="1">
      <c r="A558" s="36" t="str">
        <f t="shared" si="72"/>
        <v>XXX</v>
      </c>
      <c r="B558" s="105" t="str">
        <f t="shared" si="69"/>
        <v/>
      </c>
      <c r="C558" s="178"/>
      <c r="D558" s="36"/>
      <c r="E558" s="36" t="str">
        <f t="shared" si="73"/>
        <v/>
      </c>
      <c r="F558" s="246"/>
      <c r="G558" s="246"/>
      <c r="H558" s="246"/>
      <c r="I558" s="246"/>
      <c r="J558" s="246"/>
      <c r="K558" s="246"/>
      <c r="L558" s="246"/>
      <c r="M558" s="246"/>
      <c r="N558" s="246"/>
      <c r="O558" s="246"/>
      <c r="P558" s="246"/>
      <c r="Q558" s="246"/>
      <c r="R558" s="246"/>
      <c r="S558" s="246"/>
      <c r="T558" s="246"/>
      <c r="U558" s="246"/>
      <c r="V558" s="246"/>
      <c r="W558" s="246"/>
      <c r="X558" s="246"/>
      <c r="Y558" s="246"/>
      <c r="Z558" s="246"/>
      <c r="AA558" s="247"/>
      <c r="AB558" s="246"/>
      <c r="AC558" s="248"/>
      <c r="AD558" s="246"/>
      <c r="AE558" s="246"/>
      <c r="AF558" s="246"/>
      <c r="AG558" s="108" t="str">
        <f t="shared" si="74"/>
        <v/>
      </c>
      <c r="AH558" s="13" t="str">
        <f t="shared" si="70"/>
        <v/>
      </c>
      <c r="AI558" s="181" t="str">
        <f>UPPER(IF($Z558="","",IF(COUNTIF($AI$34:$AI557,$Z558)&lt;1,$Z558,"")))</f>
        <v/>
      </c>
      <c r="AJ558" s="36" t="str">
        <f t="shared" si="68"/>
        <v/>
      </c>
      <c r="AK558" s="109" t="str">
        <f t="shared" si="71"/>
        <v/>
      </c>
      <c r="AL558" s="246"/>
      <c r="AM558" s="33"/>
    </row>
    <row r="559" spans="1:39" s="106" customFormat="1">
      <c r="A559" s="36" t="str">
        <f t="shared" si="72"/>
        <v>XXX</v>
      </c>
      <c r="B559" s="105" t="str">
        <f t="shared" si="69"/>
        <v/>
      </c>
      <c r="C559" s="177"/>
      <c r="D559" s="36"/>
      <c r="E559" s="36" t="str">
        <f t="shared" si="73"/>
        <v/>
      </c>
      <c r="F559" s="246"/>
      <c r="G559" s="246"/>
      <c r="H559" s="246"/>
      <c r="I559" s="246"/>
      <c r="J559" s="246"/>
      <c r="K559" s="246"/>
      <c r="L559" s="246"/>
      <c r="M559" s="246"/>
      <c r="N559" s="246"/>
      <c r="O559" s="246"/>
      <c r="P559" s="246"/>
      <c r="Q559" s="246"/>
      <c r="R559" s="246"/>
      <c r="S559" s="246"/>
      <c r="T559" s="246"/>
      <c r="U559" s="246"/>
      <c r="V559" s="246"/>
      <c r="W559" s="246"/>
      <c r="X559" s="246"/>
      <c r="Y559" s="246"/>
      <c r="Z559" s="246"/>
      <c r="AA559" s="247"/>
      <c r="AB559" s="246"/>
      <c r="AC559" s="248"/>
      <c r="AD559" s="246"/>
      <c r="AE559" s="246"/>
      <c r="AF559" s="246"/>
      <c r="AG559" s="108" t="str">
        <f t="shared" si="74"/>
        <v/>
      </c>
      <c r="AH559" s="13" t="str">
        <f t="shared" si="70"/>
        <v/>
      </c>
      <c r="AI559" s="181" t="str">
        <f>UPPER(IF($Z559="","",IF(COUNTIF($AI$34:$AI558,$Z559)&lt;1,$Z559,"")))</f>
        <v/>
      </c>
      <c r="AJ559" s="36" t="str">
        <f t="shared" si="68"/>
        <v/>
      </c>
      <c r="AK559" s="109" t="str">
        <f t="shared" si="71"/>
        <v/>
      </c>
      <c r="AL559" s="246"/>
      <c r="AM559" s="33"/>
    </row>
    <row r="560" spans="1:39" s="106" customFormat="1">
      <c r="A560" s="36" t="str">
        <f t="shared" si="72"/>
        <v>XXX</v>
      </c>
      <c r="B560" s="105" t="str">
        <f t="shared" si="69"/>
        <v/>
      </c>
      <c r="C560" s="178"/>
      <c r="D560" s="36"/>
      <c r="E560" s="36" t="str">
        <f t="shared" si="73"/>
        <v/>
      </c>
      <c r="F560" s="246"/>
      <c r="G560" s="246"/>
      <c r="H560" s="246"/>
      <c r="I560" s="246"/>
      <c r="J560" s="246"/>
      <c r="K560" s="246"/>
      <c r="L560" s="246"/>
      <c r="M560" s="246"/>
      <c r="N560" s="246"/>
      <c r="O560" s="246"/>
      <c r="P560" s="246"/>
      <c r="Q560" s="246"/>
      <c r="R560" s="246"/>
      <c r="S560" s="246"/>
      <c r="T560" s="246"/>
      <c r="U560" s="246"/>
      <c r="V560" s="246"/>
      <c r="W560" s="246"/>
      <c r="X560" s="246"/>
      <c r="Y560" s="246"/>
      <c r="Z560" s="246"/>
      <c r="AA560" s="247"/>
      <c r="AB560" s="246"/>
      <c r="AC560" s="248"/>
      <c r="AD560" s="246"/>
      <c r="AE560" s="246"/>
      <c r="AF560" s="246"/>
      <c r="AG560" s="108" t="str">
        <f t="shared" si="74"/>
        <v/>
      </c>
      <c r="AH560" s="13" t="str">
        <f t="shared" si="70"/>
        <v/>
      </c>
      <c r="AI560" s="181" t="str">
        <f>UPPER(IF($Z560="","",IF(COUNTIF($AI$34:$AI559,$Z560)&lt;1,$Z560,"")))</f>
        <v/>
      </c>
      <c r="AJ560" s="36" t="str">
        <f t="shared" si="68"/>
        <v/>
      </c>
      <c r="AK560" s="109" t="str">
        <f t="shared" si="71"/>
        <v/>
      </c>
      <c r="AL560" s="246"/>
      <c r="AM560" s="33"/>
    </row>
    <row r="561" spans="1:39" s="106" customFormat="1">
      <c r="A561" s="36" t="str">
        <f t="shared" si="72"/>
        <v>XXX</v>
      </c>
      <c r="B561" s="105" t="str">
        <f t="shared" si="69"/>
        <v/>
      </c>
      <c r="C561" s="178"/>
      <c r="D561" s="36"/>
      <c r="E561" s="36" t="str">
        <f t="shared" si="73"/>
        <v/>
      </c>
      <c r="F561" s="246"/>
      <c r="G561" s="246"/>
      <c r="H561" s="246"/>
      <c r="I561" s="246"/>
      <c r="J561" s="246"/>
      <c r="K561" s="246"/>
      <c r="L561" s="246"/>
      <c r="M561" s="246"/>
      <c r="N561" s="246"/>
      <c r="O561" s="246"/>
      <c r="P561" s="246"/>
      <c r="Q561" s="246"/>
      <c r="R561" s="246"/>
      <c r="S561" s="246"/>
      <c r="T561" s="246"/>
      <c r="U561" s="246"/>
      <c r="V561" s="246"/>
      <c r="W561" s="246"/>
      <c r="X561" s="246"/>
      <c r="Y561" s="246"/>
      <c r="Z561" s="246"/>
      <c r="AA561" s="247"/>
      <c r="AB561" s="246"/>
      <c r="AC561" s="248"/>
      <c r="AD561" s="246"/>
      <c r="AE561" s="246"/>
      <c r="AF561" s="246"/>
      <c r="AG561" s="108" t="str">
        <f t="shared" si="74"/>
        <v/>
      </c>
      <c r="AH561" s="13" t="str">
        <f t="shared" si="70"/>
        <v/>
      </c>
      <c r="AI561" s="181" t="str">
        <f>UPPER(IF($Z561="","",IF(COUNTIF($AI$34:$AI560,$Z561)&lt;1,$Z561,"")))</f>
        <v/>
      </c>
      <c r="AJ561" s="36" t="str">
        <f t="shared" si="68"/>
        <v/>
      </c>
      <c r="AK561" s="109" t="str">
        <f t="shared" si="71"/>
        <v/>
      </c>
      <c r="AL561" s="246"/>
      <c r="AM561" s="33"/>
    </row>
    <row r="562" spans="1:39" s="106" customFormat="1">
      <c r="A562" s="36" t="str">
        <f t="shared" si="72"/>
        <v>XXX</v>
      </c>
      <c r="B562" s="105" t="str">
        <f t="shared" si="69"/>
        <v/>
      </c>
      <c r="C562" s="178"/>
      <c r="D562" s="36"/>
      <c r="E562" s="36" t="str">
        <f t="shared" si="73"/>
        <v/>
      </c>
      <c r="F562" s="246"/>
      <c r="G562" s="246"/>
      <c r="H562" s="246"/>
      <c r="I562" s="246"/>
      <c r="J562" s="246"/>
      <c r="K562" s="246"/>
      <c r="L562" s="246"/>
      <c r="M562" s="246"/>
      <c r="N562" s="246"/>
      <c r="O562" s="246"/>
      <c r="P562" s="246"/>
      <c r="Q562" s="246"/>
      <c r="R562" s="246"/>
      <c r="S562" s="246"/>
      <c r="T562" s="246"/>
      <c r="U562" s="246"/>
      <c r="V562" s="246"/>
      <c r="W562" s="246"/>
      <c r="X562" s="246"/>
      <c r="Y562" s="246"/>
      <c r="Z562" s="246"/>
      <c r="AA562" s="247"/>
      <c r="AB562" s="246"/>
      <c r="AC562" s="248"/>
      <c r="AD562" s="246"/>
      <c r="AE562" s="246"/>
      <c r="AF562" s="246"/>
      <c r="AG562" s="108" t="str">
        <f t="shared" si="74"/>
        <v/>
      </c>
      <c r="AH562" s="13" t="str">
        <f t="shared" si="70"/>
        <v/>
      </c>
      <c r="AI562" s="181" t="str">
        <f>UPPER(IF($Z562="","",IF(COUNTIF($AI$34:$AI561,$Z562)&lt;1,$Z562,"")))</f>
        <v/>
      </c>
      <c r="AJ562" s="36" t="str">
        <f t="shared" si="68"/>
        <v/>
      </c>
      <c r="AK562" s="109" t="str">
        <f t="shared" si="71"/>
        <v/>
      </c>
      <c r="AL562" s="246"/>
      <c r="AM562" s="33"/>
    </row>
    <row r="563" spans="1:39" s="106" customFormat="1">
      <c r="A563" s="36" t="str">
        <f t="shared" si="72"/>
        <v>XXX</v>
      </c>
      <c r="B563" s="105" t="str">
        <f t="shared" si="69"/>
        <v/>
      </c>
      <c r="C563" s="177"/>
      <c r="D563" s="36"/>
      <c r="E563" s="36" t="str">
        <f t="shared" si="73"/>
        <v/>
      </c>
      <c r="F563" s="246"/>
      <c r="G563" s="246"/>
      <c r="H563" s="246"/>
      <c r="I563" s="246"/>
      <c r="J563" s="246"/>
      <c r="K563" s="246"/>
      <c r="L563" s="246"/>
      <c r="M563" s="246"/>
      <c r="N563" s="246"/>
      <c r="O563" s="246"/>
      <c r="P563" s="246"/>
      <c r="Q563" s="246"/>
      <c r="R563" s="246"/>
      <c r="S563" s="246"/>
      <c r="T563" s="246"/>
      <c r="U563" s="246"/>
      <c r="V563" s="246"/>
      <c r="W563" s="246"/>
      <c r="X563" s="246"/>
      <c r="Y563" s="246"/>
      <c r="Z563" s="246"/>
      <c r="AA563" s="247"/>
      <c r="AB563" s="246"/>
      <c r="AC563" s="248"/>
      <c r="AD563" s="246"/>
      <c r="AE563" s="246"/>
      <c r="AF563" s="246"/>
      <c r="AG563" s="108" t="str">
        <f t="shared" si="74"/>
        <v/>
      </c>
      <c r="AH563" s="13" t="str">
        <f t="shared" si="70"/>
        <v/>
      </c>
      <c r="AI563" s="181" t="str">
        <f>UPPER(IF($Z563="","",IF(COUNTIF($AI$34:$AI562,$Z563)&lt;1,$Z563,"")))</f>
        <v/>
      </c>
      <c r="AJ563" s="36" t="str">
        <f t="shared" si="68"/>
        <v/>
      </c>
      <c r="AK563" s="109" t="str">
        <f t="shared" si="71"/>
        <v/>
      </c>
      <c r="AL563" s="246"/>
      <c r="AM563" s="33"/>
    </row>
    <row r="564" spans="1:39" s="106" customFormat="1">
      <c r="A564" s="36" t="str">
        <f t="shared" si="72"/>
        <v>XXX</v>
      </c>
      <c r="B564" s="105" t="str">
        <f t="shared" si="69"/>
        <v/>
      </c>
      <c r="C564" s="179"/>
      <c r="D564" s="36"/>
      <c r="E564" s="36" t="str">
        <f t="shared" si="73"/>
        <v/>
      </c>
      <c r="F564" s="246"/>
      <c r="G564" s="246"/>
      <c r="H564" s="246"/>
      <c r="I564" s="246"/>
      <c r="J564" s="246"/>
      <c r="K564" s="246"/>
      <c r="L564" s="246"/>
      <c r="M564" s="246"/>
      <c r="N564" s="246"/>
      <c r="O564" s="246"/>
      <c r="P564" s="246"/>
      <c r="Q564" s="246"/>
      <c r="R564" s="246"/>
      <c r="S564" s="246"/>
      <c r="T564" s="246"/>
      <c r="U564" s="246"/>
      <c r="V564" s="246"/>
      <c r="W564" s="246"/>
      <c r="X564" s="246"/>
      <c r="Y564" s="246"/>
      <c r="Z564" s="246"/>
      <c r="AA564" s="247"/>
      <c r="AB564" s="246"/>
      <c r="AC564" s="248"/>
      <c r="AD564" s="246"/>
      <c r="AE564" s="246"/>
      <c r="AF564" s="246"/>
      <c r="AG564" s="108" t="str">
        <f t="shared" si="74"/>
        <v/>
      </c>
      <c r="AH564" s="13" t="str">
        <f t="shared" si="70"/>
        <v/>
      </c>
      <c r="AI564" s="181" t="str">
        <f>UPPER(IF($Z564="","",IF(COUNTIF($AI$34:$AI563,$Z564)&lt;1,$Z564,"")))</f>
        <v/>
      </c>
      <c r="AJ564" s="36" t="str">
        <f t="shared" si="68"/>
        <v/>
      </c>
      <c r="AK564" s="109" t="str">
        <f t="shared" si="71"/>
        <v/>
      </c>
      <c r="AL564" s="246"/>
      <c r="AM564" s="33"/>
    </row>
    <row r="565" spans="1:39" s="106" customFormat="1">
      <c r="A565" s="36" t="str">
        <f t="shared" si="72"/>
        <v>XXX</v>
      </c>
      <c r="B565" s="105" t="str">
        <f t="shared" si="69"/>
        <v/>
      </c>
      <c r="C565" s="177"/>
      <c r="D565" s="36"/>
      <c r="E565" s="36" t="str">
        <f t="shared" si="73"/>
        <v/>
      </c>
      <c r="F565" s="246"/>
      <c r="G565" s="246"/>
      <c r="H565" s="246"/>
      <c r="I565" s="246"/>
      <c r="J565" s="246"/>
      <c r="K565" s="246"/>
      <c r="L565" s="246"/>
      <c r="M565" s="246"/>
      <c r="N565" s="246"/>
      <c r="O565" s="246"/>
      <c r="P565" s="246"/>
      <c r="Q565" s="246"/>
      <c r="R565" s="246"/>
      <c r="S565" s="246"/>
      <c r="T565" s="246"/>
      <c r="U565" s="246"/>
      <c r="V565" s="246"/>
      <c r="W565" s="246"/>
      <c r="X565" s="246"/>
      <c r="Y565" s="246"/>
      <c r="Z565" s="246"/>
      <c r="AA565" s="247"/>
      <c r="AB565" s="246"/>
      <c r="AC565" s="248"/>
      <c r="AD565" s="246"/>
      <c r="AE565" s="246"/>
      <c r="AF565" s="246"/>
      <c r="AG565" s="108" t="str">
        <f t="shared" si="74"/>
        <v/>
      </c>
      <c r="AH565" s="13" t="str">
        <f t="shared" si="70"/>
        <v/>
      </c>
      <c r="AI565" s="181" t="str">
        <f>UPPER(IF($Z565="","",IF(COUNTIF($AI$34:$AI564,$Z565)&lt;1,$Z565,"")))</f>
        <v/>
      </c>
      <c r="AJ565" s="36" t="str">
        <f t="shared" si="68"/>
        <v/>
      </c>
      <c r="AK565" s="109" t="str">
        <f t="shared" si="71"/>
        <v/>
      </c>
      <c r="AL565" s="246"/>
      <c r="AM565" s="33"/>
    </row>
    <row r="566" spans="1:39" s="106" customFormat="1">
      <c r="A566" s="36" t="str">
        <f t="shared" si="72"/>
        <v>XXX</v>
      </c>
      <c r="B566" s="105" t="str">
        <f t="shared" si="69"/>
        <v/>
      </c>
      <c r="C566" s="177"/>
      <c r="D566" s="36"/>
      <c r="E566" s="36" t="str">
        <f t="shared" si="73"/>
        <v/>
      </c>
      <c r="F566" s="246"/>
      <c r="G566" s="246"/>
      <c r="H566" s="246"/>
      <c r="I566" s="246"/>
      <c r="J566" s="246"/>
      <c r="K566" s="246"/>
      <c r="L566" s="246"/>
      <c r="M566" s="246"/>
      <c r="N566" s="246"/>
      <c r="O566" s="246"/>
      <c r="P566" s="246"/>
      <c r="Q566" s="246"/>
      <c r="R566" s="246"/>
      <c r="S566" s="246"/>
      <c r="T566" s="246"/>
      <c r="U566" s="246"/>
      <c r="V566" s="246"/>
      <c r="W566" s="246"/>
      <c r="X566" s="246"/>
      <c r="Y566" s="246"/>
      <c r="Z566" s="246"/>
      <c r="AA566" s="247"/>
      <c r="AB566" s="246"/>
      <c r="AC566" s="248"/>
      <c r="AD566" s="246"/>
      <c r="AE566" s="246"/>
      <c r="AF566" s="246"/>
      <c r="AG566" s="108" t="str">
        <f t="shared" si="74"/>
        <v/>
      </c>
      <c r="AH566" s="13" t="str">
        <f t="shared" si="70"/>
        <v/>
      </c>
      <c r="AI566" s="181" t="str">
        <f>UPPER(IF($Z566="","",IF(COUNTIF($AI$34:$AI565,$Z566)&lt;1,$Z566,"")))</f>
        <v/>
      </c>
      <c r="AJ566" s="36" t="str">
        <f t="shared" si="68"/>
        <v/>
      </c>
      <c r="AK566" s="109" t="str">
        <f t="shared" si="71"/>
        <v/>
      </c>
      <c r="AL566" s="246"/>
      <c r="AM566" s="33"/>
    </row>
    <row r="567" spans="1:39" s="106" customFormat="1">
      <c r="A567" s="36" t="str">
        <f t="shared" si="72"/>
        <v>XXX</v>
      </c>
      <c r="B567" s="105" t="str">
        <f t="shared" si="69"/>
        <v/>
      </c>
      <c r="C567" s="176"/>
      <c r="D567" s="36"/>
      <c r="E567" s="36" t="str">
        <f t="shared" si="73"/>
        <v/>
      </c>
      <c r="F567" s="246"/>
      <c r="G567" s="246"/>
      <c r="H567" s="246"/>
      <c r="I567" s="246"/>
      <c r="J567" s="246"/>
      <c r="K567" s="246"/>
      <c r="L567" s="246"/>
      <c r="M567" s="246"/>
      <c r="N567" s="246"/>
      <c r="O567" s="246"/>
      <c r="P567" s="246"/>
      <c r="Q567" s="246"/>
      <c r="R567" s="246"/>
      <c r="S567" s="246"/>
      <c r="T567" s="246"/>
      <c r="U567" s="246"/>
      <c r="V567" s="246"/>
      <c r="W567" s="246"/>
      <c r="X567" s="246"/>
      <c r="Y567" s="246"/>
      <c r="Z567" s="246"/>
      <c r="AA567" s="247"/>
      <c r="AB567" s="246"/>
      <c r="AC567" s="248"/>
      <c r="AD567" s="246"/>
      <c r="AE567" s="246"/>
      <c r="AF567" s="246"/>
      <c r="AG567" s="108" t="str">
        <f t="shared" si="74"/>
        <v/>
      </c>
      <c r="AH567" s="13" t="str">
        <f t="shared" si="70"/>
        <v/>
      </c>
      <c r="AI567" s="181" t="str">
        <f>UPPER(IF($Z567="","",IF(COUNTIF($AI$34:$AI566,$Z567)&lt;1,$Z567,"")))</f>
        <v/>
      </c>
      <c r="AJ567" s="36" t="str">
        <f t="shared" si="68"/>
        <v/>
      </c>
      <c r="AK567" s="109" t="str">
        <f t="shared" si="71"/>
        <v/>
      </c>
      <c r="AL567" s="246"/>
      <c r="AM567" s="33"/>
    </row>
    <row r="568" spans="1:39" s="106" customFormat="1">
      <c r="A568" s="36" t="str">
        <f t="shared" si="72"/>
        <v>XXX</v>
      </c>
      <c r="B568" s="105" t="str">
        <f t="shared" si="69"/>
        <v/>
      </c>
      <c r="C568" s="177"/>
      <c r="D568" s="36"/>
      <c r="E568" s="36" t="str">
        <f t="shared" si="73"/>
        <v/>
      </c>
      <c r="F568" s="246"/>
      <c r="G568" s="246"/>
      <c r="H568" s="246"/>
      <c r="I568" s="246"/>
      <c r="J568" s="246"/>
      <c r="K568" s="246"/>
      <c r="L568" s="246"/>
      <c r="M568" s="246"/>
      <c r="N568" s="246"/>
      <c r="O568" s="246"/>
      <c r="P568" s="246"/>
      <c r="Q568" s="246"/>
      <c r="R568" s="246"/>
      <c r="S568" s="246"/>
      <c r="T568" s="246"/>
      <c r="U568" s="246"/>
      <c r="V568" s="246"/>
      <c r="W568" s="246"/>
      <c r="X568" s="246"/>
      <c r="Y568" s="246"/>
      <c r="Z568" s="246"/>
      <c r="AA568" s="247"/>
      <c r="AB568" s="246"/>
      <c r="AC568" s="248"/>
      <c r="AD568" s="246"/>
      <c r="AE568" s="246"/>
      <c r="AF568" s="246"/>
      <c r="AG568" s="108" t="str">
        <f t="shared" si="74"/>
        <v/>
      </c>
      <c r="AH568" s="13" t="str">
        <f t="shared" si="70"/>
        <v/>
      </c>
      <c r="AI568" s="181" t="str">
        <f>UPPER(IF($Z568="","",IF(COUNTIF($AI$34:$AI567,$Z568)&lt;1,$Z568,"")))</f>
        <v/>
      </c>
      <c r="AJ568" s="36" t="str">
        <f t="shared" si="68"/>
        <v/>
      </c>
      <c r="AK568" s="109" t="str">
        <f t="shared" si="71"/>
        <v/>
      </c>
      <c r="AL568" s="246"/>
      <c r="AM568" s="33"/>
    </row>
    <row r="569" spans="1:39" s="106" customFormat="1">
      <c r="A569" s="36" t="str">
        <f t="shared" si="72"/>
        <v>XXX</v>
      </c>
      <c r="B569" s="105" t="str">
        <f t="shared" si="69"/>
        <v/>
      </c>
      <c r="C569" s="177"/>
      <c r="D569" s="36"/>
      <c r="E569" s="36" t="str">
        <f t="shared" si="73"/>
        <v/>
      </c>
      <c r="F569" s="246"/>
      <c r="G569" s="246"/>
      <c r="H569" s="246"/>
      <c r="I569" s="246"/>
      <c r="J569" s="246"/>
      <c r="K569" s="246"/>
      <c r="L569" s="246"/>
      <c r="M569" s="246"/>
      <c r="N569" s="246"/>
      <c r="O569" s="246"/>
      <c r="P569" s="246"/>
      <c r="Q569" s="246"/>
      <c r="R569" s="246"/>
      <c r="S569" s="246"/>
      <c r="T569" s="246"/>
      <c r="U569" s="246"/>
      <c r="V569" s="246"/>
      <c r="W569" s="246"/>
      <c r="X569" s="246"/>
      <c r="Y569" s="246"/>
      <c r="Z569" s="246"/>
      <c r="AA569" s="247"/>
      <c r="AB569" s="246"/>
      <c r="AC569" s="248"/>
      <c r="AD569" s="246"/>
      <c r="AE569" s="246"/>
      <c r="AF569" s="246"/>
      <c r="AG569" s="108" t="str">
        <f t="shared" si="74"/>
        <v/>
      </c>
      <c r="AH569" s="13" t="str">
        <f t="shared" si="70"/>
        <v/>
      </c>
      <c r="AI569" s="181" t="str">
        <f>UPPER(IF($Z569="","",IF(COUNTIF($AI$34:$AI568,$Z569)&lt;1,$Z569,"")))</f>
        <v/>
      </c>
      <c r="AJ569" s="36" t="str">
        <f t="shared" si="68"/>
        <v/>
      </c>
      <c r="AK569" s="109" t="str">
        <f t="shared" si="71"/>
        <v/>
      </c>
      <c r="AL569" s="246"/>
      <c r="AM569" s="33"/>
    </row>
    <row r="570" spans="1:39" s="106" customFormat="1">
      <c r="A570" s="36" t="str">
        <f t="shared" si="72"/>
        <v>XXX</v>
      </c>
      <c r="B570" s="105" t="str">
        <f t="shared" si="69"/>
        <v/>
      </c>
      <c r="C570" s="178"/>
      <c r="D570" s="36"/>
      <c r="E570" s="36" t="str">
        <f t="shared" si="73"/>
        <v/>
      </c>
      <c r="F570" s="246"/>
      <c r="G570" s="246"/>
      <c r="H570" s="246"/>
      <c r="I570" s="246"/>
      <c r="J570" s="246"/>
      <c r="K570" s="246"/>
      <c r="L570" s="246"/>
      <c r="M570" s="246"/>
      <c r="N570" s="246"/>
      <c r="O570" s="246"/>
      <c r="P570" s="246"/>
      <c r="Q570" s="246"/>
      <c r="R570" s="246"/>
      <c r="S570" s="246"/>
      <c r="T570" s="246"/>
      <c r="U570" s="246"/>
      <c r="V570" s="246"/>
      <c r="W570" s="246"/>
      <c r="X570" s="246"/>
      <c r="Y570" s="246"/>
      <c r="Z570" s="246"/>
      <c r="AA570" s="247"/>
      <c r="AB570" s="246"/>
      <c r="AC570" s="248"/>
      <c r="AD570" s="246"/>
      <c r="AE570" s="246"/>
      <c r="AF570" s="246"/>
      <c r="AG570" s="108" t="str">
        <f t="shared" si="74"/>
        <v/>
      </c>
      <c r="AH570" s="13" t="str">
        <f t="shared" si="70"/>
        <v/>
      </c>
      <c r="AI570" s="181" t="str">
        <f>UPPER(IF($Z570="","",IF(COUNTIF($AI$34:$AI569,$Z570)&lt;1,$Z570,"")))</f>
        <v/>
      </c>
      <c r="AJ570" s="36" t="str">
        <f t="shared" si="68"/>
        <v/>
      </c>
      <c r="AK570" s="109" t="str">
        <f t="shared" si="71"/>
        <v/>
      </c>
      <c r="AL570" s="246"/>
      <c r="AM570" s="33"/>
    </row>
    <row r="571" spans="1:39" s="106" customFormat="1">
      <c r="A571" s="36" t="str">
        <f t="shared" si="72"/>
        <v>XXX</v>
      </c>
      <c r="B571" s="105" t="str">
        <f t="shared" si="69"/>
        <v/>
      </c>
      <c r="C571" s="177"/>
      <c r="D571" s="36"/>
      <c r="E571" s="36" t="str">
        <f t="shared" si="73"/>
        <v/>
      </c>
      <c r="F571" s="246"/>
      <c r="G571" s="246"/>
      <c r="H571" s="246"/>
      <c r="I571" s="246"/>
      <c r="J571" s="246"/>
      <c r="K571" s="246"/>
      <c r="L571" s="246"/>
      <c r="M571" s="246"/>
      <c r="N571" s="246"/>
      <c r="O571" s="246"/>
      <c r="P571" s="246"/>
      <c r="Q571" s="246"/>
      <c r="R571" s="246"/>
      <c r="S571" s="246"/>
      <c r="T571" s="246"/>
      <c r="U571" s="246"/>
      <c r="V571" s="246"/>
      <c r="W571" s="246"/>
      <c r="X571" s="246"/>
      <c r="Y571" s="246"/>
      <c r="Z571" s="246"/>
      <c r="AA571" s="247"/>
      <c r="AB571" s="246"/>
      <c r="AC571" s="248"/>
      <c r="AD571" s="246"/>
      <c r="AE571" s="246"/>
      <c r="AF571" s="246"/>
      <c r="AG571" s="108" t="str">
        <f t="shared" si="74"/>
        <v/>
      </c>
      <c r="AH571" s="13" t="str">
        <f t="shared" si="70"/>
        <v/>
      </c>
      <c r="AI571" s="181" t="str">
        <f>UPPER(IF($Z571="","",IF(COUNTIF($AI$34:$AI570,$Z571)&lt;1,$Z571,"")))</f>
        <v/>
      </c>
      <c r="AJ571" s="36" t="str">
        <f t="shared" si="68"/>
        <v/>
      </c>
      <c r="AK571" s="109" t="str">
        <f t="shared" si="71"/>
        <v/>
      </c>
      <c r="AL571" s="246"/>
      <c r="AM571" s="33"/>
    </row>
    <row r="572" spans="1:39" s="106" customFormat="1">
      <c r="A572" s="36" t="str">
        <f t="shared" si="72"/>
        <v>XXX</v>
      </c>
      <c r="B572" s="105" t="str">
        <f t="shared" si="69"/>
        <v/>
      </c>
      <c r="C572" s="177"/>
      <c r="D572" s="36"/>
      <c r="E572" s="36" t="str">
        <f t="shared" si="73"/>
        <v/>
      </c>
      <c r="F572" s="246"/>
      <c r="G572" s="246"/>
      <c r="H572" s="246"/>
      <c r="I572" s="246"/>
      <c r="J572" s="246"/>
      <c r="K572" s="246"/>
      <c r="L572" s="246"/>
      <c r="M572" s="246"/>
      <c r="N572" s="246"/>
      <c r="O572" s="246"/>
      <c r="P572" s="246"/>
      <c r="Q572" s="246"/>
      <c r="R572" s="246"/>
      <c r="S572" s="246"/>
      <c r="T572" s="246"/>
      <c r="U572" s="246"/>
      <c r="V572" s="246"/>
      <c r="W572" s="246"/>
      <c r="X572" s="246"/>
      <c r="Y572" s="246"/>
      <c r="Z572" s="246"/>
      <c r="AA572" s="247"/>
      <c r="AB572" s="246"/>
      <c r="AC572" s="248"/>
      <c r="AD572" s="246"/>
      <c r="AE572" s="246"/>
      <c r="AF572" s="246"/>
      <c r="AG572" s="108" t="str">
        <f t="shared" si="74"/>
        <v/>
      </c>
      <c r="AH572" s="13" t="str">
        <f t="shared" si="70"/>
        <v/>
      </c>
      <c r="AI572" s="181" t="str">
        <f>UPPER(IF($Z572="","",IF(COUNTIF($AI$34:$AI571,$Z572)&lt;1,$Z572,"")))</f>
        <v/>
      </c>
      <c r="AJ572" s="36" t="str">
        <f t="shared" si="68"/>
        <v/>
      </c>
      <c r="AK572" s="109" t="str">
        <f t="shared" si="71"/>
        <v/>
      </c>
      <c r="AL572" s="246"/>
      <c r="AM572" s="33"/>
    </row>
    <row r="573" spans="1:39" s="106" customFormat="1">
      <c r="A573" s="36" t="str">
        <f t="shared" si="72"/>
        <v>XXX</v>
      </c>
      <c r="B573" s="105" t="str">
        <f t="shared" si="69"/>
        <v/>
      </c>
      <c r="C573" s="177"/>
      <c r="D573" s="36"/>
      <c r="E573" s="36" t="str">
        <f t="shared" si="73"/>
        <v/>
      </c>
      <c r="F573" s="246"/>
      <c r="G573" s="246"/>
      <c r="H573" s="246"/>
      <c r="I573" s="246"/>
      <c r="J573" s="246"/>
      <c r="K573" s="246"/>
      <c r="L573" s="246"/>
      <c r="M573" s="246"/>
      <c r="N573" s="246"/>
      <c r="O573" s="246"/>
      <c r="P573" s="246"/>
      <c r="Q573" s="246"/>
      <c r="R573" s="246"/>
      <c r="S573" s="246"/>
      <c r="T573" s="246"/>
      <c r="U573" s="246"/>
      <c r="V573" s="246"/>
      <c r="W573" s="246"/>
      <c r="X573" s="246"/>
      <c r="Y573" s="246"/>
      <c r="Z573" s="246"/>
      <c r="AA573" s="247"/>
      <c r="AB573" s="246"/>
      <c r="AC573" s="248"/>
      <c r="AD573" s="246"/>
      <c r="AE573" s="246"/>
      <c r="AF573" s="246"/>
      <c r="AG573" s="108" t="str">
        <f t="shared" si="74"/>
        <v/>
      </c>
      <c r="AH573" s="13" t="str">
        <f t="shared" si="70"/>
        <v/>
      </c>
      <c r="AI573" s="181" t="str">
        <f>UPPER(IF($Z573="","",IF(COUNTIF($AI$34:$AI572,$Z573)&lt;1,$Z573,"")))</f>
        <v/>
      </c>
      <c r="AJ573" s="36" t="str">
        <f t="shared" si="68"/>
        <v/>
      </c>
      <c r="AK573" s="109" t="str">
        <f t="shared" si="71"/>
        <v/>
      </c>
      <c r="AL573" s="246"/>
      <c r="AM573" s="33"/>
    </row>
    <row r="574" spans="1:39" s="106" customFormat="1">
      <c r="A574" s="36" t="str">
        <f t="shared" si="72"/>
        <v>XXX</v>
      </c>
      <c r="B574" s="105" t="str">
        <f t="shared" si="69"/>
        <v/>
      </c>
      <c r="C574" s="177"/>
      <c r="D574" s="36"/>
      <c r="E574" s="36" t="str">
        <f t="shared" si="73"/>
        <v/>
      </c>
      <c r="F574" s="246"/>
      <c r="G574" s="246"/>
      <c r="H574" s="246"/>
      <c r="I574" s="246"/>
      <c r="J574" s="246"/>
      <c r="K574" s="246"/>
      <c r="L574" s="246"/>
      <c r="M574" s="246"/>
      <c r="N574" s="246"/>
      <c r="O574" s="246"/>
      <c r="P574" s="246"/>
      <c r="Q574" s="246"/>
      <c r="R574" s="246"/>
      <c r="S574" s="246"/>
      <c r="T574" s="246"/>
      <c r="U574" s="246"/>
      <c r="V574" s="246"/>
      <c r="W574" s="246"/>
      <c r="X574" s="246"/>
      <c r="Y574" s="246"/>
      <c r="Z574" s="246"/>
      <c r="AA574" s="247"/>
      <c r="AB574" s="246"/>
      <c r="AC574" s="248"/>
      <c r="AD574" s="246"/>
      <c r="AE574" s="246"/>
      <c r="AF574" s="246"/>
      <c r="AG574" s="108" t="str">
        <f t="shared" si="74"/>
        <v/>
      </c>
      <c r="AH574" s="13" t="str">
        <f t="shared" si="70"/>
        <v/>
      </c>
      <c r="AI574" s="181" t="str">
        <f>UPPER(IF($Z574="","",IF(COUNTIF($AI$34:$AI573,$Z574)&lt;1,$Z574,"")))</f>
        <v/>
      </c>
      <c r="AJ574" s="36" t="str">
        <f t="shared" si="68"/>
        <v/>
      </c>
      <c r="AK574" s="109" t="str">
        <f t="shared" si="71"/>
        <v/>
      </c>
      <c r="AL574" s="246"/>
      <c r="AM574" s="33"/>
    </row>
    <row r="575" spans="1:39" s="106" customFormat="1">
      <c r="A575" s="36" t="str">
        <f t="shared" si="72"/>
        <v>XXX</v>
      </c>
      <c r="B575" s="105" t="str">
        <f t="shared" si="69"/>
        <v/>
      </c>
      <c r="C575" s="177"/>
      <c r="D575" s="36"/>
      <c r="E575" s="36" t="str">
        <f t="shared" si="73"/>
        <v/>
      </c>
      <c r="F575" s="246"/>
      <c r="G575" s="246"/>
      <c r="H575" s="246"/>
      <c r="I575" s="246"/>
      <c r="J575" s="246"/>
      <c r="K575" s="246"/>
      <c r="L575" s="246"/>
      <c r="M575" s="246"/>
      <c r="N575" s="246"/>
      <c r="O575" s="246"/>
      <c r="P575" s="246"/>
      <c r="Q575" s="246"/>
      <c r="R575" s="246"/>
      <c r="S575" s="246"/>
      <c r="T575" s="246"/>
      <c r="U575" s="246"/>
      <c r="V575" s="246"/>
      <c r="W575" s="246"/>
      <c r="X575" s="246"/>
      <c r="Y575" s="246"/>
      <c r="Z575" s="246"/>
      <c r="AA575" s="247"/>
      <c r="AB575" s="246"/>
      <c r="AC575" s="248"/>
      <c r="AD575" s="246"/>
      <c r="AE575" s="246"/>
      <c r="AF575" s="246"/>
      <c r="AG575" s="108" t="str">
        <f t="shared" si="74"/>
        <v/>
      </c>
      <c r="AH575" s="13" t="str">
        <f t="shared" si="70"/>
        <v/>
      </c>
      <c r="AI575" s="181" t="str">
        <f>UPPER(IF($Z575="","",IF(COUNTIF($AI$34:$AI574,$Z575)&lt;1,$Z575,"")))</f>
        <v/>
      </c>
      <c r="AJ575" s="36" t="str">
        <f t="shared" si="68"/>
        <v/>
      </c>
      <c r="AK575" s="109" t="str">
        <f t="shared" si="71"/>
        <v/>
      </c>
      <c r="AL575" s="246"/>
      <c r="AM575" s="33"/>
    </row>
    <row r="576" spans="1:39" s="106" customFormat="1">
      <c r="A576" s="36" t="str">
        <f t="shared" si="72"/>
        <v>XXX</v>
      </c>
      <c r="B576" s="105" t="str">
        <f t="shared" si="69"/>
        <v/>
      </c>
      <c r="C576" s="177"/>
      <c r="D576" s="36"/>
      <c r="E576" s="36" t="str">
        <f t="shared" si="73"/>
        <v/>
      </c>
      <c r="F576" s="246"/>
      <c r="G576" s="246"/>
      <c r="H576" s="246"/>
      <c r="I576" s="246"/>
      <c r="J576" s="246"/>
      <c r="K576" s="246"/>
      <c r="L576" s="246"/>
      <c r="M576" s="246"/>
      <c r="N576" s="246"/>
      <c r="O576" s="246"/>
      <c r="P576" s="246"/>
      <c r="Q576" s="246"/>
      <c r="R576" s="246"/>
      <c r="S576" s="246"/>
      <c r="T576" s="246"/>
      <c r="U576" s="246"/>
      <c r="V576" s="246"/>
      <c r="W576" s="246"/>
      <c r="X576" s="246"/>
      <c r="Y576" s="246"/>
      <c r="Z576" s="246"/>
      <c r="AA576" s="247"/>
      <c r="AB576" s="246"/>
      <c r="AC576" s="248"/>
      <c r="AD576" s="246"/>
      <c r="AE576" s="246"/>
      <c r="AF576" s="246"/>
      <c r="AG576" s="108" t="str">
        <f t="shared" si="74"/>
        <v/>
      </c>
      <c r="AH576" s="13" t="str">
        <f t="shared" si="70"/>
        <v/>
      </c>
      <c r="AI576" s="181" t="str">
        <f>UPPER(IF($Z576="","",IF(COUNTIF($AI$34:$AI575,$Z576)&lt;1,$Z576,"")))</f>
        <v/>
      </c>
      <c r="AJ576" s="36" t="str">
        <f t="shared" si="68"/>
        <v/>
      </c>
      <c r="AK576" s="109" t="str">
        <f t="shared" si="71"/>
        <v/>
      </c>
      <c r="AL576" s="246"/>
      <c r="AM576" s="33"/>
    </row>
    <row r="577" spans="1:39" s="106" customFormat="1">
      <c r="A577" s="36" t="str">
        <f t="shared" si="72"/>
        <v>XXX</v>
      </c>
      <c r="B577" s="105" t="str">
        <f t="shared" si="69"/>
        <v/>
      </c>
      <c r="C577" s="178"/>
      <c r="D577" s="36"/>
      <c r="E577" s="36" t="str">
        <f t="shared" si="73"/>
        <v/>
      </c>
      <c r="F577" s="246"/>
      <c r="G577" s="246"/>
      <c r="H577" s="246"/>
      <c r="I577" s="246"/>
      <c r="J577" s="246"/>
      <c r="K577" s="246"/>
      <c r="L577" s="246"/>
      <c r="M577" s="246"/>
      <c r="N577" s="246"/>
      <c r="O577" s="246"/>
      <c r="P577" s="246"/>
      <c r="Q577" s="246"/>
      <c r="R577" s="246"/>
      <c r="S577" s="246"/>
      <c r="T577" s="246"/>
      <c r="U577" s="246"/>
      <c r="V577" s="246"/>
      <c r="W577" s="246"/>
      <c r="X577" s="246"/>
      <c r="Y577" s="246"/>
      <c r="Z577" s="246"/>
      <c r="AA577" s="247"/>
      <c r="AB577" s="246"/>
      <c r="AC577" s="248"/>
      <c r="AD577" s="246"/>
      <c r="AE577" s="246"/>
      <c r="AF577" s="246"/>
      <c r="AG577" s="108" t="str">
        <f t="shared" si="74"/>
        <v/>
      </c>
      <c r="AH577" s="13" t="str">
        <f t="shared" si="70"/>
        <v/>
      </c>
      <c r="AI577" s="181" t="str">
        <f>UPPER(IF($Z577="","",IF(COUNTIF($AI$34:$AI576,$Z577)&lt;1,$Z577,"")))</f>
        <v/>
      </c>
      <c r="AJ577" s="36" t="str">
        <f t="shared" si="68"/>
        <v/>
      </c>
      <c r="AK577" s="109" t="str">
        <f t="shared" si="71"/>
        <v/>
      </c>
      <c r="AL577" s="246"/>
      <c r="AM577" s="33"/>
    </row>
    <row r="578" spans="1:39" s="106" customFormat="1">
      <c r="A578" s="36" t="str">
        <f t="shared" si="72"/>
        <v>XXX</v>
      </c>
      <c r="B578" s="105" t="str">
        <f t="shared" si="69"/>
        <v/>
      </c>
      <c r="C578" s="177"/>
      <c r="D578" s="36"/>
      <c r="E578" s="36" t="str">
        <f t="shared" si="73"/>
        <v/>
      </c>
      <c r="F578" s="246"/>
      <c r="G578" s="246"/>
      <c r="H578" s="246"/>
      <c r="I578" s="246"/>
      <c r="J578" s="246"/>
      <c r="K578" s="246"/>
      <c r="L578" s="246"/>
      <c r="M578" s="246"/>
      <c r="N578" s="246"/>
      <c r="O578" s="246"/>
      <c r="P578" s="246"/>
      <c r="Q578" s="246"/>
      <c r="R578" s="246"/>
      <c r="S578" s="246"/>
      <c r="T578" s="246"/>
      <c r="U578" s="246"/>
      <c r="V578" s="246"/>
      <c r="W578" s="246"/>
      <c r="X578" s="246"/>
      <c r="Y578" s="246"/>
      <c r="Z578" s="246"/>
      <c r="AA578" s="247"/>
      <c r="AB578" s="246"/>
      <c r="AC578" s="248"/>
      <c r="AD578" s="246"/>
      <c r="AE578" s="246"/>
      <c r="AF578" s="246"/>
      <c r="AG578" s="108" t="str">
        <f t="shared" si="74"/>
        <v/>
      </c>
      <c r="AH578" s="13" t="str">
        <f t="shared" si="70"/>
        <v/>
      </c>
      <c r="AI578" s="181" t="str">
        <f>UPPER(IF($Z578="","",IF(COUNTIF($AI$34:$AI577,$Z578)&lt;1,$Z578,"")))</f>
        <v/>
      </c>
      <c r="AJ578" s="36" t="str">
        <f t="shared" si="68"/>
        <v/>
      </c>
      <c r="AK578" s="109" t="str">
        <f t="shared" si="71"/>
        <v/>
      </c>
      <c r="AL578" s="246"/>
      <c r="AM578" s="33"/>
    </row>
    <row r="579" spans="1:39" s="106" customFormat="1">
      <c r="A579" s="36" t="str">
        <f t="shared" si="72"/>
        <v>XXX</v>
      </c>
      <c r="B579" s="105" t="str">
        <f t="shared" si="69"/>
        <v/>
      </c>
      <c r="C579" s="177"/>
      <c r="D579" s="36"/>
      <c r="E579" s="36" t="str">
        <f t="shared" si="73"/>
        <v/>
      </c>
      <c r="F579" s="246"/>
      <c r="G579" s="246"/>
      <c r="H579" s="246"/>
      <c r="I579" s="246"/>
      <c r="J579" s="246"/>
      <c r="K579" s="246"/>
      <c r="L579" s="246"/>
      <c r="M579" s="246"/>
      <c r="N579" s="246"/>
      <c r="O579" s="246"/>
      <c r="P579" s="246"/>
      <c r="Q579" s="246"/>
      <c r="R579" s="246"/>
      <c r="S579" s="246"/>
      <c r="T579" s="246"/>
      <c r="U579" s="246"/>
      <c r="V579" s="246"/>
      <c r="W579" s="246"/>
      <c r="X579" s="246"/>
      <c r="Y579" s="246"/>
      <c r="Z579" s="246"/>
      <c r="AA579" s="247"/>
      <c r="AB579" s="246"/>
      <c r="AC579" s="248"/>
      <c r="AD579" s="246"/>
      <c r="AE579" s="246"/>
      <c r="AF579" s="246"/>
      <c r="AG579" s="108" t="str">
        <f t="shared" si="74"/>
        <v/>
      </c>
      <c r="AH579" s="13" t="str">
        <f t="shared" si="70"/>
        <v/>
      </c>
      <c r="AI579" s="181" t="str">
        <f>UPPER(IF($Z579="","",IF(COUNTIF($AI$34:$AI578,$Z579)&lt;1,$Z579,"")))</f>
        <v/>
      </c>
      <c r="AJ579" s="36" t="str">
        <f t="shared" si="68"/>
        <v/>
      </c>
      <c r="AK579" s="109" t="str">
        <f t="shared" si="71"/>
        <v/>
      </c>
      <c r="AL579" s="246"/>
      <c r="AM579" s="33"/>
    </row>
    <row r="580" spans="1:39" s="106" customFormat="1">
      <c r="A580" s="36" t="str">
        <f t="shared" si="72"/>
        <v>XXX</v>
      </c>
      <c r="B580" s="105" t="str">
        <f t="shared" si="69"/>
        <v/>
      </c>
      <c r="C580" s="177"/>
      <c r="D580" s="36"/>
      <c r="E580" s="36" t="str">
        <f t="shared" si="73"/>
        <v/>
      </c>
      <c r="F580" s="246"/>
      <c r="G580" s="246"/>
      <c r="H580" s="246"/>
      <c r="I580" s="246"/>
      <c r="J580" s="246"/>
      <c r="K580" s="246"/>
      <c r="L580" s="246"/>
      <c r="M580" s="246"/>
      <c r="N580" s="246"/>
      <c r="O580" s="246"/>
      <c r="P580" s="246"/>
      <c r="Q580" s="246"/>
      <c r="R580" s="246"/>
      <c r="S580" s="246"/>
      <c r="T580" s="246"/>
      <c r="U580" s="246"/>
      <c r="V580" s="246"/>
      <c r="W580" s="246"/>
      <c r="X580" s="246"/>
      <c r="Y580" s="246"/>
      <c r="Z580" s="246"/>
      <c r="AA580" s="247"/>
      <c r="AB580" s="246"/>
      <c r="AC580" s="248"/>
      <c r="AD580" s="246"/>
      <c r="AE580" s="246"/>
      <c r="AF580" s="246"/>
      <c r="AG580" s="108" t="str">
        <f t="shared" si="74"/>
        <v/>
      </c>
      <c r="AH580" s="13" t="str">
        <f t="shared" si="70"/>
        <v/>
      </c>
      <c r="AI580" s="181" t="str">
        <f>UPPER(IF($Z580="","",IF(COUNTIF($AI$34:$AI579,$Z580)&lt;1,$Z580,"")))</f>
        <v/>
      </c>
      <c r="AJ580" s="36" t="str">
        <f t="shared" si="68"/>
        <v/>
      </c>
      <c r="AK580" s="109" t="str">
        <f t="shared" si="71"/>
        <v/>
      </c>
      <c r="AL580" s="246"/>
      <c r="AM580" s="33"/>
    </row>
    <row r="581" spans="1:39" s="106" customFormat="1">
      <c r="A581" s="36" t="str">
        <f t="shared" si="72"/>
        <v>XXX</v>
      </c>
      <c r="B581" s="105" t="str">
        <f t="shared" si="69"/>
        <v/>
      </c>
      <c r="C581" s="177"/>
      <c r="D581" s="36"/>
      <c r="E581" s="36" t="str">
        <f t="shared" si="73"/>
        <v/>
      </c>
      <c r="F581" s="246"/>
      <c r="G581" s="246"/>
      <c r="H581" s="246"/>
      <c r="I581" s="246"/>
      <c r="J581" s="246"/>
      <c r="K581" s="246"/>
      <c r="L581" s="246"/>
      <c r="M581" s="246"/>
      <c r="N581" s="246"/>
      <c r="O581" s="246"/>
      <c r="P581" s="246"/>
      <c r="Q581" s="246"/>
      <c r="R581" s="246"/>
      <c r="S581" s="246"/>
      <c r="T581" s="246"/>
      <c r="U581" s="246"/>
      <c r="V581" s="246"/>
      <c r="W581" s="246"/>
      <c r="X581" s="246"/>
      <c r="Y581" s="246"/>
      <c r="Z581" s="246"/>
      <c r="AA581" s="247"/>
      <c r="AB581" s="246"/>
      <c r="AC581" s="248"/>
      <c r="AD581" s="246"/>
      <c r="AE581" s="246"/>
      <c r="AF581" s="246"/>
      <c r="AG581" s="108" t="str">
        <f t="shared" si="74"/>
        <v/>
      </c>
      <c r="AH581" s="13" t="str">
        <f t="shared" si="70"/>
        <v/>
      </c>
      <c r="AI581" s="181" t="str">
        <f>UPPER(IF($Z581="","",IF(COUNTIF($AI$34:$AI580,$Z581)&lt;1,$Z581,"")))</f>
        <v/>
      </c>
      <c r="AJ581" s="36" t="str">
        <f t="shared" si="68"/>
        <v/>
      </c>
      <c r="AK581" s="109" t="str">
        <f t="shared" si="71"/>
        <v/>
      </c>
      <c r="AL581" s="246"/>
      <c r="AM581" s="33"/>
    </row>
    <row r="582" spans="1:39" s="106" customFormat="1">
      <c r="A582" s="36" t="str">
        <f t="shared" si="72"/>
        <v>XXX</v>
      </c>
      <c r="B582" s="105" t="str">
        <f t="shared" si="69"/>
        <v/>
      </c>
      <c r="C582" s="177"/>
      <c r="D582" s="36"/>
      <c r="E582" s="36" t="str">
        <f t="shared" si="73"/>
        <v/>
      </c>
      <c r="F582" s="246"/>
      <c r="G582" s="246"/>
      <c r="H582" s="246"/>
      <c r="I582" s="246"/>
      <c r="J582" s="246"/>
      <c r="K582" s="246"/>
      <c r="L582" s="246"/>
      <c r="M582" s="246"/>
      <c r="N582" s="246"/>
      <c r="O582" s="246"/>
      <c r="P582" s="246"/>
      <c r="Q582" s="246"/>
      <c r="R582" s="246"/>
      <c r="S582" s="246"/>
      <c r="T582" s="246"/>
      <c r="U582" s="246"/>
      <c r="V582" s="246"/>
      <c r="W582" s="246"/>
      <c r="X582" s="246"/>
      <c r="Y582" s="246"/>
      <c r="Z582" s="246"/>
      <c r="AA582" s="247"/>
      <c r="AB582" s="246"/>
      <c r="AC582" s="248"/>
      <c r="AD582" s="246"/>
      <c r="AE582" s="246"/>
      <c r="AF582" s="246"/>
      <c r="AG582" s="108" t="str">
        <f t="shared" si="74"/>
        <v/>
      </c>
      <c r="AH582" s="13" t="str">
        <f t="shared" si="70"/>
        <v/>
      </c>
      <c r="AI582" s="181" t="str">
        <f>UPPER(IF($Z582="","",IF(COUNTIF($AI$34:$AI581,$Z582)&lt;1,$Z582,"")))</f>
        <v/>
      </c>
      <c r="AJ582" s="36" t="str">
        <f t="shared" si="68"/>
        <v/>
      </c>
      <c r="AK582" s="109" t="str">
        <f t="shared" si="71"/>
        <v/>
      </c>
      <c r="AL582" s="246"/>
      <c r="AM582" s="33"/>
    </row>
    <row r="583" spans="1:39" s="106" customFormat="1">
      <c r="A583" s="36" t="str">
        <f t="shared" si="72"/>
        <v>XXX</v>
      </c>
      <c r="B583" s="105" t="str">
        <f t="shared" si="69"/>
        <v/>
      </c>
      <c r="C583" s="177"/>
      <c r="D583" s="36"/>
      <c r="E583" s="36" t="str">
        <f t="shared" si="73"/>
        <v/>
      </c>
      <c r="F583" s="246"/>
      <c r="G583" s="246"/>
      <c r="H583" s="246"/>
      <c r="I583" s="246"/>
      <c r="J583" s="246"/>
      <c r="K583" s="246"/>
      <c r="L583" s="246"/>
      <c r="M583" s="246"/>
      <c r="N583" s="246"/>
      <c r="O583" s="246"/>
      <c r="P583" s="246"/>
      <c r="Q583" s="246"/>
      <c r="R583" s="246"/>
      <c r="S583" s="246"/>
      <c r="T583" s="246"/>
      <c r="U583" s="246"/>
      <c r="V583" s="246"/>
      <c r="W583" s="246"/>
      <c r="X583" s="246"/>
      <c r="Y583" s="246"/>
      <c r="Z583" s="246"/>
      <c r="AA583" s="247"/>
      <c r="AB583" s="246"/>
      <c r="AC583" s="248"/>
      <c r="AD583" s="246"/>
      <c r="AE583" s="246"/>
      <c r="AF583" s="246"/>
      <c r="AG583" s="108" t="str">
        <f t="shared" si="74"/>
        <v/>
      </c>
      <c r="AH583" s="13" t="str">
        <f t="shared" si="70"/>
        <v/>
      </c>
      <c r="AI583" s="181" t="str">
        <f>UPPER(IF($Z583="","",IF(COUNTIF($AI$34:$AI582,$Z583)&lt;1,$Z583,"")))</f>
        <v/>
      </c>
      <c r="AJ583" s="36" t="str">
        <f t="shared" si="68"/>
        <v/>
      </c>
      <c r="AK583" s="109" t="str">
        <f t="shared" si="71"/>
        <v/>
      </c>
      <c r="AL583" s="246"/>
      <c r="AM583" s="33"/>
    </row>
    <row r="584" spans="1:39" s="106" customFormat="1">
      <c r="A584" s="36" t="str">
        <f t="shared" si="72"/>
        <v>XXX</v>
      </c>
      <c r="B584" s="105" t="str">
        <f t="shared" si="69"/>
        <v/>
      </c>
      <c r="C584" s="177"/>
      <c r="D584" s="36"/>
      <c r="E584" s="36" t="str">
        <f t="shared" si="73"/>
        <v/>
      </c>
      <c r="F584" s="246"/>
      <c r="G584" s="246"/>
      <c r="H584" s="246"/>
      <c r="I584" s="246"/>
      <c r="J584" s="246"/>
      <c r="K584" s="246"/>
      <c r="L584" s="246"/>
      <c r="M584" s="246"/>
      <c r="N584" s="246"/>
      <c r="O584" s="246"/>
      <c r="P584" s="246"/>
      <c r="Q584" s="246"/>
      <c r="R584" s="246"/>
      <c r="S584" s="246"/>
      <c r="T584" s="246"/>
      <c r="U584" s="246"/>
      <c r="V584" s="246"/>
      <c r="W584" s="246"/>
      <c r="X584" s="246"/>
      <c r="Y584" s="246"/>
      <c r="Z584" s="246"/>
      <c r="AA584" s="247"/>
      <c r="AB584" s="246"/>
      <c r="AC584" s="248"/>
      <c r="AD584" s="246"/>
      <c r="AE584" s="246"/>
      <c r="AF584" s="246"/>
      <c r="AG584" s="108" t="str">
        <f t="shared" si="74"/>
        <v/>
      </c>
      <c r="AH584" s="13" t="str">
        <f t="shared" si="70"/>
        <v/>
      </c>
      <c r="AI584" s="181" t="str">
        <f>UPPER(IF($Z584="","",IF(COUNTIF($AI$34:$AI583,$Z584)&lt;1,$Z584,"")))</f>
        <v/>
      </c>
      <c r="AJ584" s="36" t="str">
        <f t="shared" si="68"/>
        <v/>
      </c>
      <c r="AK584" s="109" t="str">
        <f t="shared" si="71"/>
        <v/>
      </c>
      <c r="AL584" s="246"/>
      <c r="AM584" s="33"/>
    </row>
    <row r="585" spans="1:39" s="106" customFormat="1">
      <c r="A585" s="36" t="str">
        <f t="shared" si="72"/>
        <v>XXX</v>
      </c>
      <c r="B585" s="105" t="str">
        <f t="shared" si="69"/>
        <v/>
      </c>
      <c r="C585" s="178"/>
      <c r="D585" s="36"/>
      <c r="E585" s="36" t="str">
        <f t="shared" si="73"/>
        <v/>
      </c>
      <c r="F585" s="246"/>
      <c r="G585" s="246"/>
      <c r="H585" s="246"/>
      <c r="I585" s="246"/>
      <c r="J585" s="246"/>
      <c r="K585" s="246"/>
      <c r="L585" s="246"/>
      <c r="M585" s="246"/>
      <c r="N585" s="246"/>
      <c r="O585" s="246"/>
      <c r="P585" s="246"/>
      <c r="Q585" s="246"/>
      <c r="R585" s="246"/>
      <c r="S585" s="246"/>
      <c r="T585" s="246"/>
      <c r="U585" s="246"/>
      <c r="V585" s="246"/>
      <c r="W585" s="246"/>
      <c r="X585" s="246"/>
      <c r="Y585" s="246"/>
      <c r="Z585" s="246"/>
      <c r="AA585" s="247"/>
      <c r="AB585" s="246"/>
      <c r="AC585" s="248"/>
      <c r="AD585" s="246"/>
      <c r="AE585" s="246"/>
      <c r="AF585" s="246"/>
      <c r="AG585" s="108" t="str">
        <f t="shared" si="74"/>
        <v/>
      </c>
      <c r="AH585" s="13" t="str">
        <f t="shared" si="70"/>
        <v/>
      </c>
      <c r="AI585" s="181" t="str">
        <f>UPPER(IF($Z585="","",IF(COUNTIF($AI$34:$AI584,$Z585)&lt;1,$Z585,"")))</f>
        <v/>
      </c>
      <c r="AJ585" s="36" t="str">
        <f t="shared" si="68"/>
        <v/>
      </c>
      <c r="AK585" s="109" t="str">
        <f t="shared" si="71"/>
        <v/>
      </c>
      <c r="AL585" s="246"/>
      <c r="AM585" s="33"/>
    </row>
    <row r="586" spans="1:39" s="106" customFormat="1">
      <c r="A586" s="36" t="str">
        <f t="shared" si="72"/>
        <v>XXX</v>
      </c>
      <c r="B586" s="105" t="str">
        <f t="shared" si="69"/>
        <v/>
      </c>
      <c r="C586" s="178"/>
      <c r="D586" s="36"/>
      <c r="E586" s="36" t="str">
        <f t="shared" si="73"/>
        <v/>
      </c>
      <c r="F586" s="246"/>
      <c r="G586" s="246"/>
      <c r="H586" s="246"/>
      <c r="I586" s="246"/>
      <c r="J586" s="246"/>
      <c r="K586" s="246"/>
      <c r="L586" s="246"/>
      <c r="M586" s="246"/>
      <c r="N586" s="246"/>
      <c r="O586" s="246"/>
      <c r="P586" s="246"/>
      <c r="Q586" s="246"/>
      <c r="R586" s="246"/>
      <c r="S586" s="246"/>
      <c r="T586" s="246"/>
      <c r="U586" s="246"/>
      <c r="V586" s="246"/>
      <c r="W586" s="246"/>
      <c r="X586" s="246"/>
      <c r="Y586" s="246"/>
      <c r="Z586" s="246"/>
      <c r="AA586" s="247"/>
      <c r="AB586" s="246"/>
      <c r="AC586" s="248"/>
      <c r="AD586" s="246"/>
      <c r="AE586" s="246"/>
      <c r="AF586" s="246"/>
      <c r="AG586" s="108" t="str">
        <f t="shared" si="74"/>
        <v/>
      </c>
      <c r="AH586" s="13" t="str">
        <f t="shared" si="70"/>
        <v/>
      </c>
      <c r="AI586" s="181" t="str">
        <f>UPPER(IF($Z586="","",IF(COUNTIF($AI$34:$AI585,$Z586)&lt;1,$Z586,"")))</f>
        <v/>
      </c>
      <c r="AJ586" s="36" t="str">
        <f t="shared" si="68"/>
        <v/>
      </c>
      <c r="AK586" s="109" t="str">
        <f t="shared" si="71"/>
        <v/>
      </c>
      <c r="AL586" s="246"/>
      <c r="AM586" s="33"/>
    </row>
    <row r="587" spans="1:39" s="106" customFormat="1">
      <c r="A587" s="36" t="str">
        <f t="shared" si="72"/>
        <v>XXX</v>
      </c>
      <c r="B587" s="105" t="str">
        <f t="shared" si="69"/>
        <v/>
      </c>
      <c r="C587" s="178"/>
      <c r="D587" s="36"/>
      <c r="E587" s="36" t="str">
        <f t="shared" si="73"/>
        <v/>
      </c>
      <c r="F587" s="246"/>
      <c r="G587" s="246"/>
      <c r="H587" s="246"/>
      <c r="I587" s="246"/>
      <c r="J587" s="246"/>
      <c r="K587" s="246"/>
      <c r="L587" s="246"/>
      <c r="M587" s="246"/>
      <c r="N587" s="246"/>
      <c r="O587" s="246"/>
      <c r="P587" s="246"/>
      <c r="Q587" s="246"/>
      <c r="R587" s="246"/>
      <c r="S587" s="246"/>
      <c r="T587" s="246"/>
      <c r="U587" s="246"/>
      <c r="V587" s="246"/>
      <c r="W587" s="246"/>
      <c r="X587" s="246"/>
      <c r="Y587" s="246"/>
      <c r="Z587" s="246"/>
      <c r="AA587" s="247"/>
      <c r="AB587" s="246"/>
      <c r="AC587" s="248"/>
      <c r="AD587" s="246"/>
      <c r="AE587" s="246"/>
      <c r="AF587" s="246"/>
      <c r="AG587" s="108" t="str">
        <f t="shared" si="74"/>
        <v/>
      </c>
      <c r="AH587" s="13" t="str">
        <f t="shared" si="70"/>
        <v/>
      </c>
      <c r="AI587" s="181" t="str">
        <f>UPPER(IF($Z587="","",IF(COUNTIF($AI$34:$AI586,$Z587)&lt;1,$Z587,"")))</f>
        <v/>
      </c>
      <c r="AJ587" s="36" t="str">
        <f t="shared" si="68"/>
        <v/>
      </c>
      <c r="AK587" s="109" t="str">
        <f t="shared" si="71"/>
        <v/>
      </c>
      <c r="AL587" s="246"/>
      <c r="AM587" s="33"/>
    </row>
    <row r="588" spans="1:39" s="106" customFormat="1">
      <c r="A588" s="36" t="str">
        <f t="shared" si="72"/>
        <v>XXX</v>
      </c>
      <c r="B588" s="105" t="str">
        <f t="shared" si="69"/>
        <v/>
      </c>
      <c r="C588" s="177"/>
      <c r="D588" s="36"/>
      <c r="E588" s="36" t="str">
        <f t="shared" si="73"/>
        <v/>
      </c>
      <c r="F588" s="246"/>
      <c r="G588" s="246"/>
      <c r="H588" s="246"/>
      <c r="I588" s="246"/>
      <c r="J588" s="246"/>
      <c r="K588" s="246"/>
      <c r="L588" s="246"/>
      <c r="M588" s="246"/>
      <c r="N588" s="246"/>
      <c r="O588" s="246"/>
      <c r="P588" s="246"/>
      <c r="Q588" s="246"/>
      <c r="R588" s="246"/>
      <c r="S588" s="246"/>
      <c r="T588" s="246"/>
      <c r="U588" s="246"/>
      <c r="V588" s="246"/>
      <c r="W588" s="246"/>
      <c r="X588" s="246"/>
      <c r="Y588" s="246"/>
      <c r="Z588" s="246"/>
      <c r="AA588" s="247"/>
      <c r="AB588" s="246"/>
      <c r="AC588" s="248"/>
      <c r="AD588" s="246"/>
      <c r="AE588" s="246"/>
      <c r="AF588" s="246"/>
      <c r="AG588" s="108" t="str">
        <f t="shared" si="74"/>
        <v/>
      </c>
      <c r="AH588" s="13" t="str">
        <f t="shared" si="70"/>
        <v/>
      </c>
      <c r="AI588" s="181" t="str">
        <f>UPPER(IF($Z588="","",IF(COUNTIF($AI$34:$AI587,$Z588)&lt;1,$Z588,"")))</f>
        <v/>
      </c>
      <c r="AJ588" s="36" t="str">
        <f t="shared" si="68"/>
        <v/>
      </c>
      <c r="AK588" s="109" t="str">
        <f t="shared" si="71"/>
        <v/>
      </c>
      <c r="AL588" s="246"/>
      <c r="AM588" s="33"/>
    </row>
    <row r="589" spans="1:39" s="106" customFormat="1">
      <c r="A589" s="36" t="str">
        <f t="shared" si="72"/>
        <v>XXX</v>
      </c>
      <c r="B589" s="105" t="str">
        <f t="shared" si="69"/>
        <v/>
      </c>
      <c r="C589" s="176"/>
      <c r="D589" s="36"/>
      <c r="E589" s="36" t="str">
        <f t="shared" si="73"/>
        <v/>
      </c>
      <c r="F589" s="246"/>
      <c r="G589" s="246"/>
      <c r="H589" s="246"/>
      <c r="I589" s="246"/>
      <c r="J589" s="246"/>
      <c r="K589" s="246"/>
      <c r="L589" s="246"/>
      <c r="M589" s="246"/>
      <c r="N589" s="246"/>
      <c r="O589" s="246"/>
      <c r="P589" s="246"/>
      <c r="Q589" s="246"/>
      <c r="R589" s="246"/>
      <c r="S589" s="246"/>
      <c r="T589" s="246"/>
      <c r="U589" s="246"/>
      <c r="V589" s="246"/>
      <c r="W589" s="246"/>
      <c r="X589" s="246"/>
      <c r="Y589" s="246"/>
      <c r="Z589" s="246"/>
      <c r="AA589" s="247"/>
      <c r="AB589" s="246"/>
      <c r="AC589" s="248"/>
      <c r="AD589" s="246"/>
      <c r="AE589" s="246"/>
      <c r="AF589" s="246"/>
      <c r="AG589" s="108" t="str">
        <f t="shared" si="74"/>
        <v/>
      </c>
      <c r="AH589" s="13" t="str">
        <f t="shared" si="70"/>
        <v/>
      </c>
      <c r="AI589" s="181" t="str">
        <f>UPPER(IF($Z589="","",IF(COUNTIF($AI$34:$AI588,$Z589)&lt;1,$Z589,"")))</f>
        <v/>
      </c>
      <c r="AJ589" s="36" t="str">
        <f t="shared" si="68"/>
        <v/>
      </c>
      <c r="AK589" s="109" t="str">
        <f t="shared" si="71"/>
        <v/>
      </c>
      <c r="AL589" s="246"/>
      <c r="AM589" s="33"/>
    </row>
    <row r="590" spans="1:39" s="106" customFormat="1">
      <c r="A590" s="36" t="str">
        <f t="shared" si="72"/>
        <v>XXX</v>
      </c>
      <c r="B590" s="105" t="str">
        <f t="shared" si="69"/>
        <v/>
      </c>
      <c r="C590" s="177"/>
      <c r="D590" s="36"/>
      <c r="E590" s="36" t="str">
        <f t="shared" si="73"/>
        <v/>
      </c>
      <c r="F590" s="246"/>
      <c r="G590" s="246"/>
      <c r="H590" s="246"/>
      <c r="I590" s="246"/>
      <c r="J590" s="246"/>
      <c r="K590" s="246"/>
      <c r="L590" s="246"/>
      <c r="M590" s="246"/>
      <c r="N590" s="246"/>
      <c r="O590" s="246"/>
      <c r="P590" s="246"/>
      <c r="Q590" s="246"/>
      <c r="R590" s="246"/>
      <c r="S590" s="246"/>
      <c r="T590" s="246"/>
      <c r="U590" s="246"/>
      <c r="V590" s="246"/>
      <c r="W590" s="246"/>
      <c r="X590" s="246"/>
      <c r="Y590" s="246"/>
      <c r="Z590" s="246"/>
      <c r="AA590" s="247"/>
      <c r="AB590" s="246"/>
      <c r="AC590" s="248"/>
      <c r="AD590" s="246"/>
      <c r="AE590" s="246"/>
      <c r="AF590" s="246"/>
      <c r="AG590" s="108" t="str">
        <f t="shared" si="74"/>
        <v/>
      </c>
      <c r="AH590" s="13" t="str">
        <f t="shared" si="70"/>
        <v/>
      </c>
      <c r="AI590" s="181" t="str">
        <f>UPPER(IF($Z590="","",IF(COUNTIF($AI$34:$AI589,$Z590)&lt;1,$Z590,"")))</f>
        <v/>
      </c>
      <c r="AJ590" s="36" t="str">
        <f t="shared" si="68"/>
        <v/>
      </c>
      <c r="AK590" s="109" t="str">
        <f t="shared" si="71"/>
        <v/>
      </c>
      <c r="AL590" s="246"/>
      <c r="AM590" s="33"/>
    </row>
    <row r="591" spans="1:39" s="106" customFormat="1">
      <c r="A591" s="36" t="str">
        <f t="shared" si="72"/>
        <v>XXX</v>
      </c>
      <c r="B591" s="105" t="str">
        <f t="shared" si="69"/>
        <v/>
      </c>
      <c r="C591" s="176"/>
      <c r="D591" s="36"/>
      <c r="E591" s="36" t="str">
        <f t="shared" si="73"/>
        <v/>
      </c>
      <c r="F591" s="246"/>
      <c r="G591" s="246"/>
      <c r="H591" s="246"/>
      <c r="I591" s="246"/>
      <c r="J591" s="246"/>
      <c r="K591" s="246"/>
      <c r="L591" s="246"/>
      <c r="M591" s="246"/>
      <c r="N591" s="246"/>
      <c r="O591" s="246"/>
      <c r="P591" s="246"/>
      <c r="Q591" s="246"/>
      <c r="R591" s="246"/>
      <c r="S591" s="246"/>
      <c r="T591" s="246"/>
      <c r="U591" s="246"/>
      <c r="V591" s="246"/>
      <c r="W591" s="246"/>
      <c r="X591" s="246"/>
      <c r="Y591" s="246"/>
      <c r="Z591" s="246"/>
      <c r="AA591" s="247"/>
      <c r="AB591" s="246"/>
      <c r="AC591" s="248"/>
      <c r="AD591" s="246"/>
      <c r="AE591" s="246"/>
      <c r="AF591" s="246"/>
      <c r="AG591" s="108" t="str">
        <f t="shared" si="74"/>
        <v/>
      </c>
      <c r="AH591" s="13" t="str">
        <f t="shared" si="70"/>
        <v/>
      </c>
      <c r="AI591" s="181" t="str">
        <f>UPPER(IF($Z591="","",IF(COUNTIF($AI$34:$AI590,$Z591)&lt;1,$Z591,"")))</f>
        <v/>
      </c>
      <c r="AJ591" s="36" t="str">
        <f t="shared" si="68"/>
        <v/>
      </c>
      <c r="AK591" s="109" t="str">
        <f t="shared" si="71"/>
        <v/>
      </c>
      <c r="AL591" s="246"/>
      <c r="AM591" s="33"/>
    </row>
    <row r="592" spans="1:39" s="106" customFormat="1">
      <c r="A592" s="36" t="str">
        <f t="shared" si="72"/>
        <v>XXX</v>
      </c>
      <c r="B592" s="105" t="str">
        <f t="shared" si="69"/>
        <v/>
      </c>
      <c r="C592" s="177"/>
      <c r="D592" s="36"/>
      <c r="E592" s="36" t="str">
        <f t="shared" si="73"/>
        <v/>
      </c>
      <c r="F592" s="246"/>
      <c r="G592" s="246"/>
      <c r="H592" s="246"/>
      <c r="I592" s="246"/>
      <c r="J592" s="246"/>
      <c r="K592" s="246"/>
      <c r="L592" s="246"/>
      <c r="M592" s="246"/>
      <c r="N592" s="246"/>
      <c r="O592" s="246"/>
      <c r="P592" s="246"/>
      <c r="Q592" s="246"/>
      <c r="R592" s="246"/>
      <c r="S592" s="246"/>
      <c r="T592" s="246"/>
      <c r="U592" s="246"/>
      <c r="V592" s="246"/>
      <c r="W592" s="246"/>
      <c r="X592" s="246"/>
      <c r="Y592" s="246"/>
      <c r="Z592" s="246"/>
      <c r="AA592" s="247"/>
      <c r="AB592" s="246"/>
      <c r="AC592" s="248"/>
      <c r="AD592" s="246"/>
      <c r="AE592" s="246"/>
      <c r="AF592" s="246"/>
      <c r="AG592" s="108" t="str">
        <f t="shared" si="74"/>
        <v/>
      </c>
      <c r="AH592" s="13" t="str">
        <f t="shared" si="70"/>
        <v/>
      </c>
      <c r="AI592" s="181" t="str">
        <f>UPPER(IF($Z592="","",IF(COUNTIF($AI$34:$AI591,$Z592)&lt;1,$Z592,"")))</f>
        <v/>
      </c>
      <c r="AJ592" s="36" t="str">
        <f t="shared" si="68"/>
        <v/>
      </c>
      <c r="AK592" s="109" t="str">
        <f t="shared" si="71"/>
        <v/>
      </c>
      <c r="AL592" s="246"/>
      <c r="AM592" s="33"/>
    </row>
    <row r="593" spans="1:39" s="106" customFormat="1">
      <c r="A593" s="36" t="str">
        <f t="shared" si="72"/>
        <v>XXX</v>
      </c>
      <c r="B593" s="105" t="str">
        <f t="shared" si="69"/>
        <v/>
      </c>
      <c r="C593" s="176"/>
      <c r="D593" s="36"/>
      <c r="E593" s="36" t="str">
        <f t="shared" si="73"/>
        <v/>
      </c>
      <c r="F593" s="246"/>
      <c r="G593" s="246"/>
      <c r="H593" s="246"/>
      <c r="I593" s="246"/>
      <c r="J593" s="246"/>
      <c r="K593" s="246"/>
      <c r="L593" s="246"/>
      <c r="M593" s="246"/>
      <c r="N593" s="246"/>
      <c r="O593" s="246"/>
      <c r="P593" s="246"/>
      <c r="Q593" s="246"/>
      <c r="R593" s="246"/>
      <c r="S593" s="246"/>
      <c r="T593" s="246"/>
      <c r="U593" s="246"/>
      <c r="V593" s="246"/>
      <c r="W593" s="246"/>
      <c r="X593" s="246"/>
      <c r="Y593" s="246"/>
      <c r="Z593" s="246"/>
      <c r="AA593" s="247"/>
      <c r="AB593" s="246"/>
      <c r="AC593" s="248"/>
      <c r="AD593" s="246"/>
      <c r="AE593" s="246"/>
      <c r="AF593" s="246"/>
      <c r="AG593" s="108" t="str">
        <f t="shared" si="74"/>
        <v/>
      </c>
      <c r="AH593" s="13" t="str">
        <f t="shared" si="70"/>
        <v/>
      </c>
      <c r="AI593" s="181" t="str">
        <f>UPPER(IF($Z593="","",IF(COUNTIF($AI$34:$AI592,$Z593)&lt;1,$Z593,"")))</f>
        <v/>
      </c>
      <c r="AJ593" s="36" t="str">
        <f t="shared" si="68"/>
        <v/>
      </c>
      <c r="AK593" s="109" t="str">
        <f t="shared" si="71"/>
        <v/>
      </c>
      <c r="AL593" s="246"/>
      <c r="AM593" s="33"/>
    </row>
    <row r="594" spans="1:39" s="106" customFormat="1">
      <c r="A594" s="36" t="str">
        <f t="shared" si="72"/>
        <v>XXX</v>
      </c>
      <c r="B594" s="105" t="str">
        <f t="shared" si="69"/>
        <v/>
      </c>
      <c r="C594" s="177"/>
      <c r="D594" s="36"/>
      <c r="E594" s="36" t="str">
        <f t="shared" si="73"/>
        <v/>
      </c>
      <c r="F594" s="246"/>
      <c r="G594" s="246"/>
      <c r="H594" s="246"/>
      <c r="I594" s="246"/>
      <c r="J594" s="246"/>
      <c r="K594" s="246"/>
      <c r="L594" s="246"/>
      <c r="M594" s="246"/>
      <c r="N594" s="246"/>
      <c r="O594" s="246"/>
      <c r="P594" s="246"/>
      <c r="Q594" s="246"/>
      <c r="R594" s="246"/>
      <c r="S594" s="246"/>
      <c r="T594" s="246"/>
      <c r="U594" s="246"/>
      <c r="V594" s="246"/>
      <c r="W594" s="246"/>
      <c r="X594" s="246"/>
      <c r="Y594" s="246"/>
      <c r="Z594" s="246"/>
      <c r="AA594" s="247"/>
      <c r="AB594" s="246"/>
      <c r="AC594" s="248"/>
      <c r="AD594" s="246"/>
      <c r="AE594" s="246"/>
      <c r="AF594" s="246"/>
      <c r="AG594" s="108" t="str">
        <f t="shared" si="74"/>
        <v/>
      </c>
      <c r="AH594" s="13" t="str">
        <f t="shared" si="70"/>
        <v/>
      </c>
      <c r="AI594" s="181" t="str">
        <f>UPPER(IF($Z594="","",IF(COUNTIF($AI$34:$AI593,$Z594)&lt;1,$Z594,"")))</f>
        <v/>
      </c>
      <c r="AJ594" s="36" t="str">
        <f t="shared" si="68"/>
        <v/>
      </c>
      <c r="AK594" s="109" t="str">
        <f t="shared" si="71"/>
        <v/>
      </c>
      <c r="AL594" s="246"/>
      <c r="AM594" s="33"/>
    </row>
    <row r="595" spans="1:39" s="106" customFormat="1">
      <c r="A595" s="36" t="str">
        <f t="shared" si="72"/>
        <v>XXX</v>
      </c>
      <c r="B595" s="105" t="str">
        <f t="shared" si="69"/>
        <v/>
      </c>
      <c r="C595" s="176"/>
      <c r="D595" s="36"/>
      <c r="E595" s="36" t="str">
        <f t="shared" si="73"/>
        <v/>
      </c>
      <c r="F595" s="246"/>
      <c r="G595" s="246"/>
      <c r="H595" s="246"/>
      <c r="I595" s="246"/>
      <c r="J595" s="246"/>
      <c r="K595" s="246"/>
      <c r="L595" s="246"/>
      <c r="M595" s="246"/>
      <c r="N595" s="246"/>
      <c r="O595" s="246"/>
      <c r="P595" s="246"/>
      <c r="Q595" s="246"/>
      <c r="R595" s="246"/>
      <c r="S595" s="246"/>
      <c r="T595" s="246"/>
      <c r="U595" s="246"/>
      <c r="V595" s="246"/>
      <c r="W595" s="246"/>
      <c r="X595" s="246"/>
      <c r="Y595" s="246"/>
      <c r="Z595" s="246"/>
      <c r="AA595" s="247"/>
      <c r="AB595" s="246"/>
      <c r="AC595" s="248"/>
      <c r="AD595" s="246"/>
      <c r="AE595" s="246"/>
      <c r="AF595" s="246"/>
      <c r="AG595" s="108" t="str">
        <f t="shared" si="74"/>
        <v/>
      </c>
      <c r="AH595" s="13" t="str">
        <f t="shared" si="70"/>
        <v/>
      </c>
      <c r="AI595" s="181" t="str">
        <f>UPPER(IF($Z595="","",IF(COUNTIF($AI$34:$AI594,$Z595)&lt;1,$Z595,"")))</f>
        <v/>
      </c>
      <c r="AJ595" s="36" t="str">
        <f t="shared" ref="AJ595:AJ658" si="75">IF(Z595="","",IF(COUNTIF(Z$35:Z$1035,$Z595)&lt;4,"每隊最少4人",IF(COUNTIF(Z$35:Z$1035,Z595)&gt;6,"每隊最多6人",COUNTIF(Z$35:Z$1035,Z595))))</f>
        <v/>
      </c>
      <c r="AK595" s="109" t="str">
        <f t="shared" si="71"/>
        <v/>
      </c>
      <c r="AL595" s="246"/>
      <c r="AM595" s="33"/>
    </row>
    <row r="596" spans="1:39" s="106" customFormat="1">
      <c r="A596" s="36" t="str">
        <f t="shared" si="72"/>
        <v>XXX</v>
      </c>
      <c r="B596" s="105" t="str">
        <f t="shared" si="69"/>
        <v/>
      </c>
      <c r="C596" s="177"/>
      <c r="D596" s="36"/>
      <c r="E596" s="36" t="str">
        <f t="shared" si="73"/>
        <v/>
      </c>
      <c r="F596" s="246"/>
      <c r="G596" s="246"/>
      <c r="H596" s="246"/>
      <c r="I596" s="246"/>
      <c r="J596" s="246"/>
      <c r="K596" s="246"/>
      <c r="L596" s="246"/>
      <c r="M596" s="246"/>
      <c r="N596" s="246"/>
      <c r="O596" s="246"/>
      <c r="P596" s="246"/>
      <c r="Q596" s="246"/>
      <c r="R596" s="246"/>
      <c r="S596" s="246"/>
      <c r="T596" s="246"/>
      <c r="U596" s="246"/>
      <c r="V596" s="246"/>
      <c r="W596" s="246"/>
      <c r="X596" s="246"/>
      <c r="Y596" s="246"/>
      <c r="Z596" s="246"/>
      <c r="AA596" s="247"/>
      <c r="AB596" s="246"/>
      <c r="AC596" s="248"/>
      <c r="AD596" s="246"/>
      <c r="AE596" s="246"/>
      <c r="AF596" s="246"/>
      <c r="AG596" s="108" t="str">
        <f t="shared" si="74"/>
        <v/>
      </c>
      <c r="AH596" s="13" t="str">
        <f t="shared" si="70"/>
        <v/>
      </c>
      <c r="AI596" s="181" t="str">
        <f>UPPER(IF($Z596="","",IF(COUNTIF($AI$34:$AI595,$Z596)&lt;1,$Z596,"")))</f>
        <v/>
      </c>
      <c r="AJ596" s="36" t="str">
        <f t="shared" si="75"/>
        <v/>
      </c>
      <c r="AK596" s="109" t="str">
        <f t="shared" si="71"/>
        <v/>
      </c>
      <c r="AL596" s="246"/>
      <c r="AM596" s="33"/>
    </row>
    <row r="597" spans="1:39" s="106" customFormat="1">
      <c r="A597" s="36" t="str">
        <f t="shared" si="72"/>
        <v>XXX</v>
      </c>
      <c r="B597" s="105" t="str">
        <f t="shared" si="69"/>
        <v/>
      </c>
      <c r="C597" s="176"/>
      <c r="D597" s="36"/>
      <c r="E597" s="36" t="str">
        <f t="shared" si="73"/>
        <v/>
      </c>
      <c r="F597" s="246"/>
      <c r="G597" s="246"/>
      <c r="H597" s="246"/>
      <c r="I597" s="246"/>
      <c r="J597" s="246"/>
      <c r="K597" s="246"/>
      <c r="L597" s="246"/>
      <c r="M597" s="246"/>
      <c r="N597" s="246"/>
      <c r="O597" s="246"/>
      <c r="P597" s="246"/>
      <c r="Q597" s="246"/>
      <c r="R597" s="246"/>
      <c r="S597" s="246"/>
      <c r="T597" s="246"/>
      <c r="U597" s="246"/>
      <c r="V597" s="246"/>
      <c r="W597" s="246"/>
      <c r="X597" s="246"/>
      <c r="Y597" s="246"/>
      <c r="Z597" s="246"/>
      <c r="AA597" s="247"/>
      <c r="AB597" s="246"/>
      <c r="AC597" s="248"/>
      <c r="AD597" s="246"/>
      <c r="AE597" s="246"/>
      <c r="AF597" s="246"/>
      <c r="AG597" s="108" t="str">
        <f t="shared" si="74"/>
        <v/>
      </c>
      <c r="AH597" s="13" t="str">
        <f t="shared" si="70"/>
        <v/>
      </c>
      <c r="AI597" s="181" t="str">
        <f>UPPER(IF($Z597="","",IF(COUNTIF($AI$34:$AI596,$Z597)&lt;1,$Z597,"")))</f>
        <v/>
      </c>
      <c r="AJ597" s="36" t="str">
        <f t="shared" si="75"/>
        <v/>
      </c>
      <c r="AK597" s="109" t="str">
        <f t="shared" si="71"/>
        <v/>
      </c>
      <c r="AL597" s="246"/>
      <c r="AM597" s="33"/>
    </row>
    <row r="598" spans="1:39" s="106" customFormat="1">
      <c r="A598" s="36" t="str">
        <f t="shared" si="72"/>
        <v>XXX</v>
      </c>
      <c r="B598" s="105" t="str">
        <f t="shared" si="69"/>
        <v/>
      </c>
      <c r="C598" s="178"/>
      <c r="D598" s="36"/>
      <c r="E598" s="36" t="str">
        <f t="shared" si="73"/>
        <v/>
      </c>
      <c r="F598" s="246"/>
      <c r="G598" s="246"/>
      <c r="H598" s="246"/>
      <c r="I598" s="246"/>
      <c r="J598" s="246"/>
      <c r="K598" s="246"/>
      <c r="L598" s="246"/>
      <c r="M598" s="246"/>
      <c r="N598" s="246"/>
      <c r="O598" s="246"/>
      <c r="P598" s="246"/>
      <c r="Q598" s="246"/>
      <c r="R598" s="246"/>
      <c r="S598" s="246"/>
      <c r="T598" s="246"/>
      <c r="U598" s="246"/>
      <c r="V598" s="246"/>
      <c r="W598" s="246"/>
      <c r="X598" s="246"/>
      <c r="Y598" s="246"/>
      <c r="Z598" s="246"/>
      <c r="AA598" s="247"/>
      <c r="AB598" s="246"/>
      <c r="AC598" s="248"/>
      <c r="AD598" s="246"/>
      <c r="AE598" s="246"/>
      <c r="AF598" s="246"/>
      <c r="AG598" s="108" t="str">
        <f t="shared" si="74"/>
        <v/>
      </c>
      <c r="AH598" s="13" t="str">
        <f t="shared" si="70"/>
        <v/>
      </c>
      <c r="AI598" s="181" t="str">
        <f>UPPER(IF($Z598="","",IF(COUNTIF($AI$34:$AI597,$Z598)&lt;1,$Z598,"")))</f>
        <v/>
      </c>
      <c r="AJ598" s="36" t="str">
        <f t="shared" si="75"/>
        <v/>
      </c>
      <c r="AK598" s="109" t="str">
        <f t="shared" si="71"/>
        <v/>
      </c>
      <c r="AL598" s="246"/>
      <c r="AM598" s="33"/>
    </row>
    <row r="599" spans="1:39" s="106" customFormat="1">
      <c r="A599" s="36" t="str">
        <f t="shared" si="72"/>
        <v>XXX</v>
      </c>
      <c r="B599" s="105" t="str">
        <f t="shared" si="69"/>
        <v/>
      </c>
      <c r="C599" s="179"/>
      <c r="D599" s="36"/>
      <c r="E599" s="36" t="str">
        <f t="shared" si="73"/>
        <v/>
      </c>
      <c r="F599" s="246"/>
      <c r="G599" s="246"/>
      <c r="H599" s="246"/>
      <c r="I599" s="246"/>
      <c r="J599" s="246"/>
      <c r="K599" s="246"/>
      <c r="L599" s="246"/>
      <c r="M599" s="246"/>
      <c r="N599" s="246"/>
      <c r="O599" s="246"/>
      <c r="P599" s="246"/>
      <c r="Q599" s="246"/>
      <c r="R599" s="246"/>
      <c r="S599" s="246"/>
      <c r="T599" s="246"/>
      <c r="U599" s="246"/>
      <c r="V599" s="246"/>
      <c r="W599" s="246"/>
      <c r="X599" s="246"/>
      <c r="Y599" s="246"/>
      <c r="Z599" s="246"/>
      <c r="AA599" s="247"/>
      <c r="AB599" s="246"/>
      <c r="AC599" s="248"/>
      <c r="AD599" s="246"/>
      <c r="AE599" s="246"/>
      <c r="AF599" s="246"/>
      <c r="AG599" s="108" t="str">
        <f t="shared" si="74"/>
        <v/>
      </c>
      <c r="AH599" s="13" t="str">
        <f t="shared" si="70"/>
        <v/>
      </c>
      <c r="AI599" s="181" t="str">
        <f>UPPER(IF($Z599="","",IF(COUNTIF($AI$34:$AI598,$Z599)&lt;1,$Z599,"")))</f>
        <v/>
      </c>
      <c r="AJ599" s="36" t="str">
        <f t="shared" si="75"/>
        <v/>
      </c>
      <c r="AK599" s="109" t="str">
        <f t="shared" si="71"/>
        <v/>
      </c>
      <c r="AL599" s="246"/>
      <c r="AM599" s="33"/>
    </row>
    <row r="600" spans="1:39" s="106" customFormat="1">
      <c r="A600" s="36" t="str">
        <f t="shared" si="72"/>
        <v>XXX</v>
      </c>
      <c r="B600" s="105" t="str">
        <f t="shared" si="69"/>
        <v/>
      </c>
      <c r="C600" s="178"/>
      <c r="D600" s="36"/>
      <c r="E600" s="36" t="str">
        <f t="shared" si="73"/>
        <v/>
      </c>
      <c r="F600" s="246"/>
      <c r="G600" s="246"/>
      <c r="H600" s="246"/>
      <c r="I600" s="246"/>
      <c r="J600" s="246"/>
      <c r="K600" s="246"/>
      <c r="L600" s="246"/>
      <c r="M600" s="246"/>
      <c r="N600" s="246"/>
      <c r="O600" s="246"/>
      <c r="P600" s="246"/>
      <c r="Q600" s="246"/>
      <c r="R600" s="246"/>
      <c r="S600" s="246"/>
      <c r="T600" s="246"/>
      <c r="U600" s="246"/>
      <c r="V600" s="246"/>
      <c r="W600" s="246"/>
      <c r="X600" s="246"/>
      <c r="Y600" s="246"/>
      <c r="Z600" s="246"/>
      <c r="AA600" s="247"/>
      <c r="AB600" s="246"/>
      <c r="AC600" s="248"/>
      <c r="AD600" s="246"/>
      <c r="AE600" s="246"/>
      <c r="AF600" s="246"/>
      <c r="AG600" s="108" t="str">
        <f t="shared" si="74"/>
        <v/>
      </c>
      <c r="AH600" s="13" t="str">
        <f t="shared" si="70"/>
        <v/>
      </c>
      <c r="AI600" s="181" t="str">
        <f>UPPER(IF($Z600="","",IF(COUNTIF($AI$34:$AI599,$Z600)&lt;1,$Z600,"")))</f>
        <v/>
      </c>
      <c r="AJ600" s="36" t="str">
        <f t="shared" si="75"/>
        <v/>
      </c>
      <c r="AK600" s="109" t="str">
        <f t="shared" si="71"/>
        <v/>
      </c>
      <c r="AL600" s="246"/>
      <c r="AM600" s="33"/>
    </row>
    <row r="601" spans="1:39" s="106" customFormat="1">
      <c r="A601" s="36" t="str">
        <f t="shared" si="72"/>
        <v>XXX</v>
      </c>
      <c r="B601" s="105" t="str">
        <f t="shared" si="69"/>
        <v/>
      </c>
      <c r="C601" s="179"/>
      <c r="D601" s="36"/>
      <c r="E601" s="36" t="str">
        <f t="shared" si="73"/>
        <v/>
      </c>
      <c r="F601" s="246"/>
      <c r="G601" s="246"/>
      <c r="H601" s="246"/>
      <c r="I601" s="246"/>
      <c r="J601" s="246"/>
      <c r="K601" s="246"/>
      <c r="L601" s="246"/>
      <c r="M601" s="246"/>
      <c r="N601" s="246"/>
      <c r="O601" s="246"/>
      <c r="P601" s="246"/>
      <c r="Q601" s="246"/>
      <c r="R601" s="246"/>
      <c r="S601" s="246"/>
      <c r="T601" s="246"/>
      <c r="U601" s="246"/>
      <c r="V601" s="246"/>
      <c r="W601" s="246"/>
      <c r="X601" s="246"/>
      <c r="Y601" s="246"/>
      <c r="Z601" s="246"/>
      <c r="AA601" s="247"/>
      <c r="AB601" s="246"/>
      <c r="AC601" s="248"/>
      <c r="AD601" s="246"/>
      <c r="AE601" s="246"/>
      <c r="AF601" s="246"/>
      <c r="AG601" s="108" t="str">
        <f t="shared" si="74"/>
        <v/>
      </c>
      <c r="AH601" s="13" t="str">
        <f t="shared" si="70"/>
        <v/>
      </c>
      <c r="AI601" s="181" t="str">
        <f>UPPER(IF($Z601="","",IF(COUNTIF($AI$34:$AI600,$Z601)&lt;1,$Z601,"")))</f>
        <v/>
      </c>
      <c r="AJ601" s="36" t="str">
        <f t="shared" si="75"/>
        <v/>
      </c>
      <c r="AK601" s="109" t="str">
        <f t="shared" si="71"/>
        <v/>
      </c>
      <c r="AL601" s="246"/>
      <c r="AM601" s="33"/>
    </row>
    <row r="602" spans="1:39" s="106" customFormat="1">
      <c r="A602" s="36" t="str">
        <f t="shared" si="72"/>
        <v>XXX</v>
      </c>
      <c r="B602" s="105" t="str">
        <f t="shared" si="69"/>
        <v/>
      </c>
      <c r="C602" s="178"/>
      <c r="D602" s="36"/>
      <c r="E602" s="36" t="str">
        <f t="shared" si="73"/>
        <v/>
      </c>
      <c r="F602" s="246"/>
      <c r="G602" s="246"/>
      <c r="H602" s="246"/>
      <c r="I602" s="246"/>
      <c r="J602" s="246"/>
      <c r="K602" s="246"/>
      <c r="L602" s="246"/>
      <c r="M602" s="246"/>
      <c r="N602" s="246"/>
      <c r="O602" s="246"/>
      <c r="P602" s="246"/>
      <c r="Q602" s="246"/>
      <c r="R602" s="246"/>
      <c r="S602" s="246"/>
      <c r="T602" s="246"/>
      <c r="U602" s="246"/>
      <c r="V602" s="246"/>
      <c r="W602" s="246"/>
      <c r="X602" s="246"/>
      <c r="Y602" s="246"/>
      <c r="Z602" s="246"/>
      <c r="AA602" s="247"/>
      <c r="AB602" s="246"/>
      <c r="AC602" s="248"/>
      <c r="AD602" s="246"/>
      <c r="AE602" s="246"/>
      <c r="AF602" s="246"/>
      <c r="AG602" s="108" t="str">
        <f t="shared" si="74"/>
        <v/>
      </c>
      <c r="AH602" s="13" t="str">
        <f t="shared" si="70"/>
        <v/>
      </c>
      <c r="AI602" s="181" t="str">
        <f>UPPER(IF($Z602="","",IF(COUNTIF($AI$34:$AI601,$Z602)&lt;1,$Z602,"")))</f>
        <v/>
      </c>
      <c r="AJ602" s="36" t="str">
        <f t="shared" si="75"/>
        <v/>
      </c>
      <c r="AK602" s="109" t="str">
        <f t="shared" si="71"/>
        <v/>
      </c>
      <c r="AL602" s="246"/>
      <c r="AM602" s="33"/>
    </row>
    <row r="603" spans="1:39" s="106" customFormat="1">
      <c r="A603" s="36" t="str">
        <f t="shared" si="72"/>
        <v>XXX</v>
      </c>
      <c r="B603" s="105" t="str">
        <f t="shared" si="69"/>
        <v/>
      </c>
      <c r="C603" s="179"/>
      <c r="D603" s="36"/>
      <c r="E603" s="36" t="str">
        <f t="shared" si="73"/>
        <v/>
      </c>
      <c r="F603" s="246"/>
      <c r="G603" s="246"/>
      <c r="H603" s="246"/>
      <c r="I603" s="246"/>
      <c r="J603" s="246"/>
      <c r="K603" s="246"/>
      <c r="L603" s="246"/>
      <c r="M603" s="246"/>
      <c r="N603" s="246"/>
      <c r="O603" s="246"/>
      <c r="P603" s="246"/>
      <c r="Q603" s="246"/>
      <c r="R603" s="246"/>
      <c r="S603" s="246"/>
      <c r="T603" s="246"/>
      <c r="U603" s="246"/>
      <c r="V603" s="246"/>
      <c r="W603" s="246"/>
      <c r="X603" s="246"/>
      <c r="Y603" s="246"/>
      <c r="Z603" s="246"/>
      <c r="AA603" s="247"/>
      <c r="AB603" s="246"/>
      <c r="AC603" s="248"/>
      <c r="AD603" s="246"/>
      <c r="AE603" s="246"/>
      <c r="AF603" s="246"/>
      <c r="AG603" s="108" t="str">
        <f t="shared" si="74"/>
        <v/>
      </c>
      <c r="AH603" s="13" t="str">
        <f t="shared" si="70"/>
        <v/>
      </c>
      <c r="AI603" s="181" t="str">
        <f>UPPER(IF($Z603="","",IF(COUNTIF($AI$34:$AI602,$Z603)&lt;1,$Z603,"")))</f>
        <v/>
      </c>
      <c r="AJ603" s="36" t="str">
        <f t="shared" si="75"/>
        <v/>
      </c>
      <c r="AK603" s="109" t="str">
        <f t="shared" si="71"/>
        <v/>
      </c>
      <c r="AL603" s="246"/>
      <c r="AM603" s="33"/>
    </row>
    <row r="604" spans="1:39" s="106" customFormat="1">
      <c r="A604" s="36" t="str">
        <f t="shared" si="72"/>
        <v>XXX</v>
      </c>
      <c r="B604" s="105" t="str">
        <f t="shared" si="69"/>
        <v/>
      </c>
      <c r="C604" s="178"/>
      <c r="D604" s="36"/>
      <c r="E604" s="36" t="str">
        <f t="shared" si="73"/>
        <v/>
      </c>
      <c r="F604" s="246"/>
      <c r="G604" s="246"/>
      <c r="H604" s="246"/>
      <c r="I604" s="246"/>
      <c r="J604" s="246"/>
      <c r="K604" s="246"/>
      <c r="L604" s="246"/>
      <c r="M604" s="246"/>
      <c r="N604" s="246"/>
      <c r="O604" s="246"/>
      <c r="P604" s="246"/>
      <c r="Q604" s="246"/>
      <c r="R604" s="246"/>
      <c r="S604" s="246"/>
      <c r="T604" s="246"/>
      <c r="U604" s="246"/>
      <c r="V604" s="246"/>
      <c r="W604" s="246"/>
      <c r="X604" s="246"/>
      <c r="Y604" s="246"/>
      <c r="Z604" s="246"/>
      <c r="AA604" s="247"/>
      <c r="AB604" s="246"/>
      <c r="AC604" s="248"/>
      <c r="AD604" s="246"/>
      <c r="AE604" s="246"/>
      <c r="AF604" s="246"/>
      <c r="AG604" s="108" t="str">
        <f t="shared" si="74"/>
        <v/>
      </c>
      <c r="AH604" s="13" t="str">
        <f t="shared" si="70"/>
        <v/>
      </c>
      <c r="AI604" s="181" t="str">
        <f>UPPER(IF($Z604="","",IF(COUNTIF($AI$34:$AI603,$Z604)&lt;1,$Z604,"")))</f>
        <v/>
      </c>
      <c r="AJ604" s="36" t="str">
        <f t="shared" si="75"/>
        <v/>
      </c>
      <c r="AK604" s="109" t="str">
        <f t="shared" si="71"/>
        <v/>
      </c>
      <c r="AL604" s="246"/>
      <c r="AM604" s="33"/>
    </row>
    <row r="605" spans="1:39" s="106" customFormat="1">
      <c r="A605" s="36" t="str">
        <f t="shared" si="72"/>
        <v>XXX</v>
      </c>
      <c r="B605" s="105" t="str">
        <f t="shared" si="69"/>
        <v/>
      </c>
      <c r="C605" s="179"/>
      <c r="D605" s="36"/>
      <c r="E605" s="36" t="str">
        <f t="shared" si="73"/>
        <v/>
      </c>
      <c r="F605" s="246"/>
      <c r="G605" s="246"/>
      <c r="H605" s="246"/>
      <c r="I605" s="246"/>
      <c r="J605" s="246"/>
      <c r="K605" s="246"/>
      <c r="L605" s="246"/>
      <c r="M605" s="246"/>
      <c r="N605" s="246"/>
      <c r="O605" s="246"/>
      <c r="P605" s="246"/>
      <c r="Q605" s="246"/>
      <c r="R605" s="246"/>
      <c r="S605" s="246"/>
      <c r="T605" s="246"/>
      <c r="U605" s="246"/>
      <c r="V605" s="246"/>
      <c r="W605" s="246"/>
      <c r="X605" s="246"/>
      <c r="Y605" s="246"/>
      <c r="Z605" s="246"/>
      <c r="AA605" s="247"/>
      <c r="AB605" s="246"/>
      <c r="AC605" s="248"/>
      <c r="AD605" s="246"/>
      <c r="AE605" s="246"/>
      <c r="AF605" s="246"/>
      <c r="AG605" s="108" t="str">
        <f t="shared" si="74"/>
        <v/>
      </c>
      <c r="AH605" s="13" t="str">
        <f t="shared" si="70"/>
        <v/>
      </c>
      <c r="AI605" s="181" t="str">
        <f>UPPER(IF($Z605="","",IF(COUNTIF($AI$34:$AI604,$Z605)&lt;1,$Z605,"")))</f>
        <v/>
      </c>
      <c r="AJ605" s="36" t="str">
        <f t="shared" si="75"/>
        <v/>
      </c>
      <c r="AK605" s="109" t="str">
        <f t="shared" si="71"/>
        <v/>
      </c>
      <c r="AL605" s="246"/>
      <c r="AM605" s="33"/>
    </row>
    <row r="606" spans="1:39" s="106" customFormat="1">
      <c r="A606" s="36" t="str">
        <f t="shared" si="72"/>
        <v>XXX</v>
      </c>
      <c r="B606" s="105" t="str">
        <f t="shared" si="69"/>
        <v/>
      </c>
      <c r="C606" s="177"/>
      <c r="D606" s="36"/>
      <c r="E606" s="36" t="str">
        <f t="shared" si="73"/>
        <v/>
      </c>
      <c r="F606" s="246"/>
      <c r="G606" s="246"/>
      <c r="H606" s="246"/>
      <c r="I606" s="246"/>
      <c r="J606" s="246"/>
      <c r="K606" s="246"/>
      <c r="L606" s="246"/>
      <c r="M606" s="246"/>
      <c r="N606" s="246"/>
      <c r="O606" s="246"/>
      <c r="P606" s="246"/>
      <c r="Q606" s="246"/>
      <c r="R606" s="246"/>
      <c r="S606" s="246"/>
      <c r="T606" s="246"/>
      <c r="U606" s="246"/>
      <c r="V606" s="246"/>
      <c r="W606" s="246"/>
      <c r="X606" s="246"/>
      <c r="Y606" s="246"/>
      <c r="Z606" s="246"/>
      <c r="AA606" s="247"/>
      <c r="AB606" s="246"/>
      <c r="AC606" s="248"/>
      <c r="AD606" s="246"/>
      <c r="AE606" s="246"/>
      <c r="AF606" s="246"/>
      <c r="AG606" s="108" t="str">
        <f t="shared" si="74"/>
        <v/>
      </c>
      <c r="AH606" s="13" t="str">
        <f t="shared" si="70"/>
        <v/>
      </c>
      <c r="AI606" s="181" t="str">
        <f>UPPER(IF($Z606="","",IF(COUNTIF($AI$34:$AI605,$Z606)&lt;1,$Z606,"")))</f>
        <v/>
      </c>
      <c r="AJ606" s="36" t="str">
        <f t="shared" si="75"/>
        <v/>
      </c>
      <c r="AK606" s="109" t="str">
        <f t="shared" si="71"/>
        <v/>
      </c>
      <c r="AL606" s="246"/>
      <c r="AM606" s="33"/>
    </row>
    <row r="607" spans="1:39" s="106" customFormat="1">
      <c r="A607" s="36" t="str">
        <f t="shared" si="72"/>
        <v>XXX</v>
      </c>
      <c r="B607" s="105" t="str">
        <f t="shared" si="69"/>
        <v/>
      </c>
      <c r="C607" s="177"/>
      <c r="D607" s="36"/>
      <c r="E607" s="36" t="str">
        <f t="shared" si="73"/>
        <v/>
      </c>
      <c r="F607" s="246"/>
      <c r="G607" s="246"/>
      <c r="H607" s="246"/>
      <c r="I607" s="246"/>
      <c r="J607" s="246"/>
      <c r="K607" s="246"/>
      <c r="L607" s="246"/>
      <c r="M607" s="246"/>
      <c r="N607" s="246"/>
      <c r="O607" s="246"/>
      <c r="P607" s="246"/>
      <c r="Q607" s="246"/>
      <c r="R607" s="246"/>
      <c r="S607" s="246"/>
      <c r="T607" s="246"/>
      <c r="U607" s="246"/>
      <c r="V607" s="246"/>
      <c r="W607" s="246"/>
      <c r="X607" s="246"/>
      <c r="Y607" s="246"/>
      <c r="Z607" s="246"/>
      <c r="AA607" s="247"/>
      <c r="AB607" s="246"/>
      <c r="AC607" s="248"/>
      <c r="AD607" s="246"/>
      <c r="AE607" s="246"/>
      <c r="AF607" s="246"/>
      <c r="AG607" s="108" t="str">
        <f t="shared" si="74"/>
        <v/>
      </c>
      <c r="AH607" s="13" t="str">
        <f t="shared" si="70"/>
        <v/>
      </c>
      <c r="AI607" s="181" t="str">
        <f>UPPER(IF($Z607="","",IF(COUNTIF($AI$34:$AI606,$Z607)&lt;1,$Z607,"")))</f>
        <v/>
      </c>
      <c r="AJ607" s="36" t="str">
        <f t="shared" si="75"/>
        <v/>
      </c>
      <c r="AK607" s="109" t="str">
        <f t="shared" si="71"/>
        <v/>
      </c>
      <c r="AL607" s="246"/>
      <c r="AM607" s="33"/>
    </row>
    <row r="608" spans="1:39" s="106" customFormat="1">
      <c r="A608" s="36" t="str">
        <f t="shared" si="72"/>
        <v>XXX</v>
      </c>
      <c r="B608" s="105" t="str">
        <f t="shared" si="69"/>
        <v/>
      </c>
      <c r="C608" s="177"/>
      <c r="D608" s="36"/>
      <c r="E608" s="36" t="str">
        <f t="shared" si="73"/>
        <v/>
      </c>
      <c r="F608" s="246"/>
      <c r="G608" s="246"/>
      <c r="H608" s="246"/>
      <c r="I608" s="246"/>
      <c r="J608" s="246"/>
      <c r="K608" s="246"/>
      <c r="L608" s="246"/>
      <c r="M608" s="246"/>
      <c r="N608" s="246"/>
      <c r="O608" s="246"/>
      <c r="P608" s="246"/>
      <c r="Q608" s="246"/>
      <c r="R608" s="246"/>
      <c r="S608" s="246"/>
      <c r="T608" s="246"/>
      <c r="U608" s="246"/>
      <c r="V608" s="246"/>
      <c r="W608" s="246"/>
      <c r="X608" s="246"/>
      <c r="Y608" s="246"/>
      <c r="Z608" s="246"/>
      <c r="AA608" s="247"/>
      <c r="AB608" s="246"/>
      <c r="AC608" s="248"/>
      <c r="AD608" s="246"/>
      <c r="AE608" s="246"/>
      <c r="AF608" s="246"/>
      <c r="AG608" s="108" t="str">
        <f t="shared" si="74"/>
        <v/>
      </c>
      <c r="AH608" s="13" t="str">
        <f t="shared" si="70"/>
        <v/>
      </c>
      <c r="AI608" s="181" t="str">
        <f>UPPER(IF($Z608="","",IF(COUNTIF($AI$34:$AI607,$Z608)&lt;1,$Z608,"")))</f>
        <v/>
      </c>
      <c r="AJ608" s="36" t="str">
        <f t="shared" si="75"/>
        <v/>
      </c>
      <c r="AK608" s="109" t="str">
        <f t="shared" si="71"/>
        <v/>
      </c>
      <c r="AL608" s="246"/>
      <c r="AM608" s="33"/>
    </row>
    <row r="609" spans="1:39" s="106" customFormat="1">
      <c r="A609" s="36" t="str">
        <f t="shared" si="72"/>
        <v>XXX</v>
      </c>
      <c r="B609" s="105" t="str">
        <f t="shared" si="69"/>
        <v/>
      </c>
      <c r="C609" s="177"/>
      <c r="D609" s="36"/>
      <c r="E609" s="36" t="str">
        <f t="shared" si="73"/>
        <v/>
      </c>
      <c r="F609" s="246"/>
      <c r="G609" s="246"/>
      <c r="H609" s="246"/>
      <c r="I609" s="246"/>
      <c r="J609" s="246"/>
      <c r="K609" s="246"/>
      <c r="L609" s="246"/>
      <c r="M609" s="246"/>
      <c r="N609" s="246"/>
      <c r="O609" s="246"/>
      <c r="P609" s="246"/>
      <c r="Q609" s="246"/>
      <c r="R609" s="246"/>
      <c r="S609" s="246"/>
      <c r="T609" s="246"/>
      <c r="U609" s="246"/>
      <c r="V609" s="246"/>
      <c r="W609" s="246"/>
      <c r="X609" s="246"/>
      <c r="Y609" s="246"/>
      <c r="Z609" s="246"/>
      <c r="AA609" s="247"/>
      <c r="AB609" s="246"/>
      <c r="AC609" s="248"/>
      <c r="AD609" s="246"/>
      <c r="AE609" s="246"/>
      <c r="AF609" s="246"/>
      <c r="AG609" s="108" t="str">
        <f t="shared" si="74"/>
        <v/>
      </c>
      <c r="AH609" s="13" t="str">
        <f t="shared" si="70"/>
        <v/>
      </c>
      <c r="AI609" s="181" t="str">
        <f>UPPER(IF($Z609="","",IF(COUNTIF($AI$34:$AI608,$Z609)&lt;1,$Z609,"")))</f>
        <v/>
      </c>
      <c r="AJ609" s="36" t="str">
        <f t="shared" si="75"/>
        <v/>
      </c>
      <c r="AK609" s="109" t="str">
        <f t="shared" si="71"/>
        <v/>
      </c>
      <c r="AL609" s="246"/>
      <c r="AM609" s="33"/>
    </row>
    <row r="610" spans="1:39" s="106" customFormat="1">
      <c r="A610" s="36" t="str">
        <f t="shared" si="72"/>
        <v>XXX</v>
      </c>
      <c r="B610" s="105" t="str">
        <f t="shared" si="69"/>
        <v/>
      </c>
      <c r="C610" s="177"/>
      <c r="D610" s="36"/>
      <c r="E610" s="36" t="str">
        <f t="shared" si="73"/>
        <v/>
      </c>
      <c r="F610" s="246"/>
      <c r="G610" s="246"/>
      <c r="H610" s="246"/>
      <c r="I610" s="246"/>
      <c r="J610" s="246"/>
      <c r="K610" s="246"/>
      <c r="L610" s="246"/>
      <c r="M610" s="246"/>
      <c r="N610" s="246"/>
      <c r="O610" s="246"/>
      <c r="P610" s="246"/>
      <c r="Q610" s="246"/>
      <c r="R610" s="246"/>
      <c r="S610" s="246"/>
      <c r="T610" s="246"/>
      <c r="U610" s="246"/>
      <c r="V610" s="246"/>
      <c r="W610" s="246"/>
      <c r="X610" s="246"/>
      <c r="Y610" s="246"/>
      <c r="Z610" s="246"/>
      <c r="AA610" s="247"/>
      <c r="AB610" s="246"/>
      <c r="AC610" s="248"/>
      <c r="AD610" s="246"/>
      <c r="AE610" s="246"/>
      <c r="AF610" s="246"/>
      <c r="AG610" s="108" t="str">
        <f t="shared" si="74"/>
        <v/>
      </c>
      <c r="AH610" s="13" t="str">
        <f t="shared" si="70"/>
        <v/>
      </c>
      <c r="AI610" s="181" t="str">
        <f>UPPER(IF($Z610="","",IF(COUNTIF($AI$34:$AI609,$Z610)&lt;1,$Z610,"")))</f>
        <v/>
      </c>
      <c r="AJ610" s="36" t="str">
        <f t="shared" si="75"/>
        <v/>
      </c>
      <c r="AK610" s="109" t="str">
        <f t="shared" si="71"/>
        <v/>
      </c>
      <c r="AL610" s="246"/>
      <c r="AM610" s="33"/>
    </row>
    <row r="611" spans="1:39" s="106" customFormat="1">
      <c r="A611" s="36" t="str">
        <f t="shared" si="72"/>
        <v>XXX</v>
      </c>
      <c r="B611" s="105" t="str">
        <f t="shared" ref="B611:B674" si="76">IF(G611="","",IF(C611="","X",A611&amp;TEXT(C611,"000")))</f>
        <v/>
      </c>
      <c r="C611" s="177"/>
      <c r="D611" s="36"/>
      <c r="E611" s="36" t="str">
        <f t="shared" si="73"/>
        <v/>
      </c>
      <c r="F611" s="246"/>
      <c r="G611" s="246"/>
      <c r="H611" s="246"/>
      <c r="I611" s="246"/>
      <c r="J611" s="246"/>
      <c r="K611" s="246"/>
      <c r="L611" s="246"/>
      <c r="M611" s="246"/>
      <c r="N611" s="246"/>
      <c r="O611" s="246"/>
      <c r="P611" s="246"/>
      <c r="Q611" s="246"/>
      <c r="R611" s="246"/>
      <c r="S611" s="246"/>
      <c r="T611" s="246"/>
      <c r="U611" s="246"/>
      <c r="V611" s="246"/>
      <c r="W611" s="246"/>
      <c r="X611" s="246"/>
      <c r="Y611" s="246"/>
      <c r="Z611" s="246"/>
      <c r="AA611" s="247"/>
      <c r="AB611" s="246"/>
      <c r="AC611" s="248"/>
      <c r="AD611" s="246"/>
      <c r="AE611" s="246"/>
      <c r="AF611" s="246"/>
      <c r="AG611" s="108" t="str">
        <f t="shared" si="74"/>
        <v/>
      </c>
      <c r="AH611" s="13" t="str">
        <f t="shared" ref="AH611:AH674" si="77">IF(AI611="","",$AH$31)</f>
        <v/>
      </c>
      <c r="AI611" s="181" t="str">
        <f>UPPER(IF($Z611="","",IF(COUNTIF($AI$34:$AI610,$Z611)&lt;1,$Z611,"")))</f>
        <v/>
      </c>
      <c r="AJ611" s="36" t="str">
        <f t="shared" si="75"/>
        <v/>
      </c>
      <c r="AK611" s="109" t="str">
        <f t="shared" ref="AK611:AK674" si="78">IF($E611="","",IF(ISTEXT($AG611),"輸入有錯誤",IF($AA611="",SUM($AG611:$AH611)+$AM611,SUM($AG611:$AH611)+$AM611+$AA$34)))</f>
        <v/>
      </c>
      <c r="AL611" s="246"/>
      <c r="AM611" s="33"/>
    </row>
    <row r="612" spans="1:39" s="106" customFormat="1">
      <c r="A612" s="36" t="str">
        <f t="shared" ref="A612:A675" si="79">IF(H612="M","B",IF(H612="F","G","XXX"))</f>
        <v>XXX</v>
      </c>
      <c r="B612" s="105" t="str">
        <f t="shared" si="76"/>
        <v/>
      </c>
      <c r="C612" s="177"/>
      <c r="D612" s="36"/>
      <c r="E612" s="36" t="str">
        <f t="shared" ref="E612:E675" si="80">UPPER(IF($I612="","",IF(AND($I612&lt;=$E$4,$I612&gt;=$D$4),$A612&amp;$F$4,IF(AND($I612&lt;=$E$5,$I612&gt;=$D$5),$A612&amp;$F$5,IF(AND($I612&lt;=$E$6,$I612&gt;=$D$6),$A612&amp;$F$6,IF(AND($I612&lt;=$E$7,$I612&gt;=$D$7),$A612&amp;$F$7,IF(AND($I612&lt;=$E$8,$I612&gt;=$D$8),$A612&amp;$F$8,IF(AND($I612&lt;=$E$9,$I612&gt;=$D$9),$A612&amp;$F$9,IF(AND($I612&lt;=$E$10,$I612&gt;=$D$10),$A612&amp;$F$10,IF(AND($I612&lt;=$E$11,$I612&gt;=$D$11),$A612&amp;$F$11,IF(AND($I612&lt;=$E$12,$I612&gt;=$D$12),$A612&amp;$F$12,"ERR")))))))))))</f>
        <v/>
      </c>
      <c r="F612" s="246"/>
      <c r="G612" s="246"/>
      <c r="H612" s="246"/>
      <c r="I612" s="246"/>
      <c r="J612" s="246"/>
      <c r="K612" s="246"/>
      <c r="L612" s="246"/>
      <c r="M612" s="246"/>
      <c r="N612" s="246"/>
      <c r="O612" s="246"/>
      <c r="P612" s="246"/>
      <c r="Q612" s="246"/>
      <c r="R612" s="246"/>
      <c r="S612" s="246"/>
      <c r="T612" s="246"/>
      <c r="U612" s="246"/>
      <c r="V612" s="246"/>
      <c r="W612" s="246"/>
      <c r="X612" s="246"/>
      <c r="Y612" s="246"/>
      <c r="Z612" s="246"/>
      <c r="AA612" s="247"/>
      <c r="AB612" s="246"/>
      <c r="AC612" s="248"/>
      <c r="AD612" s="246"/>
      <c r="AE612" s="246"/>
      <c r="AF612" s="246"/>
      <c r="AG612" s="108" t="str">
        <f t="shared" ref="AG612:AG675" si="81">IF(I612="","",IF(COUNTA(J612:W612)&gt;4,"超過項目上限",IF(COUNTA(J612:W612)=0,200,IF(COUNTA(AB612)=1,COUNTA(J612:W612)*($AG$31+$AG$32)+$AG$30,IF(COUNTA(AB612)=0,COUNTA(J612:W612)*$AG$31+$AG$30,"輸入錯誤")))))</f>
        <v/>
      </c>
      <c r="AH612" s="13" t="str">
        <f t="shared" si="77"/>
        <v/>
      </c>
      <c r="AI612" s="181" t="str">
        <f>UPPER(IF($Z612="","",IF(COUNTIF($AI$34:$AI611,$Z612)&lt;1,$Z612,"")))</f>
        <v/>
      </c>
      <c r="AJ612" s="36" t="str">
        <f t="shared" si="75"/>
        <v/>
      </c>
      <c r="AK612" s="109" t="str">
        <f t="shared" si="78"/>
        <v/>
      </c>
      <c r="AL612" s="246"/>
      <c r="AM612" s="33"/>
    </row>
    <row r="613" spans="1:39" s="106" customFormat="1">
      <c r="A613" s="36" t="str">
        <f t="shared" si="79"/>
        <v>XXX</v>
      </c>
      <c r="B613" s="105" t="str">
        <f t="shared" si="76"/>
        <v/>
      </c>
      <c r="C613" s="177"/>
      <c r="D613" s="36"/>
      <c r="E613" s="36" t="str">
        <f t="shared" si="80"/>
        <v/>
      </c>
      <c r="F613" s="246"/>
      <c r="G613" s="246"/>
      <c r="H613" s="246"/>
      <c r="I613" s="246"/>
      <c r="J613" s="246"/>
      <c r="K613" s="246"/>
      <c r="L613" s="246"/>
      <c r="M613" s="246"/>
      <c r="N613" s="246"/>
      <c r="O613" s="246"/>
      <c r="P613" s="246"/>
      <c r="Q613" s="246"/>
      <c r="R613" s="246"/>
      <c r="S613" s="246"/>
      <c r="T613" s="246"/>
      <c r="U613" s="246"/>
      <c r="V613" s="246"/>
      <c r="W613" s="246"/>
      <c r="X613" s="246"/>
      <c r="Y613" s="246"/>
      <c r="Z613" s="246"/>
      <c r="AA613" s="247"/>
      <c r="AB613" s="246"/>
      <c r="AC613" s="248"/>
      <c r="AD613" s="246"/>
      <c r="AE613" s="246"/>
      <c r="AF613" s="246"/>
      <c r="AG613" s="108" t="str">
        <f t="shared" si="81"/>
        <v/>
      </c>
      <c r="AH613" s="13" t="str">
        <f t="shared" si="77"/>
        <v/>
      </c>
      <c r="AI613" s="181" t="str">
        <f>UPPER(IF($Z613="","",IF(COUNTIF($AI$34:$AI612,$Z613)&lt;1,$Z613,"")))</f>
        <v/>
      </c>
      <c r="AJ613" s="36" t="str">
        <f t="shared" si="75"/>
        <v/>
      </c>
      <c r="AK613" s="109" t="str">
        <f t="shared" si="78"/>
        <v/>
      </c>
      <c r="AL613" s="246"/>
      <c r="AM613" s="33"/>
    </row>
    <row r="614" spans="1:39" s="106" customFormat="1">
      <c r="A614" s="36" t="str">
        <f t="shared" si="79"/>
        <v>XXX</v>
      </c>
      <c r="B614" s="105" t="str">
        <f t="shared" si="76"/>
        <v/>
      </c>
      <c r="C614" s="177"/>
      <c r="D614" s="36"/>
      <c r="E614" s="36" t="str">
        <f t="shared" si="80"/>
        <v/>
      </c>
      <c r="F614" s="246"/>
      <c r="G614" s="246"/>
      <c r="H614" s="246"/>
      <c r="I614" s="246"/>
      <c r="J614" s="246"/>
      <c r="K614" s="246"/>
      <c r="L614" s="246"/>
      <c r="M614" s="246"/>
      <c r="N614" s="246"/>
      <c r="O614" s="246"/>
      <c r="P614" s="246"/>
      <c r="Q614" s="246"/>
      <c r="R614" s="246"/>
      <c r="S614" s="246"/>
      <c r="T614" s="246"/>
      <c r="U614" s="246"/>
      <c r="V614" s="246"/>
      <c r="W614" s="246"/>
      <c r="X614" s="246"/>
      <c r="Y614" s="246"/>
      <c r="Z614" s="246"/>
      <c r="AA614" s="247"/>
      <c r="AB614" s="246"/>
      <c r="AC614" s="248"/>
      <c r="AD614" s="246"/>
      <c r="AE614" s="246"/>
      <c r="AF614" s="246"/>
      <c r="AG614" s="108" t="str">
        <f t="shared" si="81"/>
        <v/>
      </c>
      <c r="AH614" s="13" t="str">
        <f t="shared" si="77"/>
        <v/>
      </c>
      <c r="AI614" s="181" t="str">
        <f>UPPER(IF($Z614="","",IF(COUNTIF($AI$34:$AI613,$Z614)&lt;1,$Z614,"")))</f>
        <v/>
      </c>
      <c r="AJ614" s="36" t="str">
        <f t="shared" si="75"/>
        <v/>
      </c>
      <c r="AK614" s="109" t="str">
        <f t="shared" si="78"/>
        <v/>
      </c>
      <c r="AL614" s="246"/>
      <c r="AM614" s="33"/>
    </row>
    <row r="615" spans="1:39" s="106" customFormat="1">
      <c r="A615" s="36" t="str">
        <f t="shared" si="79"/>
        <v>XXX</v>
      </c>
      <c r="B615" s="105" t="str">
        <f t="shared" si="76"/>
        <v/>
      </c>
      <c r="C615" s="177"/>
      <c r="D615" s="36"/>
      <c r="E615" s="36" t="str">
        <f t="shared" si="80"/>
        <v/>
      </c>
      <c r="F615" s="246"/>
      <c r="G615" s="246"/>
      <c r="H615" s="246"/>
      <c r="I615" s="246"/>
      <c r="J615" s="246"/>
      <c r="K615" s="246"/>
      <c r="L615" s="246"/>
      <c r="M615" s="246"/>
      <c r="N615" s="246"/>
      <c r="O615" s="246"/>
      <c r="P615" s="246"/>
      <c r="Q615" s="246"/>
      <c r="R615" s="246"/>
      <c r="S615" s="246"/>
      <c r="T615" s="246"/>
      <c r="U615" s="246"/>
      <c r="V615" s="246"/>
      <c r="W615" s="246"/>
      <c r="X615" s="246"/>
      <c r="Y615" s="246"/>
      <c r="Z615" s="246"/>
      <c r="AA615" s="247"/>
      <c r="AB615" s="246"/>
      <c r="AC615" s="248"/>
      <c r="AD615" s="246"/>
      <c r="AE615" s="246"/>
      <c r="AF615" s="246"/>
      <c r="AG615" s="108" t="str">
        <f t="shared" si="81"/>
        <v/>
      </c>
      <c r="AH615" s="13" t="str">
        <f t="shared" si="77"/>
        <v/>
      </c>
      <c r="AI615" s="181" t="str">
        <f>UPPER(IF($Z615="","",IF(COUNTIF($AI$34:$AI614,$Z615)&lt;1,$Z615,"")))</f>
        <v/>
      </c>
      <c r="AJ615" s="36" t="str">
        <f t="shared" si="75"/>
        <v/>
      </c>
      <c r="AK615" s="109" t="str">
        <f t="shared" si="78"/>
        <v/>
      </c>
      <c r="AL615" s="246"/>
      <c r="AM615" s="33"/>
    </row>
    <row r="616" spans="1:39" s="106" customFormat="1">
      <c r="A616" s="36" t="str">
        <f t="shared" si="79"/>
        <v>XXX</v>
      </c>
      <c r="B616" s="105" t="str">
        <f t="shared" si="76"/>
        <v/>
      </c>
      <c r="C616" s="177"/>
      <c r="D616" s="36"/>
      <c r="E616" s="36" t="str">
        <f t="shared" si="80"/>
        <v/>
      </c>
      <c r="F616" s="246"/>
      <c r="G616" s="246"/>
      <c r="H616" s="246"/>
      <c r="I616" s="246"/>
      <c r="J616" s="246"/>
      <c r="K616" s="246"/>
      <c r="L616" s="246"/>
      <c r="M616" s="246"/>
      <c r="N616" s="246"/>
      <c r="O616" s="246"/>
      <c r="P616" s="246"/>
      <c r="Q616" s="246"/>
      <c r="R616" s="246"/>
      <c r="S616" s="246"/>
      <c r="T616" s="246"/>
      <c r="U616" s="246"/>
      <c r="V616" s="246"/>
      <c r="W616" s="246"/>
      <c r="X616" s="246"/>
      <c r="Y616" s="246"/>
      <c r="Z616" s="246"/>
      <c r="AA616" s="247"/>
      <c r="AB616" s="246"/>
      <c r="AC616" s="248"/>
      <c r="AD616" s="246"/>
      <c r="AE616" s="246"/>
      <c r="AF616" s="246"/>
      <c r="AG616" s="108" t="str">
        <f t="shared" si="81"/>
        <v/>
      </c>
      <c r="AH616" s="13" t="str">
        <f t="shared" si="77"/>
        <v/>
      </c>
      <c r="AI616" s="181" t="str">
        <f>UPPER(IF($Z616="","",IF(COUNTIF($AI$34:$AI615,$Z616)&lt;1,$Z616,"")))</f>
        <v/>
      </c>
      <c r="AJ616" s="36" t="str">
        <f t="shared" si="75"/>
        <v/>
      </c>
      <c r="AK616" s="109" t="str">
        <f t="shared" si="78"/>
        <v/>
      </c>
      <c r="AL616" s="246"/>
      <c r="AM616" s="33"/>
    </row>
    <row r="617" spans="1:39" s="106" customFormat="1">
      <c r="A617" s="36" t="str">
        <f t="shared" si="79"/>
        <v>XXX</v>
      </c>
      <c r="B617" s="105" t="str">
        <f t="shared" si="76"/>
        <v/>
      </c>
      <c r="C617" s="177"/>
      <c r="D617" s="36"/>
      <c r="E617" s="36" t="str">
        <f t="shared" si="80"/>
        <v/>
      </c>
      <c r="F617" s="246"/>
      <c r="G617" s="246"/>
      <c r="H617" s="246"/>
      <c r="I617" s="246"/>
      <c r="J617" s="246"/>
      <c r="K617" s="246"/>
      <c r="L617" s="246"/>
      <c r="M617" s="246"/>
      <c r="N617" s="246"/>
      <c r="O617" s="246"/>
      <c r="P617" s="246"/>
      <c r="Q617" s="246"/>
      <c r="R617" s="246"/>
      <c r="S617" s="246"/>
      <c r="T617" s="246"/>
      <c r="U617" s="246"/>
      <c r="V617" s="246"/>
      <c r="W617" s="246"/>
      <c r="X617" s="246"/>
      <c r="Y617" s="246"/>
      <c r="Z617" s="246"/>
      <c r="AA617" s="247"/>
      <c r="AB617" s="246"/>
      <c r="AC617" s="248"/>
      <c r="AD617" s="246"/>
      <c r="AE617" s="246"/>
      <c r="AF617" s="246"/>
      <c r="AG617" s="108" t="str">
        <f t="shared" si="81"/>
        <v/>
      </c>
      <c r="AH617" s="13" t="str">
        <f t="shared" si="77"/>
        <v/>
      </c>
      <c r="AI617" s="181" t="str">
        <f>UPPER(IF($Z617="","",IF(COUNTIF($AI$34:$AI616,$Z617)&lt;1,$Z617,"")))</f>
        <v/>
      </c>
      <c r="AJ617" s="36" t="str">
        <f t="shared" si="75"/>
        <v/>
      </c>
      <c r="AK617" s="109" t="str">
        <f t="shared" si="78"/>
        <v/>
      </c>
      <c r="AL617" s="246"/>
      <c r="AM617" s="33"/>
    </row>
    <row r="618" spans="1:39" s="106" customFormat="1">
      <c r="A618" s="36" t="str">
        <f t="shared" si="79"/>
        <v>XXX</v>
      </c>
      <c r="B618" s="105" t="str">
        <f t="shared" si="76"/>
        <v/>
      </c>
      <c r="C618" s="177"/>
      <c r="D618" s="36"/>
      <c r="E618" s="36" t="str">
        <f t="shared" si="80"/>
        <v/>
      </c>
      <c r="F618" s="246"/>
      <c r="G618" s="246"/>
      <c r="H618" s="246"/>
      <c r="I618" s="246"/>
      <c r="J618" s="246"/>
      <c r="K618" s="246"/>
      <c r="L618" s="246"/>
      <c r="M618" s="246"/>
      <c r="N618" s="246"/>
      <c r="O618" s="246"/>
      <c r="P618" s="246"/>
      <c r="Q618" s="246"/>
      <c r="R618" s="246"/>
      <c r="S618" s="246"/>
      <c r="T618" s="246"/>
      <c r="U618" s="246"/>
      <c r="V618" s="246"/>
      <c r="W618" s="246"/>
      <c r="X618" s="246"/>
      <c r="Y618" s="246"/>
      <c r="Z618" s="246"/>
      <c r="AA618" s="247"/>
      <c r="AB618" s="246"/>
      <c r="AC618" s="248"/>
      <c r="AD618" s="246"/>
      <c r="AE618" s="246"/>
      <c r="AF618" s="246"/>
      <c r="AG618" s="108" t="str">
        <f t="shared" si="81"/>
        <v/>
      </c>
      <c r="AH618" s="13" t="str">
        <f t="shared" si="77"/>
        <v/>
      </c>
      <c r="AI618" s="181" t="str">
        <f>UPPER(IF($Z618="","",IF(COUNTIF($AI$34:$AI617,$Z618)&lt;1,$Z618,"")))</f>
        <v/>
      </c>
      <c r="AJ618" s="36" t="str">
        <f t="shared" si="75"/>
        <v/>
      </c>
      <c r="AK618" s="109" t="str">
        <f t="shared" si="78"/>
        <v/>
      </c>
      <c r="AL618" s="246"/>
      <c r="AM618" s="33"/>
    </row>
    <row r="619" spans="1:39" s="106" customFormat="1">
      <c r="A619" s="36" t="str">
        <f t="shared" si="79"/>
        <v>XXX</v>
      </c>
      <c r="B619" s="105" t="str">
        <f t="shared" si="76"/>
        <v/>
      </c>
      <c r="C619" s="177"/>
      <c r="D619" s="36"/>
      <c r="E619" s="36" t="str">
        <f t="shared" si="80"/>
        <v/>
      </c>
      <c r="F619" s="246"/>
      <c r="G619" s="246"/>
      <c r="H619" s="246"/>
      <c r="I619" s="246"/>
      <c r="J619" s="246"/>
      <c r="K619" s="246"/>
      <c r="L619" s="246"/>
      <c r="M619" s="246"/>
      <c r="N619" s="246"/>
      <c r="O619" s="246"/>
      <c r="P619" s="246"/>
      <c r="Q619" s="246"/>
      <c r="R619" s="246"/>
      <c r="S619" s="246"/>
      <c r="T619" s="246"/>
      <c r="U619" s="246"/>
      <c r="V619" s="246"/>
      <c r="W619" s="246"/>
      <c r="X619" s="246"/>
      <c r="Y619" s="246"/>
      <c r="Z619" s="246"/>
      <c r="AA619" s="247"/>
      <c r="AB619" s="246"/>
      <c r="AC619" s="248"/>
      <c r="AD619" s="246"/>
      <c r="AE619" s="246"/>
      <c r="AF619" s="246"/>
      <c r="AG619" s="108" t="str">
        <f t="shared" si="81"/>
        <v/>
      </c>
      <c r="AH619" s="13" t="str">
        <f t="shared" si="77"/>
        <v/>
      </c>
      <c r="AI619" s="181" t="str">
        <f>UPPER(IF($Z619="","",IF(COUNTIF($AI$34:$AI618,$Z619)&lt;1,$Z619,"")))</f>
        <v/>
      </c>
      <c r="AJ619" s="36" t="str">
        <f t="shared" si="75"/>
        <v/>
      </c>
      <c r="AK619" s="109" t="str">
        <f t="shared" si="78"/>
        <v/>
      </c>
      <c r="AL619" s="246"/>
      <c r="AM619" s="33"/>
    </row>
    <row r="620" spans="1:39" s="106" customFormat="1">
      <c r="A620" s="36" t="str">
        <f t="shared" si="79"/>
        <v>XXX</v>
      </c>
      <c r="B620" s="105" t="str">
        <f t="shared" si="76"/>
        <v/>
      </c>
      <c r="C620" s="177"/>
      <c r="D620" s="36"/>
      <c r="E620" s="36" t="str">
        <f t="shared" si="80"/>
        <v/>
      </c>
      <c r="F620" s="246"/>
      <c r="G620" s="246"/>
      <c r="H620" s="246"/>
      <c r="I620" s="246"/>
      <c r="J620" s="246"/>
      <c r="K620" s="246"/>
      <c r="L620" s="246"/>
      <c r="M620" s="246"/>
      <c r="N620" s="246"/>
      <c r="O620" s="246"/>
      <c r="P620" s="246"/>
      <c r="Q620" s="246"/>
      <c r="R620" s="246"/>
      <c r="S620" s="246"/>
      <c r="T620" s="246"/>
      <c r="U620" s="246"/>
      <c r="V620" s="246"/>
      <c r="W620" s="246"/>
      <c r="X620" s="246"/>
      <c r="Y620" s="246"/>
      <c r="Z620" s="246"/>
      <c r="AA620" s="247"/>
      <c r="AB620" s="246"/>
      <c r="AC620" s="248"/>
      <c r="AD620" s="246"/>
      <c r="AE620" s="246"/>
      <c r="AF620" s="246"/>
      <c r="AG620" s="108" t="str">
        <f t="shared" si="81"/>
        <v/>
      </c>
      <c r="AH620" s="13" t="str">
        <f t="shared" si="77"/>
        <v/>
      </c>
      <c r="AI620" s="181" t="str">
        <f>UPPER(IF($Z620="","",IF(COUNTIF($AI$34:$AI619,$Z620)&lt;1,$Z620,"")))</f>
        <v/>
      </c>
      <c r="AJ620" s="36" t="str">
        <f t="shared" si="75"/>
        <v/>
      </c>
      <c r="AK620" s="109" t="str">
        <f t="shared" si="78"/>
        <v/>
      </c>
      <c r="AL620" s="246"/>
      <c r="AM620" s="33"/>
    </row>
    <row r="621" spans="1:39" s="106" customFormat="1">
      <c r="A621" s="36" t="str">
        <f t="shared" si="79"/>
        <v>XXX</v>
      </c>
      <c r="B621" s="105" t="str">
        <f t="shared" si="76"/>
        <v/>
      </c>
      <c r="C621" s="177"/>
      <c r="D621" s="36"/>
      <c r="E621" s="36" t="str">
        <f t="shared" si="80"/>
        <v/>
      </c>
      <c r="F621" s="246"/>
      <c r="G621" s="246"/>
      <c r="H621" s="246"/>
      <c r="I621" s="246"/>
      <c r="J621" s="246"/>
      <c r="K621" s="246"/>
      <c r="L621" s="246"/>
      <c r="M621" s="246"/>
      <c r="N621" s="246"/>
      <c r="O621" s="246"/>
      <c r="P621" s="246"/>
      <c r="Q621" s="246"/>
      <c r="R621" s="246"/>
      <c r="S621" s="246"/>
      <c r="T621" s="246"/>
      <c r="U621" s="246"/>
      <c r="V621" s="246"/>
      <c r="W621" s="246"/>
      <c r="X621" s="246"/>
      <c r="Y621" s="246"/>
      <c r="Z621" s="246"/>
      <c r="AA621" s="247"/>
      <c r="AB621" s="246"/>
      <c r="AC621" s="248"/>
      <c r="AD621" s="246"/>
      <c r="AE621" s="246"/>
      <c r="AF621" s="246"/>
      <c r="AG621" s="108" t="str">
        <f t="shared" si="81"/>
        <v/>
      </c>
      <c r="AH621" s="13" t="str">
        <f t="shared" si="77"/>
        <v/>
      </c>
      <c r="AI621" s="181" t="str">
        <f>UPPER(IF($Z621="","",IF(COUNTIF($AI$34:$AI620,$Z621)&lt;1,$Z621,"")))</f>
        <v/>
      </c>
      <c r="AJ621" s="36" t="str">
        <f t="shared" si="75"/>
        <v/>
      </c>
      <c r="AK621" s="109" t="str">
        <f t="shared" si="78"/>
        <v/>
      </c>
      <c r="AL621" s="246"/>
      <c r="AM621" s="33"/>
    </row>
    <row r="622" spans="1:39" s="106" customFormat="1">
      <c r="A622" s="36" t="str">
        <f t="shared" si="79"/>
        <v>XXX</v>
      </c>
      <c r="B622" s="105" t="str">
        <f t="shared" si="76"/>
        <v/>
      </c>
      <c r="C622" s="177"/>
      <c r="D622" s="36"/>
      <c r="E622" s="36" t="str">
        <f t="shared" si="80"/>
        <v/>
      </c>
      <c r="F622" s="246"/>
      <c r="G622" s="246"/>
      <c r="H622" s="246"/>
      <c r="I622" s="246"/>
      <c r="J622" s="246"/>
      <c r="K622" s="246"/>
      <c r="L622" s="246"/>
      <c r="M622" s="246"/>
      <c r="N622" s="246"/>
      <c r="O622" s="246"/>
      <c r="P622" s="246"/>
      <c r="Q622" s="246"/>
      <c r="R622" s="246"/>
      <c r="S622" s="246"/>
      <c r="T622" s="246"/>
      <c r="U622" s="246"/>
      <c r="V622" s="246"/>
      <c r="W622" s="246"/>
      <c r="X622" s="246"/>
      <c r="Y622" s="246"/>
      <c r="Z622" s="246"/>
      <c r="AA622" s="247"/>
      <c r="AB622" s="246"/>
      <c r="AC622" s="248"/>
      <c r="AD622" s="246"/>
      <c r="AE622" s="246"/>
      <c r="AF622" s="246"/>
      <c r="AG622" s="108" t="str">
        <f t="shared" si="81"/>
        <v/>
      </c>
      <c r="AH622" s="13" t="str">
        <f t="shared" si="77"/>
        <v/>
      </c>
      <c r="AI622" s="181" t="str">
        <f>UPPER(IF($Z622="","",IF(COUNTIF($AI$34:$AI621,$Z622)&lt;1,$Z622,"")))</f>
        <v/>
      </c>
      <c r="AJ622" s="36" t="str">
        <f t="shared" si="75"/>
        <v/>
      </c>
      <c r="AK622" s="109" t="str">
        <f t="shared" si="78"/>
        <v/>
      </c>
      <c r="AL622" s="246"/>
      <c r="AM622" s="33"/>
    </row>
    <row r="623" spans="1:39" s="106" customFormat="1">
      <c r="A623" s="36" t="str">
        <f t="shared" si="79"/>
        <v>XXX</v>
      </c>
      <c r="B623" s="105" t="str">
        <f t="shared" si="76"/>
        <v/>
      </c>
      <c r="C623" s="177"/>
      <c r="D623" s="36"/>
      <c r="E623" s="36" t="str">
        <f t="shared" si="80"/>
        <v/>
      </c>
      <c r="F623" s="246"/>
      <c r="G623" s="246"/>
      <c r="H623" s="246"/>
      <c r="I623" s="246"/>
      <c r="J623" s="246"/>
      <c r="K623" s="246"/>
      <c r="L623" s="246"/>
      <c r="M623" s="246"/>
      <c r="N623" s="246"/>
      <c r="O623" s="246"/>
      <c r="P623" s="246"/>
      <c r="Q623" s="246"/>
      <c r="R623" s="246"/>
      <c r="S623" s="246"/>
      <c r="T623" s="246"/>
      <c r="U623" s="246"/>
      <c r="V623" s="246"/>
      <c r="W623" s="246"/>
      <c r="X623" s="246"/>
      <c r="Y623" s="246"/>
      <c r="Z623" s="246"/>
      <c r="AA623" s="247"/>
      <c r="AB623" s="246"/>
      <c r="AC623" s="248"/>
      <c r="AD623" s="246"/>
      <c r="AE623" s="246"/>
      <c r="AF623" s="246"/>
      <c r="AG623" s="108" t="str">
        <f t="shared" si="81"/>
        <v/>
      </c>
      <c r="AH623" s="13" t="str">
        <f t="shared" si="77"/>
        <v/>
      </c>
      <c r="AI623" s="181" t="str">
        <f>UPPER(IF($Z623="","",IF(COUNTIF($AI$34:$AI622,$Z623)&lt;1,$Z623,"")))</f>
        <v/>
      </c>
      <c r="AJ623" s="36" t="str">
        <f t="shared" si="75"/>
        <v/>
      </c>
      <c r="AK623" s="109" t="str">
        <f t="shared" si="78"/>
        <v/>
      </c>
      <c r="AL623" s="246"/>
      <c r="AM623" s="33"/>
    </row>
    <row r="624" spans="1:39" s="106" customFormat="1">
      <c r="A624" s="36" t="str">
        <f t="shared" si="79"/>
        <v>XXX</v>
      </c>
      <c r="B624" s="105" t="str">
        <f t="shared" si="76"/>
        <v/>
      </c>
      <c r="C624" s="177"/>
      <c r="D624" s="36"/>
      <c r="E624" s="36" t="str">
        <f t="shared" si="80"/>
        <v/>
      </c>
      <c r="F624" s="246"/>
      <c r="G624" s="246"/>
      <c r="H624" s="246"/>
      <c r="I624" s="246"/>
      <c r="J624" s="246"/>
      <c r="K624" s="246"/>
      <c r="L624" s="246"/>
      <c r="M624" s="246"/>
      <c r="N624" s="246"/>
      <c r="O624" s="246"/>
      <c r="P624" s="246"/>
      <c r="Q624" s="246"/>
      <c r="R624" s="246"/>
      <c r="S624" s="246"/>
      <c r="T624" s="246"/>
      <c r="U624" s="246"/>
      <c r="V624" s="246"/>
      <c r="W624" s="246"/>
      <c r="X624" s="246"/>
      <c r="Y624" s="246"/>
      <c r="Z624" s="246"/>
      <c r="AA624" s="247"/>
      <c r="AB624" s="246"/>
      <c r="AC624" s="248"/>
      <c r="AD624" s="246"/>
      <c r="AE624" s="246"/>
      <c r="AF624" s="246"/>
      <c r="AG624" s="108" t="str">
        <f t="shared" si="81"/>
        <v/>
      </c>
      <c r="AH624" s="13" t="str">
        <f t="shared" si="77"/>
        <v/>
      </c>
      <c r="AI624" s="181" t="str">
        <f>UPPER(IF($Z624="","",IF(COUNTIF($AI$34:$AI623,$Z624)&lt;1,$Z624,"")))</f>
        <v/>
      </c>
      <c r="AJ624" s="36" t="str">
        <f t="shared" si="75"/>
        <v/>
      </c>
      <c r="AK624" s="109" t="str">
        <f t="shared" si="78"/>
        <v/>
      </c>
      <c r="AL624" s="246"/>
      <c r="AM624" s="33"/>
    </row>
    <row r="625" spans="1:39" s="106" customFormat="1">
      <c r="A625" s="36" t="str">
        <f t="shared" si="79"/>
        <v>XXX</v>
      </c>
      <c r="B625" s="105" t="str">
        <f t="shared" si="76"/>
        <v/>
      </c>
      <c r="C625" s="177"/>
      <c r="D625" s="36"/>
      <c r="E625" s="36" t="str">
        <f t="shared" si="80"/>
        <v/>
      </c>
      <c r="F625" s="246"/>
      <c r="G625" s="246"/>
      <c r="H625" s="246"/>
      <c r="I625" s="246"/>
      <c r="J625" s="246"/>
      <c r="K625" s="246"/>
      <c r="L625" s="246"/>
      <c r="M625" s="246"/>
      <c r="N625" s="246"/>
      <c r="O625" s="246"/>
      <c r="P625" s="246"/>
      <c r="Q625" s="246"/>
      <c r="R625" s="246"/>
      <c r="S625" s="246"/>
      <c r="T625" s="246"/>
      <c r="U625" s="246"/>
      <c r="V625" s="246"/>
      <c r="W625" s="246"/>
      <c r="X625" s="246"/>
      <c r="Y625" s="246"/>
      <c r="Z625" s="246"/>
      <c r="AA625" s="247"/>
      <c r="AB625" s="246"/>
      <c r="AC625" s="248"/>
      <c r="AD625" s="246"/>
      <c r="AE625" s="246"/>
      <c r="AF625" s="246"/>
      <c r="AG625" s="108" t="str">
        <f t="shared" si="81"/>
        <v/>
      </c>
      <c r="AH625" s="13" t="str">
        <f t="shared" si="77"/>
        <v/>
      </c>
      <c r="AI625" s="181" t="str">
        <f>UPPER(IF($Z625="","",IF(COUNTIF($AI$34:$AI624,$Z625)&lt;1,$Z625,"")))</f>
        <v/>
      </c>
      <c r="AJ625" s="36" t="str">
        <f t="shared" si="75"/>
        <v/>
      </c>
      <c r="AK625" s="109" t="str">
        <f t="shared" si="78"/>
        <v/>
      </c>
      <c r="AL625" s="246"/>
      <c r="AM625" s="33"/>
    </row>
    <row r="626" spans="1:39" s="106" customFormat="1">
      <c r="A626" s="36" t="str">
        <f t="shared" si="79"/>
        <v>XXX</v>
      </c>
      <c r="B626" s="105" t="str">
        <f t="shared" si="76"/>
        <v/>
      </c>
      <c r="C626" s="177"/>
      <c r="D626" s="36"/>
      <c r="E626" s="36" t="str">
        <f t="shared" si="80"/>
        <v/>
      </c>
      <c r="F626" s="246"/>
      <c r="G626" s="246"/>
      <c r="H626" s="246"/>
      <c r="I626" s="246"/>
      <c r="J626" s="246"/>
      <c r="K626" s="246"/>
      <c r="L626" s="246"/>
      <c r="M626" s="246"/>
      <c r="N626" s="246"/>
      <c r="O626" s="246"/>
      <c r="P626" s="246"/>
      <c r="Q626" s="246"/>
      <c r="R626" s="246"/>
      <c r="S626" s="246"/>
      <c r="T626" s="246"/>
      <c r="U626" s="246"/>
      <c r="V626" s="246"/>
      <c r="W626" s="246"/>
      <c r="X626" s="246"/>
      <c r="Y626" s="246"/>
      <c r="Z626" s="246"/>
      <c r="AA626" s="247"/>
      <c r="AB626" s="246"/>
      <c r="AC626" s="248"/>
      <c r="AD626" s="246"/>
      <c r="AE626" s="246"/>
      <c r="AF626" s="246"/>
      <c r="AG626" s="108" t="str">
        <f t="shared" si="81"/>
        <v/>
      </c>
      <c r="AH626" s="13" t="str">
        <f t="shared" si="77"/>
        <v/>
      </c>
      <c r="AI626" s="181" t="str">
        <f>UPPER(IF($Z626="","",IF(COUNTIF($AI$34:$AI625,$Z626)&lt;1,$Z626,"")))</f>
        <v/>
      </c>
      <c r="AJ626" s="36" t="str">
        <f t="shared" si="75"/>
        <v/>
      </c>
      <c r="AK626" s="109" t="str">
        <f t="shared" si="78"/>
        <v/>
      </c>
      <c r="AL626" s="246"/>
      <c r="AM626" s="33"/>
    </row>
    <row r="627" spans="1:39" s="106" customFormat="1">
      <c r="A627" s="36" t="str">
        <f t="shared" si="79"/>
        <v>XXX</v>
      </c>
      <c r="B627" s="105" t="str">
        <f t="shared" si="76"/>
        <v/>
      </c>
      <c r="C627" s="177"/>
      <c r="D627" s="36"/>
      <c r="E627" s="36" t="str">
        <f t="shared" si="80"/>
        <v/>
      </c>
      <c r="F627" s="246"/>
      <c r="G627" s="246"/>
      <c r="H627" s="246"/>
      <c r="I627" s="246"/>
      <c r="J627" s="246"/>
      <c r="K627" s="246"/>
      <c r="L627" s="246"/>
      <c r="M627" s="246"/>
      <c r="N627" s="246"/>
      <c r="O627" s="246"/>
      <c r="P627" s="246"/>
      <c r="Q627" s="246"/>
      <c r="R627" s="246"/>
      <c r="S627" s="246"/>
      <c r="T627" s="246"/>
      <c r="U627" s="246"/>
      <c r="V627" s="246"/>
      <c r="W627" s="246"/>
      <c r="X627" s="246"/>
      <c r="Y627" s="246"/>
      <c r="Z627" s="246"/>
      <c r="AA627" s="247"/>
      <c r="AB627" s="246"/>
      <c r="AC627" s="248"/>
      <c r="AD627" s="246"/>
      <c r="AE627" s="246"/>
      <c r="AF627" s="246"/>
      <c r="AG627" s="108" t="str">
        <f t="shared" si="81"/>
        <v/>
      </c>
      <c r="AH627" s="13" t="str">
        <f t="shared" si="77"/>
        <v/>
      </c>
      <c r="AI627" s="181" t="str">
        <f>UPPER(IF($Z627="","",IF(COUNTIF($AI$34:$AI626,$Z627)&lt;1,$Z627,"")))</f>
        <v/>
      </c>
      <c r="AJ627" s="36" t="str">
        <f t="shared" si="75"/>
        <v/>
      </c>
      <c r="AK627" s="109" t="str">
        <f t="shared" si="78"/>
        <v/>
      </c>
      <c r="AL627" s="246"/>
      <c r="AM627" s="33"/>
    </row>
    <row r="628" spans="1:39" s="106" customFormat="1">
      <c r="A628" s="36" t="str">
        <f t="shared" si="79"/>
        <v>XXX</v>
      </c>
      <c r="B628" s="105" t="str">
        <f t="shared" si="76"/>
        <v/>
      </c>
      <c r="C628" s="177"/>
      <c r="D628" s="36"/>
      <c r="E628" s="36" t="str">
        <f t="shared" si="80"/>
        <v/>
      </c>
      <c r="F628" s="246"/>
      <c r="G628" s="246"/>
      <c r="H628" s="246"/>
      <c r="I628" s="246"/>
      <c r="J628" s="246"/>
      <c r="K628" s="246"/>
      <c r="L628" s="246"/>
      <c r="M628" s="246"/>
      <c r="N628" s="246"/>
      <c r="O628" s="246"/>
      <c r="P628" s="246"/>
      <c r="Q628" s="246"/>
      <c r="R628" s="246"/>
      <c r="S628" s="246"/>
      <c r="T628" s="246"/>
      <c r="U628" s="246"/>
      <c r="V628" s="246"/>
      <c r="W628" s="246"/>
      <c r="X628" s="246"/>
      <c r="Y628" s="246"/>
      <c r="Z628" s="246"/>
      <c r="AA628" s="247"/>
      <c r="AB628" s="246"/>
      <c r="AC628" s="248"/>
      <c r="AD628" s="246"/>
      <c r="AE628" s="246"/>
      <c r="AF628" s="246"/>
      <c r="AG628" s="108" t="str">
        <f t="shared" si="81"/>
        <v/>
      </c>
      <c r="AH628" s="13" t="str">
        <f t="shared" si="77"/>
        <v/>
      </c>
      <c r="AI628" s="181" t="str">
        <f>UPPER(IF($Z628="","",IF(COUNTIF($AI$34:$AI627,$Z628)&lt;1,$Z628,"")))</f>
        <v/>
      </c>
      <c r="AJ628" s="36" t="str">
        <f t="shared" si="75"/>
        <v/>
      </c>
      <c r="AK628" s="109" t="str">
        <f t="shared" si="78"/>
        <v/>
      </c>
      <c r="AL628" s="246"/>
      <c r="AM628" s="33"/>
    </row>
    <row r="629" spans="1:39" s="106" customFormat="1">
      <c r="A629" s="36" t="str">
        <f t="shared" si="79"/>
        <v>XXX</v>
      </c>
      <c r="B629" s="105" t="str">
        <f t="shared" si="76"/>
        <v/>
      </c>
      <c r="C629" s="177"/>
      <c r="D629" s="36"/>
      <c r="E629" s="36" t="str">
        <f t="shared" si="80"/>
        <v/>
      </c>
      <c r="F629" s="246"/>
      <c r="G629" s="246"/>
      <c r="H629" s="246"/>
      <c r="I629" s="246"/>
      <c r="J629" s="246"/>
      <c r="K629" s="246"/>
      <c r="L629" s="246"/>
      <c r="M629" s="246"/>
      <c r="N629" s="246"/>
      <c r="O629" s="246"/>
      <c r="P629" s="246"/>
      <c r="Q629" s="246"/>
      <c r="R629" s="246"/>
      <c r="S629" s="246"/>
      <c r="T629" s="246"/>
      <c r="U629" s="246"/>
      <c r="V629" s="246"/>
      <c r="W629" s="246"/>
      <c r="X629" s="246"/>
      <c r="Y629" s="246"/>
      <c r="Z629" s="246"/>
      <c r="AA629" s="247"/>
      <c r="AB629" s="246"/>
      <c r="AC629" s="248"/>
      <c r="AD629" s="246"/>
      <c r="AE629" s="246"/>
      <c r="AF629" s="246"/>
      <c r="AG629" s="108" t="str">
        <f t="shared" si="81"/>
        <v/>
      </c>
      <c r="AH629" s="13" t="str">
        <f t="shared" si="77"/>
        <v/>
      </c>
      <c r="AI629" s="181" t="str">
        <f>UPPER(IF($Z629="","",IF(COUNTIF($AI$34:$AI628,$Z629)&lt;1,$Z629,"")))</f>
        <v/>
      </c>
      <c r="AJ629" s="36" t="str">
        <f t="shared" si="75"/>
        <v/>
      </c>
      <c r="AK629" s="109" t="str">
        <f t="shared" si="78"/>
        <v/>
      </c>
      <c r="AL629" s="246"/>
      <c r="AM629" s="33"/>
    </row>
    <row r="630" spans="1:39" s="106" customFormat="1">
      <c r="A630" s="36" t="str">
        <f t="shared" si="79"/>
        <v>XXX</v>
      </c>
      <c r="B630" s="105" t="str">
        <f t="shared" si="76"/>
        <v/>
      </c>
      <c r="C630" s="177"/>
      <c r="D630" s="36"/>
      <c r="E630" s="36" t="str">
        <f t="shared" si="80"/>
        <v/>
      </c>
      <c r="F630" s="246"/>
      <c r="G630" s="246"/>
      <c r="H630" s="246"/>
      <c r="I630" s="246"/>
      <c r="J630" s="246"/>
      <c r="K630" s="246"/>
      <c r="L630" s="246"/>
      <c r="M630" s="246"/>
      <c r="N630" s="246"/>
      <c r="O630" s="246"/>
      <c r="P630" s="246"/>
      <c r="Q630" s="246"/>
      <c r="R630" s="246"/>
      <c r="S630" s="246"/>
      <c r="T630" s="246"/>
      <c r="U630" s="246"/>
      <c r="V630" s="246"/>
      <c r="W630" s="246"/>
      <c r="X630" s="246"/>
      <c r="Y630" s="246"/>
      <c r="Z630" s="246"/>
      <c r="AA630" s="247"/>
      <c r="AB630" s="246"/>
      <c r="AC630" s="248"/>
      <c r="AD630" s="246"/>
      <c r="AE630" s="246"/>
      <c r="AF630" s="246"/>
      <c r="AG630" s="108" t="str">
        <f t="shared" si="81"/>
        <v/>
      </c>
      <c r="AH630" s="13" t="str">
        <f t="shared" si="77"/>
        <v/>
      </c>
      <c r="AI630" s="181" t="str">
        <f>UPPER(IF($Z630="","",IF(COUNTIF($AI$34:$AI629,$Z630)&lt;1,$Z630,"")))</f>
        <v/>
      </c>
      <c r="AJ630" s="36" t="str">
        <f t="shared" si="75"/>
        <v/>
      </c>
      <c r="AK630" s="109" t="str">
        <f t="shared" si="78"/>
        <v/>
      </c>
      <c r="AL630" s="246"/>
      <c r="AM630" s="33"/>
    </row>
    <row r="631" spans="1:39" s="106" customFormat="1">
      <c r="A631" s="36" t="str">
        <f t="shared" si="79"/>
        <v>XXX</v>
      </c>
      <c r="B631" s="105" t="str">
        <f t="shared" si="76"/>
        <v/>
      </c>
      <c r="C631" s="177"/>
      <c r="D631" s="36"/>
      <c r="E631" s="36" t="str">
        <f t="shared" si="80"/>
        <v/>
      </c>
      <c r="F631" s="246"/>
      <c r="G631" s="246"/>
      <c r="H631" s="246"/>
      <c r="I631" s="246"/>
      <c r="J631" s="246"/>
      <c r="K631" s="246"/>
      <c r="L631" s="246"/>
      <c r="M631" s="246"/>
      <c r="N631" s="246"/>
      <c r="O631" s="246"/>
      <c r="P631" s="246"/>
      <c r="Q631" s="246"/>
      <c r="R631" s="246"/>
      <c r="S631" s="246"/>
      <c r="T631" s="246"/>
      <c r="U631" s="246"/>
      <c r="V631" s="246"/>
      <c r="W631" s="246"/>
      <c r="X631" s="246"/>
      <c r="Y631" s="246"/>
      <c r="Z631" s="246"/>
      <c r="AA631" s="247"/>
      <c r="AB631" s="246"/>
      <c r="AC631" s="248"/>
      <c r="AD631" s="246"/>
      <c r="AE631" s="246"/>
      <c r="AF631" s="246"/>
      <c r="AG631" s="108" t="str">
        <f t="shared" si="81"/>
        <v/>
      </c>
      <c r="AH631" s="13" t="str">
        <f t="shared" si="77"/>
        <v/>
      </c>
      <c r="AI631" s="181" t="str">
        <f>UPPER(IF($Z631="","",IF(COUNTIF($AI$34:$AI630,$Z631)&lt;1,$Z631,"")))</f>
        <v/>
      </c>
      <c r="AJ631" s="36" t="str">
        <f t="shared" si="75"/>
        <v/>
      </c>
      <c r="AK631" s="109" t="str">
        <f t="shared" si="78"/>
        <v/>
      </c>
      <c r="AL631" s="246"/>
      <c r="AM631" s="33"/>
    </row>
    <row r="632" spans="1:39" s="106" customFormat="1">
      <c r="A632" s="36" t="str">
        <f t="shared" si="79"/>
        <v>XXX</v>
      </c>
      <c r="B632" s="105" t="str">
        <f t="shared" si="76"/>
        <v/>
      </c>
      <c r="C632" s="177"/>
      <c r="D632" s="36"/>
      <c r="E632" s="36" t="str">
        <f t="shared" si="80"/>
        <v/>
      </c>
      <c r="F632" s="246"/>
      <c r="G632" s="246"/>
      <c r="H632" s="246"/>
      <c r="I632" s="246"/>
      <c r="J632" s="246"/>
      <c r="K632" s="246"/>
      <c r="L632" s="246"/>
      <c r="M632" s="246"/>
      <c r="N632" s="246"/>
      <c r="O632" s="246"/>
      <c r="P632" s="246"/>
      <c r="Q632" s="246"/>
      <c r="R632" s="246"/>
      <c r="S632" s="246"/>
      <c r="T632" s="246"/>
      <c r="U632" s="246"/>
      <c r="V632" s="246"/>
      <c r="W632" s="246"/>
      <c r="X632" s="246"/>
      <c r="Y632" s="246"/>
      <c r="Z632" s="246"/>
      <c r="AA632" s="247"/>
      <c r="AB632" s="246"/>
      <c r="AC632" s="248"/>
      <c r="AD632" s="246"/>
      <c r="AE632" s="246"/>
      <c r="AF632" s="246"/>
      <c r="AG632" s="108" t="str">
        <f t="shared" si="81"/>
        <v/>
      </c>
      <c r="AH632" s="13" t="str">
        <f t="shared" si="77"/>
        <v/>
      </c>
      <c r="AI632" s="181" t="str">
        <f>UPPER(IF($Z632="","",IF(COUNTIF($AI$34:$AI631,$Z632)&lt;1,$Z632,"")))</f>
        <v/>
      </c>
      <c r="AJ632" s="36" t="str">
        <f t="shared" si="75"/>
        <v/>
      </c>
      <c r="AK632" s="109" t="str">
        <f t="shared" si="78"/>
        <v/>
      </c>
      <c r="AL632" s="246"/>
      <c r="AM632" s="33"/>
    </row>
    <row r="633" spans="1:39" s="106" customFormat="1">
      <c r="A633" s="36" t="str">
        <f t="shared" si="79"/>
        <v>XXX</v>
      </c>
      <c r="B633" s="105" t="str">
        <f t="shared" si="76"/>
        <v/>
      </c>
      <c r="C633" s="177"/>
      <c r="D633" s="36"/>
      <c r="E633" s="36" t="str">
        <f t="shared" si="80"/>
        <v/>
      </c>
      <c r="F633" s="246"/>
      <c r="G633" s="246"/>
      <c r="H633" s="246"/>
      <c r="I633" s="246"/>
      <c r="J633" s="246"/>
      <c r="K633" s="246"/>
      <c r="L633" s="246"/>
      <c r="M633" s="246"/>
      <c r="N633" s="246"/>
      <c r="O633" s="246"/>
      <c r="P633" s="246"/>
      <c r="Q633" s="246"/>
      <c r="R633" s="246"/>
      <c r="S633" s="246"/>
      <c r="T633" s="246"/>
      <c r="U633" s="246"/>
      <c r="V633" s="246"/>
      <c r="W633" s="246"/>
      <c r="X633" s="246"/>
      <c r="Y633" s="246"/>
      <c r="Z633" s="246"/>
      <c r="AA633" s="247"/>
      <c r="AB633" s="246"/>
      <c r="AC633" s="248"/>
      <c r="AD633" s="246"/>
      <c r="AE633" s="246"/>
      <c r="AF633" s="246"/>
      <c r="AG633" s="108" t="str">
        <f t="shared" si="81"/>
        <v/>
      </c>
      <c r="AH633" s="13" t="str">
        <f t="shared" si="77"/>
        <v/>
      </c>
      <c r="AI633" s="181" t="str">
        <f>UPPER(IF($Z633="","",IF(COUNTIF($AI$34:$AI632,$Z633)&lt;1,$Z633,"")))</f>
        <v/>
      </c>
      <c r="AJ633" s="36" t="str">
        <f t="shared" si="75"/>
        <v/>
      </c>
      <c r="AK633" s="109" t="str">
        <f t="shared" si="78"/>
        <v/>
      </c>
      <c r="AL633" s="246"/>
      <c r="AM633" s="33"/>
    </row>
    <row r="634" spans="1:39" s="106" customFormat="1">
      <c r="A634" s="36" t="str">
        <f t="shared" si="79"/>
        <v>XXX</v>
      </c>
      <c r="B634" s="105" t="str">
        <f t="shared" si="76"/>
        <v/>
      </c>
      <c r="C634" s="177"/>
      <c r="D634" s="36"/>
      <c r="E634" s="36" t="str">
        <f t="shared" si="80"/>
        <v/>
      </c>
      <c r="F634" s="246"/>
      <c r="G634" s="246"/>
      <c r="H634" s="246"/>
      <c r="I634" s="246"/>
      <c r="J634" s="246"/>
      <c r="K634" s="246"/>
      <c r="L634" s="246"/>
      <c r="M634" s="246"/>
      <c r="N634" s="246"/>
      <c r="O634" s="246"/>
      <c r="P634" s="246"/>
      <c r="Q634" s="246"/>
      <c r="R634" s="246"/>
      <c r="S634" s="246"/>
      <c r="T634" s="246"/>
      <c r="U634" s="246"/>
      <c r="V634" s="246"/>
      <c r="W634" s="246"/>
      <c r="X634" s="246"/>
      <c r="Y634" s="246"/>
      <c r="Z634" s="246"/>
      <c r="AA634" s="247"/>
      <c r="AB634" s="246"/>
      <c r="AC634" s="248"/>
      <c r="AD634" s="246"/>
      <c r="AE634" s="246"/>
      <c r="AF634" s="246"/>
      <c r="AG634" s="108" t="str">
        <f t="shared" si="81"/>
        <v/>
      </c>
      <c r="AH634" s="13" t="str">
        <f t="shared" si="77"/>
        <v/>
      </c>
      <c r="AI634" s="181" t="str">
        <f>UPPER(IF($Z634="","",IF(COUNTIF($AI$34:$AI633,$Z634)&lt;1,$Z634,"")))</f>
        <v/>
      </c>
      <c r="AJ634" s="36" t="str">
        <f t="shared" si="75"/>
        <v/>
      </c>
      <c r="AK634" s="109" t="str">
        <f t="shared" si="78"/>
        <v/>
      </c>
      <c r="AL634" s="246"/>
      <c r="AM634" s="33"/>
    </row>
    <row r="635" spans="1:39" s="106" customFormat="1">
      <c r="A635" s="36" t="str">
        <f t="shared" si="79"/>
        <v>XXX</v>
      </c>
      <c r="B635" s="105" t="str">
        <f t="shared" si="76"/>
        <v/>
      </c>
      <c r="C635" s="177"/>
      <c r="D635" s="36"/>
      <c r="E635" s="36" t="str">
        <f t="shared" si="80"/>
        <v/>
      </c>
      <c r="F635" s="246"/>
      <c r="G635" s="246"/>
      <c r="H635" s="246"/>
      <c r="I635" s="246"/>
      <c r="J635" s="246"/>
      <c r="K635" s="246"/>
      <c r="L635" s="246"/>
      <c r="M635" s="246"/>
      <c r="N635" s="246"/>
      <c r="O635" s="246"/>
      <c r="P635" s="246"/>
      <c r="Q635" s="246"/>
      <c r="R635" s="246"/>
      <c r="S635" s="246"/>
      <c r="T635" s="246"/>
      <c r="U635" s="246"/>
      <c r="V635" s="246"/>
      <c r="W635" s="246"/>
      <c r="X635" s="246"/>
      <c r="Y635" s="246"/>
      <c r="Z635" s="246"/>
      <c r="AA635" s="247"/>
      <c r="AB635" s="246"/>
      <c r="AC635" s="248"/>
      <c r="AD635" s="246"/>
      <c r="AE635" s="246"/>
      <c r="AF635" s="246"/>
      <c r="AG635" s="108" t="str">
        <f t="shared" si="81"/>
        <v/>
      </c>
      <c r="AH635" s="13" t="str">
        <f t="shared" si="77"/>
        <v/>
      </c>
      <c r="AI635" s="181" t="str">
        <f>UPPER(IF($Z635="","",IF(COUNTIF($AI$34:$AI634,$Z635)&lt;1,$Z635,"")))</f>
        <v/>
      </c>
      <c r="AJ635" s="36" t="str">
        <f t="shared" si="75"/>
        <v/>
      </c>
      <c r="AK635" s="109" t="str">
        <f t="shared" si="78"/>
        <v/>
      </c>
      <c r="AL635" s="246"/>
      <c r="AM635" s="33"/>
    </row>
    <row r="636" spans="1:39" s="106" customFormat="1">
      <c r="A636" s="36" t="str">
        <f t="shared" si="79"/>
        <v>XXX</v>
      </c>
      <c r="B636" s="105" t="str">
        <f t="shared" si="76"/>
        <v/>
      </c>
      <c r="C636" s="177"/>
      <c r="D636" s="36"/>
      <c r="E636" s="36" t="str">
        <f t="shared" si="80"/>
        <v/>
      </c>
      <c r="F636" s="246"/>
      <c r="G636" s="246"/>
      <c r="H636" s="246"/>
      <c r="I636" s="246"/>
      <c r="J636" s="246"/>
      <c r="K636" s="246"/>
      <c r="L636" s="246"/>
      <c r="M636" s="246"/>
      <c r="N636" s="246"/>
      <c r="O636" s="246"/>
      <c r="P636" s="246"/>
      <c r="Q636" s="246"/>
      <c r="R636" s="246"/>
      <c r="S636" s="246"/>
      <c r="T636" s="246"/>
      <c r="U636" s="246"/>
      <c r="V636" s="246"/>
      <c r="W636" s="246"/>
      <c r="X636" s="246"/>
      <c r="Y636" s="246"/>
      <c r="Z636" s="246"/>
      <c r="AA636" s="247"/>
      <c r="AB636" s="246"/>
      <c r="AC636" s="248"/>
      <c r="AD636" s="246"/>
      <c r="AE636" s="246"/>
      <c r="AF636" s="246"/>
      <c r="AG636" s="108" t="str">
        <f t="shared" si="81"/>
        <v/>
      </c>
      <c r="AH636" s="13" t="str">
        <f t="shared" si="77"/>
        <v/>
      </c>
      <c r="AI636" s="181" t="str">
        <f>UPPER(IF($Z636="","",IF(COUNTIF($AI$34:$AI635,$Z636)&lt;1,$Z636,"")))</f>
        <v/>
      </c>
      <c r="AJ636" s="36" t="str">
        <f t="shared" si="75"/>
        <v/>
      </c>
      <c r="AK636" s="109" t="str">
        <f t="shared" si="78"/>
        <v/>
      </c>
      <c r="AL636" s="246"/>
      <c r="AM636" s="33"/>
    </row>
    <row r="637" spans="1:39" s="106" customFormat="1">
      <c r="A637" s="36" t="str">
        <f t="shared" si="79"/>
        <v>XXX</v>
      </c>
      <c r="B637" s="105" t="str">
        <f t="shared" si="76"/>
        <v/>
      </c>
      <c r="C637" s="177"/>
      <c r="D637" s="36"/>
      <c r="E637" s="36" t="str">
        <f t="shared" si="80"/>
        <v/>
      </c>
      <c r="F637" s="246"/>
      <c r="G637" s="246"/>
      <c r="H637" s="246"/>
      <c r="I637" s="246"/>
      <c r="J637" s="246"/>
      <c r="K637" s="246"/>
      <c r="L637" s="246"/>
      <c r="M637" s="246"/>
      <c r="N637" s="246"/>
      <c r="O637" s="246"/>
      <c r="P637" s="246"/>
      <c r="Q637" s="246"/>
      <c r="R637" s="246"/>
      <c r="S637" s="246"/>
      <c r="T637" s="246"/>
      <c r="U637" s="246"/>
      <c r="V637" s="246"/>
      <c r="W637" s="246"/>
      <c r="X637" s="246"/>
      <c r="Y637" s="246"/>
      <c r="Z637" s="246"/>
      <c r="AA637" s="247"/>
      <c r="AB637" s="246"/>
      <c r="AC637" s="248"/>
      <c r="AD637" s="246"/>
      <c r="AE637" s="246"/>
      <c r="AF637" s="246"/>
      <c r="AG637" s="108" t="str">
        <f t="shared" si="81"/>
        <v/>
      </c>
      <c r="AH637" s="13" t="str">
        <f t="shared" si="77"/>
        <v/>
      </c>
      <c r="AI637" s="181" t="str">
        <f>UPPER(IF($Z637="","",IF(COUNTIF($AI$34:$AI636,$Z637)&lt;1,$Z637,"")))</f>
        <v/>
      </c>
      <c r="AJ637" s="36" t="str">
        <f t="shared" si="75"/>
        <v/>
      </c>
      <c r="AK637" s="109" t="str">
        <f t="shared" si="78"/>
        <v/>
      </c>
      <c r="AL637" s="246"/>
      <c r="AM637" s="33"/>
    </row>
    <row r="638" spans="1:39" s="106" customFormat="1">
      <c r="A638" s="36" t="str">
        <f t="shared" si="79"/>
        <v>XXX</v>
      </c>
      <c r="B638" s="105" t="str">
        <f t="shared" si="76"/>
        <v/>
      </c>
      <c r="C638" s="177"/>
      <c r="D638" s="36"/>
      <c r="E638" s="36" t="str">
        <f t="shared" si="80"/>
        <v/>
      </c>
      <c r="F638" s="246"/>
      <c r="G638" s="246"/>
      <c r="H638" s="246"/>
      <c r="I638" s="246"/>
      <c r="J638" s="246"/>
      <c r="K638" s="246"/>
      <c r="L638" s="246"/>
      <c r="M638" s="246"/>
      <c r="N638" s="246"/>
      <c r="O638" s="246"/>
      <c r="P638" s="246"/>
      <c r="Q638" s="246"/>
      <c r="R638" s="246"/>
      <c r="S638" s="246"/>
      <c r="T638" s="246"/>
      <c r="U638" s="246"/>
      <c r="V638" s="246"/>
      <c r="W638" s="246"/>
      <c r="X638" s="246"/>
      <c r="Y638" s="246"/>
      <c r="Z638" s="246"/>
      <c r="AA638" s="247"/>
      <c r="AB638" s="246"/>
      <c r="AC638" s="248"/>
      <c r="AD638" s="246"/>
      <c r="AE638" s="246"/>
      <c r="AF638" s="246"/>
      <c r="AG638" s="108" t="str">
        <f t="shared" si="81"/>
        <v/>
      </c>
      <c r="AH638" s="13" t="str">
        <f t="shared" si="77"/>
        <v/>
      </c>
      <c r="AI638" s="181" t="str">
        <f>UPPER(IF($Z638="","",IF(COUNTIF($AI$34:$AI637,$Z638)&lt;1,$Z638,"")))</f>
        <v/>
      </c>
      <c r="AJ638" s="36" t="str">
        <f t="shared" si="75"/>
        <v/>
      </c>
      <c r="AK638" s="109" t="str">
        <f t="shared" si="78"/>
        <v/>
      </c>
      <c r="AL638" s="246"/>
      <c r="AM638" s="33"/>
    </row>
    <row r="639" spans="1:39" s="106" customFormat="1">
      <c r="A639" s="36" t="str">
        <f t="shared" si="79"/>
        <v>XXX</v>
      </c>
      <c r="B639" s="105" t="str">
        <f t="shared" si="76"/>
        <v/>
      </c>
      <c r="C639" s="177"/>
      <c r="D639" s="36"/>
      <c r="E639" s="36" t="str">
        <f t="shared" si="80"/>
        <v/>
      </c>
      <c r="F639" s="246"/>
      <c r="G639" s="246"/>
      <c r="H639" s="246"/>
      <c r="I639" s="246"/>
      <c r="J639" s="246"/>
      <c r="K639" s="246"/>
      <c r="L639" s="246"/>
      <c r="M639" s="246"/>
      <c r="N639" s="246"/>
      <c r="O639" s="246"/>
      <c r="P639" s="246"/>
      <c r="Q639" s="246"/>
      <c r="R639" s="246"/>
      <c r="S639" s="246"/>
      <c r="T639" s="246"/>
      <c r="U639" s="246"/>
      <c r="V639" s="246"/>
      <c r="W639" s="246"/>
      <c r="X639" s="246"/>
      <c r="Y639" s="246"/>
      <c r="Z639" s="246"/>
      <c r="AA639" s="247"/>
      <c r="AB639" s="246"/>
      <c r="AC639" s="248"/>
      <c r="AD639" s="246"/>
      <c r="AE639" s="246"/>
      <c r="AF639" s="246"/>
      <c r="AG639" s="108" t="str">
        <f t="shared" si="81"/>
        <v/>
      </c>
      <c r="AH639" s="13" t="str">
        <f t="shared" si="77"/>
        <v/>
      </c>
      <c r="AI639" s="181" t="str">
        <f>UPPER(IF($Z639="","",IF(COUNTIF($AI$34:$AI638,$Z639)&lt;1,$Z639,"")))</f>
        <v/>
      </c>
      <c r="AJ639" s="36" t="str">
        <f t="shared" si="75"/>
        <v/>
      </c>
      <c r="AK639" s="109" t="str">
        <f t="shared" si="78"/>
        <v/>
      </c>
      <c r="AL639" s="246"/>
      <c r="AM639" s="33"/>
    </row>
    <row r="640" spans="1:39" s="106" customFormat="1">
      <c r="A640" s="36" t="str">
        <f t="shared" si="79"/>
        <v>XXX</v>
      </c>
      <c r="B640" s="105" t="str">
        <f t="shared" si="76"/>
        <v/>
      </c>
      <c r="C640" s="177"/>
      <c r="D640" s="36"/>
      <c r="E640" s="36" t="str">
        <f t="shared" si="80"/>
        <v/>
      </c>
      <c r="F640" s="246"/>
      <c r="G640" s="246"/>
      <c r="H640" s="246"/>
      <c r="I640" s="246"/>
      <c r="J640" s="246"/>
      <c r="K640" s="246"/>
      <c r="L640" s="246"/>
      <c r="M640" s="246"/>
      <c r="N640" s="246"/>
      <c r="O640" s="246"/>
      <c r="P640" s="246"/>
      <c r="Q640" s="246"/>
      <c r="R640" s="246"/>
      <c r="S640" s="246"/>
      <c r="T640" s="246"/>
      <c r="U640" s="246"/>
      <c r="V640" s="246"/>
      <c r="W640" s="246"/>
      <c r="X640" s="246"/>
      <c r="Y640" s="246"/>
      <c r="Z640" s="246"/>
      <c r="AA640" s="247"/>
      <c r="AB640" s="246"/>
      <c r="AC640" s="248"/>
      <c r="AD640" s="246"/>
      <c r="AE640" s="246"/>
      <c r="AF640" s="246"/>
      <c r="AG640" s="108" t="str">
        <f t="shared" si="81"/>
        <v/>
      </c>
      <c r="AH640" s="13" t="str">
        <f t="shared" si="77"/>
        <v/>
      </c>
      <c r="AI640" s="181" t="str">
        <f>UPPER(IF($Z640="","",IF(COUNTIF($AI$34:$AI639,$Z640)&lt;1,$Z640,"")))</f>
        <v/>
      </c>
      <c r="AJ640" s="36" t="str">
        <f t="shared" si="75"/>
        <v/>
      </c>
      <c r="AK640" s="109" t="str">
        <f t="shared" si="78"/>
        <v/>
      </c>
      <c r="AL640" s="246"/>
      <c r="AM640" s="33"/>
    </row>
    <row r="641" spans="1:39" s="106" customFormat="1">
      <c r="A641" s="36" t="str">
        <f t="shared" si="79"/>
        <v>XXX</v>
      </c>
      <c r="B641" s="105" t="str">
        <f t="shared" si="76"/>
        <v/>
      </c>
      <c r="C641" s="177"/>
      <c r="D641" s="36"/>
      <c r="E641" s="36" t="str">
        <f t="shared" si="80"/>
        <v/>
      </c>
      <c r="F641" s="246"/>
      <c r="G641" s="246"/>
      <c r="H641" s="246"/>
      <c r="I641" s="246"/>
      <c r="J641" s="246"/>
      <c r="K641" s="246"/>
      <c r="L641" s="246"/>
      <c r="M641" s="246"/>
      <c r="N641" s="246"/>
      <c r="O641" s="246"/>
      <c r="P641" s="246"/>
      <c r="Q641" s="246"/>
      <c r="R641" s="246"/>
      <c r="S641" s="246"/>
      <c r="T641" s="246"/>
      <c r="U641" s="246"/>
      <c r="V641" s="246"/>
      <c r="W641" s="246"/>
      <c r="X641" s="246"/>
      <c r="Y641" s="246"/>
      <c r="Z641" s="246"/>
      <c r="AA641" s="247"/>
      <c r="AB641" s="246"/>
      <c r="AC641" s="248"/>
      <c r="AD641" s="246"/>
      <c r="AE641" s="246"/>
      <c r="AF641" s="246"/>
      <c r="AG641" s="108" t="str">
        <f t="shared" si="81"/>
        <v/>
      </c>
      <c r="AH641" s="13" t="str">
        <f t="shared" si="77"/>
        <v/>
      </c>
      <c r="AI641" s="181" t="str">
        <f>UPPER(IF($Z641="","",IF(COUNTIF($AI$34:$AI640,$Z641)&lt;1,$Z641,"")))</f>
        <v/>
      </c>
      <c r="AJ641" s="36" t="str">
        <f t="shared" si="75"/>
        <v/>
      </c>
      <c r="AK641" s="109" t="str">
        <f t="shared" si="78"/>
        <v/>
      </c>
      <c r="AL641" s="246"/>
      <c r="AM641" s="33"/>
    </row>
    <row r="642" spans="1:39" s="106" customFormat="1">
      <c r="A642" s="36" t="str">
        <f t="shared" si="79"/>
        <v>XXX</v>
      </c>
      <c r="B642" s="105" t="str">
        <f t="shared" si="76"/>
        <v/>
      </c>
      <c r="C642" s="177"/>
      <c r="D642" s="36"/>
      <c r="E642" s="36" t="str">
        <f t="shared" si="80"/>
        <v/>
      </c>
      <c r="F642" s="246"/>
      <c r="G642" s="246"/>
      <c r="H642" s="246"/>
      <c r="I642" s="246"/>
      <c r="J642" s="246"/>
      <c r="K642" s="246"/>
      <c r="L642" s="246"/>
      <c r="M642" s="246"/>
      <c r="N642" s="246"/>
      <c r="O642" s="246"/>
      <c r="P642" s="246"/>
      <c r="Q642" s="246"/>
      <c r="R642" s="246"/>
      <c r="S642" s="246"/>
      <c r="T642" s="246"/>
      <c r="U642" s="246"/>
      <c r="V642" s="246"/>
      <c r="W642" s="246"/>
      <c r="X642" s="246"/>
      <c r="Y642" s="246"/>
      <c r="Z642" s="246"/>
      <c r="AA642" s="247"/>
      <c r="AB642" s="246"/>
      <c r="AC642" s="248"/>
      <c r="AD642" s="246"/>
      <c r="AE642" s="246"/>
      <c r="AF642" s="246"/>
      <c r="AG642" s="108" t="str">
        <f t="shared" si="81"/>
        <v/>
      </c>
      <c r="AH642" s="13" t="str">
        <f t="shared" si="77"/>
        <v/>
      </c>
      <c r="AI642" s="181" t="str">
        <f>UPPER(IF($Z642="","",IF(COUNTIF($AI$34:$AI641,$Z642)&lt;1,$Z642,"")))</f>
        <v/>
      </c>
      <c r="AJ642" s="36" t="str">
        <f t="shared" si="75"/>
        <v/>
      </c>
      <c r="AK642" s="109" t="str">
        <f t="shared" si="78"/>
        <v/>
      </c>
      <c r="AL642" s="246"/>
      <c r="AM642" s="33"/>
    </row>
    <row r="643" spans="1:39" s="106" customFormat="1">
      <c r="A643" s="36" t="str">
        <f t="shared" si="79"/>
        <v>XXX</v>
      </c>
      <c r="B643" s="105" t="str">
        <f t="shared" si="76"/>
        <v/>
      </c>
      <c r="C643" s="177"/>
      <c r="D643" s="36"/>
      <c r="E643" s="36" t="str">
        <f t="shared" si="80"/>
        <v/>
      </c>
      <c r="F643" s="246"/>
      <c r="G643" s="246"/>
      <c r="H643" s="246"/>
      <c r="I643" s="246"/>
      <c r="J643" s="246"/>
      <c r="K643" s="246"/>
      <c r="L643" s="246"/>
      <c r="M643" s="246"/>
      <c r="N643" s="246"/>
      <c r="O643" s="246"/>
      <c r="P643" s="246"/>
      <c r="Q643" s="246"/>
      <c r="R643" s="246"/>
      <c r="S643" s="246"/>
      <c r="T643" s="246"/>
      <c r="U643" s="246"/>
      <c r="V643" s="246"/>
      <c r="W643" s="246"/>
      <c r="X643" s="246"/>
      <c r="Y643" s="246"/>
      <c r="Z643" s="246"/>
      <c r="AA643" s="247"/>
      <c r="AB643" s="246"/>
      <c r="AC643" s="248"/>
      <c r="AD643" s="246"/>
      <c r="AE643" s="246"/>
      <c r="AF643" s="246"/>
      <c r="AG643" s="108" t="str">
        <f t="shared" si="81"/>
        <v/>
      </c>
      <c r="AH643" s="13" t="str">
        <f t="shared" si="77"/>
        <v/>
      </c>
      <c r="AI643" s="181" t="str">
        <f>UPPER(IF($Z643="","",IF(COUNTIF($AI$34:$AI642,$Z643)&lt;1,$Z643,"")))</f>
        <v/>
      </c>
      <c r="AJ643" s="36" t="str">
        <f t="shared" si="75"/>
        <v/>
      </c>
      <c r="AK643" s="109" t="str">
        <f t="shared" si="78"/>
        <v/>
      </c>
      <c r="AL643" s="246"/>
      <c r="AM643" s="33"/>
    </row>
    <row r="644" spans="1:39" s="106" customFormat="1">
      <c r="A644" s="36" t="str">
        <f t="shared" si="79"/>
        <v>XXX</v>
      </c>
      <c r="B644" s="105" t="str">
        <f t="shared" si="76"/>
        <v/>
      </c>
      <c r="C644" s="177"/>
      <c r="D644" s="36"/>
      <c r="E644" s="36" t="str">
        <f t="shared" si="80"/>
        <v/>
      </c>
      <c r="F644" s="246"/>
      <c r="G644" s="246"/>
      <c r="H644" s="246"/>
      <c r="I644" s="246"/>
      <c r="J644" s="246"/>
      <c r="K644" s="246"/>
      <c r="L644" s="246"/>
      <c r="M644" s="246"/>
      <c r="N644" s="246"/>
      <c r="O644" s="246"/>
      <c r="P644" s="246"/>
      <c r="Q644" s="246"/>
      <c r="R644" s="246"/>
      <c r="S644" s="246"/>
      <c r="T644" s="246"/>
      <c r="U644" s="246"/>
      <c r="V644" s="246"/>
      <c r="W644" s="246"/>
      <c r="X644" s="246"/>
      <c r="Y644" s="246"/>
      <c r="Z644" s="246"/>
      <c r="AA644" s="247"/>
      <c r="AB644" s="246"/>
      <c r="AC644" s="248"/>
      <c r="AD644" s="246"/>
      <c r="AE644" s="246"/>
      <c r="AF644" s="246"/>
      <c r="AG644" s="108" t="str">
        <f t="shared" si="81"/>
        <v/>
      </c>
      <c r="AH644" s="13" t="str">
        <f t="shared" si="77"/>
        <v/>
      </c>
      <c r="AI644" s="181" t="str">
        <f>UPPER(IF($Z644="","",IF(COUNTIF($AI$34:$AI643,$Z644)&lt;1,$Z644,"")))</f>
        <v/>
      </c>
      <c r="AJ644" s="36" t="str">
        <f t="shared" si="75"/>
        <v/>
      </c>
      <c r="AK644" s="109" t="str">
        <f t="shared" si="78"/>
        <v/>
      </c>
      <c r="AL644" s="246"/>
      <c r="AM644" s="33"/>
    </row>
    <row r="645" spans="1:39" s="106" customFormat="1">
      <c r="A645" s="36" t="str">
        <f t="shared" si="79"/>
        <v>XXX</v>
      </c>
      <c r="B645" s="105" t="str">
        <f t="shared" si="76"/>
        <v/>
      </c>
      <c r="C645" s="177"/>
      <c r="D645" s="36"/>
      <c r="E645" s="36" t="str">
        <f t="shared" si="80"/>
        <v/>
      </c>
      <c r="F645" s="246"/>
      <c r="G645" s="246"/>
      <c r="H645" s="246"/>
      <c r="I645" s="246"/>
      <c r="J645" s="246"/>
      <c r="K645" s="246"/>
      <c r="L645" s="246"/>
      <c r="M645" s="246"/>
      <c r="N645" s="246"/>
      <c r="O645" s="246"/>
      <c r="P645" s="246"/>
      <c r="Q645" s="246"/>
      <c r="R645" s="246"/>
      <c r="S645" s="246"/>
      <c r="T645" s="246"/>
      <c r="U645" s="246"/>
      <c r="V645" s="246"/>
      <c r="W645" s="246"/>
      <c r="X645" s="246"/>
      <c r="Y645" s="246"/>
      <c r="Z645" s="246"/>
      <c r="AA645" s="247"/>
      <c r="AB645" s="246"/>
      <c r="AC645" s="248"/>
      <c r="AD645" s="246"/>
      <c r="AE645" s="246"/>
      <c r="AF645" s="246"/>
      <c r="AG645" s="108" t="str">
        <f t="shared" si="81"/>
        <v/>
      </c>
      <c r="AH645" s="13" t="str">
        <f t="shared" si="77"/>
        <v/>
      </c>
      <c r="AI645" s="181" t="str">
        <f>UPPER(IF($Z645="","",IF(COUNTIF($AI$34:$AI644,$Z645)&lt;1,$Z645,"")))</f>
        <v/>
      </c>
      <c r="AJ645" s="36" t="str">
        <f t="shared" si="75"/>
        <v/>
      </c>
      <c r="AK645" s="109" t="str">
        <f t="shared" si="78"/>
        <v/>
      </c>
      <c r="AL645" s="246"/>
      <c r="AM645" s="33"/>
    </row>
    <row r="646" spans="1:39" s="106" customFormat="1">
      <c r="A646" s="36" t="str">
        <f t="shared" si="79"/>
        <v>XXX</v>
      </c>
      <c r="B646" s="105" t="str">
        <f t="shared" si="76"/>
        <v/>
      </c>
      <c r="C646" s="177"/>
      <c r="D646" s="36"/>
      <c r="E646" s="36" t="str">
        <f t="shared" si="80"/>
        <v/>
      </c>
      <c r="F646" s="246"/>
      <c r="G646" s="246"/>
      <c r="H646" s="246"/>
      <c r="I646" s="246"/>
      <c r="J646" s="246"/>
      <c r="K646" s="246"/>
      <c r="L646" s="246"/>
      <c r="M646" s="246"/>
      <c r="N646" s="246"/>
      <c r="O646" s="246"/>
      <c r="P646" s="246"/>
      <c r="Q646" s="246"/>
      <c r="R646" s="246"/>
      <c r="S646" s="246"/>
      <c r="T646" s="246"/>
      <c r="U646" s="246"/>
      <c r="V646" s="246"/>
      <c r="W646" s="246"/>
      <c r="X646" s="246"/>
      <c r="Y646" s="246"/>
      <c r="Z646" s="246"/>
      <c r="AA646" s="247"/>
      <c r="AB646" s="246"/>
      <c r="AC646" s="248"/>
      <c r="AD646" s="246"/>
      <c r="AE646" s="246"/>
      <c r="AF646" s="246"/>
      <c r="AG646" s="108" t="str">
        <f t="shared" si="81"/>
        <v/>
      </c>
      <c r="AH646" s="13" t="str">
        <f t="shared" si="77"/>
        <v/>
      </c>
      <c r="AI646" s="181" t="str">
        <f>UPPER(IF($Z646="","",IF(COUNTIF($AI$34:$AI645,$Z646)&lt;1,$Z646,"")))</f>
        <v/>
      </c>
      <c r="AJ646" s="36" t="str">
        <f t="shared" si="75"/>
        <v/>
      </c>
      <c r="AK646" s="109" t="str">
        <f t="shared" si="78"/>
        <v/>
      </c>
      <c r="AL646" s="246"/>
      <c r="AM646" s="33"/>
    </row>
    <row r="647" spans="1:39" s="106" customFormat="1">
      <c r="A647" s="36" t="str">
        <f t="shared" si="79"/>
        <v>XXX</v>
      </c>
      <c r="B647" s="105" t="str">
        <f t="shared" si="76"/>
        <v/>
      </c>
      <c r="C647" s="177"/>
      <c r="D647" s="36"/>
      <c r="E647" s="36" t="str">
        <f t="shared" si="80"/>
        <v/>
      </c>
      <c r="F647" s="246"/>
      <c r="G647" s="246"/>
      <c r="H647" s="246"/>
      <c r="I647" s="246"/>
      <c r="J647" s="246"/>
      <c r="K647" s="246"/>
      <c r="L647" s="246"/>
      <c r="M647" s="246"/>
      <c r="N647" s="246"/>
      <c r="O647" s="246"/>
      <c r="P647" s="246"/>
      <c r="Q647" s="246"/>
      <c r="R647" s="246"/>
      <c r="S647" s="246"/>
      <c r="T647" s="246"/>
      <c r="U647" s="246"/>
      <c r="V647" s="246"/>
      <c r="W647" s="246"/>
      <c r="X647" s="246"/>
      <c r="Y647" s="246"/>
      <c r="Z647" s="246"/>
      <c r="AA647" s="247"/>
      <c r="AB647" s="246"/>
      <c r="AC647" s="248"/>
      <c r="AD647" s="246"/>
      <c r="AE647" s="246"/>
      <c r="AF647" s="246"/>
      <c r="AG647" s="108" t="str">
        <f t="shared" si="81"/>
        <v/>
      </c>
      <c r="AH647" s="13" t="str">
        <f t="shared" si="77"/>
        <v/>
      </c>
      <c r="AI647" s="181" t="str">
        <f>UPPER(IF($Z647="","",IF(COUNTIF($AI$34:$AI646,$Z647)&lt;1,$Z647,"")))</f>
        <v/>
      </c>
      <c r="AJ647" s="36" t="str">
        <f t="shared" si="75"/>
        <v/>
      </c>
      <c r="AK647" s="109" t="str">
        <f t="shared" si="78"/>
        <v/>
      </c>
      <c r="AL647" s="246"/>
      <c r="AM647" s="33"/>
    </row>
    <row r="648" spans="1:39" s="106" customFormat="1">
      <c r="A648" s="36" t="str">
        <f t="shared" si="79"/>
        <v>XXX</v>
      </c>
      <c r="B648" s="105" t="str">
        <f t="shared" si="76"/>
        <v/>
      </c>
      <c r="C648" s="177"/>
      <c r="D648" s="36"/>
      <c r="E648" s="36" t="str">
        <f t="shared" si="80"/>
        <v/>
      </c>
      <c r="F648" s="246"/>
      <c r="G648" s="246"/>
      <c r="H648" s="246"/>
      <c r="I648" s="246"/>
      <c r="J648" s="246"/>
      <c r="K648" s="246"/>
      <c r="L648" s="246"/>
      <c r="M648" s="246"/>
      <c r="N648" s="246"/>
      <c r="O648" s="246"/>
      <c r="P648" s="246"/>
      <c r="Q648" s="246"/>
      <c r="R648" s="246"/>
      <c r="S648" s="246"/>
      <c r="T648" s="246"/>
      <c r="U648" s="246"/>
      <c r="V648" s="246"/>
      <c r="W648" s="246"/>
      <c r="X648" s="246"/>
      <c r="Y648" s="246"/>
      <c r="Z648" s="246"/>
      <c r="AA648" s="247"/>
      <c r="AB648" s="246"/>
      <c r="AC648" s="248"/>
      <c r="AD648" s="246"/>
      <c r="AE648" s="246"/>
      <c r="AF648" s="246"/>
      <c r="AG648" s="108" t="str">
        <f t="shared" si="81"/>
        <v/>
      </c>
      <c r="AH648" s="13" t="str">
        <f t="shared" si="77"/>
        <v/>
      </c>
      <c r="AI648" s="181" t="str">
        <f>UPPER(IF($Z648="","",IF(COUNTIF($AI$34:$AI647,$Z648)&lt;1,$Z648,"")))</f>
        <v/>
      </c>
      <c r="AJ648" s="36" t="str">
        <f t="shared" si="75"/>
        <v/>
      </c>
      <c r="AK648" s="109" t="str">
        <f t="shared" si="78"/>
        <v/>
      </c>
      <c r="AL648" s="246"/>
      <c r="AM648" s="33"/>
    </row>
    <row r="649" spans="1:39" s="106" customFormat="1">
      <c r="A649" s="36" t="str">
        <f t="shared" si="79"/>
        <v>XXX</v>
      </c>
      <c r="B649" s="105" t="str">
        <f t="shared" si="76"/>
        <v/>
      </c>
      <c r="C649" s="177"/>
      <c r="D649" s="36"/>
      <c r="E649" s="36" t="str">
        <f t="shared" si="80"/>
        <v/>
      </c>
      <c r="F649" s="246"/>
      <c r="G649" s="246"/>
      <c r="H649" s="246"/>
      <c r="I649" s="246"/>
      <c r="J649" s="246"/>
      <c r="K649" s="246"/>
      <c r="L649" s="246"/>
      <c r="M649" s="246"/>
      <c r="N649" s="246"/>
      <c r="O649" s="246"/>
      <c r="P649" s="246"/>
      <c r="Q649" s="246"/>
      <c r="R649" s="246"/>
      <c r="S649" s="246"/>
      <c r="T649" s="246"/>
      <c r="U649" s="246"/>
      <c r="V649" s="246"/>
      <c r="W649" s="246"/>
      <c r="X649" s="246"/>
      <c r="Y649" s="246"/>
      <c r="Z649" s="246"/>
      <c r="AA649" s="247"/>
      <c r="AB649" s="246"/>
      <c r="AC649" s="248"/>
      <c r="AD649" s="246"/>
      <c r="AE649" s="246"/>
      <c r="AF649" s="246"/>
      <c r="AG649" s="108" t="str">
        <f t="shared" si="81"/>
        <v/>
      </c>
      <c r="AH649" s="13" t="str">
        <f t="shared" si="77"/>
        <v/>
      </c>
      <c r="AI649" s="181" t="str">
        <f>UPPER(IF($Z649="","",IF(COUNTIF($AI$34:$AI648,$Z649)&lt;1,$Z649,"")))</f>
        <v/>
      </c>
      <c r="AJ649" s="36" t="str">
        <f t="shared" si="75"/>
        <v/>
      </c>
      <c r="AK649" s="109" t="str">
        <f t="shared" si="78"/>
        <v/>
      </c>
      <c r="AL649" s="246"/>
      <c r="AM649" s="33"/>
    </row>
    <row r="650" spans="1:39" s="106" customFormat="1">
      <c r="A650" s="36" t="str">
        <f t="shared" si="79"/>
        <v>XXX</v>
      </c>
      <c r="B650" s="105" t="str">
        <f t="shared" si="76"/>
        <v/>
      </c>
      <c r="C650" s="177"/>
      <c r="D650" s="36"/>
      <c r="E650" s="36" t="str">
        <f t="shared" si="80"/>
        <v/>
      </c>
      <c r="F650" s="246"/>
      <c r="G650" s="246"/>
      <c r="H650" s="246"/>
      <c r="I650" s="246"/>
      <c r="J650" s="246"/>
      <c r="K650" s="246"/>
      <c r="L650" s="246"/>
      <c r="M650" s="246"/>
      <c r="N650" s="246"/>
      <c r="O650" s="246"/>
      <c r="P650" s="246"/>
      <c r="Q650" s="246"/>
      <c r="R650" s="246"/>
      <c r="S650" s="246"/>
      <c r="T650" s="246"/>
      <c r="U650" s="246"/>
      <c r="V650" s="246"/>
      <c r="W650" s="246"/>
      <c r="X650" s="246"/>
      <c r="Y650" s="246"/>
      <c r="Z650" s="246"/>
      <c r="AA650" s="247"/>
      <c r="AB650" s="246"/>
      <c r="AC650" s="248"/>
      <c r="AD650" s="246"/>
      <c r="AE650" s="246"/>
      <c r="AF650" s="246"/>
      <c r="AG650" s="108" t="str">
        <f t="shared" si="81"/>
        <v/>
      </c>
      <c r="AH650" s="13" t="str">
        <f t="shared" si="77"/>
        <v/>
      </c>
      <c r="AI650" s="181" t="str">
        <f>UPPER(IF($Z650="","",IF(COUNTIF($AI$34:$AI649,$Z650)&lt;1,$Z650,"")))</f>
        <v/>
      </c>
      <c r="AJ650" s="36" t="str">
        <f t="shared" si="75"/>
        <v/>
      </c>
      <c r="AK650" s="109" t="str">
        <f t="shared" si="78"/>
        <v/>
      </c>
      <c r="AL650" s="246"/>
      <c r="AM650" s="33"/>
    </row>
    <row r="651" spans="1:39" s="106" customFormat="1">
      <c r="A651" s="36" t="str">
        <f t="shared" si="79"/>
        <v>XXX</v>
      </c>
      <c r="B651" s="105" t="str">
        <f t="shared" si="76"/>
        <v/>
      </c>
      <c r="C651" s="177"/>
      <c r="D651" s="36"/>
      <c r="E651" s="36" t="str">
        <f t="shared" si="80"/>
        <v/>
      </c>
      <c r="F651" s="246"/>
      <c r="G651" s="246"/>
      <c r="H651" s="246"/>
      <c r="I651" s="246"/>
      <c r="J651" s="246"/>
      <c r="K651" s="246"/>
      <c r="L651" s="246"/>
      <c r="M651" s="246"/>
      <c r="N651" s="246"/>
      <c r="O651" s="246"/>
      <c r="P651" s="246"/>
      <c r="Q651" s="246"/>
      <c r="R651" s="246"/>
      <c r="S651" s="246"/>
      <c r="T651" s="246"/>
      <c r="U651" s="246"/>
      <c r="V651" s="246"/>
      <c r="W651" s="246"/>
      <c r="X651" s="246"/>
      <c r="Y651" s="246"/>
      <c r="Z651" s="246"/>
      <c r="AA651" s="247"/>
      <c r="AB651" s="246"/>
      <c r="AC651" s="248"/>
      <c r="AD651" s="246"/>
      <c r="AE651" s="246"/>
      <c r="AF651" s="246"/>
      <c r="AG651" s="108" t="str">
        <f t="shared" si="81"/>
        <v/>
      </c>
      <c r="AH651" s="13" t="str">
        <f t="shared" si="77"/>
        <v/>
      </c>
      <c r="AI651" s="181" t="str">
        <f>UPPER(IF($Z651="","",IF(COUNTIF($AI$34:$AI650,$Z651)&lt;1,$Z651,"")))</f>
        <v/>
      </c>
      <c r="AJ651" s="36" t="str">
        <f t="shared" si="75"/>
        <v/>
      </c>
      <c r="AK651" s="109" t="str">
        <f t="shared" si="78"/>
        <v/>
      </c>
      <c r="AL651" s="246"/>
      <c r="AM651" s="33"/>
    </row>
    <row r="652" spans="1:39" s="106" customFormat="1">
      <c r="A652" s="36" t="str">
        <f t="shared" si="79"/>
        <v>XXX</v>
      </c>
      <c r="B652" s="105" t="str">
        <f t="shared" si="76"/>
        <v/>
      </c>
      <c r="C652" s="178"/>
      <c r="D652" s="36"/>
      <c r="E652" s="36" t="str">
        <f t="shared" si="80"/>
        <v/>
      </c>
      <c r="F652" s="246"/>
      <c r="G652" s="246"/>
      <c r="H652" s="246"/>
      <c r="I652" s="246"/>
      <c r="J652" s="246"/>
      <c r="K652" s="246"/>
      <c r="L652" s="246"/>
      <c r="M652" s="246"/>
      <c r="N652" s="246"/>
      <c r="O652" s="246"/>
      <c r="P652" s="246"/>
      <c r="Q652" s="246"/>
      <c r="R652" s="246"/>
      <c r="S652" s="246"/>
      <c r="T652" s="246"/>
      <c r="U652" s="246"/>
      <c r="V652" s="246"/>
      <c r="W652" s="246"/>
      <c r="X652" s="246"/>
      <c r="Y652" s="246"/>
      <c r="Z652" s="246"/>
      <c r="AA652" s="247"/>
      <c r="AB652" s="246"/>
      <c r="AC652" s="248"/>
      <c r="AD652" s="246"/>
      <c r="AE652" s="246"/>
      <c r="AF652" s="246"/>
      <c r="AG652" s="108" t="str">
        <f t="shared" si="81"/>
        <v/>
      </c>
      <c r="AH652" s="13" t="str">
        <f t="shared" si="77"/>
        <v/>
      </c>
      <c r="AI652" s="181" t="str">
        <f>UPPER(IF($Z652="","",IF(COUNTIF($AI$34:$AI651,$Z652)&lt;1,$Z652,"")))</f>
        <v/>
      </c>
      <c r="AJ652" s="36" t="str">
        <f t="shared" si="75"/>
        <v/>
      </c>
      <c r="AK652" s="109" t="str">
        <f t="shared" si="78"/>
        <v/>
      </c>
      <c r="AL652" s="246"/>
      <c r="AM652" s="33"/>
    </row>
    <row r="653" spans="1:39" s="106" customFormat="1">
      <c r="A653" s="36" t="str">
        <f t="shared" si="79"/>
        <v>XXX</v>
      </c>
      <c r="B653" s="105" t="str">
        <f t="shared" si="76"/>
        <v/>
      </c>
      <c r="C653" s="178"/>
      <c r="D653" s="36"/>
      <c r="E653" s="36" t="str">
        <f t="shared" si="80"/>
        <v/>
      </c>
      <c r="F653" s="246"/>
      <c r="G653" s="246"/>
      <c r="H653" s="246"/>
      <c r="I653" s="246"/>
      <c r="J653" s="246"/>
      <c r="K653" s="246"/>
      <c r="L653" s="246"/>
      <c r="M653" s="246"/>
      <c r="N653" s="246"/>
      <c r="O653" s="246"/>
      <c r="P653" s="246"/>
      <c r="Q653" s="246"/>
      <c r="R653" s="246"/>
      <c r="S653" s="246"/>
      <c r="T653" s="246"/>
      <c r="U653" s="246"/>
      <c r="V653" s="246"/>
      <c r="W653" s="246"/>
      <c r="X653" s="246"/>
      <c r="Y653" s="246"/>
      <c r="Z653" s="246"/>
      <c r="AA653" s="247"/>
      <c r="AB653" s="246"/>
      <c r="AC653" s="248"/>
      <c r="AD653" s="246"/>
      <c r="AE653" s="246"/>
      <c r="AF653" s="246"/>
      <c r="AG653" s="108" t="str">
        <f t="shared" si="81"/>
        <v/>
      </c>
      <c r="AH653" s="13" t="str">
        <f t="shared" si="77"/>
        <v/>
      </c>
      <c r="AI653" s="181" t="str">
        <f>UPPER(IF($Z653="","",IF(COUNTIF($AI$34:$AI652,$Z653)&lt;1,$Z653,"")))</f>
        <v/>
      </c>
      <c r="AJ653" s="36" t="str">
        <f t="shared" si="75"/>
        <v/>
      </c>
      <c r="AK653" s="109" t="str">
        <f t="shared" si="78"/>
        <v/>
      </c>
      <c r="AL653" s="246"/>
      <c r="AM653" s="33"/>
    </row>
    <row r="654" spans="1:39" s="106" customFormat="1">
      <c r="A654" s="36" t="str">
        <f t="shared" si="79"/>
        <v>XXX</v>
      </c>
      <c r="B654" s="105" t="str">
        <f t="shared" si="76"/>
        <v/>
      </c>
      <c r="C654" s="178"/>
      <c r="D654" s="36"/>
      <c r="E654" s="36" t="str">
        <f t="shared" si="80"/>
        <v/>
      </c>
      <c r="F654" s="246"/>
      <c r="G654" s="246"/>
      <c r="H654" s="246"/>
      <c r="I654" s="246"/>
      <c r="J654" s="246"/>
      <c r="K654" s="246"/>
      <c r="L654" s="246"/>
      <c r="M654" s="246"/>
      <c r="N654" s="246"/>
      <c r="O654" s="246"/>
      <c r="P654" s="246"/>
      <c r="Q654" s="246"/>
      <c r="R654" s="246"/>
      <c r="S654" s="246"/>
      <c r="T654" s="246"/>
      <c r="U654" s="246"/>
      <c r="V654" s="246"/>
      <c r="W654" s="246"/>
      <c r="X654" s="246"/>
      <c r="Y654" s="246"/>
      <c r="Z654" s="246"/>
      <c r="AA654" s="247"/>
      <c r="AB654" s="246"/>
      <c r="AC654" s="248"/>
      <c r="AD654" s="246"/>
      <c r="AE654" s="246"/>
      <c r="AF654" s="246"/>
      <c r="AG654" s="108" t="str">
        <f t="shared" si="81"/>
        <v/>
      </c>
      <c r="AH654" s="13" t="str">
        <f t="shared" si="77"/>
        <v/>
      </c>
      <c r="AI654" s="181" t="str">
        <f>UPPER(IF($Z654="","",IF(COUNTIF($AI$34:$AI653,$Z654)&lt;1,$Z654,"")))</f>
        <v/>
      </c>
      <c r="AJ654" s="36" t="str">
        <f t="shared" si="75"/>
        <v/>
      </c>
      <c r="AK654" s="109" t="str">
        <f t="shared" si="78"/>
        <v/>
      </c>
      <c r="AL654" s="246"/>
      <c r="AM654" s="33"/>
    </row>
    <row r="655" spans="1:39" s="106" customFormat="1">
      <c r="A655" s="36" t="str">
        <f t="shared" si="79"/>
        <v>XXX</v>
      </c>
      <c r="B655" s="105" t="str">
        <f t="shared" si="76"/>
        <v/>
      </c>
      <c r="C655" s="178"/>
      <c r="D655" s="36"/>
      <c r="E655" s="36" t="str">
        <f t="shared" si="80"/>
        <v/>
      </c>
      <c r="F655" s="246"/>
      <c r="G655" s="246"/>
      <c r="H655" s="246"/>
      <c r="I655" s="246"/>
      <c r="J655" s="246"/>
      <c r="K655" s="246"/>
      <c r="L655" s="246"/>
      <c r="M655" s="246"/>
      <c r="N655" s="246"/>
      <c r="O655" s="246"/>
      <c r="P655" s="246"/>
      <c r="Q655" s="246"/>
      <c r="R655" s="246"/>
      <c r="S655" s="246"/>
      <c r="T655" s="246"/>
      <c r="U655" s="246"/>
      <c r="V655" s="246"/>
      <c r="W655" s="246"/>
      <c r="X655" s="246"/>
      <c r="Y655" s="246"/>
      <c r="Z655" s="246"/>
      <c r="AA655" s="247"/>
      <c r="AB655" s="246"/>
      <c r="AC655" s="248"/>
      <c r="AD655" s="246"/>
      <c r="AE655" s="246"/>
      <c r="AF655" s="246"/>
      <c r="AG655" s="108" t="str">
        <f t="shared" si="81"/>
        <v/>
      </c>
      <c r="AH655" s="13" t="str">
        <f t="shared" si="77"/>
        <v/>
      </c>
      <c r="AI655" s="181" t="str">
        <f>UPPER(IF($Z655="","",IF(COUNTIF($AI$34:$AI654,$Z655)&lt;1,$Z655,"")))</f>
        <v/>
      </c>
      <c r="AJ655" s="36" t="str">
        <f t="shared" si="75"/>
        <v/>
      </c>
      <c r="AK655" s="109" t="str">
        <f t="shared" si="78"/>
        <v/>
      </c>
      <c r="AL655" s="246"/>
      <c r="AM655" s="33"/>
    </row>
    <row r="656" spans="1:39" s="106" customFormat="1">
      <c r="A656" s="36" t="str">
        <f t="shared" si="79"/>
        <v>XXX</v>
      </c>
      <c r="B656" s="105" t="str">
        <f t="shared" si="76"/>
        <v/>
      </c>
      <c r="C656" s="178"/>
      <c r="D656" s="36"/>
      <c r="E656" s="36" t="str">
        <f t="shared" si="80"/>
        <v/>
      </c>
      <c r="F656" s="246"/>
      <c r="G656" s="246"/>
      <c r="H656" s="246"/>
      <c r="I656" s="246"/>
      <c r="J656" s="246"/>
      <c r="K656" s="246"/>
      <c r="L656" s="246"/>
      <c r="M656" s="246"/>
      <c r="N656" s="246"/>
      <c r="O656" s="246"/>
      <c r="P656" s="246"/>
      <c r="Q656" s="246"/>
      <c r="R656" s="246"/>
      <c r="S656" s="246"/>
      <c r="T656" s="246"/>
      <c r="U656" s="246"/>
      <c r="V656" s="246"/>
      <c r="W656" s="246"/>
      <c r="X656" s="246"/>
      <c r="Y656" s="246"/>
      <c r="Z656" s="246"/>
      <c r="AA656" s="247"/>
      <c r="AB656" s="246"/>
      <c r="AC656" s="248"/>
      <c r="AD656" s="246"/>
      <c r="AE656" s="246"/>
      <c r="AF656" s="246"/>
      <c r="AG656" s="108" t="str">
        <f t="shared" si="81"/>
        <v/>
      </c>
      <c r="AH656" s="13" t="str">
        <f t="shared" si="77"/>
        <v/>
      </c>
      <c r="AI656" s="181" t="str">
        <f>UPPER(IF($Z656="","",IF(COUNTIF($AI$34:$AI655,$Z656)&lt;1,$Z656,"")))</f>
        <v/>
      </c>
      <c r="AJ656" s="36" t="str">
        <f t="shared" si="75"/>
        <v/>
      </c>
      <c r="AK656" s="109" t="str">
        <f t="shared" si="78"/>
        <v/>
      </c>
      <c r="AL656" s="246"/>
      <c r="AM656" s="33"/>
    </row>
    <row r="657" spans="1:39" s="106" customFormat="1">
      <c r="A657" s="36" t="str">
        <f t="shared" si="79"/>
        <v>XXX</v>
      </c>
      <c r="B657" s="105" t="str">
        <f t="shared" si="76"/>
        <v/>
      </c>
      <c r="C657" s="178"/>
      <c r="D657" s="36"/>
      <c r="E657" s="36" t="str">
        <f t="shared" si="80"/>
        <v/>
      </c>
      <c r="F657" s="246"/>
      <c r="G657" s="246"/>
      <c r="H657" s="246"/>
      <c r="I657" s="246"/>
      <c r="J657" s="246"/>
      <c r="K657" s="246"/>
      <c r="L657" s="246"/>
      <c r="M657" s="246"/>
      <c r="N657" s="246"/>
      <c r="O657" s="246"/>
      <c r="P657" s="246"/>
      <c r="Q657" s="246"/>
      <c r="R657" s="246"/>
      <c r="S657" s="246"/>
      <c r="T657" s="246"/>
      <c r="U657" s="246"/>
      <c r="V657" s="246"/>
      <c r="W657" s="246"/>
      <c r="X657" s="246"/>
      <c r="Y657" s="246"/>
      <c r="Z657" s="246"/>
      <c r="AA657" s="247"/>
      <c r="AB657" s="246"/>
      <c r="AC657" s="248"/>
      <c r="AD657" s="246"/>
      <c r="AE657" s="246"/>
      <c r="AF657" s="246"/>
      <c r="AG657" s="108" t="str">
        <f t="shared" si="81"/>
        <v/>
      </c>
      <c r="AH657" s="13" t="str">
        <f t="shared" si="77"/>
        <v/>
      </c>
      <c r="AI657" s="181" t="str">
        <f>UPPER(IF($Z657="","",IF(COUNTIF($AI$34:$AI656,$Z657)&lt;1,$Z657,"")))</f>
        <v/>
      </c>
      <c r="AJ657" s="36" t="str">
        <f t="shared" si="75"/>
        <v/>
      </c>
      <c r="AK657" s="109" t="str">
        <f t="shared" si="78"/>
        <v/>
      </c>
      <c r="AL657" s="246"/>
      <c r="AM657" s="33"/>
    </row>
    <row r="658" spans="1:39" s="106" customFormat="1">
      <c r="A658" s="36" t="str">
        <f t="shared" si="79"/>
        <v>XXX</v>
      </c>
      <c r="B658" s="105" t="str">
        <f t="shared" si="76"/>
        <v/>
      </c>
      <c r="C658" s="178"/>
      <c r="D658" s="36"/>
      <c r="E658" s="36" t="str">
        <f t="shared" si="80"/>
        <v/>
      </c>
      <c r="F658" s="246"/>
      <c r="G658" s="246"/>
      <c r="H658" s="246"/>
      <c r="I658" s="246"/>
      <c r="J658" s="246"/>
      <c r="K658" s="246"/>
      <c r="L658" s="246"/>
      <c r="M658" s="246"/>
      <c r="N658" s="246"/>
      <c r="O658" s="246"/>
      <c r="P658" s="246"/>
      <c r="Q658" s="246"/>
      <c r="R658" s="246"/>
      <c r="S658" s="246"/>
      <c r="T658" s="246"/>
      <c r="U658" s="246"/>
      <c r="V658" s="246"/>
      <c r="W658" s="246"/>
      <c r="X658" s="246"/>
      <c r="Y658" s="246"/>
      <c r="Z658" s="246"/>
      <c r="AA658" s="247"/>
      <c r="AB658" s="246"/>
      <c r="AC658" s="248"/>
      <c r="AD658" s="246"/>
      <c r="AE658" s="246"/>
      <c r="AF658" s="246"/>
      <c r="AG658" s="108" t="str">
        <f t="shared" si="81"/>
        <v/>
      </c>
      <c r="AH658" s="13" t="str">
        <f t="shared" si="77"/>
        <v/>
      </c>
      <c r="AI658" s="181" t="str">
        <f>UPPER(IF($Z658="","",IF(COUNTIF($AI$34:$AI657,$Z658)&lt;1,$Z658,"")))</f>
        <v/>
      </c>
      <c r="AJ658" s="36" t="str">
        <f t="shared" si="75"/>
        <v/>
      </c>
      <c r="AK658" s="109" t="str">
        <f t="shared" si="78"/>
        <v/>
      </c>
      <c r="AL658" s="246"/>
      <c r="AM658" s="33"/>
    </row>
    <row r="659" spans="1:39" s="106" customFormat="1">
      <c r="A659" s="36" t="str">
        <f t="shared" si="79"/>
        <v>XXX</v>
      </c>
      <c r="B659" s="105" t="str">
        <f t="shared" si="76"/>
        <v/>
      </c>
      <c r="C659" s="178"/>
      <c r="D659" s="36"/>
      <c r="E659" s="36" t="str">
        <f t="shared" si="80"/>
        <v/>
      </c>
      <c r="F659" s="246"/>
      <c r="G659" s="246"/>
      <c r="H659" s="246"/>
      <c r="I659" s="246"/>
      <c r="J659" s="246"/>
      <c r="K659" s="246"/>
      <c r="L659" s="246"/>
      <c r="M659" s="246"/>
      <c r="N659" s="246"/>
      <c r="O659" s="246"/>
      <c r="P659" s="246"/>
      <c r="Q659" s="246"/>
      <c r="R659" s="246"/>
      <c r="S659" s="246"/>
      <c r="T659" s="246"/>
      <c r="U659" s="246"/>
      <c r="V659" s="246"/>
      <c r="W659" s="246"/>
      <c r="X659" s="246"/>
      <c r="Y659" s="246"/>
      <c r="Z659" s="246"/>
      <c r="AA659" s="247"/>
      <c r="AB659" s="246"/>
      <c r="AC659" s="248"/>
      <c r="AD659" s="246"/>
      <c r="AE659" s="246"/>
      <c r="AF659" s="246"/>
      <c r="AG659" s="108" t="str">
        <f t="shared" si="81"/>
        <v/>
      </c>
      <c r="AH659" s="13" t="str">
        <f t="shared" si="77"/>
        <v/>
      </c>
      <c r="AI659" s="181" t="str">
        <f>UPPER(IF($Z659="","",IF(COUNTIF($AI$34:$AI658,$Z659)&lt;1,$Z659,"")))</f>
        <v/>
      </c>
      <c r="AJ659" s="36" t="str">
        <f t="shared" ref="AJ659:AJ722" si="82">IF(Z659="","",IF(COUNTIF(Z$35:Z$1035,$Z659)&lt;4,"每隊最少4人",IF(COUNTIF(Z$35:Z$1035,Z659)&gt;6,"每隊最多6人",COUNTIF(Z$35:Z$1035,Z659))))</f>
        <v/>
      </c>
      <c r="AK659" s="109" t="str">
        <f t="shared" si="78"/>
        <v/>
      </c>
      <c r="AL659" s="246"/>
      <c r="AM659" s="33"/>
    </row>
    <row r="660" spans="1:39" s="106" customFormat="1">
      <c r="A660" s="36" t="str">
        <f t="shared" si="79"/>
        <v>XXX</v>
      </c>
      <c r="B660" s="105" t="str">
        <f t="shared" si="76"/>
        <v/>
      </c>
      <c r="C660" s="178"/>
      <c r="D660" s="36"/>
      <c r="E660" s="36" t="str">
        <f t="shared" si="80"/>
        <v/>
      </c>
      <c r="F660" s="246"/>
      <c r="G660" s="246"/>
      <c r="H660" s="246"/>
      <c r="I660" s="246"/>
      <c r="J660" s="246"/>
      <c r="K660" s="246"/>
      <c r="L660" s="246"/>
      <c r="M660" s="246"/>
      <c r="N660" s="246"/>
      <c r="O660" s="246"/>
      <c r="P660" s="246"/>
      <c r="Q660" s="246"/>
      <c r="R660" s="246"/>
      <c r="S660" s="246"/>
      <c r="T660" s="246"/>
      <c r="U660" s="246"/>
      <c r="V660" s="246"/>
      <c r="W660" s="246"/>
      <c r="X660" s="246"/>
      <c r="Y660" s="246"/>
      <c r="Z660" s="246"/>
      <c r="AA660" s="247"/>
      <c r="AB660" s="246"/>
      <c r="AC660" s="248"/>
      <c r="AD660" s="246"/>
      <c r="AE660" s="246"/>
      <c r="AF660" s="246"/>
      <c r="AG660" s="108" t="str">
        <f t="shared" si="81"/>
        <v/>
      </c>
      <c r="AH660" s="13" t="str">
        <f t="shared" si="77"/>
        <v/>
      </c>
      <c r="AI660" s="181" t="str">
        <f>UPPER(IF($Z660="","",IF(COUNTIF($AI$34:$AI659,$Z660)&lt;1,$Z660,"")))</f>
        <v/>
      </c>
      <c r="AJ660" s="36" t="str">
        <f t="shared" si="82"/>
        <v/>
      </c>
      <c r="AK660" s="109" t="str">
        <f t="shared" si="78"/>
        <v/>
      </c>
      <c r="AL660" s="246"/>
      <c r="AM660" s="33"/>
    </row>
    <row r="661" spans="1:39" s="106" customFormat="1">
      <c r="A661" s="36" t="str">
        <f t="shared" si="79"/>
        <v>XXX</v>
      </c>
      <c r="B661" s="105" t="str">
        <f t="shared" si="76"/>
        <v/>
      </c>
      <c r="C661" s="178"/>
      <c r="D661" s="36"/>
      <c r="E661" s="36" t="str">
        <f t="shared" si="80"/>
        <v/>
      </c>
      <c r="F661" s="246"/>
      <c r="G661" s="246"/>
      <c r="H661" s="246"/>
      <c r="I661" s="246"/>
      <c r="J661" s="246"/>
      <c r="K661" s="246"/>
      <c r="L661" s="246"/>
      <c r="M661" s="246"/>
      <c r="N661" s="246"/>
      <c r="O661" s="246"/>
      <c r="P661" s="246"/>
      <c r="Q661" s="246"/>
      <c r="R661" s="246"/>
      <c r="S661" s="246"/>
      <c r="T661" s="246"/>
      <c r="U661" s="246"/>
      <c r="V661" s="246"/>
      <c r="W661" s="246"/>
      <c r="X661" s="246"/>
      <c r="Y661" s="246"/>
      <c r="Z661" s="246"/>
      <c r="AA661" s="247"/>
      <c r="AB661" s="246"/>
      <c r="AC661" s="248"/>
      <c r="AD661" s="246"/>
      <c r="AE661" s="246"/>
      <c r="AF661" s="246"/>
      <c r="AG661" s="108" t="str">
        <f t="shared" si="81"/>
        <v/>
      </c>
      <c r="AH661" s="13" t="str">
        <f t="shared" si="77"/>
        <v/>
      </c>
      <c r="AI661" s="181" t="str">
        <f>UPPER(IF($Z661="","",IF(COUNTIF($AI$34:$AI660,$Z661)&lt;1,$Z661,"")))</f>
        <v/>
      </c>
      <c r="AJ661" s="36" t="str">
        <f t="shared" si="82"/>
        <v/>
      </c>
      <c r="AK661" s="109" t="str">
        <f t="shared" si="78"/>
        <v/>
      </c>
      <c r="AL661" s="246"/>
      <c r="AM661" s="33"/>
    </row>
    <row r="662" spans="1:39" s="106" customFormat="1">
      <c r="A662" s="36" t="str">
        <f t="shared" si="79"/>
        <v>XXX</v>
      </c>
      <c r="B662" s="105" t="str">
        <f t="shared" si="76"/>
        <v/>
      </c>
      <c r="C662" s="178"/>
      <c r="D662" s="36"/>
      <c r="E662" s="36" t="str">
        <f t="shared" si="80"/>
        <v/>
      </c>
      <c r="F662" s="246"/>
      <c r="G662" s="246"/>
      <c r="H662" s="246"/>
      <c r="I662" s="246"/>
      <c r="J662" s="246"/>
      <c r="K662" s="246"/>
      <c r="L662" s="246"/>
      <c r="M662" s="246"/>
      <c r="N662" s="246"/>
      <c r="O662" s="246"/>
      <c r="P662" s="246"/>
      <c r="Q662" s="246"/>
      <c r="R662" s="246"/>
      <c r="S662" s="246"/>
      <c r="T662" s="246"/>
      <c r="U662" s="246"/>
      <c r="V662" s="246"/>
      <c r="W662" s="246"/>
      <c r="X662" s="246"/>
      <c r="Y662" s="246"/>
      <c r="Z662" s="246"/>
      <c r="AA662" s="247"/>
      <c r="AB662" s="246"/>
      <c r="AC662" s="248"/>
      <c r="AD662" s="246"/>
      <c r="AE662" s="246"/>
      <c r="AF662" s="246"/>
      <c r="AG662" s="108" t="str">
        <f t="shared" si="81"/>
        <v/>
      </c>
      <c r="AH662" s="13" t="str">
        <f t="shared" si="77"/>
        <v/>
      </c>
      <c r="AI662" s="181" t="str">
        <f>UPPER(IF($Z662="","",IF(COUNTIF($AI$34:$AI661,$Z662)&lt;1,$Z662,"")))</f>
        <v/>
      </c>
      <c r="AJ662" s="36" t="str">
        <f t="shared" si="82"/>
        <v/>
      </c>
      <c r="AK662" s="109" t="str">
        <f t="shared" si="78"/>
        <v/>
      </c>
      <c r="AL662" s="246"/>
      <c r="AM662" s="33"/>
    </row>
    <row r="663" spans="1:39" s="106" customFormat="1">
      <c r="A663" s="36" t="str">
        <f t="shared" si="79"/>
        <v>XXX</v>
      </c>
      <c r="B663" s="105" t="str">
        <f t="shared" si="76"/>
        <v/>
      </c>
      <c r="C663" s="178"/>
      <c r="D663" s="36"/>
      <c r="E663" s="36" t="str">
        <f t="shared" si="80"/>
        <v/>
      </c>
      <c r="F663" s="246"/>
      <c r="G663" s="246"/>
      <c r="H663" s="246"/>
      <c r="I663" s="246"/>
      <c r="J663" s="246"/>
      <c r="K663" s="246"/>
      <c r="L663" s="246"/>
      <c r="M663" s="246"/>
      <c r="N663" s="246"/>
      <c r="O663" s="246"/>
      <c r="P663" s="246"/>
      <c r="Q663" s="246"/>
      <c r="R663" s="246"/>
      <c r="S663" s="246"/>
      <c r="T663" s="246"/>
      <c r="U663" s="246"/>
      <c r="V663" s="246"/>
      <c r="W663" s="246"/>
      <c r="X663" s="246"/>
      <c r="Y663" s="246"/>
      <c r="Z663" s="246"/>
      <c r="AA663" s="247"/>
      <c r="AB663" s="246"/>
      <c r="AC663" s="248"/>
      <c r="AD663" s="246"/>
      <c r="AE663" s="246"/>
      <c r="AF663" s="246"/>
      <c r="AG663" s="108" t="str">
        <f t="shared" si="81"/>
        <v/>
      </c>
      <c r="AH663" s="13" t="str">
        <f t="shared" si="77"/>
        <v/>
      </c>
      <c r="AI663" s="181" t="str">
        <f>UPPER(IF($Z663="","",IF(COUNTIF($AI$34:$AI662,$Z663)&lt;1,$Z663,"")))</f>
        <v/>
      </c>
      <c r="AJ663" s="36" t="str">
        <f t="shared" si="82"/>
        <v/>
      </c>
      <c r="AK663" s="109" t="str">
        <f t="shared" si="78"/>
        <v/>
      </c>
      <c r="AL663" s="246"/>
      <c r="AM663" s="33"/>
    </row>
    <row r="664" spans="1:39" s="106" customFormat="1">
      <c r="A664" s="36" t="str">
        <f t="shared" si="79"/>
        <v>XXX</v>
      </c>
      <c r="B664" s="105" t="str">
        <f t="shared" si="76"/>
        <v/>
      </c>
      <c r="C664" s="178"/>
      <c r="D664" s="36"/>
      <c r="E664" s="36" t="str">
        <f t="shared" si="80"/>
        <v/>
      </c>
      <c r="F664" s="246"/>
      <c r="G664" s="246"/>
      <c r="H664" s="246"/>
      <c r="I664" s="246"/>
      <c r="J664" s="246"/>
      <c r="K664" s="246"/>
      <c r="L664" s="246"/>
      <c r="M664" s="246"/>
      <c r="N664" s="246"/>
      <c r="O664" s="246"/>
      <c r="P664" s="246"/>
      <c r="Q664" s="246"/>
      <c r="R664" s="246"/>
      <c r="S664" s="246"/>
      <c r="T664" s="246"/>
      <c r="U664" s="246"/>
      <c r="V664" s="246"/>
      <c r="W664" s="246"/>
      <c r="X664" s="246"/>
      <c r="Y664" s="246"/>
      <c r="Z664" s="246"/>
      <c r="AA664" s="247"/>
      <c r="AB664" s="246"/>
      <c r="AC664" s="248"/>
      <c r="AD664" s="246"/>
      <c r="AE664" s="246"/>
      <c r="AF664" s="246"/>
      <c r="AG664" s="108" t="str">
        <f t="shared" si="81"/>
        <v/>
      </c>
      <c r="AH664" s="13" t="str">
        <f t="shared" si="77"/>
        <v/>
      </c>
      <c r="AI664" s="181" t="str">
        <f>UPPER(IF($Z664="","",IF(COUNTIF($AI$34:$AI663,$Z664)&lt;1,$Z664,"")))</f>
        <v/>
      </c>
      <c r="AJ664" s="36" t="str">
        <f t="shared" si="82"/>
        <v/>
      </c>
      <c r="AK664" s="109" t="str">
        <f t="shared" si="78"/>
        <v/>
      </c>
      <c r="AL664" s="246"/>
      <c r="AM664" s="33"/>
    </row>
    <row r="665" spans="1:39" s="106" customFormat="1">
      <c r="A665" s="36" t="str">
        <f t="shared" si="79"/>
        <v>XXX</v>
      </c>
      <c r="B665" s="105" t="str">
        <f t="shared" si="76"/>
        <v/>
      </c>
      <c r="C665" s="178"/>
      <c r="D665" s="36"/>
      <c r="E665" s="36" t="str">
        <f t="shared" si="80"/>
        <v/>
      </c>
      <c r="F665" s="246"/>
      <c r="G665" s="246"/>
      <c r="H665" s="246"/>
      <c r="I665" s="246"/>
      <c r="J665" s="246"/>
      <c r="K665" s="246"/>
      <c r="L665" s="246"/>
      <c r="M665" s="246"/>
      <c r="N665" s="246"/>
      <c r="O665" s="246"/>
      <c r="P665" s="246"/>
      <c r="Q665" s="246"/>
      <c r="R665" s="246"/>
      <c r="S665" s="246"/>
      <c r="T665" s="246"/>
      <c r="U665" s="246"/>
      <c r="V665" s="246"/>
      <c r="W665" s="246"/>
      <c r="X665" s="246"/>
      <c r="Y665" s="246"/>
      <c r="Z665" s="246"/>
      <c r="AA665" s="247"/>
      <c r="AB665" s="246"/>
      <c r="AC665" s="248"/>
      <c r="AD665" s="246"/>
      <c r="AE665" s="246"/>
      <c r="AF665" s="246"/>
      <c r="AG665" s="108" t="str">
        <f t="shared" si="81"/>
        <v/>
      </c>
      <c r="AH665" s="13" t="str">
        <f t="shared" si="77"/>
        <v/>
      </c>
      <c r="AI665" s="181" t="str">
        <f>UPPER(IF($Z665="","",IF(COUNTIF($AI$34:$AI664,$Z665)&lt;1,$Z665,"")))</f>
        <v/>
      </c>
      <c r="AJ665" s="36" t="str">
        <f t="shared" si="82"/>
        <v/>
      </c>
      <c r="AK665" s="109" t="str">
        <f t="shared" si="78"/>
        <v/>
      </c>
      <c r="AL665" s="246"/>
      <c r="AM665" s="33"/>
    </row>
    <row r="666" spans="1:39" s="106" customFormat="1">
      <c r="A666" s="36" t="str">
        <f t="shared" si="79"/>
        <v>XXX</v>
      </c>
      <c r="B666" s="105" t="str">
        <f t="shared" si="76"/>
        <v/>
      </c>
      <c r="C666" s="178"/>
      <c r="D666" s="36"/>
      <c r="E666" s="36" t="str">
        <f t="shared" si="80"/>
        <v/>
      </c>
      <c r="F666" s="246"/>
      <c r="G666" s="246"/>
      <c r="H666" s="246"/>
      <c r="I666" s="246"/>
      <c r="J666" s="246"/>
      <c r="K666" s="246"/>
      <c r="L666" s="246"/>
      <c r="M666" s="246"/>
      <c r="N666" s="246"/>
      <c r="O666" s="246"/>
      <c r="P666" s="246"/>
      <c r="Q666" s="246"/>
      <c r="R666" s="246"/>
      <c r="S666" s="246"/>
      <c r="T666" s="246"/>
      <c r="U666" s="246"/>
      <c r="V666" s="246"/>
      <c r="W666" s="246"/>
      <c r="X666" s="246"/>
      <c r="Y666" s="246"/>
      <c r="Z666" s="246"/>
      <c r="AA666" s="247"/>
      <c r="AB666" s="246"/>
      <c r="AC666" s="248"/>
      <c r="AD666" s="246"/>
      <c r="AE666" s="246"/>
      <c r="AF666" s="246"/>
      <c r="AG666" s="108" t="str">
        <f t="shared" si="81"/>
        <v/>
      </c>
      <c r="AH666" s="13" t="str">
        <f t="shared" si="77"/>
        <v/>
      </c>
      <c r="AI666" s="181" t="str">
        <f>UPPER(IF($Z666="","",IF(COUNTIF($AI$34:$AI665,$Z666)&lt;1,$Z666,"")))</f>
        <v/>
      </c>
      <c r="AJ666" s="36" t="str">
        <f t="shared" si="82"/>
        <v/>
      </c>
      <c r="AK666" s="109" t="str">
        <f t="shared" si="78"/>
        <v/>
      </c>
      <c r="AL666" s="246"/>
      <c r="AM666" s="33"/>
    </row>
    <row r="667" spans="1:39" s="106" customFormat="1">
      <c r="A667" s="36" t="str">
        <f t="shared" si="79"/>
        <v>XXX</v>
      </c>
      <c r="B667" s="105" t="str">
        <f t="shared" si="76"/>
        <v/>
      </c>
      <c r="C667" s="178"/>
      <c r="D667" s="36"/>
      <c r="E667" s="36" t="str">
        <f t="shared" si="80"/>
        <v/>
      </c>
      <c r="F667" s="246"/>
      <c r="G667" s="246"/>
      <c r="H667" s="246"/>
      <c r="I667" s="246"/>
      <c r="J667" s="246"/>
      <c r="K667" s="246"/>
      <c r="L667" s="246"/>
      <c r="M667" s="246"/>
      <c r="N667" s="246"/>
      <c r="O667" s="246"/>
      <c r="P667" s="246"/>
      <c r="Q667" s="246"/>
      <c r="R667" s="246"/>
      <c r="S667" s="246"/>
      <c r="T667" s="246"/>
      <c r="U667" s="246"/>
      <c r="V667" s="246"/>
      <c r="W667" s="246"/>
      <c r="X667" s="246"/>
      <c r="Y667" s="246"/>
      <c r="Z667" s="246"/>
      <c r="AA667" s="247"/>
      <c r="AB667" s="246"/>
      <c r="AC667" s="248"/>
      <c r="AD667" s="246"/>
      <c r="AE667" s="246"/>
      <c r="AF667" s="246"/>
      <c r="AG667" s="108" t="str">
        <f t="shared" si="81"/>
        <v/>
      </c>
      <c r="AH667" s="13" t="str">
        <f t="shared" si="77"/>
        <v/>
      </c>
      <c r="AI667" s="181" t="str">
        <f>UPPER(IF($Z667="","",IF(COUNTIF($AI$34:$AI666,$Z667)&lt;1,$Z667,"")))</f>
        <v/>
      </c>
      <c r="AJ667" s="36" t="str">
        <f t="shared" si="82"/>
        <v/>
      </c>
      <c r="AK667" s="109" t="str">
        <f t="shared" si="78"/>
        <v/>
      </c>
      <c r="AL667" s="246"/>
      <c r="AM667" s="33"/>
    </row>
    <row r="668" spans="1:39" s="106" customFormat="1">
      <c r="A668" s="36" t="str">
        <f t="shared" si="79"/>
        <v>XXX</v>
      </c>
      <c r="B668" s="105" t="str">
        <f t="shared" si="76"/>
        <v/>
      </c>
      <c r="C668" s="178"/>
      <c r="D668" s="36"/>
      <c r="E668" s="36" t="str">
        <f t="shared" si="80"/>
        <v/>
      </c>
      <c r="F668" s="246"/>
      <c r="G668" s="246"/>
      <c r="H668" s="246"/>
      <c r="I668" s="246"/>
      <c r="J668" s="246"/>
      <c r="K668" s="246"/>
      <c r="L668" s="246"/>
      <c r="M668" s="246"/>
      <c r="N668" s="246"/>
      <c r="O668" s="246"/>
      <c r="P668" s="246"/>
      <c r="Q668" s="246"/>
      <c r="R668" s="246"/>
      <c r="S668" s="246"/>
      <c r="T668" s="246"/>
      <c r="U668" s="246"/>
      <c r="V668" s="246"/>
      <c r="W668" s="246"/>
      <c r="X668" s="246"/>
      <c r="Y668" s="246"/>
      <c r="Z668" s="246"/>
      <c r="AA668" s="247"/>
      <c r="AB668" s="246"/>
      <c r="AC668" s="248"/>
      <c r="AD668" s="246"/>
      <c r="AE668" s="246"/>
      <c r="AF668" s="246"/>
      <c r="AG668" s="108" t="str">
        <f t="shared" si="81"/>
        <v/>
      </c>
      <c r="AH668" s="13" t="str">
        <f t="shared" si="77"/>
        <v/>
      </c>
      <c r="AI668" s="181" t="str">
        <f>UPPER(IF($Z668="","",IF(COUNTIF($AI$34:$AI667,$Z668)&lt;1,$Z668,"")))</f>
        <v/>
      </c>
      <c r="AJ668" s="36" t="str">
        <f t="shared" si="82"/>
        <v/>
      </c>
      <c r="AK668" s="109" t="str">
        <f t="shared" si="78"/>
        <v/>
      </c>
      <c r="AL668" s="246"/>
      <c r="AM668" s="33"/>
    </row>
    <row r="669" spans="1:39" s="106" customFormat="1">
      <c r="A669" s="36" t="str">
        <f t="shared" si="79"/>
        <v>XXX</v>
      </c>
      <c r="B669" s="105" t="str">
        <f t="shared" si="76"/>
        <v/>
      </c>
      <c r="C669" s="178"/>
      <c r="D669" s="36"/>
      <c r="E669" s="36" t="str">
        <f t="shared" si="80"/>
        <v/>
      </c>
      <c r="F669" s="246"/>
      <c r="G669" s="246"/>
      <c r="H669" s="246"/>
      <c r="I669" s="246"/>
      <c r="J669" s="246"/>
      <c r="K669" s="246"/>
      <c r="L669" s="246"/>
      <c r="M669" s="246"/>
      <c r="N669" s="246"/>
      <c r="O669" s="246"/>
      <c r="P669" s="246"/>
      <c r="Q669" s="246"/>
      <c r="R669" s="246"/>
      <c r="S669" s="246"/>
      <c r="T669" s="246"/>
      <c r="U669" s="246"/>
      <c r="V669" s="246"/>
      <c r="W669" s="246"/>
      <c r="X669" s="246"/>
      <c r="Y669" s="246"/>
      <c r="Z669" s="246"/>
      <c r="AA669" s="247"/>
      <c r="AB669" s="246"/>
      <c r="AC669" s="248"/>
      <c r="AD669" s="246"/>
      <c r="AE669" s="246"/>
      <c r="AF669" s="246"/>
      <c r="AG669" s="108" t="str">
        <f t="shared" si="81"/>
        <v/>
      </c>
      <c r="AH669" s="13" t="str">
        <f t="shared" si="77"/>
        <v/>
      </c>
      <c r="AI669" s="181" t="str">
        <f>UPPER(IF($Z669="","",IF(COUNTIF($AI$34:$AI668,$Z669)&lt;1,$Z669,"")))</f>
        <v/>
      </c>
      <c r="AJ669" s="36" t="str">
        <f t="shared" si="82"/>
        <v/>
      </c>
      <c r="AK669" s="109" t="str">
        <f t="shared" si="78"/>
        <v/>
      </c>
      <c r="AL669" s="246"/>
      <c r="AM669" s="33"/>
    </row>
    <row r="670" spans="1:39" s="106" customFormat="1">
      <c r="A670" s="36" t="str">
        <f t="shared" si="79"/>
        <v>XXX</v>
      </c>
      <c r="B670" s="105" t="str">
        <f t="shared" si="76"/>
        <v/>
      </c>
      <c r="C670" s="178"/>
      <c r="D670" s="36"/>
      <c r="E670" s="36" t="str">
        <f t="shared" si="80"/>
        <v/>
      </c>
      <c r="F670" s="246"/>
      <c r="G670" s="246"/>
      <c r="H670" s="246"/>
      <c r="I670" s="246"/>
      <c r="J670" s="246"/>
      <c r="K670" s="246"/>
      <c r="L670" s="246"/>
      <c r="M670" s="246"/>
      <c r="N670" s="246"/>
      <c r="O670" s="246"/>
      <c r="P670" s="246"/>
      <c r="Q670" s="246"/>
      <c r="R670" s="246"/>
      <c r="S670" s="246"/>
      <c r="T670" s="246"/>
      <c r="U670" s="246"/>
      <c r="V670" s="246"/>
      <c r="W670" s="246"/>
      <c r="X670" s="246"/>
      <c r="Y670" s="246"/>
      <c r="Z670" s="246"/>
      <c r="AA670" s="247"/>
      <c r="AB670" s="246"/>
      <c r="AC670" s="248"/>
      <c r="AD670" s="246"/>
      <c r="AE670" s="246"/>
      <c r="AF670" s="246"/>
      <c r="AG670" s="108" t="str">
        <f t="shared" si="81"/>
        <v/>
      </c>
      <c r="AH670" s="13" t="str">
        <f t="shared" si="77"/>
        <v/>
      </c>
      <c r="AI670" s="181" t="str">
        <f>UPPER(IF($Z670="","",IF(COUNTIF($AI$34:$AI669,$Z670)&lt;1,$Z670,"")))</f>
        <v/>
      </c>
      <c r="AJ670" s="36" t="str">
        <f t="shared" si="82"/>
        <v/>
      </c>
      <c r="AK670" s="109" t="str">
        <f t="shared" si="78"/>
        <v/>
      </c>
      <c r="AL670" s="246"/>
      <c r="AM670" s="33"/>
    </row>
    <row r="671" spans="1:39" s="106" customFormat="1">
      <c r="A671" s="36" t="str">
        <f t="shared" si="79"/>
        <v>XXX</v>
      </c>
      <c r="B671" s="105" t="str">
        <f t="shared" si="76"/>
        <v/>
      </c>
      <c r="C671" s="178"/>
      <c r="D671" s="36"/>
      <c r="E671" s="36" t="str">
        <f t="shared" si="80"/>
        <v/>
      </c>
      <c r="F671" s="246"/>
      <c r="G671" s="246"/>
      <c r="H671" s="246"/>
      <c r="I671" s="246"/>
      <c r="J671" s="246"/>
      <c r="K671" s="246"/>
      <c r="L671" s="246"/>
      <c r="M671" s="246"/>
      <c r="N671" s="246"/>
      <c r="O671" s="246"/>
      <c r="P671" s="246"/>
      <c r="Q671" s="246"/>
      <c r="R671" s="246"/>
      <c r="S671" s="246"/>
      <c r="T671" s="246"/>
      <c r="U671" s="246"/>
      <c r="V671" s="246"/>
      <c r="W671" s="246"/>
      <c r="X671" s="246"/>
      <c r="Y671" s="246"/>
      <c r="Z671" s="246"/>
      <c r="AA671" s="247"/>
      <c r="AB671" s="246"/>
      <c r="AC671" s="248"/>
      <c r="AD671" s="246"/>
      <c r="AE671" s="246"/>
      <c r="AF671" s="246"/>
      <c r="AG671" s="108" t="str">
        <f t="shared" si="81"/>
        <v/>
      </c>
      <c r="AH671" s="13" t="str">
        <f t="shared" si="77"/>
        <v/>
      </c>
      <c r="AI671" s="181" t="str">
        <f>UPPER(IF($Z671="","",IF(COUNTIF($AI$34:$AI670,$Z671)&lt;1,$Z671,"")))</f>
        <v/>
      </c>
      <c r="AJ671" s="36" t="str">
        <f t="shared" si="82"/>
        <v/>
      </c>
      <c r="AK671" s="109" t="str">
        <f t="shared" si="78"/>
        <v/>
      </c>
      <c r="AL671" s="246"/>
      <c r="AM671" s="33"/>
    </row>
    <row r="672" spans="1:39" s="106" customFormat="1">
      <c r="A672" s="36" t="str">
        <f t="shared" si="79"/>
        <v>XXX</v>
      </c>
      <c r="B672" s="105" t="str">
        <f t="shared" si="76"/>
        <v/>
      </c>
      <c r="C672" s="178"/>
      <c r="D672" s="36"/>
      <c r="E672" s="36" t="str">
        <f t="shared" si="80"/>
        <v/>
      </c>
      <c r="F672" s="246"/>
      <c r="G672" s="246"/>
      <c r="H672" s="246"/>
      <c r="I672" s="246"/>
      <c r="J672" s="246"/>
      <c r="K672" s="246"/>
      <c r="L672" s="246"/>
      <c r="M672" s="246"/>
      <c r="N672" s="246"/>
      <c r="O672" s="246"/>
      <c r="P672" s="246"/>
      <c r="Q672" s="246"/>
      <c r="R672" s="246"/>
      <c r="S672" s="246"/>
      <c r="T672" s="246"/>
      <c r="U672" s="246"/>
      <c r="V672" s="246"/>
      <c r="W672" s="246"/>
      <c r="X672" s="246"/>
      <c r="Y672" s="246"/>
      <c r="Z672" s="246"/>
      <c r="AA672" s="247"/>
      <c r="AB672" s="246"/>
      <c r="AC672" s="248"/>
      <c r="AD672" s="246"/>
      <c r="AE672" s="246"/>
      <c r="AF672" s="246"/>
      <c r="AG672" s="108" t="str">
        <f t="shared" si="81"/>
        <v/>
      </c>
      <c r="AH672" s="13" t="str">
        <f t="shared" si="77"/>
        <v/>
      </c>
      <c r="AI672" s="181" t="str">
        <f>UPPER(IF($Z672="","",IF(COUNTIF($AI$34:$AI671,$Z672)&lt;1,$Z672,"")))</f>
        <v/>
      </c>
      <c r="AJ672" s="36" t="str">
        <f t="shared" si="82"/>
        <v/>
      </c>
      <c r="AK672" s="109" t="str">
        <f t="shared" si="78"/>
        <v/>
      </c>
      <c r="AL672" s="246"/>
      <c r="AM672" s="33"/>
    </row>
    <row r="673" spans="1:39" s="106" customFormat="1">
      <c r="A673" s="36" t="str">
        <f t="shared" si="79"/>
        <v>XXX</v>
      </c>
      <c r="B673" s="105" t="str">
        <f t="shared" si="76"/>
        <v/>
      </c>
      <c r="C673" s="178"/>
      <c r="D673" s="36"/>
      <c r="E673" s="36" t="str">
        <f t="shared" si="80"/>
        <v/>
      </c>
      <c r="F673" s="246"/>
      <c r="G673" s="246"/>
      <c r="H673" s="246"/>
      <c r="I673" s="246"/>
      <c r="J673" s="246"/>
      <c r="K673" s="246"/>
      <c r="L673" s="246"/>
      <c r="M673" s="246"/>
      <c r="N673" s="246"/>
      <c r="O673" s="246"/>
      <c r="P673" s="246"/>
      <c r="Q673" s="246"/>
      <c r="R673" s="246"/>
      <c r="S673" s="246"/>
      <c r="T673" s="246"/>
      <c r="U673" s="246"/>
      <c r="V673" s="246"/>
      <c r="W673" s="246"/>
      <c r="X673" s="246"/>
      <c r="Y673" s="246"/>
      <c r="Z673" s="246"/>
      <c r="AA673" s="247"/>
      <c r="AB673" s="246"/>
      <c r="AC673" s="248"/>
      <c r="AD673" s="246"/>
      <c r="AE673" s="246"/>
      <c r="AF673" s="246"/>
      <c r="AG673" s="108" t="str">
        <f t="shared" si="81"/>
        <v/>
      </c>
      <c r="AH673" s="13" t="str">
        <f t="shared" si="77"/>
        <v/>
      </c>
      <c r="AI673" s="181" t="str">
        <f>UPPER(IF($Z673="","",IF(COUNTIF($AI$34:$AI672,$Z673)&lt;1,$Z673,"")))</f>
        <v/>
      </c>
      <c r="AJ673" s="36" t="str">
        <f t="shared" si="82"/>
        <v/>
      </c>
      <c r="AK673" s="109" t="str">
        <f t="shared" si="78"/>
        <v/>
      </c>
      <c r="AL673" s="246"/>
      <c r="AM673" s="33"/>
    </row>
    <row r="674" spans="1:39" s="106" customFormat="1">
      <c r="A674" s="36" t="str">
        <f t="shared" si="79"/>
        <v>XXX</v>
      </c>
      <c r="B674" s="105" t="str">
        <f t="shared" si="76"/>
        <v/>
      </c>
      <c r="C674" s="178"/>
      <c r="D674" s="36"/>
      <c r="E674" s="36" t="str">
        <f t="shared" si="80"/>
        <v/>
      </c>
      <c r="F674" s="246"/>
      <c r="G674" s="246"/>
      <c r="H674" s="246"/>
      <c r="I674" s="246"/>
      <c r="J674" s="246"/>
      <c r="K674" s="246"/>
      <c r="L674" s="246"/>
      <c r="M674" s="246"/>
      <c r="N674" s="246"/>
      <c r="O674" s="246"/>
      <c r="P674" s="246"/>
      <c r="Q674" s="246"/>
      <c r="R674" s="246"/>
      <c r="S674" s="246"/>
      <c r="T674" s="246"/>
      <c r="U674" s="246"/>
      <c r="V674" s="246"/>
      <c r="W674" s="246"/>
      <c r="X674" s="246"/>
      <c r="Y674" s="246"/>
      <c r="Z674" s="246"/>
      <c r="AA674" s="247"/>
      <c r="AB674" s="246"/>
      <c r="AC674" s="248"/>
      <c r="AD674" s="246"/>
      <c r="AE674" s="246"/>
      <c r="AF674" s="246"/>
      <c r="AG674" s="108" t="str">
        <f t="shared" si="81"/>
        <v/>
      </c>
      <c r="AH674" s="13" t="str">
        <f t="shared" si="77"/>
        <v/>
      </c>
      <c r="AI674" s="181" t="str">
        <f>UPPER(IF($Z674="","",IF(COUNTIF($AI$34:$AI673,$Z674)&lt;1,$Z674,"")))</f>
        <v/>
      </c>
      <c r="AJ674" s="36" t="str">
        <f t="shared" si="82"/>
        <v/>
      </c>
      <c r="AK674" s="109" t="str">
        <f t="shared" si="78"/>
        <v/>
      </c>
      <c r="AL674" s="246"/>
      <c r="AM674" s="33"/>
    </row>
    <row r="675" spans="1:39" s="106" customFormat="1">
      <c r="A675" s="36" t="str">
        <f t="shared" si="79"/>
        <v>XXX</v>
      </c>
      <c r="B675" s="105" t="str">
        <f t="shared" ref="B675:B738" si="83">IF(G675="","",IF(C675="","X",A675&amp;TEXT(C675,"000")))</f>
        <v/>
      </c>
      <c r="C675" s="178"/>
      <c r="D675" s="36"/>
      <c r="E675" s="36" t="str">
        <f t="shared" si="80"/>
        <v/>
      </c>
      <c r="F675" s="246"/>
      <c r="G675" s="246"/>
      <c r="H675" s="246"/>
      <c r="I675" s="246"/>
      <c r="J675" s="246"/>
      <c r="K675" s="246"/>
      <c r="L675" s="246"/>
      <c r="M675" s="246"/>
      <c r="N675" s="246"/>
      <c r="O675" s="246"/>
      <c r="P675" s="246"/>
      <c r="Q675" s="246"/>
      <c r="R675" s="246"/>
      <c r="S675" s="246"/>
      <c r="T675" s="246"/>
      <c r="U675" s="246"/>
      <c r="V675" s="246"/>
      <c r="W675" s="246"/>
      <c r="X675" s="246"/>
      <c r="Y675" s="246"/>
      <c r="Z675" s="246"/>
      <c r="AA675" s="247"/>
      <c r="AB675" s="246"/>
      <c r="AC675" s="248"/>
      <c r="AD675" s="246"/>
      <c r="AE675" s="246"/>
      <c r="AF675" s="246"/>
      <c r="AG675" s="108" t="str">
        <f t="shared" si="81"/>
        <v/>
      </c>
      <c r="AH675" s="13" t="str">
        <f t="shared" ref="AH675:AH738" si="84">IF(AI675="","",$AH$31)</f>
        <v/>
      </c>
      <c r="AI675" s="181" t="str">
        <f>UPPER(IF($Z675="","",IF(COUNTIF($AI$34:$AI674,$Z675)&lt;1,$Z675,"")))</f>
        <v/>
      </c>
      <c r="AJ675" s="36" t="str">
        <f t="shared" si="82"/>
        <v/>
      </c>
      <c r="AK675" s="109" t="str">
        <f t="shared" ref="AK675:AK738" si="85">IF($E675="","",IF(ISTEXT($AG675),"輸入有錯誤",IF($AA675="",SUM($AG675:$AH675)+$AM675,SUM($AG675:$AH675)+$AM675+$AA$34)))</f>
        <v/>
      </c>
      <c r="AL675" s="246"/>
      <c r="AM675" s="33"/>
    </row>
    <row r="676" spans="1:39" s="106" customFormat="1">
      <c r="A676" s="36" t="str">
        <f t="shared" ref="A676:A739" si="86">IF(H676="M","B",IF(H676="F","G","XXX"))</f>
        <v>XXX</v>
      </c>
      <c r="B676" s="105" t="str">
        <f t="shared" si="83"/>
        <v/>
      </c>
      <c r="C676" s="178"/>
      <c r="D676" s="36"/>
      <c r="E676" s="36" t="str">
        <f t="shared" ref="E676:E739" si="87">UPPER(IF($I676="","",IF(AND($I676&lt;=$E$4,$I676&gt;=$D$4),$A676&amp;$F$4,IF(AND($I676&lt;=$E$5,$I676&gt;=$D$5),$A676&amp;$F$5,IF(AND($I676&lt;=$E$6,$I676&gt;=$D$6),$A676&amp;$F$6,IF(AND($I676&lt;=$E$7,$I676&gt;=$D$7),$A676&amp;$F$7,IF(AND($I676&lt;=$E$8,$I676&gt;=$D$8),$A676&amp;$F$8,IF(AND($I676&lt;=$E$9,$I676&gt;=$D$9),$A676&amp;$F$9,IF(AND($I676&lt;=$E$10,$I676&gt;=$D$10),$A676&amp;$F$10,IF(AND($I676&lt;=$E$11,$I676&gt;=$D$11),$A676&amp;$F$11,IF(AND($I676&lt;=$E$12,$I676&gt;=$D$12),$A676&amp;$F$12,"ERR")))))))))))</f>
        <v/>
      </c>
      <c r="F676" s="246"/>
      <c r="G676" s="246"/>
      <c r="H676" s="246"/>
      <c r="I676" s="246"/>
      <c r="J676" s="246"/>
      <c r="K676" s="246"/>
      <c r="L676" s="246"/>
      <c r="M676" s="246"/>
      <c r="N676" s="246"/>
      <c r="O676" s="246"/>
      <c r="P676" s="246"/>
      <c r="Q676" s="246"/>
      <c r="R676" s="246"/>
      <c r="S676" s="246"/>
      <c r="T676" s="246"/>
      <c r="U676" s="246"/>
      <c r="V676" s="246"/>
      <c r="W676" s="246"/>
      <c r="X676" s="246"/>
      <c r="Y676" s="246"/>
      <c r="Z676" s="246"/>
      <c r="AA676" s="247"/>
      <c r="AB676" s="246"/>
      <c r="AC676" s="248"/>
      <c r="AD676" s="246"/>
      <c r="AE676" s="246"/>
      <c r="AF676" s="246"/>
      <c r="AG676" s="108" t="str">
        <f t="shared" ref="AG676:AG739" si="88">IF(I676="","",IF(COUNTA(J676:W676)&gt;4,"超過項目上限",IF(COUNTA(J676:W676)=0,200,IF(COUNTA(AB676)=1,COUNTA(J676:W676)*($AG$31+$AG$32)+$AG$30,IF(COUNTA(AB676)=0,COUNTA(J676:W676)*$AG$31+$AG$30,"輸入錯誤")))))</f>
        <v/>
      </c>
      <c r="AH676" s="13" t="str">
        <f t="shared" si="84"/>
        <v/>
      </c>
      <c r="AI676" s="181" t="str">
        <f>UPPER(IF($Z676="","",IF(COUNTIF($AI$34:$AI675,$Z676)&lt;1,$Z676,"")))</f>
        <v/>
      </c>
      <c r="AJ676" s="36" t="str">
        <f t="shared" si="82"/>
        <v/>
      </c>
      <c r="AK676" s="109" t="str">
        <f t="shared" si="85"/>
        <v/>
      </c>
      <c r="AL676" s="246"/>
      <c r="AM676" s="33"/>
    </row>
    <row r="677" spans="1:39" s="106" customFormat="1">
      <c r="A677" s="36" t="str">
        <f t="shared" si="86"/>
        <v>XXX</v>
      </c>
      <c r="B677" s="105" t="str">
        <f t="shared" si="83"/>
        <v/>
      </c>
      <c r="C677" s="178"/>
      <c r="D677" s="36"/>
      <c r="E677" s="36" t="str">
        <f t="shared" si="87"/>
        <v/>
      </c>
      <c r="F677" s="246"/>
      <c r="G677" s="246"/>
      <c r="H677" s="246"/>
      <c r="I677" s="246"/>
      <c r="J677" s="246"/>
      <c r="K677" s="246"/>
      <c r="L677" s="246"/>
      <c r="M677" s="246"/>
      <c r="N677" s="246"/>
      <c r="O677" s="246"/>
      <c r="P677" s="246"/>
      <c r="Q677" s="246"/>
      <c r="R677" s="246"/>
      <c r="S677" s="246"/>
      <c r="T677" s="246"/>
      <c r="U677" s="246"/>
      <c r="V677" s="246"/>
      <c r="W677" s="246"/>
      <c r="X677" s="246"/>
      <c r="Y677" s="246"/>
      <c r="Z677" s="246"/>
      <c r="AA677" s="247"/>
      <c r="AB677" s="246"/>
      <c r="AC677" s="248"/>
      <c r="AD677" s="246"/>
      <c r="AE677" s="246"/>
      <c r="AF677" s="246"/>
      <c r="AG677" s="108" t="str">
        <f t="shared" si="88"/>
        <v/>
      </c>
      <c r="AH677" s="13" t="str">
        <f t="shared" si="84"/>
        <v/>
      </c>
      <c r="AI677" s="181" t="str">
        <f>UPPER(IF($Z677="","",IF(COUNTIF($AI$34:$AI676,$Z677)&lt;1,$Z677,"")))</f>
        <v/>
      </c>
      <c r="AJ677" s="36" t="str">
        <f t="shared" si="82"/>
        <v/>
      </c>
      <c r="AK677" s="109" t="str">
        <f t="shared" si="85"/>
        <v/>
      </c>
      <c r="AL677" s="246"/>
      <c r="AM677" s="33"/>
    </row>
    <row r="678" spans="1:39" s="106" customFormat="1">
      <c r="A678" s="36" t="str">
        <f t="shared" si="86"/>
        <v>XXX</v>
      </c>
      <c r="B678" s="105" t="str">
        <f t="shared" si="83"/>
        <v/>
      </c>
      <c r="C678" s="178"/>
      <c r="D678" s="36"/>
      <c r="E678" s="36" t="str">
        <f t="shared" si="87"/>
        <v/>
      </c>
      <c r="F678" s="246"/>
      <c r="G678" s="246"/>
      <c r="H678" s="246"/>
      <c r="I678" s="246"/>
      <c r="J678" s="246"/>
      <c r="K678" s="246"/>
      <c r="L678" s="246"/>
      <c r="M678" s="246"/>
      <c r="N678" s="246"/>
      <c r="O678" s="246"/>
      <c r="P678" s="246"/>
      <c r="Q678" s="246"/>
      <c r="R678" s="246"/>
      <c r="S678" s="246"/>
      <c r="T678" s="246"/>
      <c r="U678" s="246"/>
      <c r="V678" s="246"/>
      <c r="W678" s="246"/>
      <c r="X678" s="246"/>
      <c r="Y678" s="246"/>
      <c r="Z678" s="246"/>
      <c r="AA678" s="247"/>
      <c r="AB678" s="246"/>
      <c r="AC678" s="248"/>
      <c r="AD678" s="246"/>
      <c r="AE678" s="246"/>
      <c r="AF678" s="246"/>
      <c r="AG678" s="108" t="str">
        <f t="shared" si="88"/>
        <v/>
      </c>
      <c r="AH678" s="13" t="str">
        <f t="shared" si="84"/>
        <v/>
      </c>
      <c r="AI678" s="181" t="str">
        <f>UPPER(IF($Z678="","",IF(COUNTIF($AI$34:$AI677,$Z678)&lt;1,$Z678,"")))</f>
        <v/>
      </c>
      <c r="AJ678" s="36" t="str">
        <f t="shared" si="82"/>
        <v/>
      </c>
      <c r="AK678" s="109" t="str">
        <f t="shared" si="85"/>
        <v/>
      </c>
      <c r="AL678" s="246"/>
      <c r="AM678" s="33"/>
    </row>
    <row r="679" spans="1:39" s="106" customFormat="1">
      <c r="A679" s="36" t="str">
        <f t="shared" si="86"/>
        <v>XXX</v>
      </c>
      <c r="B679" s="105" t="str">
        <f t="shared" si="83"/>
        <v/>
      </c>
      <c r="C679" s="178"/>
      <c r="D679" s="36"/>
      <c r="E679" s="36" t="str">
        <f t="shared" si="87"/>
        <v/>
      </c>
      <c r="F679" s="246"/>
      <c r="G679" s="246"/>
      <c r="H679" s="246"/>
      <c r="I679" s="246"/>
      <c r="J679" s="246"/>
      <c r="K679" s="246"/>
      <c r="L679" s="246"/>
      <c r="M679" s="246"/>
      <c r="N679" s="246"/>
      <c r="O679" s="246"/>
      <c r="P679" s="246"/>
      <c r="Q679" s="246"/>
      <c r="R679" s="246"/>
      <c r="S679" s="246"/>
      <c r="T679" s="246"/>
      <c r="U679" s="246"/>
      <c r="V679" s="246"/>
      <c r="W679" s="246"/>
      <c r="X679" s="246"/>
      <c r="Y679" s="246"/>
      <c r="Z679" s="246"/>
      <c r="AA679" s="247"/>
      <c r="AB679" s="246"/>
      <c r="AC679" s="248"/>
      <c r="AD679" s="246"/>
      <c r="AE679" s="246"/>
      <c r="AF679" s="246"/>
      <c r="AG679" s="108" t="str">
        <f t="shared" si="88"/>
        <v/>
      </c>
      <c r="AH679" s="13" t="str">
        <f t="shared" si="84"/>
        <v/>
      </c>
      <c r="AI679" s="181" t="str">
        <f>UPPER(IF($Z679="","",IF(COUNTIF($AI$34:$AI678,$Z679)&lt;1,$Z679,"")))</f>
        <v/>
      </c>
      <c r="AJ679" s="36" t="str">
        <f t="shared" si="82"/>
        <v/>
      </c>
      <c r="AK679" s="109" t="str">
        <f t="shared" si="85"/>
        <v/>
      </c>
      <c r="AL679" s="246"/>
      <c r="AM679" s="33"/>
    </row>
    <row r="680" spans="1:39">
      <c r="A680" s="36" t="str">
        <f t="shared" si="86"/>
        <v>XXX</v>
      </c>
      <c r="B680" s="105" t="str">
        <f t="shared" si="83"/>
        <v/>
      </c>
      <c r="C680" s="178"/>
      <c r="D680" s="36"/>
      <c r="E680" s="36" t="str">
        <f t="shared" si="87"/>
        <v/>
      </c>
      <c r="F680" s="246"/>
      <c r="G680" s="246"/>
      <c r="H680" s="246"/>
      <c r="I680" s="246"/>
      <c r="J680" s="246"/>
      <c r="K680" s="246"/>
      <c r="L680" s="246"/>
      <c r="M680" s="246"/>
      <c r="N680" s="246"/>
      <c r="O680" s="246"/>
      <c r="P680" s="246"/>
      <c r="Q680" s="246"/>
      <c r="R680" s="246"/>
      <c r="S680" s="246"/>
      <c r="T680" s="246"/>
      <c r="U680" s="246"/>
      <c r="V680" s="246"/>
      <c r="W680" s="246"/>
      <c r="X680" s="246"/>
      <c r="Y680" s="246"/>
      <c r="Z680" s="246"/>
      <c r="AA680" s="247"/>
      <c r="AB680" s="246"/>
      <c r="AC680" s="248"/>
      <c r="AD680" s="246"/>
      <c r="AE680" s="246"/>
      <c r="AF680" s="246"/>
      <c r="AG680" s="108" t="str">
        <f t="shared" si="88"/>
        <v/>
      </c>
      <c r="AH680" s="13" t="str">
        <f t="shared" si="84"/>
        <v/>
      </c>
      <c r="AI680" s="181" t="str">
        <f>UPPER(IF($Z680="","",IF(COUNTIF($AI$34:$AI679,$Z680)&lt;1,$Z680,"")))</f>
        <v/>
      </c>
      <c r="AJ680" s="36" t="str">
        <f t="shared" si="82"/>
        <v/>
      </c>
      <c r="AK680" s="109" t="str">
        <f t="shared" si="85"/>
        <v/>
      </c>
      <c r="AL680" s="246"/>
      <c r="AM680" s="33"/>
    </row>
    <row r="681" spans="1:39">
      <c r="A681" s="36" t="str">
        <f t="shared" si="86"/>
        <v>XXX</v>
      </c>
      <c r="B681" s="105" t="str">
        <f t="shared" si="83"/>
        <v/>
      </c>
      <c r="C681" s="178"/>
      <c r="D681" s="36"/>
      <c r="E681" s="36" t="str">
        <f t="shared" si="87"/>
        <v/>
      </c>
      <c r="F681" s="246"/>
      <c r="G681" s="246"/>
      <c r="H681" s="246"/>
      <c r="I681" s="246"/>
      <c r="J681" s="246"/>
      <c r="K681" s="246"/>
      <c r="L681" s="246"/>
      <c r="M681" s="246"/>
      <c r="N681" s="246"/>
      <c r="O681" s="246"/>
      <c r="P681" s="246"/>
      <c r="Q681" s="246"/>
      <c r="R681" s="246"/>
      <c r="S681" s="246"/>
      <c r="T681" s="246"/>
      <c r="U681" s="246"/>
      <c r="V681" s="246"/>
      <c r="W681" s="246"/>
      <c r="X681" s="246"/>
      <c r="Y681" s="246"/>
      <c r="Z681" s="246"/>
      <c r="AA681" s="247"/>
      <c r="AB681" s="246"/>
      <c r="AC681" s="248"/>
      <c r="AD681" s="246"/>
      <c r="AE681" s="246"/>
      <c r="AF681" s="246"/>
      <c r="AG681" s="108" t="str">
        <f t="shared" si="88"/>
        <v/>
      </c>
      <c r="AH681" s="13" t="str">
        <f t="shared" si="84"/>
        <v/>
      </c>
      <c r="AI681" s="181" t="str">
        <f>UPPER(IF($Z681="","",IF(COUNTIF($AI$34:$AI680,$Z681)&lt;1,$Z681,"")))</f>
        <v/>
      </c>
      <c r="AJ681" s="36" t="str">
        <f t="shared" si="82"/>
        <v/>
      </c>
      <c r="AK681" s="109" t="str">
        <f t="shared" si="85"/>
        <v/>
      </c>
      <c r="AL681" s="246"/>
      <c r="AM681" s="33"/>
    </row>
    <row r="682" spans="1:39">
      <c r="A682" s="36" t="str">
        <f t="shared" si="86"/>
        <v>XXX</v>
      </c>
      <c r="B682" s="105" t="str">
        <f t="shared" si="83"/>
        <v/>
      </c>
      <c r="C682" s="178"/>
      <c r="D682" s="36"/>
      <c r="E682" s="36" t="str">
        <f t="shared" si="87"/>
        <v/>
      </c>
      <c r="F682" s="246"/>
      <c r="G682" s="246"/>
      <c r="H682" s="246"/>
      <c r="I682" s="246"/>
      <c r="J682" s="246"/>
      <c r="K682" s="246"/>
      <c r="L682" s="246"/>
      <c r="M682" s="246"/>
      <c r="N682" s="246"/>
      <c r="O682" s="246"/>
      <c r="P682" s="246"/>
      <c r="Q682" s="246"/>
      <c r="R682" s="246"/>
      <c r="S682" s="246"/>
      <c r="T682" s="246"/>
      <c r="U682" s="246"/>
      <c r="V682" s="246"/>
      <c r="W682" s="246"/>
      <c r="X682" s="246"/>
      <c r="Y682" s="246"/>
      <c r="Z682" s="246"/>
      <c r="AA682" s="247"/>
      <c r="AB682" s="246"/>
      <c r="AC682" s="248"/>
      <c r="AD682" s="246"/>
      <c r="AE682" s="246"/>
      <c r="AF682" s="246"/>
      <c r="AG682" s="108" t="str">
        <f t="shared" si="88"/>
        <v/>
      </c>
      <c r="AH682" s="13" t="str">
        <f t="shared" si="84"/>
        <v/>
      </c>
      <c r="AI682" s="181" t="str">
        <f>UPPER(IF($Z682="","",IF(COUNTIF($AI$34:$AI681,$Z682)&lt;1,$Z682,"")))</f>
        <v/>
      </c>
      <c r="AJ682" s="36" t="str">
        <f t="shared" si="82"/>
        <v/>
      </c>
      <c r="AK682" s="109" t="str">
        <f t="shared" si="85"/>
        <v/>
      </c>
      <c r="AL682" s="246"/>
      <c r="AM682" s="33"/>
    </row>
    <row r="683" spans="1:39">
      <c r="A683" s="36" t="str">
        <f t="shared" si="86"/>
        <v>XXX</v>
      </c>
      <c r="B683" s="105" t="str">
        <f t="shared" si="83"/>
        <v/>
      </c>
      <c r="C683" s="178"/>
      <c r="D683" s="36"/>
      <c r="E683" s="36" t="str">
        <f t="shared" si="87"/>
        <v/>
      </c>
      <c r="F683" s="246"/>
      <c r="G683" s="246"/>
      <c r="H683" s="246"/>
      <c r="I683" s="246"/>
      <c r="J683" s="246"/>
      <c r="K683" s="246"/>
      <c r="L683" s="246"/>
      <c r="M683" s="246"/>
      <c r="N683" s="246"/>
      <c r="O683" s="246"/>
      <c r="P683" s="246"/>
      <c r="Q683" s="246"/>
      <c r="R683" s="246"/>
      <c r="S683" s="246"/>
      <c r="T683" s="246"/>
      <c r="U683" s="246"/>
      <c r="V683" s="246"/>
      <c r="W683" s="246"/>
      <c r="X683" s="246"/>
      <c r="Y683" s="246"/>
      <c r="Z683" s="246"/>
      <c r="AA683" s="247"/>
      <c r="AB683" s="246"/>
      <c r="AC683" s="248"/>
      <c r="AD683" s="246"/>
      <c r="AE683" s="246"/>
      <c r="AF683" s="246"/>
      <c r="AG683" s="108" t="str">
        <f t="shared" si="88"/>
        <v/>
      </c>
      <c r="AH683" s="13" t="str">
        <f t="shared" si="84"/>
        <v/>
      </c>
      <c r="AI683" s="181" t="str">
        <f>UPPER(IF($Z683="","",IF(COUNTIF($AI$34:$AI682,$Z683)&lt;1,$Z683,"")))</f>
        <v/>
      </c>
      <c r="AJ683" s="36" t="str">
        <f t="shared" si="82"/>
        <v/>
      </c>
      <c r="AK683" s="109" t="str">
        <f t="shared" si="85"/>
        <v/>
      </c>
      <c r="AL683" s="246"/>
      <c r="AM683" s="33"/>
    </row>
    <row r="684" spans="1:39">
      <c r="A684" s="36" t="str">
        <f t="shared" si="86"/>
        <v>XXX</v>
      </c>
      <c r="B684" s="105" t="str">
        <f t="shared" si="83"/>
        <v/>
      </c>
      <c r="C684" s="178"/>
      <c r="D684" s="36"/>
      <c r="E684" s="36" t="str">
        <f t="shared" si="87"/>
        <v/>
      </c>
      <c r="F684" s="246"/>
      <c r="G684" s="246"/>
      <c r="H684" s="246"/>
      <c r="I684" s="246"/>
      <c r="J684" s="246"/>
      <c r="K684" s="246"/>
      <c r="L684" s="246"/>
      <c r="M684" s="246"/>
      <c r="N684" s="246"/>
      <c r="O684" s="246"/>
      <c r="P684" s="246"/>
      <c r="Q684" s="246"/>
      <c r="R684" s="246"/>
      <c r="S684" s="246"/>
      <c r="T684" s="246"/>
      <c r="U684" s="246"/>
      <c r="V684" s="246"/>
      <c r="W684" s="246"/>
      <c r="X684" s="246"/>
      <c r="Y684" s="246"/>
      <c r="Z684" s="246"/>
      <c r="AA684" s="247"/>
      <c r="AB684" s="246"/>
      <c r="AC684" s="248"/>
      <c r="AD684" s="246"/>
      <c r="AE684" s="246"/>
      <c r="AF684" s="246"/>
      <c r="AG684" s="108" t="str">
        <f t="shared" si="88"/>
        <v/>
      </c>
      <c r="AH684" s="13" t="str">
        <f t="shared" si="84"/>
        <v/>
      </c>
      <c r="AI684" s="181" t="str">
        <f>UPPER(IF($Z684="","",IF(COUNTIF($AI$34:$AI683,$Z684)&lt;1,$Z684,"")))</f>
        <v/>
      </c>
      <c r="AJ684" s="36" t="str">
        <f t="shared" si="82"/>
        <v/>
      </c>
      <c r="AK684" s="109" t="str">
        <f t="shared" si="85"/>
        <v/>
      </c>
      <c r="AL684" s="246"/>
      <c r="AM684" s="33"/>
    </row>
    <row r="685" spans="1:39">
      <c r="A685" s="36" t="str">
        <f t="shared" si="86"/>
        <v>XXX</v>
      </c>
      <c r="B685" s="105" t="str">
        <f t="shared" si="83"/>
        <v/>
      </c>
      <c r="C685" s="178"/>
      <c r="D685" s="36"/>
      <c r="E685" s="36" t="str">
        <f t="shared" si="87"/>
        <v/>
      </c>
      <c r="F685" s="246"/>
      <c r="G685" s="246"/>
      <c r="H685" s="246"/>
      <c r="I685" s="246"/>
      <c r="J685" s="246"/>
      <c r="K685" s="246"/>
      <c r="L685" s="246"/>
      <c r="M685" s="246"/>
      <c r="N685" s="246"/>
      <c r="O685" s="246"/>
      <c r="P685" s="246"/>
      <c r="Q685" s="246"/>
      <c r="R685" s="246"/>
      <c r="S685" s="246"/>
      <c r="T685" s="246"/>
      <c r="U685" s="246"/>
      <c r="V685" s="246"/>
      <c r="W685" s="246"/>
      <c r="X685" s="246"/>
      <c r="Y685" s="246"/>
      <c r="Z685" s="246"/>
      <c r="AA685" s="247"/>
      <c r="AB685" s="246"/>
      <c r="AC685" s="248"/>
      <c r="AD685" s="246"/>
      <c r="AE685" s="246"/>
      <c r="AF685" s="246"/>
      <c r="AG685" s="108" t="str">
        <f t="shared" si="88"/>
        <v/>
      </c>
      <c r="AH685" s="13" t="str">
        <f t="shared" si="84"/>
        <v/>
      </c>
      <c r="AI685" s="181" t="str">
        <f>UPPER(IF($Z685="","",IF(COUNTIF($AI$34:$AI684,$Z685)&lt;1,$Z685,"")))</f>
        <v/>
      </c>
      <c r="AJ685" s="36" t="str">
        <f t="shared" si="82"/>
        <v/>
      </c>
      <c r="AK685" s="109" t="str">
        <f t="shared" si="85"/>
        <v/>
      </c>
      <c r="AL685" s="246"/>
      <c r="AM685" s="33"/>
    </row>
    <row r="686" spans="1:39">
      <c r="A686" s="36" t="str">
        <f t="shared" si="86"/>
        <v>XXX</v>
      </c>
      <c r="B686" s="105" t="str">
        <f t="shared" si="83"/>
        <v/>
      </c>
      <c r="C686" s="178"/>
      <c r="D686" s="36"/>
      <c r="E686" s="36" t="str">
        <f t="shared" si="87"/>
        <v/>
      </c>
      <c r="F686" s="246"/>
      <c r="G686" s="246"/>
      <c r="H686" s="246"/>
      <c r="I686" s="246"/>
      <c r="J686" s="246"/>
      <c r="K686" s="246"/>
      <c r="L686" s="246"/>
      <c r="M686" s="246"/>
      <c r="N686" s="246"/>
      <c r="O686" s="246"/>
      <c r="P686" s="246"/>
      <c r="Q686" s="246"/>
      <c r="R686" s="246"/>
      <c r="S686" s="246"/>
      <c r="T686" s="246"/>
      <c r="U686" s="246"/>
      <c r="V686" s="246"/>
      <c r="W686" s="246"/>
      <c r="X686" s="246"/>
      <c r="Y686" s="246"/>
      <c r="Z686" s="246"/>
      <c r="AA686" s="247"/>
      <c r="AB686" s="246"/>
      <c r="AC686" s="248"/>
      <c r="AD686" s="246"/>
      <c r="AE686" s="246"/>
      <c r="AF686" s="246"/>
      <c r="AG686" s="108" t="str">
        <f t="shared" si="88"/>
        <v/>
      </c>
      <c r="AH686" s="13" t="str">
        <f t="shared" si="84"/>
        <v/>
      </c>
      <c r="AI686" s="181" t="str">
        <f>UPPER(IF($Z686="","",IF(COUNTIF($AI$34:$AI685,$Z686)&lt;1,$Z686,"")))</f>
        <v/>
      </c>
      <c r="AJ686" s="36" t="str">
        <f t="shared" si="82"/>
        <v/>
      </c>
      <c r="AK686" s="109" t="str">
        <f t="shared" si="85"/>
        <v/>
      </c>
      <c r="AL686" s="246"/>
      <c r="AM686" s="33"/>
    </row>
    <row r="687" spans="1:39">
      <c r="A687" s="36" t="str">
        <f t="shared" si="86"/>
        <v>XXX</v>
      </c>
      <c r="B687" s="105" t="str">
        <f t="shared" si="83"/>
        <v/>
      </c>
      <c r="C687" s="178"/>
      <c r="D687" s="36"/>
      <c r="E687" s="36" t="str">
        <f t="shared" si="87"/>
        <v/>
      </c>
      <c r="F687" s="246"/>
      <c r="G687" s="246"/>
      <c r="H687" s="246"/>
      <c r="I687" s="246"/>
      <c r="J687" s="246"/>
      <c r="K687" s="246"/>
      <c r="L687" s="246"/>
      <c r="M687" s="246"/>
      <c r="N687" s="246"/>
      <c r="O687" s="246"/>
      <c r="P687" s="246"/>
      <c r="Q687" s="246"/>
      <c r="R687" s="246"/>
      <c r="S687" s="246"/>
      <c r="T687" s="246"/>
      <c r="U687" s="246"/>
      <c r="V687" s="246"/>
      <c r="W687" s="246"/>
      <c r="X687" s="246"/>
      <c r="Y687" s="246"/>
      <c r="Z687" s="246"/>
      <c r="AA687" s="247"/>
      <c r="AB687" s="246"/>
      <c r="AC687" s="248"/>
      <c r="AD687" s="246"/>
      <c r="AE687" s="246"/>
      <c r="AF687" s="246"/>
      <c r="AG687" s="108" t="str">
        <f t="shared" si="88"/>
        <v/>
      </c>
      <c r="AH687" s="13" t="str">
        <f t="shared" si="84"/>
        <v/>
      </c>
      <c r="AI687" s="181" t="str">
        <f>UPPER(IF($Z687="","",IF(COUNTIF($AI$34:$AI686,$Z687)&lt;1,$Z687,"")))</f>
        <v/>
      </c>
      <c r="AJ687" s="36" t="str">
        <f t="shared" si="82"/>
        <v/>
      </c>
      <c r="AK687" s="109" t="str">
        <f t="shared" si="85"/>
        <v/>
      </c>
      <c r="AL687" s="246"/>
      <c r="AM687" s="33"/>
    </row>
    <row r="688" spans="1:39">
      <c r="A688" s="36" t="str">
        <f t="shared" si="86"/>
        <v>XXX</v>
      </c>
      <c r="B688" s="105" t="str">
        <f t="shared" si="83"/>
        <v/>
      </c>
      <c r="C688" s="178"/>
      <c r="D688" s="36"/>
      <c r="E688" s="36" t="str">
        <f t="shared" si="87"/>
        <v/>
      </c>
      <c r="F688" s="246"/>
      <c r="G688" s="246"/>
      <c r="H688" s="246"/>
      <c r="I688" s="246"/>
      <c r="J688" s="246"/>
      <c r="K688" s="246"/>
      <c r="L688" s="246"/>
      <c r="M688" s="246"/>
      <c r="N688" s="246"/>
      <c r="O688" s="246"/>
      <c r="P688" s="246"/>
      <c r="Q688" s="246"/>
      <c r="R688" s="246"/>
      <c r="S688" s="246"/>
      <c r="T688" s="246"/>
      <c r="U688" s="246"/>
      <c r="V688" s="246"/>
      <c r="W688" s="246"/>
      <c r="X688" s="246"/>
      <c r="Y688" s="246"/>
      <c r="Z688" s="246"/>
      <c r="AA688" s="247"/>
      <c r="AB688" s="246"/>
      <c r="AC688" s="248"/>
      <c r="AD688" s="246"/>
      <c r="AE688" s="246"/>
      <c r="AF688" s="246"/>
      <c r="AG688" s="108" t="str">
        <f t="shared" si="88"/>
        <v/>
      </c>
      <c r="AH688" s="13" t="str">
        <f t="shared" si="84"/>
        <v/>
      </c>
      <c r="AI688" s="181" t="str">
        <f>UPPER(IF($Z688="","",IF(COUNTIF($AI$34:$AI687,$Z688)&lt;1,$Z688,"")))</f>
        <v/>
      </c>
      <c r="AJ688" s="36" t="str">
        <f t="shared" si="82"/>
        <v/>
      </c>
      <c r="AK688" s="109" t="str">
        <f t="shared" si="85"/>
        <v/>
      </c>
      <c r="AL688" s="246"/>
      <c r="AM688" s="33"/>
    </row>
    <row r="689" spans="1:39">
      <c r="A689" s="36" t="str">
        <f t="shared" si="86"/>
        <v>XXX</v>
      </c>
      <c r="B689" s="105" t="str">
        <f t="shared" si="83"/>
        <v/>
      </c>
      <c r="C689" s="178"/>
      <c r="D689" s="36"/>
      <c r="E689" s="36" t="str">
        <f t="shared" si="87"/>
        <v/>
      </c>
      <c r="F689" s="246"/>
      <c r="G689" s="246"/>
      <c r="H689" s="246"/>
      <c r="I689" s="246"/>
      <c r="J689" s="246"/>
      <c r="K689" s="246"/>
      <c r="L689" s="246"/>
      <c r="M689" s="246"/>
      <c r="N689" s="246"/>
      <c r="O689" s="246"/>
      <c r="P689" s="246"/>
      <c r="Q689" s="246"/>
      <c r="R689" s="246"/>
      <c r="S689" s="246"/>
      <c r="T689" s="246"/>
      <c r="U689" s="246"/>
      <c r="V689" s="246"/>
      <c r="W689" s="246"/>
      <c r="X689" s="246"/>
      <c r="Y689" s="246"/>
      <c r="Z689" s="246"/>
      <c r="AA689" s="247"/>
      <c r="AB689" s="246"/>
      <c r="AC689" s="248"/>
      <c r="AD689" s="246"/>
      <c r="AE689" s="246"/>
      <c r="AF689" s="246"/>
      <c r="AG689" s="108" t="str">
        <f t="shared" si="88"/>
        <v/>
      </c>
      <c r="AH689" s="13" t="str">
        <f t="shared" si="84"/>
        <v/>
      </c>
      <c r="AI689" s="181" t="str">
        <f>UPPER(IF($Z689="","",IF(COUNTIF($AI$34:$AI688,$Z689)&lt;1,$Z689,"")))</f>
        <v/>
      </c>
      <c r="AJ689" s="36" t="str">
        <f t="shared" si="82"/>
        <v/>
      </c>
      <c r="AK689" s="109" t="str">
        <f t="shared" si="85"/>
        <v/>
      </c>
      <c r="AL689" s="246"/>
      <c r="AM689" s="33"/>
    </row>
    <row r="690" spans="1:39">
      <c r="A690" s="36" t="str">
        <f t="shared" si="86"/>
        <v>XXX</v>
      </c>
      <c r="B690" s="105" t="str">
        <f t="shared" si="83"/>
        <v/>
      </c>
      <c r="C690" s="178"/>
      <c r="D690" s="36"/>
      <c r="E690" s="36" t="str">
        <f t="shared" si="87"/>
        <v/>
      </c>
      <c r="F690" s="246"/>
      <c r="G690" s="246"/>
      <c r="H690" s="246"/>
      <c r="I690" s="246"/>
      <c r="J690" s="246"/>
      <c r="K690" s="246"/>
      <c r="L690" s="246"/>
      <c r="M690" s="246"/>
      <c r="N690" s="246"/>
      <c r="O690" s="246"/>
      <c r="P690" s="246"/>
      <c r="Q690" s="246"/>
      <c r="R690" s="246"/>
      <c r="S690" s="246"/>
      <c r="T690" s="246"/>
      <c r="U690" s="246"/>
      <c r="V690" s="246"/>
      <c r="W690" s="246"/>
      <c r="X690" s="246"/>
      <c r="Y690" s="246"/>
      <c r="Z690" s="246"/>
      <c r="AA690" s="247"/>
      <c r="AB690" s="246"/>
      <c r="AC690" s="248"/>
      <c r="AD690" s="246"/>
      <c r="AE690" s="246"/>
      <c r="AF690" s="246"/>
      <c r="AG690" s="108" t="str">
        <f t="shared" si="88"/>
        <v/>
      </c>
      <c r="AH690" s="13" t="str">
        <f t="shared" si="84"/>
        <v/>
      </c>
      <c r="AI690" s="181" t="str">
        <f>UPPER(IF($Z690="","",IF(COUNTIF($AI$34:$AI689,$Z690)&lt;1,$Z690,"")))</f>
        <v/>
      </c>
      <c r="AJ690" s="36" t="str">
        <f t="shared" si="82"/>
        <v/>
      </c>
      <c r="AK690" s="109" t="str">
        <f t="shared" si="85"/>
        <v/>
      </c>
      <c r="AL690" s="246"/>
      <c r="AM690" s="33"/>
    </row>
    <row r="691" spans="1:39">
      <c r="A691" s="36" t="str">
        <f t="shared" si="86"/>
        <v>XXX</v>
      </c>
      <c r="B691" s="105" t="str">
        <f t="shared" si="83"/>
        <v/>
      </c>
      <c r="C691" s="178"/>
      <c r="D691" s="36"/>
      <c r="E691" s="36" t="str">
        <f t="shared" si="87"/>
        <v/>
      </c>
      <c r="F691" s="246"/>
      <c r="G691" s="246"/>
      <c r="H691" s="246"/>
      <c r="I691" s="246"/>
      <c r="J691" s="246"/>
      <c r="K691" s="246"/>
      <c r="L691" s="246"/>
      <c r="M691" s="246"/>
      <c r="N691" s="246"/>
      <c r="O691" s="246"/>
      <c r="P691" s="246"/>
      <c r="Q691" s="246"/>
      <c r="R691" s="246"/>
      <c r="S691" s="246"/>
      <c r="T691" s="246"/>
      <c r="U691" s="246"/>
      <c r="V691" s="246"/>
      <c r="W691" s="246"/>
      <c r="X691" s="246"/>
      <c r="Y691" s="246"/>
      <c r="Z691" s="246"/>
      <c r="AA691" s="247"/>
      <c r="AB691" s="246"/>
      <c r="AC691" s="248"/>
      <c r="AD691" s="246"/>
      <c r="AE691" s="246"/>
      <c r="AF691" s="246"/>
      <c r="AG691" s="108" t="str">
        <f t="shared" si="88"/>
        <v/>
      </c>
      <c r="AH691" s="13" t="str">
        <f t="shared" si="84"/>
        <v/>
      </c>
      <c r="AI691" s="181" t="str">
        <f>UPPER(IF($Z691="","",IF(COUNTIF($AI$34:$AI690,$Z691)&lt;1,$Z691,"")))</f>
        <v/>
      </c>
      <c r="AJ691" s="36" t="str">
        <f t="shared" si="82"/>
        <v/>
      </c>
      <c r="AK691" s="109" t="str">
        <f t="shared" si="85"/>
        <v/>
      </c>
      <c r="AL691" s="246"/>
      <c r="AM691" s="33"/>
    </row>
    <row r="692" spans="1:39">
      <c r="A692" s="36" t="str">
        <f t="shared" si="86"/>
        <v>XXX</v>
      </c>
      <c r="B692" s="105" t="str">
        <f t="shared" si="83"/>
        <v/>
      </c>
      <c r="C692" s="178"/>
      <c r="D692" s="36"/>
      <c r="E692" s="36" t="str">
        <f t="shared" si="87"/>
        <v/>
      </c>
      <c r="F692" s="246"/>
      <c r="G692" s="246"/>
      <c r="H692" s="246"/>
      <c r="I692" s="246"/>
      <c r="J692" s="246"/>
      <c r="K692" s="246"/>
      <c r="L692" s="246"/>
      <c r="M692" s="246"/>
      <c r="N692" s="246"/>
      <c r="O692" s="246"/>
      <c r="P692" s="246"/>
      <c r="Q692" s="246"/>
      <c r="R692" s="246"/>
      <c r="S692" s="246"/>
      <c r="T692" s="246"/>
      <c r="U692" s="246"/>
      <c r="V692" s="246"/>
      <c r="W692" s="246"/>
      <c r="X692" s="246"/>
      <c r="Y692" s="246"/>
      <c r="Z692" s="246"/>
      <c r="AA692" s="247"/>
      <c r="AB692" s="246"/>
      <c r="AC692" s="248"/>
      <c r="AD692" s="246"/>
      <c r="AE692" s="246"/>
      <c r="AF692" s="246"/>
      <c r="AG692" s="108" t="str">
        <f t="shared" si="88"/>
        <v/>
      </c>
      <c r="AH692" s="13" t="str">
        <f t="shared" si="84"/>
        <v/>
      </c>
      <c r="AI692" s="181" t="str">
        <f>UPPER(IF($Z692="","",IF(COUNTIF($AI$34:$AI691,$Z692)&lt;1,$Z692,"")))</f>
        <v/>
      </c>
      <c r="AJ692" s="36" t="str">
        <f t="shared" si="82"/>
        <v/>
      </c>
      <c r="AK692" s="109" t="str">
        <f t="shared" si="85"/>
        <v/>
      </c>
      <c r="AL692" s="246"/>
      <c r="AM692" s="33"/>
    </row>
    <row r="693" spans="1:39">
      <c r="A693" s="36" t="str">
        <f t="shared" si="86"/>
        <v>XXX</v>
      </c>
      <c r="B693" s="105" t="str">
        <f t="shared" si="83"/>
        <v/>
      </c>
      <c r="C693" s="178"/>
      <c r="D693" s="36"/>
      <c r="E693" s="36" t="str">
        <f t="shared" si="87"/>
        <v/>
      </c>
      <c r="F693" s="246"/>
      <c r="G693" s="246"/>
      <c r="H693" s="246"/>
      <c r="I693" s="246"/>
      <c r="J693" s="246"/>
      <c r="K693" s="246"/>
      <c r="L693" s="246"/>
      <c r="M693" s="246"/>
      <c r="N693" s="246"/>
      <c r="O693" s="246"/>
      <c r="P693" s="246"/>
      <c r="Q693" s="246"/>
      <c r="R693" s="246"/>
      <c r="S693" s="246"/>
      <c r="T693" s="246"/>
      <c r="U693" s="246"/>
      <c r="V693" s="246"/>
      <c r="W693" s="246"/>
      <c r="X693" s="246"/>
      <c r="Y693" s="246"/>
      <c r="Z693" s="246"/>
      <c r="AA693" s="247"/>
      <c r="AB693" s="246"/>
      <c r="AC693" s="248"/>
      <c r="AD693" s="246"/>
      <c r="AE693" s="246"/>
      <c r="AF693" s="246"/>
      <c r="AG693" s="108" t="str">
        <f t="shared" si="88"/>
        <v/>
      </c>
      <c r="AH693" s="13" t="str">
        <f t="shared" si="84"/>
        <v/>
      </c>
      <c r="AI693" s="181" t="str">
        <f>UPPER(IF($Z693="","",IF(COUNTIF($AI$34:$AI692,$Z693)&lt;1,$Z693,"")))</f>
        <v/>
      </c>
      <c r="AJ693" s="36" t="str">
        <f t="shared" si="82"/>
        <v/>
      </c>
      <c r="AK693" s="109" t="str">
        <f t="shared" si="85"/>
        <v/>
      </c>
      <c r="AL693" s="246"/>
      <c r="AM693" s="33"/>
    </row>
    <row r="694" spans="1:39">
      <c r="A694" s="36" t="str">
        <f t="shared" si="86"/>
        <v>XXX</v>
      </c>
      <c r="B694" s="105" t="str">
        <f t="shared" si="83"/>
        <v/>
      </c>
      <c r="C694" s="178"/>
      <c r="D694" s="36"/>
      <c r="E694" s="36" t="str">
        <f t="shared" si="87"/>
        <v/>
      </c>
      <c r="F694" s="246"/>
      <c r="G694" s="246"/>
      <c r="H694" s="246"/>
      <c r="I694" s="246"/>
      <c r="J694" s="246"/>
      <c r="K694" s="246"/>
      <c r="L694" s="246"/>
      <c r="M694" s="246"/>
      <c r="N694" s="246"/>
      <c r="O694" s="246"/>
      <c r="P694" s="246"/>
      <c r="Q694" s="246"/>
      <c r="R694" s="246"/>
      <c r="S694" s="246"/>
      <c r="T694" s="246"/>
      <c r="U694" s="246"/>
      <c r="V694" s="246"/>
      <c r="W694" s="246"/>
      <c r="X694" s="246"/>
      <c r="Y694" s="246"/>
      <c r="Z694" s="246"/>
      <c r="AA694" s="247"/>
      <c r="AB694" s="246"/>
      <c r="AC694" s="248"/>
      <c r="AD694" s="246"/>
      <c r="AE694" s="246"/>
      <c r="AF694" s="246"/>
      <c r="AG694" s="108" t="str">
        <f t="shared" si="88"/>
        <v/>
      </c>
      <c r="AH694" s="13" t="str">
        <f t="shared" si="84"/>
        <v/>
      </c>
      <c r="AI694" s="181" t="str">
        <f>UPPER(IF($Z694="","",IF(COUNTIF($AI$34:$AI693,$Z694)&lt;1,$Z694,"")))</f>
        <v/>
      </c>
      <c r="AJ694" s="36" t="str">
        <f t="shared" si="82"/>
        <v/>
      </c>
      <c r="AK694" s="109" t="str">
        <f t="shared" si="85"/>
        <v/>
      </c>
      <c r="AL694" s="246"/>
      <c r="AM694" s="33"/>
    </row>
    <row r="695" spans="1:39">
      <c r="A695" s="36" t="str">
        <f t="shared" si="86"/>
        <v>XXX</v>
      </c>
      <c r="B695" s="105" t="str">
        <f t="shared" si="83"/>
        <v/>
      </c>
      <c r="C695" s="178"/>
      <c r="D695" s="36"/>
      <c r="E695" s="36" t="str">
        <f t="shared" si="87"/>
        <v/>
      </c>
      <c r="F695" s="246"/>
      <c r="G695" s="246"/>
      <c r="H695" s="246"/>
      <c r="I695" s="246"/>
      <c r="J695" s="246"/>
      <c r="K695" s="246"/>
      <c r="L695" s="246"/>
      <c r="M695" s="246"/>
      <c r="N695" s="246"/>
      <c r="O695" s="246"/>
      <c r="P695" s="246"/>
      <c r="Q695" s="246"/>
      <c r="R695" s="246"/>
      <c r="S695" s="246"/>
      <c r="T695" s="246"/>
      <c r="U695" s="246"/>
      <c r="V695" s="246"/>
      <c r="W695" s="246"/>
      <c r="X695" s="246"/>
      <c r="Y695" s="246"/>
      <c r="Z695" s="246"/>
      <c r="AA695" s="247"/>
      <c r="AB695" s="246"/>
      <c r="AC695" s="248"/>
      <c r="AD695" s="246"/>
      <c r="AE695" s="246"/>
      <c r="AF695" s="246"/>
      <c r="AG695" s="108" t="str">
        <f t="shared" si="88"/>
        <v/>
      </c>
      <c r="AH695" s="13" t="str">
        <f t="shared" si="84"/>
        <v/>
      </c>
      <c r="AI695" s="181" t="str">
        <f>UPPER(IF($Z695="","",IF(COUNTIF($AI$34:$AI694,$Z695)&lt;1,$Z695,"")))</f>
        <v/>
      </c>
      <c r="AJ695" s="36" t="str">
        <f t="shared" si="82"/>
        <v/>
      </c>
      <c r="AK695" s="109" t="str">
        <f t="shared" si="85"/>
        <v/>
      </c>
      <c r="AL695" s="246"/>
      <c r="AM695" s="33"/>
    </row>
    <row r="696" spans="1:39">
      <c r="A696" s="36" t="str">
        <f t="shared" si="86"/>
        <v>XXX</v>
      </c>
      <c r="B696" s="105" t="str">
        <f t="shared" si="83"/>
        <v/>
      </c>
      <c r="C696" s="178"/>
      <c r="D696" s="36"/>
      <c r="E696" s="36" t="str">
        <f t="shared" si="87"/>
        <v/>
      </c>
      <c r="F696" s="246"/>
      <c r="G696" s="246"/>
      <c r="H696" s="246"/>
      <c r="I696" s="246"/>
      <c r="J696" s="246"/>
      <c r="K696" s="246"/>
      <c r="L696" s="246"/>
      <c r="M696" s="246"/>
      <c r="N696" s="246"/>
      <c r="O696" s="246"/>
      <c r="P696" s="246"/>
      <c r="Q696" s="246"/>
      <c r="R696" s="246"/>
      <c r="S696" s="246"/>
      <c r="T696" s="246"/>
      <c r="U696" s="246"/>
      <c r="V696" s="246"/>
      <c r="W696" s="246"/>
      <c r="X696" s="246"/>
      <c r="Y696" s="246"/>
      <c r="Z696" s="246"/>
      <c r="AA696" s="247"/>
      <c r="AB696" s="246"/>
      <c r="AC696" s="248"/>
      <c r="AD696" s="246"/>
      <c r="AE696" s="246"/>
      <c r="AF696" s="246"/>
      <c r="AG696" s="108" t="str">
        <f t="shared" si="88"/>
        <v/>
      </c>
      <c r="AH696" s="13" t="str">
        <f t="shared" si="84"/>
        <v/>
      </c>
      <c r="AI696" s="181" t="str">
        <f>UPPER(IF($Z696="","",IF(COUNTIF($AI$34:$AI695,$Z696)&lt;1,$Z696,"")))</f>
        <v/>
      </c>
      <c r="AJ696" s="36" t="str">
        <f t="shared" si="82"/>
        <v/>
      </c>
      <c r="AK696" s="109" t="str">
        <f t="shared" si="85"/>
        <v/>
      </c>
      <c r="AL696" s="246"/>
      <c r="AM696" s="33"/>
    </row>
    <row r="697" spans="1:39">
      <c r="A697" s="36" t="str">
        <f t="shared" si="86"/>
        <v>XXX</v>
      </c>
      <c r="B697" s="105" t="str">
        <f t="shared" si="83"/>
        <v/>
      </c>
      <c r="C697" s="178"/>
      <c r="D697" s="36"/>
      <c r="E697" s="36" t="str">
        <f t="shared" si="87"/>
        <v/>
      </c>
      <c r="F697" s="246"/>
      <c r="G697" s="246"/>
      <c r="H697" s="246"/>
      <c r="I697" s="246"/>
      <c r="J697" s="246"/>
      <c r="K697" s="246"/>
      <c r="L697" s="246"/>
      <c r="M697" s="246"/>
      <c r="N697" s="246"/>
      <c r="O697" s="246"/>
      <c r="P697" s="246"/>
      <c r="Q697" s="246"/>
      <c r="R697" s="246"/>
      <c r="S697" s="246"/>
      <c r="T697" s="246"/>
      <c r="U697" s="246"/>
      <c r="V697" s="246"/>
      <c r="W697" s="246"/>
      <c r="X697" s="246"/>
      <c r="Y697" s="246"/>
      <c r="Z697" s="246"/>
      <c r="AA697" s="247"/>
      <c r="AB697" s="246"/>
      <c r="AC697" s="248"/>
      <c r="AD697" s="246"/>
      <c r="AE697" s="246"/>
      <c r="AF697" s="246"/>
      <c r="AG697" s="108" t="str">
        <f t="shared" si="88"/>
        <v/>
      </c>
      <c r="AH697" s="13" t="str">
        <f t="shared" si="84"/>
        <v/>
      </c>
      <c r="AI697" s="181" t="str">
        <f>UPPER(IF($Z697="","",IF(COUNTIF($AI$34:$AI696,$Z697)&lt;1,$Z697,"")))</f>
        <v/>
      </c>
      <c r="AJ697" s="36" t="str">
        <f t="shared" si="82"/>
        <v/>
      </c>
      <c r="AK697" s="109" t="str">
        <f t="shared" si="85"/>
        <v/>
      </c>
      <c r="AL697" s="246"/>
      <c r="AM697" s="33"/>
    </row>
    <row r="698" spans="1:39">
      <c r="A698" s="36" t="str">
        <f t="shared" si="86"/>
        <v>XXX</v>
      </c>
      <c r="B698" s="105" t="str">
        <f t="shared" si="83"/>
        <v/>
      </c>
      <c r="C698" s="178"/>
      <c r="D698" s="36"/>
      <c r="E698" s="36" t="str">
        <f t="shared" si="87"/>
        <v/>
      </c>
      <c r="F698" s="246"/>
      <c r="G698" s="246"/>
      <c r="H698" s="246"/>
      <c r="I698" s="246"/>
      <c r="J698" s="246"/>
      <c r="K698" s="246"/>
      <c r="L698" s="246"/>
      <c r="M698" s="246"/>
      <c r="N698" s="246"/>
      <c r="O698" s="246"/>
      <c r="P698" s="246"/>
      <c r="Q698" s="246"/>
      <c r="R698" s="246"/>
      <c r="S698" s="246"/>
      <c r="T698" s="246"/>
      <c r="U698" s="246"/>
      <c r="V698" s="246"/>
      <c r="W698" s="246"/>
      <c r="X698" s="246"/>
      <c r="Y698" s="246"/>
      <c r="Z698" s="246"/>
      <c r="AA698" s="247"/>
      <c r="AB698" s="246"/>
      <c r="AC698" s="248"/>
      <c r="AD698" s="246"/>
      <c r="AE698" s="246"/>
      <c r="AF698" s="246"/>
      <c r="AG698" s="108" t="str">
        <f t="shared" si="88"/>
        <v/>
      </c>
      <c r="AH698" s="13" t="str">
        <f t="shared" si="84"/>
        <v/>
      </c>
      <c r="AI698" s="181" t="str">
        <f>UPPER(IF($Z698="","",IF(COUNTIF($AI$34:$AI697,$Z698)&lt;1,$Z698,"")))</f>
        <v/>
      </c>
      <c r="AJ698" s="36" t="str">
        <f t="shared" si="82"/>
        <v/>
      </c>
      <c r="AK698" s="109" t="str">
        <f t="shared" si="85"/>
        <v/>
      </c>
      <c r="AL698" s="246"/>
      <c r="AM698" s="33"/>
    </row>
    <row r="699" spans="1:39">
      <c r="A699" s="36" t="str">
        <f t="shared" si="86"/>
        <v>XXX</v>
      </c>
      <c r="B699" s="105" t="str">
        <f t="shared" si="83"/>
        <v/>
      </c>
      <c r="C699" s="178"/>
      <c r="D699" s="36"/>
      <c r="E699" s="36" t="str">
        <f t="shared" si="87"/>
        <v/>
      </c>
      <c r="F699" s="246"/>
      <c r="G699" s="246"/>
      <c r="H699" s="246"/>
      <c r="I699" s="246"/>
      <c r="J699" s="246"/>
      <c r="K699" s="246"/>
      <c r="L699" s="246"/>
      <c r="M699" s="246"/>
      <c r="N699" s="246"/>
      <c r="O699" s="246"/>
      <c r="P699" s="246"/>
      <c r="Q699" s="246"/>
      <c r="R699" s="246"/>
      <c r="S699" s="246"/>
      <c r="T699" s="246"/>
      <c r="U699" s="246"/>
      <c r="V699" s="246"/>
      <c r="W699" s="246"/>
      <c r="X699" s="246"/>
      <c r="Y699" s="246"/>
      <c r="Z699" s="246"/>
      <c r="AA699" s="247"/>
      <c r="AB699" s="246"/>
      <c r="AC699" s="248"/>
      <c r="AD699" s="246"/>
      <c r="AE699" s="246"/>
      <c r="AF699" s="246"/>
      <c r="AG699" s="108" t="str">
        <f t="shared" si="88"/>
        <v/>
      </c>
      <c r="AH699" s="13" t="str">
        <f t="shared" si="84"/>
        <v/>
      </c>
      <c r="AI699" s="181" t="str">
        <f>UPPER(IF($Z699="","",IF(COUNTIF($AI$34:$AI698,$Z699)&lt;1,$Z699,"")))</f>
        <v/>
      </c>
      <c r="AJ699" s="36" t="str">
        <f t="shared" si="82"/>
        <v/>
      </c>
      <c r="AK699" s="109" t="str">
        <f t="shared" si="85"/>
        <v/>
      </c>
      <c r="AL699" s="246"/>
      <c r="AM699" s="33"/>
    </row>
    <row r="700" spans="1:39">
      <c r="A700" s="36" t="str">
        <f t="shared" si="86"/>
        <v>XXX</v>
      </c>
      <c r="B700" s="105" t="str">
        <f t="shared" si="83"/>
        <v/>
      </c>
      <c r="C700" s="178"/>
      <c r="D700" s="36"/>
      <c r="E700" s="36" t="str">
        <f t="shared" si="87"/>
        <v/>
      </c>
      <c r="F700" s="246"/>
      <c r="G700" s="246"/>
      <c r="H700" s="246"/>
      <c r="I700" s="246"/>
      <c r="J700" s="246"/>
      <c r="K700" s="246"/>
      <c r="L700" s="246"/>
      <c r="M700" s="246"/>
      <c r="N700" s="246"/>
      <c r="O700" s="246"/>
      <c r="P700" s="246"/>
      <c r="Q700" s="246"/>
      <c r="R700" s="246"/>
      <c r="S700" s="246"/>
      <c r="T700" s="246"/>
      <c r="U700" s="246"/>
      <c r="V700" s="246"/>
      <c r="W700" s="246"/>
      <c r="X700" s="246"/>
      <c r="Y700" s="246"/>
      <c r="Z700" s="246"/>
      <c r="AA700" s="247"/>
      <c r="AB700" s="246"/>
      <c r="AC700" s="248"/>
      <c r="AD700" s="246"/>
      <c r="AE700" s="246"/>
      <c r="AF700" s="246"/>
      <c r="AG700" s="108" t="str">
        <f t="shared" si="88"/>
        <v/>
      </c>
      <c r="AH700" s="13" t="str">
        <f t="shared" si="84"/>
        <v/>
      </c>
      <c r="AI700" s="181" t="str">
        <f>UPPER(IF($Z700="","",IF(COUNTIF($AI$34:$AI699,$Z700)&lt;1,$Z700,"")))</f>
        <v/>
      </c>
      <c r="AJ700" s="36" t="str">
        <f t="shared" si="82"/>
        <v/>
      </c>
      <c r="AK700" s="109" t="str">
        <f t="shared" si="85"/>
        <v/>
      </c>
      <c r="AL700" s="246"/>
      <c r="AM700" s="33"/>
    </row>
    <row r="701" spans="1:39">
      <c r="A701" s="36" t="str">
        <f t="shared" si="86"/>
        <v>XXX</v>
      </c>
      <c r="B701" s="105" t="str">
        <f t="shared" si="83"/>
        <v/>
      </c>
      <c r="C701" s="178"/>
      <c r="D701" s="36"/>
      <c r="E701" s="36" t="str">
        <f t="shared" si="87"/>
        <v/>
      </c>
      <c r="F701" s="246"/>
      <c r="G701" s="246"/>
      <c r="H701" s="246"/>
      <c r="I701" s="246"/>
      <c r="J701" s="246"/>
      <c r="K701" s="246"/>
      <c r="L701" s="246"/>
      <c r="M701" s="246"/>
      <c r="N701" s="246"/>
      <c r="O701" s="246"/>
      <c r="P701" s="246"/>
      <c r="Q701" s="246"/>
      <c r="R701" s="246"/>
      <c r="S701" s="246"/>
      <c r="T701" s="246"/>
      <c r="U701" s="246"/>
      <c r="V701" s="246"/>
      <c r="W701" s="246"/>
      <c r="X701" s="246"/>
      <c r="Y701" s="246"/>
      <c r="Z701" s="246"/>
      <c r="AA701" s="247"/>
      <c r="AB701" s="246"/>
      <c r="AC701" s="248"/>
      <c r="AD701" s="246"/>
      <c r="AE701" s="246"/>
      <c r="AF701" s="246"/>
      <c r="AG701" s="108" t="str">
        <f t="shared" si="88"/>
        <v/>
      </c>
      <c r="AH701" s="13" t="str">
        <f t="shared" si="84"/>
        <v/>
      </c>
      <c r="AI701" s="181" t="str">
        <f>UPPER(IF($Z701="","",IF(COUNTIF($AI$34:$AI700,$Z701)&lt;1,$Z701,"")))</f>
        <v/>
      </c>
      <c r="AJ701" s="36" t="str">
        <f t="shared" si="82"/>
        <v/>
      </c>
      <c r="AK701" s="109" t="str">
        <f t="shared" si="85"/>
        <v/>
      </c>
      <c r="AL701" s="246"/>
      <c r="AM701" s="33"/>
    </row>
    <row r="702" spans="1:39">
      <c r="A702" s="36" t="str">
        <f t="shared" si="86"/>
        <v>XXX</v>
      </c>
      <c r="B702" s="105" t="str">
        <f t="shared" si="83"/>
        <v/>
      </c>
      <c r="C702" s="178"/>
      <c r="D702" s="36"/>
      <c r="E702" s="36" t="str">
        <f t="shared" si="87"/>
        <v/>
      </c>
      <c r="F702" s="246"/>
      <c r="G702" s="246"/>
      <c r="H702" s="246"/>
      <c r="I702" s="246"/>
      <c r="J702" s="246"/>
      <c r="K702" s="246"/>
      <c r="L702" s="246"/>
      <c r="M702" s="246"/>
      <c r="N702" s="246"/>
      <c r="O702" s="246"/>
      <c r="P702" s="246"/>
      <c r="Q702" s="246"/>
      <c r="R702" s="246"/>
      <c r="S702" s="246"/>
      <c r="T702" s="246"/>
      <c r="U702" s="246"/>
      <c r="V702" s="246"/>
      <c r="W702" s="246"/>
      <c r="X702" s="246"/>
      <c r="Y702" s="246"/>
      <c r="Z702" s="246"/>
      <c r="AA702" s="247"/>
      <c r="AB702" s="246"/>
      <c r="AC702" s="248"/>
      <c r="AD702" s="246"/>
      <c r="AE702" s="246"/>
      <c r="AF702" s="246"/>
      <c r="AG702" s="108" t="str">
        <f t="shared" si="88"/>
        <v/>
      </c>
      <c r="AH702" s="13" t="str">
        <f t="shared" si="84"/>
        <v/>
      </c>
      <c r="AI702" s="181" t="str">
        <f>UPPER(IF($Z702="","",IF(COUNTIF($AI$34:$AI701,$Z702)&lt;1,$Z702,"")))</f>
        <v/>
      </c>
      <c r="AJ702" s="36" t="str">
        <f t="shared" si="82"/>
        <v/>
      </c>
      <c r="AK702" s="109" t="str">
        <f t="shared" si="85"/>
        <v/>
      </c>
      <c r="AL702" s="246"/>
      <c r="AM702" s="33"/>
    </row>
    <row r="703" spans="1:39">
      <c r="A703" s="36" t="str">
        <f t="shared" si="86"/>
        <v>XXX</v>
      </c>
      <c r="B703" s="105" t="str">
        <f t="shared" si="83"/>
        <v/>
      </c>
      <c r="C703" s="178"/>
      <c r="D703" s="36"/>
      <c r="E703" s="36" t="str">
        <f t="shared" si="87"/>
        <v/>
      </c>
      <c r="F703" s="246"/>
      <c r="G703" s="246"/>
      <c r="H703" s="246"/>
      <c r="I703" s="246"/>
      <c r="J703" s="246"/>
      <c r="K703" s="246"/>
      <c r="L703" s="246"/>
      <c r="M703" s="246"/>
      <c r="N703" s="246"/>
      <c r="O703" s="246"/>
      <c r="P703" s="246"/>
      <c r="Q703" s="246"/>
      <c r="R703" s="246"/>
      <c r="S703" s="246"/>
      <c r="T703" s="246"/>
      <c r="U703" s="246"/>
      <c r="V703" s="246"/>
      <c r="W703" s="246"/>
      <c r="X703" s="246"/>
      <c r="Y703" s="246"/>
      <c r="Z703" s="246"/>
      <c r="AA703" s="247"/>
      <c r="AB703" s="246"/>
      <c r="AC703" s="248"/>
      <c r="AD703" s="246"/>
      <c r="AE703" s="246"/>
      <c r="AF703" s="246"/>
      <c r="AG703" s="108" t="str">
        <f t="shared" si="88"/>
        <v/>
      </c>
      <c r="AH703" s="13" t="str">
        <f t="shared" si="84"/>
        <v/>
      </c>
      <c r="AI703" s="181" t="str">
        <f>UPPER(IF($Z703="","",IF(COUNTIF($AI$34:$AI702,$Z703)&lt;1,$Z703,"")))</f>
        <v/>
      </c>
      <c r="AJ703" s="36" t="str">
        <f t="shared" si="82"/>
        <v/>
      </c>
      <c r="AK703" s="109" t="str">
        <f t="shared" si="85"/>
        <v/>
      </c>
      <c r="AL703" s="246"/>
      <c r="AM703" s="33"/>
    </row>
    <row r="704" spans="1:39">
      <c r="A704" s="36" t="str">
        <f t="shared" si="86"/>
        <v>XXX</v>
      </c>
      <c r="B704" s="105" t="str">
        <f t="shared" si="83"/>
        <v/>
      </c>
      <c r="C704" s="178"/>
      <c r="D704" s="36"/>
      <c r="E704" s="36" t="str">
        <f t="shared" si="87"/>
        <v/>
      </c>
      <c r="F704" s="246"/>
      <c r="G704" s="246"/>
      <c r="H704" s="246"/>
      <c r="I704" s="246"/>
      <c r="J704" s="246"/>
      <c r="K704" s="246"/>
      <c r="L704" s="246"/>
      <c r="M704" s="246"/>
      <c r="N704" s="246"/>
      <c r="O704" s="246"/>
      <c r="P704" s="246"/>
      <c r="Q704" s="246"/>
      <c r="R704" s="246"/>
      <c r="S704" s="246"/>
      <c r="T704" s="246"/>
      <c r="U704" s="246"/>
      <c r="V704" s="246"/>
      <c r="W704" s="246"/>
      <c r="X704" s="246"/>
      <c r="Y704" s="246"/>
      <c r="Z704" s="246"/>
      <c r="AA704" s="247"/>
      <c r="AB704" s="246"/>
      <c r="AC704" s="248"/>
      <c r="AD704" s="246"/>
      <c r="AE704" s="246"/>
      <c r="AF704" s="246"/>
      <c r="AG704" s="108" t="str">
        <f t="shared" si="88"/>
        <v/>
      </c>
      <c r="AH704" s="13" t="str">
        <f t="shared" si="84"/>
        <v/>
      </c>
      <c r="AI704" s="181" t="str">
        <f>UPPER(IF($Z704="","",IF(COUNTIF($AI$34:$AI703,$Z704)&lt;1,$Z704,"")))</f>
        <v/>
      </c>
      <c r="AJ704" s="36" t="str">
        <f t="shared" si="82"/>
        <v/>
      </c>
      <c r="AK704" s="109" t="str">
        <f t="shared" si="85"/>
        <v/>
      </c>
      <c r="AL704" s="246"/>
      <c r="AM704" s="33"/>
    </row>
    <row r="705" spans="1:39">
      <c r="A705" s="36" t="str">
        <f t="shared" si="86"/>
        <v>XXX</v>
      </c>
      <c r="B705" s="105" t="str">
        <f t="shared" si="83"/>
        <v/>
      </c>
      <c r="C705" s="178"/>
      <c r="D705" s="36"/>
      <c r="E705" s="36" t="str">
        <f t="shared" si="87"/>
        <v/>
      </c>
      <c r="F705" s="246"/>
      <c r="G705" s="246"/>
      <c r="H705" s="246"/>
      <c r="I705" s="246"/>
      <c r="J705" s="246"/>
      <c r="K705" s="246"/>
      <c r="L705" s="246"/>
      <c r="M705" s="246"/>
      <c r="N705" s="246"/>
      <c r="O705" s="246"/>
      <c r="P705" s="246"/>
      <c r="Q705" s="246"/>
      <c r="R705" s="246"/>
      <c r="S705" s="246"/>
      <c r="T705" s="246"/>
      <c r="U705" s="246"/>
      <c r="V705" s="246"/>
      <c r="W705" s="246"/>
      <c r="X705" s="246"/>
      <c r="Y705" s="246"/>
      <c r="Z705" s="246"/>
      <c r="AA705" s="247"/>
      <c r="AB705" s="246"/>
      <c r="AC705" s="248"/>
      <c r="AD705" s="246"/>
      <c r="AE705" s="246"/>
      <c r="AF705" s="246"/>
      <c r="AG705" s="108" t="str">
        <f t="shared" si="88"/>
        <v/>
      </c>
      <c r="AH705" s="13" t="str">
        <f t="shared" si="84"/>
        <v/>
      </c>
      <c r="AI705" s="181" t="str">
        <f>UPPER(IF($Z705="","",IF(COUNTIF($AI$34:$AI704,$Z705)&lt;1,$Z705,"")))</f>
        <v/>
      </c>
      <c r="AJ705" s="36" t="str">
        <f t="shared" si="82"/>
        <v/>
      </c>
      <c r="AK705" s="109" t="str">
        <f t="shared" si="85"/>
        <v/>
      </c>
      <c r="AL705" s="246"/>
      <c r="AM705" s="33"/>
    </row>
    <row r="706" spans="1:39">
      <c r="A706" s="36" t="str">
        <f t="shared" si="86"/>
        <v>XXX</v>
      </c>
      <c r="B706" s="105" t="str">
        <f t="shared" si="83"/>
        <v/>
      </c>
      <c r="C706" s="178"/>
      <c r="D706" s="36"/>
      <c r="E706" s="36" t="str">
        <f t="shared" si="87"/>
        <v/>
      </c>
      <c r="F706" s="246"/>
      <c r="G706" s="246"/>
      <c r="H706" s="246"/>
      <c r="I706" s="246"/>
      <c r="J706" s="246"/>
      <c r="K706" s="246"/>
      <c r="L706" s="246"/>
      <c r="M706" s="246"/>
      <c r="N706" s="246"/>
      <c r="O706" s="246"/>
      <c r="P706" s="246"/>
      <c r="Q706" s="246"/>
      <c r="R706" s="246"/>
      <c r="S706" s="246"/>
      <c r="T706" s="246"/>
      <c r="U706" s="246"/>
      <c r="V706" s="246"/>
      <c r="W706" s="246"/>
      <c r="X706" s="246"/>
      <c r="Y706" s="246"/>
      <c r="Z706" s="246"/>
      <c r="AA706" s="247"/>
      <c r="AB706" s="246"/>
      <c r="AC706" s="248"/>
      <c r="AD706" s="246"/>
      <c r="AE706" s="246"/>
      <c r="AF706" s="246"/>
      <c r="AG706" s="108" t="str">
        <f t="shared" si="88"/>
        <v/>
      </c>
      <c r="AH706" s="13" t="str">
        <f t="shared" si="84"/>
        <v/>
      </c>
      <c r="AI706" s="181" t="str">
        <f>UPPER(IF($Z706="","",IF(COUNTIF($AI$34:$AI705,$Z706)&lt;1,$Z706,"")))</f>
        <v/>
      </c>
      <c r="AJ706" s="36" t="str">
        <f t="shared" si="82"/>
        <v/>
      </c>
      <c r="AK706" s="109" t="str">
        <f t="shared" si="85"/>
        <v/>
      </c>
      <c r="AL706" s="246"/>
      <c r="AM706" s="33"/>
    </row>
    <row r="707" spans="1:39">
      <c r="A707" s="36" t="str">
        <f t="shared" si="86"/>
        <v>XXX</v>
      </c>
      <c r="B707" s="105" t="str">
        <f t="shared" si="83"/>
        <v/>
      </c>
      <c r="C707" s="178"/>
      <c r="D707" s="36"/>
      <c r="E707" s="36" t="str">
        <f t="shared" si="87"/>
        <v/>
      </c>
      <c r="F707" s="246"/>
      <c r="G707" s="246"/>
      <c r="H707" s="246"/>
      <c r="I707" s="246"/>
      <c r="J707" s="246"/>
      <c r="K707" s="246"/>
      <c r="L707" s="246"/>
      <c r="M707" s="246"/>
      <c r="N707" s="246"/>
      <c r="O707" s="246"/>
      <c r="P707" s="246"/>
      <c r="Q707" s="246"/>
      <c r="R707" s="246"/>
      <c r="S707" s="246"/>
      <c r="T707" s="246"/>
      <c r="U707" s="246"/>
      <c r="V707" s="246"/>
      <c r="W707" s="246"/>
      <c r="X707" s="246"/>
      <c r="Y707" s="246"/>
      <c r="Z707" s="246"/>
      <c r="AA707" s="247"/>
      <c r="AB707" s="246"/>
      <c r="AC707" s="248"/>
      <c r="AD707" s="246"/>
      <c r="AE707" s="246"/>
      <c r="AF707" s="246"/>
      <c r="AG707" s="108" t="str">
        <f t="shared" si="88"/>
        <v/>
      </c>
      <c r="AH707" s="13" t="str">
        <f t="shared" si="84"/>
        <v/>
      </c>
      <c r="AI707" s="181" t="str">
        <f>UPPER(IF($Z707="","",IF(COUNTIF($AI$34:$AI706,$Z707)&lt;1,$Z707,"")))</f>
        <v/>
      </c>
      <c r="AJ707" s="36" t="str">
        <f t="shared" si="82"/>
        <v/>
      </c>
      <c r="AK707" s="109" t="str">
        <f t="shared" si="85"/>
        <v/>
      </c>
      <c r="AL707" s="246"/>
      <c r="AM707" s="33"/>
    </row>
    <row r="708" spans="1:39">
      <c r="A708" s="36" t="str">
        <f t="shared" si="86"/>
        <v>XXX</v>
      </c>
      <c r="B708" s="105" t="str">
        <f t="shared" si="83"/>
        <v/>
      </c>
      <c r="C708" s="178"/>
      <c r="D708" s="36"/>
      <c r="E708" s="36" t="str">
        <f t="shared" si="87"/>
        <v/>
      </c>
      <c r="F708" s="246"/>
      <c r="G708" s="246"/>
      <c r="H708" s="246"/>
      <c r="I708" s="246"/>
      <c r="J708" s="246"/>
      <c r="K708" s="246"/>
      <c r="L708" s="246"/>
      <c r="M708" s="246"/>
      <c r="N708" s="246"/>
      <c r="O708" s="246"/>
      <c r="P708" s="246"/>
      <c r="Q708" s="246"/>
      <c r="R708" s="246"/>
      <c r="S708" s="246"/>
      <c r="T708" s="246"/>
      <c r="U708" s="246"/>
      <c r="V708" s="246"/>
      <c r="W708" s="246"/>
      <c r="X708" s="246"/>
      <c r="Y708" s="246"/>
      <c r="Z708" s="246"/>
      <c r="AA708" s="247"/>
      <c r="AB708" s="246"/>
      <c r="AC708" s="248"/>
      <c r="AD708" s="246"/>
      <c r="AE708" s="246"/>
      <c r="AF708" s="246"/>
      <c r="AG708" s="108" t="str">
        <f t="shared" si="88"/>
        <v/>
      </c>
      <c r="AH708" s="13" t="str">
        <f t="shared" si="84"/>
        <v/>
      </c>
      <c r="AI708" s="181" t="str">
        <f>UPPER(IF($Z708="","",IF(COUNTIF($AI$34:$AI707,$Z708)&lt;1,$Z708,"")))</f>
        <v/>
      </c>
      <c r="AJ708" s="36" t="str">
        <f t="shared" si="82"/>
        <v/>
      </c>
      <c r="AK708" s="109" t="str">
        <f t="shared" si="85"/>
        <v/>
      </c>
      <c r="AL708" s="246"/>
      <c r="AM708" s="33"/>
    </row>
    <row r="709" spans="1:39">
      <c r="A709" s="36" t="str">
        <f t="shared" si="86"/>
        <v>XXX</v>
      </c>
      <c r="B709" s="105" t="str">
        <f t="shared" si="83"/>
        <v/>
      </c>
      <c r="C709" s="178"/>
      <c r="D709" s="36"/>
      <c r="E709" s="36" t="str">
        <f t="shared" si="87"/>
        <v/>
      </c>
      <c r="F709" s="246"/>
      <c r="G709" s="246"/>
      <c r="H709" s="246"/>
      <c r="I709" s="246"/>
      <c r="J709" s="246"/>
      <c r="K709" s="246"/>
      <c r="L709" s="246"/>
      <c r="M709" s="246"/>
      <c r="N709" s="246"/>
      <c r="O709" s="246"/>
      <c r="P709" s="246"/>
      <c r="Q709" s="246"/>
      <c r="R709" s="246"/>
      <c r="S709" s="246"/>
      <c r="T709" s="246"/>
      <c r="U709" s="246"/>
      <c r="V709" s="246"/>
      <c r="W709" s="246"/>
      <c r="X709" s="246"/>
      <c r="Y709" s="246"/>
      <c r="Z709" s="246"/>
      <c r="AA709" s="247"/>
      <c r="AB709" s="246"/>
      <c r="AC709" s="248"/>
      <c r="AD709" s="246"/>
      <c r="AE709" s="246"/>
      <c r="AF709" s="246"/>
      <c r="AG709" s="108" t="str">
        <f t="shared" si="88"/>
        <v/>
      </c>
      <c r="AH709" s="13" t="str">
        <f t="shared" si="84"/>
        <v/>
      </c>
      <c r="AI709" s="181" t="str">
        <f>UPPER(IF($Z709="","",IF(COUNTIF($AI$34:$AI708,$Z709)&lt;1,$Z709,"")))</f>
        <v/>
      </c>
      <c r="AJ709" s="36" t="str">
        <f t="shared" si="82"/>
        <v/>
      </c>
      <c r="AK709" s="109" t="str">
        <f t="shared" si="85"/>
        <v/>
      </c>
      <c r="AL709" s="246"/>
      <c r="AM709" s="33"/>
    </row>
    <row r="710" spans="1:39">
      <c r="A710" s="36" t="str">
        <f t="shared" si="86"/>
        <v>XXX</v>
      </c>
      <c r="B710" s="105" t="str">
        <f t="shared" si="83"/>
        <v/>
      </c>
      <c r="C710" s="178"/>
      <c r="D710" s="36"/>
      <c r="E710" s="36" t="str">
        <f t="shared" si="87"/>
        <v/>
      </c>
      <c r="F710" s="246"/>
      <c r="G710" s="246"/>
      <c r="H710" s="246"/>
      <c r="I710" s="246"/>
      <c r="J710" s="246"/>
      <c r="K710" s="246"/>
      <c r="L710" s="246"/>
      <c r="M710" s="246"/>
      <c r="N710" s="246"/>
      <c r="O710" s="246"/>
      <c r="P710" s="246"/>
      <c r="Q710" s="246"/>
      <c r="R710" s="246"/>
      <c r="S710" s="246"/>
      <c r="T710" s="246"/>
      <c r="U710" s="246"/>
      <c r="V710" s="246"/>
      <c r="W710" s="246"/>
      <c r="X710" s="246"/>
      <c r="Y710" s="246"/>
      <c r="Z710" s="246"/>
      <c r="AA710" s="247"/>
      <c r="AB710" s="246"/>
      <c r="AC710" s="248"/>
      <c r="AD710" s="246"/>
      <c r="AE710" s="246"/>
      <c r="AF710" s="246"/>
      <c r="AG710" s="108" t="str">
        <f t="shared" si="88"/>
        <v/>
      </c>
      <c r="AH710" s="13" t="str">
        <f t="shared" si="84"/>
        <v/>
      </c>
      <c r="AI710" s="181" t="str">
        <f>UPPER(IF($Z710="","",IF(COUNTIF($AI$34:$AI709,$Z710)&lt;1,$Z710,"")))</f>
        <v/>
      </c>
      <c r="AJ710" s="36" t="str">
        <f t="shared" si="82"/>
        <v/>
      </c>
      <c r="AK710" s="109" t="str">
        <f t="shared" si="85"/>
        <v/>
      </c>
      <c r="AL710" s="246"/>
      <c r="AM710" s="33"/>
    </row>
    <row r="711" spans="1:39">
      <c r="A711" s="36" t="str">
        <f t="shared" si="86"/>
        <v>XXX</v>
      </c>
      <c r="B711" s="105" t="str">
        <f t="shared" si="83"/>
        <v/>
      </c>
      <c r="C711" s="178"/>
      <c r="D711" s="36"/>
      <c r="E711" s="36" t="str">
        <f t="shared" si="87"/>
        <v/>
      </c>
      <c r="F711" s="246"/>
      <c r="G711" s="246"/>
      <c r="H711" s="246"/>
      <c r="I711" s="246"/>
      <c r="J711" s="246"/>
      <c r="K711" s="246"/>
      <c r="L711" s="246"/>
      <c r="M711" s="246"/>
      <c r="N711" s="246"/>
      <c r="O711" s="246"/>
      <c r="P711" s="246"/>
      <c r="Q711" s="246"/>
      <c r="R711" s="246"/>
      <c r="S711" s="246"/>
      <c r="T711" s="246"/>
      <c r="U711" s="246"/>
      <c r="V711" s="246"/>
      <c r="W711" s="246"/>
      <c r="X711" s="246"/>
      <c r="Y711" s="246"/>
      <c r="Z711" s="246"/>
      <c r="AA711" s="247"/>
      <c r="AB711" s="246"/>
      <c r="AC711" s="248"/>
      <c r="AD711" s="246"/>
      <c r="AE711" s="246"/>
      <c r="AF711" s="246"/>
      <c r="AG711" s="108" t="str">
        <f t="shared" si="88"/>
        <v/>
      </c>
      <c r="AH711" s="13" t="str">
        <f t="shared" si="84"/>
        <v/>
      </c>
      <c r="AI711" s="181" t="str">
        <f>UPPER(IF($Z711="","",IF(COUNTIF($AI$34:$AI710,$Z711)&lt;1,$Z711,"")))</f>
        <v/>
      </c>
      <c r="AJ711" s="36" t="str">
        <f t="shared" si="82"/>
        <v/>
      </c>
      <c r="AK711" s="109" t="str">
        <f t="shared" si="85"/>
        <v/>
      </c>
      <c r="AL711" s="246"/>
      <c r="AM711" s="33"/>
    </row>
    <row r="712" spans="1:39">
      <c r="A712" s="36" t="str">
        <f t="shared" si="86"/>
        <v>XXX</v>
      </c>
      <c r="B712" s="105" t="str">
        <f t="shared" si="83"/>
        <v/>
      </c>
      <c r="C712" s="178"/>
      <c r="D712" s="36"/>
      <c r="E712" s="36" t="str">
        <f t="shared" si="87"/>
        <v/>
      </c>
      <c r="F712" s="246"/>
      <c r="G712" s="246"/>
      <c r="H712" s="246"/>
      <c r="I712" s="246"/>
      <c r="J712" s="246"/>
      <c r="K712" s="246"/>
      <c r="L712" s="246"/>
      <c r="M712" s="246"/>
      <c r="N712" s="246"/>
      <c r="O712" s="246"/>
      <c r="P712" s="246"/>
      <c r="Q712" s="246"/>
      <c r="R712" s="246"/>
      <c r="S712" s="246"/>
      <c r="T712" s="246"/>
      <c r="U712" s="246"/>
      <c r="V712" s="246"/>
      <c r="W712" s="246"/>
      <c r="X712" s="246"/>
      <c r="Y712" s="246"/>
      <c r="Z712" s="246"/>
      <c r="AA712" s="247"/>
      <c r="AB712" s="246"/>
      <c r="AC712" s="248"/>
      <c r="AD712" s="246"/>
      <c r="AE712" s="246"/>
      <c r="AF712" s="246"/>
      <c r="AG712" s="108" t="str">
        <f t="shared" si="88"/>
        <v/>
      </c>
      <c r="AH712" s="13" t="str">
        <f t="shared" si="84"/>
        <v/>
      </c>
      <c r="AI712" s="181" t="str">
        <f>UPPER(IF($Z712="","",IF(COUNTIF($AI$34:$AI711,$Z712)&lt;1,$Z712,"")))</f>
        <v/>
      </c>
      <c r="AJ712" s="36" t="str">
        <f t="shared" si="82"/>
        <v/>
      </c>
      <c r="AK712" s="109" t="str">
        <f t="shared" si="85"/>
        <v/>
      </c>
      <c r="AL712" s="246"/>
      <c r="AM712" s="33"/>
    </row>
    <row r="713" spans="1:39">
      <c r="A713" s="36" t="str">
        <f t="shared" si="86"/>
        <v>XXX</v>
      </c>
      <c r="B713" s="105" t="str">
        <f t="shared" si="83"/>
        <v/>
      </c>
      <c r="C713" s="178"/>
      <c r="D713" s="36"/>
      <c r="E713" s="36" t="str">
        <f t="shared" si="87"/>
        <v/>
      </c>
      <c r="F713" s="246"/>
      <c r="G713" s="246"/>
      <c r="H713" s="246"/>
      <c r="I713" s="246"/>
      <c r="J713" s="246"/>
      <c r="K713" s="246"/>
      <c r="L713" s="246"/>
      <c r="M713" s="246"/>
      <c r="N713" s="246"/>
      <c r="O713" s="246"/>
      <c r="P713" s="246"/>
      <c r="Q713" s="246"/>
      <c r="R713" s="246"/>
      <c r="S713" s="246"/>
      <c r="T713" s="246"/>
      <c r="U713" s="246"/>
      <c r="V713" s="246"/>
      <c r="W713" s="246"/>
      <c r="X713" s="246"/>
      <c r="Y713" s="246"/>
      <c r="Z713" s="246"/>
      <c r="AA713" s="247"/>
      <c r="AB713" s="246"/>
      <c r="AC713" s="248"/>
      <c r="AD713" s="246"/>
      <c r="AE713" s="246"/>
      <c r="AF713" s="246"/>
      <c r="AG713" s="108" t="str">
        <f t="shared" si="88"/>
        <v/>
      </c>
      <c r="AH713" s="13" t="str">
        <f t="shared" si="84"/>
        <v/>
      </c>
      <c r="AI713" s="181" t="str">
        <f>UPPER(IF($Z713="","",IF(COUNTIF($AI$34:$AI712,$Z713)&lt;1,$Z713,"")))</f>
        <v/>
      </c>
      <c r="AJ713" s="36" t="str">
        <f t="shared" si="82"/>
        <v/>
      </c>
      <c r="AK713" s="109" t="str">
        <f t="shared" si="85"/>
        <v/>
      </c>
      <c r="AL713" s="246"/>
      <c r="AM713" s="33"/>
    </row>
    <row r="714" spans="1:39">
      <c r="A714" s="36" t="str">
        <f t="shared" si="86"/>
        <v>XXX</v>
      </c>
      <c r="B714" s="105" t="str">
        <f t="shared" si="83"/>
        <v/>
      </c>
      <c r="C714" s="178"/>
      <c r="D714" s="36"/>
      <c r="E714" s="36" t="str">
        <f t="shared" si="87"/>
        <v/>
      </c>
      <c r="F714" s="246"/>
      <c r="G714" s="246"/>
      <c r="H714" s="246"/>
      <c r="I714" s="246"/>
      <c r="J714" s="246"/>
      <c r="K714" s="246"/>
      <c r="L714" s="246"/>
      <c r="M714" s="246"/>
      <c r="N714" s="246"/>
      <c r="O714" s="246"/>
      <c r="P714" s="246"/>
      <c r="Q714" s="246"/>
      <c r="R714" s="246"/>
      <c r="S714" s="246"/>
      <c r="T714" s="246"/>
      <c r="U714" s="246"/>
      <c r="V714" s="246"/>
      <c r="W714" s="246"/>
      <c r="X714" s="246"/>
      <c r="Y714" s="246"/>
      <c r="Z714" s="246"/>
      <c r="AA714" s="247"/>
      <c r="AB714" s="246"/>
      <c r="AC714" s="248"/>
      <c r="AD714" s="246"/>
      <c r="AE714" s="246"/>
      <c r="AF714" s="246"/>
      <c r="AG714" s="108" t="str">
        <f t="shared" si="88"/>
        <v/>
      </c>
      <c r="AH714" s="13" t="str">
        <f t="shared" si="84"/>
        <v/>
      </c>
      <c r="AI714" s="181" t="str">
        <f>UPPER(IF($Z714="","",IF(COUNTIF($AI$34:$AI713,$Z714)&lt;1,$Z714,"")))</f>
        <v/>
      </c>
      <c r="AJ714" s="36" t="str">
        <f t="shared" si="82"/>
        <v/>
      </c>
      <c r="AK714" s="109" t="str">
        <f t="shared" si="85"/>
        <v/>
      </c>
      <c r="AL714" s="246"/>
      <c r="AM714" s="33"/>
    </row>
    <row r="715" spans="1:39">
      <c r="A715" s="36" t="str">
        <f t="shared" si="86"/>
        <v>XXX</v>
      </c>
      <c r="B715" s="105" t="str">
        <f t="shared" si="83"/>
        <v/>
      </c>
      <c r="C715" s="178"/>
      <c r="D715" s="36"/>
      <c r="E715" s="36" t="str">
        <f t="shared" si="87"/>
        <v/>
      </c>
      <c r="F715" s="246"/>
      <c r="G715" s="246"/>
      <c r="H715" s="246"/>
      <c r="I715" s="246"/>
      <c r="J715" s="246"/>
      <c r="K715" s="246"/>
      <c r="L715" s="246"/>
      <c r="M715" s="246"/>
      <c r="N715" s="246"/>
      <c r="O715" s="246"/>
      <c r="P715" s="246"/>
      <c r="Q715" s="246"/>
      <c r="R715" s="246"/>
      <c r="S715" s="246"/>
      <c r="T715" s="246"/>
      <c r="U715" s="246"/>
      <c r="V715" s="246"/>
      <c r="W715" s="246"/>
      <c r="X715" s="246"/>
      <c r="Y715" s="246"/>
      <c r="Z715" s="246"/>
      <c r="AA715" s="247"/>
      <c r="AB715" s="246"/>
      <c r="AC715" s="248"/>
      <c r="AD715" s="246"/>
      <c r="AE715" s="246"/>
      <c r="AF715" s="246"/>
      <c r="AG715" s="108" t="str">
        <f t="shared" si="88"/>
        <v/>
      </c>
      <c r="AH715" s="13" t="str">
        <f t="shared" si="84"/>
        <v/>
      </c>
      <c r="AI715" s="181" t="str">
        <f>UPPER(IF($Z715="","",IF(COUNTIF($AI$34:$AI714,$Z715)&lt;1,$Z715,"")))</f>
        <v/>
      </c>
      <c r="AJ715" s="36" t="str">
        <f t="shared" si="82"/>
        <v/>
      </c>
      <c r="AK715" s="109" t="str">
        <f t="shared" si="85"/>
        <v/>
      </c>
      <c r="AL715" s="246"/>
      <c r="AM715" s="33"/>
    </row>
    <row r="716" spans="1:39">
      <c r="A716" s="36" t="str">
        <f t="shared" si="86"/>
        <v>XXX</v>
      </c>
      <c r="B716" s="105" t="str">
        <f t="shared" si="83"/>
        <v/>
      </c>
      <c r="C716" s="178"/>
      <c r="D716" s="36"/>
      <c r="E716" s="36" t="str">
        <f t="shared" si="87"/>
        <v/>
      </c>
      <c r="F716" s="246"/>
      <c r="G716" s="246"/>
      <c r="H716" s="246"/>
      <c r="I716" s="246"/>
      <c r="J716" s="246"/>
      <c r="K716" s="246"/>
      <c r="L716" s="246"/>
      <c r="M716" s="246"/>
      <c r="N716" s="246"/>
      <c r="O716" s="246"/>
      <c r="P716" s="246"/>
      <c r="Q716" s="246"/>
      <c r="R716" s="246"/>
      <c r="S716" s="246"/>
      <c r="T716" s="246"/>
      <c r="U716" s="246"/>
      <c r="V716" s="246"/>
      <c r="W716" s="246"/>
      <c r="X716" s="246"/>
      <c r="Y716" s="246"/>
      <c r="Z716" s="246"/>
      <c r="AA716" s="247"/>
      <c r="AB716" s="246"/>
      <c r="AC716" s="248"/>
      <c r="AD716" s="246"/>
      <c r="AE716" s="246"/>
      <c r="AF716" s="246"/>
      <c r="AG716" s="108" t="str">
        <f t="shared" si="88"/>
        <v/>
      </c>
      <c r="AH716" s="13" t="str">
        <f t="shared" si="84"/>
        <v/>
      </c>
      <c r="AI716" s="181" t="str">
        <f>UPPER(IF($Z716="","",IF(COUNTIF($AI$34:$AI715,$Z716)&lt;1,$Z716,"")))</f>
        <v/>
      </c>
      <c r="AJ716" s="36" t="str">
        <f t="shared" si="82"/>
        <v/>
      </c>
      <c r="AK716" s="109" t="str">
        <f t="shared" si="85"/>
        <v/>
      </c>
      <c r="AL716" s="246"/>
      <c r="AM716" s="33"/>
    </row>
    <row r="717" spans="1:39">
      <c r="A717" s="36" t="str">
        <f t="shared" si="86"/>
        <v>XXX</v>
      </c>
      <c r="B717" s="105" t="str">
        <f t="shared" si="83"/>
        <v/>
      </c>
      <c r="C717" s="178"/>
      <c r="D717" s="36"/>
      <c r="E717" s="36" t="str">
        <f t="shared" si="87"/>
        <v/>
      </c>
      <c r="F717" s="246"/>
      <c r="G717" s="246"/>
      <c r="H717" s="246"/>
      <c r="I717" s="246"/>
      <c r="J717" s="246"/>
      <c r="K717" s="246"/>
      <c r="L717" s="246"/>
      <c r="M717" s="246"/>
      <c r="N717" s="246"/>
      <c r="O717" s="246"/>
      <c r="P717" s="246"/>
      <c r="Q717" s="246"/>
      <c r="R717" s="246"/>
      <c r="S717" s="246"/>
      <c r="T717" s="246"/>
      <c r="U717" s="246"/>
      <c r="V717" s="246"/>
      <c r="W717" s="246"/>
      <c r="X717" s="246"/>
      <c r="Y717" s="246"/>
      <c r="Z717" s="246"/>
      <c r="AA717" s="247"/>
      <c r="AB717" s="246"/>
      <c r="AC717" s="248"/>
      <c r="AD717" s="246"/>
      <c r="AE717" s="246"/>
      <c r="AF717" s="246"/>
      <c r="AG717" s="108" t="str">
        <f t="shared" si="88"/>
        <v/>
      </c>
      <c r="AH717" s="13" t="str">
        <f t="shared" si="84"/>
        <v/>
      </c>
      <c r="AI717" s="181" t="str">
        <f>UPPER(IF($Z717="","",IF(COUNTIF($AI$34:$AI716,$Z717)&lt;1,$Z717,"")))</f>
        <v/>
      </c>
      <c r="AJ717" s="36" t="str">
        <f t="shared" si="82"/>
        <v/>
      </c>
      <c r="AK717" s="109" t="str">
        <f t="shared" si="85"/>
        <v/>
      </c>
      <c r="AL717" s="246"/>
      <c r="AM717" s="33"/>
    </row>
    <row r="718" spans="1:39">
      <c r="A718" s="36" t="str">
        <f t="shared" si="86"/>
        <v>XXX</v>
      </c>
      <c r="B718" s="105" t="str">
        <f t="shared" si="83"/>
        <v/>
      </c>
      <c r="C718" s="178"/>
      <c r="D718" s="36"/>
      <c r="E718" s="36" t="str">
        <f t="shared" si="87"/>
        <v/>
      </c>
      <c r="F718" s="246"/>
      <c r="G718" s="246"/>
      <c r="H718" s="246"/>
      <c r="I718" s="246"/>
      <c r="J718" s="246"/>
      <c r="K718" s="246"/>
      <c r="L718" s="246"/>
      <c r="M718" s="246"/>
      <c r="N718" s="246"/>
      <c r="O718" s="246"/>
      <c r="P718" s="246"/>
      <c r="Q718" s="246"/>
      <c r="R718" s="246"/>
      <c r="S718" s="246"/>
      <c r="T718" s="246"/>
      <c r="U718" s="246"/>
      <c r="V718" s="246"/>
      <c r="W718" s="246"/>
      <c r="X718" s="246"/>
      <c r="Y718" s="246"/>
      <c r="Z718" s="246"/>
      <c r="AA718" s="247"/>
      <c r="AB718" s="246"/>
      <c r="AC718" s="248"/>
      <c r="AD718" s="246"/>
      <c r="AE718" s="246"/>
      <c r="AF718" s="246"/>
      <c r="AG718" s="108" t="str">
        <f t="shared" si="88"/>
        <v/>
      </c>
      <c r="AH718" s="13" t="str">
        <f t="shared" si="84"/>
        <v/>
      </c>
      <c r="AI718" s="181" t="str">
        <f>UPPER(IF($Z718="","",IF(COUNTIF($AI$34:$AI717,$Z718)&lt;1,$Z718,"")))</f>
        <v/>
      </c>
      <c r="AJ718" s="36" t="str">
        <f t="shared" si="82"/>
        <v/>
      </c>
      <c r="AK718" s="109" t="str">
        <f t="shared" si="85"/>
        <v/>
      </c>
      <c r="AL718" s="246"/>
      <c r="AM718" s="33"/>
    </row>
    <row r="719" spans="1:39">
      <c r="A719" s="36" t="str">
        <f t="shared" si="86"/>
        <v>XXX</v>
      </c>
      <c r="B719" s="105" t="str">
        <f t="shared" si="83"/>
        <v/>
      </c>
      <c r="C719" s="178"/>
      <c r="D719" s="36"/>
      <c r="E719" s="36" t="str">
        <f t="shared" si="87"/>
        <v/>
      </c>
      <c r="F719" s="246"/>
      <c r="G719" s="246"/>
      <c r="H719" s="246"/>
      <c r="I719" s="246"/>
      <c r="J719" s="246"/>
      <c r="K719" s="246"/>
      <c r="L719" s="246"/>
      <c r="M719" s="246"/>
      <c r="N719" s="246"/>
      <c r="O719" s="246"/>
      <c r="P719" s="246"/>
      <c r="Q719" s="246"/>
      <c r="R719" s="246"/>
      <c r="S719" s="246"/>
      <c r="T719" s="246"/>
      <c r="U719" s="246"/>
      <c r="V719" s="246"/>
      <c r="W719" s="246"/>
      <c r="X719" s="246"/>
      <c r="Y719" s="246"/>
      <c r="Z719" s="246"/>
      <c r="AA719" s="247"/>
      <c r="AB719" s="246"/>
      <c r="AC719" s="248"/>
      <c r="AD719" s="246"/>
      <c r="AE719" s="246"/>
      <c r="AF719" s="246"/>
      <c r="AG719" s="108" t="str">
        <f t="shared" si="88"/>
        <v/>
      </c>
      <c r="AH719" s="13" t="str">
        <f t="shared" si="84"/>
        <v/>
      </c>
      <c r="AI719" s="181" t="str">
        <f>UPPER(IF($Z719="","",IF(COUNTIF($AI$34:$AI718,$Z719)&lt;1,$Z719,"")))</f>
        <v/>
      </c>
      <c r="AJ719" s="36" t="str">
        <f t="shared" si="82"/>
        <v/>
      </c>
      <c r="AK719" s="109" t="str">
        <f t="shared" si="85"/>
        <v/>
      </c>
      <c r="AL719" s="246"/>
      <c r="AM719" s="33"/>
    </row>
    <row r="720" spans="1:39">
      <c r="A720" s="36" t="str">
        <f t="shared" si="86"/>
        <v>XXX</v>
      </c>
      <c r="B720" s="105" t="str">
        <f t="shared" si="83"/>
        <v/>
      </c>
      <c r="C720" s="178"/>
      <c r="D720" s="36"/>
      <c r="E720" s="36" t="str">
        <f t="shared" si="87"/>
        <v/>
      </c>
      <c r="F720" s="246"/>
      <c r="G720" s="246"/>
      <c r="H720" s="246"/>
      <c r="I720" s="246"/>
      <c r="J720" s="246"/>
      <c r="K720" s="246"/>
      <c r="L720" s="246"/>
      <c r="M720" s="246"/>
      <c r="N720" s="246"/>
      <c r="O720" s="246"/>
      <c r="P720" s="246"/>
      <c r="Q720" s="246"/>
      <c r="R720" s="246"/>
      <c r="S720" s="246"/>
      <c r="T720" s="246"/>
      <c r="U720" s="246"/>
      <c r="V720" s="246"/>
      <c r="W720" s="246"/>
      <c r="X720" s="246"/>
      <c r="Y720" s="246"/>
      <c r="Z720" s="246"/>
      <c r="AA720" s="247"/>
      <c r="AB720" s="246"/>
      <c r="AC720" s="248"/>
      <c r="AD720" s="246"/>
      <c r="AE720" s="246"/>
      <c r="AF720" s="246"/>
      <c r="AG720" s="108" t="str">
        <f t="shared" si="88"/>
        <v/>
      </c>
      <c r="AH720" s="13" t="str">
        <f t="shared" si="84"/>
        <v/>
      </c>
      <c r="AI720" s="181" t="str">
        <f>UPPER(IF($Z720="","",IF(COUNTIF($AI$34:$AI719,$Z720)&lt;1,$Z720,"")))</f>
        <v/>
      </c>
      <c r="AJ720" s="36" t="str">
        <f t="shared" si="82"/>
        <v/>
      </c>
      <c r="AK720" s="109" t="str">
        <f t="shared" si="85"/>
        <v/>
      </c>
      <c r="AL720" s="246"/>
      <c r="AM720" s="33"/>
    </row>
    <row r="721" spans="1:39">
      <c r="A721" s="36" t="str">
        <f t="shared" si="86"/>
        <v>XXX</v>
      </c>
      <c r="B721" s="105" t="str">
        <f t="shared" si="83"/>
        <v/>
      </c>
      <c r="C721" s="178"/>
      <c r="D721" s="36"/>
      <c r="E721" s="36" t="str">
        <f t="shared" si="87"/>
        <v/>
      </c>
      <c r="F721" s="246"/>
      <c r="G721" s="246"/>
      <c r="H721" s="246"/>
      <c r="I721" s="246"/>
      <c r="J721" s="246"/>
      <c r="K721" s="246"/>
      <c r="L721" s="246"/>
      <c r="M721" s="246"/>
      <c r="N721" s="246"/>
      <c r="O721" s="246"/>
      <c r="P721" s="246"/>
      <c r="Q721" s="246"/>
      <c r="R721" s="246"/>
      <c r="S721" s="246"/>
      <c r="T721" s="246"/>
      <c r="U721" s="246"/>
      <c r="V721" s="246"/>
      <c r="W721" s="246"/>
      <c r="X721" s="246"/>
      <c r="Y721" s="246"/>
      <c r="Z721" s="246"/>
      <c r="AA721" s="247"/>
      <c r="AB721" s="246"/>
      <c r="AC721" s="248"/>
      <c r="AD721" s="246"/>
      <c r="AE721" s="246"/>
      <c r="AF721" s="246"/>
      <c r="AG721" s="108" t="str">
        <f t="shared" si="88"/>
        <v/>
      </c>
      <c r="AH721" s="13" t="str">
        <f t="shared" si="84"/>
        <v/>
      </c>
      <c r="AI721" s="181" t="str">
        <f>UPPER(IF($Z721="","",IF(COUNTIF($AI$34:$AI720,$Z721)&lt;1,$Z721,"")))</f>
        <v/>
      </c>
      <c r="AJ721" s="36" t="str">
        <f t="shared" si="82"/>
        <v/>
      </c>
      <c r="AK721" s="109" t="str">
        <f t="shared" si="85"/>
        <v/>
      </c>
      <c r="AL721" s="246"/>
      <c r="AM721" s="33"/>
    </row>
    <row r="722" spans="1:39">
      <c r="A722" s="36" t="str">
        <f t="shared" si="86"/>
        <v>XXX</v>
      </c>
      <c r="B722" s="105" t="str">
        <f t="shared" si="83"/>
        <v/>
      </c>
      <c r="C722" s="178"/>
      <c r="D722" s="36"/>
      <c r="E722" s="36" t="str">
        <f t="shared" si="87"/>
        <v/>
      </c>
      <c r="F722" s="246"/>
      <c r="G722" s="246"/>
      <c r="H722" s="246"/>
      <c r="I722" s="246"/>
      <c r="J722" s="246"/>
      <c r="K722" s="246"/>
      <c r="L722" s="246"/>
      <c r="M722" s="246"/>
      <c r="N722" s="246"/>
      <c r="O722" s="246"/>
      <c r="P722" s="246"/>
      <c r="Q722" s="246"/>
      <c r="R722" s="246"/>
      <c r="S722" s="246"/>
      <c r="T722" s="246"/>
      <c r="U722" s="246"/>
      <c r="V722" s="246"/>
      <c r="W722" s="246"/>
      <c r="X722" s="246"/>
      <c r="Y722" s="246"/>
      <c r="Z722" s="246"/>
      <c r="AA722" s="247"/>
      <c r="AB722" s="246"/>
      <c r="AC722" s="248"/>
      <c r="AD722" s="246"/>
      <c r="AE722" s="246"/>
      <c r="AF722" s="246"/>
      <c r="AG722" s="108" t="str">
        <f t="shared" si="88"/>
        <v/>
      </c>
      <c r="AH722" s="13" t="str">
        <f t="shared" si="84"/>
        <v/>
      </c>
      <c r="AI722" s="181" t="str">
        <f>UPPER(IF($Z722="","",IF(COUNTIF($AI$34:$AI721,$Z722)&lt;1,$Z722,"")))</f>
        <v/>
      </c>
      <c r="AJ722" s="36" t="str">
        <f t="shared" si="82"/>
        <v/>
      </c>
      <c r="AK722" s="109" t="str">
        <f t="shared" si="85"/>
        <v/>
      </c>
      <c r="AL722" s="246"/>
      <c r="AM722" s="33"/>
    </row>
    <row r="723" spans="1:39">
      <c r="A723" s="36" t="str">
        <f t="shared" si="86"/>
        <v>XXX</v>
      </c>
      <c r="B723" s="105" t="str">
        <f t="shared" si="83"/>
        <v/>
      </c>
      <c r="C723" s="178"/>
      <c r="D723" s="36"/>
      <c r="E723" s="36" t="str">
        <f t="shared" si="87"/>
        <v/>
      </c>
      <c r="F723" s="246"/>
      <c r="G723" s="246"/>
      <c r="H723" s="246"/>
      <c r="I723" s="246"/>
      <c r="J723" s="246"/>
      <c r="K723" s="246"/>
      <c r="L723" s="246"/>
      <c r="M723" s="246"/>
      <c r="N723" s="246"/>
      <c r="O723" s="246"/>
      <c r="P723" s="246"/>
      <c r="Q723" s="246"/>
      <c r="R723" s="246"/>
      <c r="S723" s="246"/>
      <c r="T723" s="246"/>
      <c r="U723" s="246"/>
      <c r="V723" s="246"/>
      <c r="W723" s="246"/>
      <c r="X723" s="246"/>
      <c r="Y723" s="246"/>
      <c r="Z723" s="246"/>
      <c r="AA723" s="247"/>
      <c r="AB723" s="246"/>
      <c r="AC723" s="248"/>
      <c r="AD723" s="246"/>
      <c r="AE723" s="246"/>
      <c r="AF723" s="246"/>
      <c r="AG723" s="108" t="str">
        <f t="shared" si="88"/>
        <v/>
      </c>
      <c r="AH723" s="13" t="str">
        <f t="shared" si="84"/>
        <v/>
      </c>
      <c r="AI723" s="181" t="str">
        <f>UPPER(IF($Z723="","",IF(COUNTIF($AI$34:$AI722,$Z723)&lt;1,$Z723,"")))</f>
        <v/>
      </c>
      <c r="AJ723" s="36" t="str">
        <f t="shared" ref="AJ723:AJ786" si="89">IF(Z723="","",IF(COUNTIF(Z$35:Z$1035,$Z723)&lt;4,"每隊最少4人",IF(COUNTIF(Z$35:Z$1035,Z723)&gt;6,"每隊最多6人",COUNTIF(Z$35:Z$1035,Z723))))</f>
        <v/>
      </c>
      <c r="AK723" s="109" t="str">
        <f t="shared" si="85"/>
        <v/>
      </c>
      <c r="AL723" s="246"/>
      <c r="AM723" s="33"/>
    </row>
    <row r="724" spans="1:39">
      <c r="A724" s="36" t="str">
        <f t="shared" si="86"/>
        <v>XXX</v>
      </c>
      <c r="B724" s="105" t="str">
        <f t="shared" si="83"/>
        <v/>
      </c>
      <c r="C724" s="178"/>
      <c r="D724" s="36"/>
      <c r="E724" s="36" t="str">
        <f t="shared" si="87"/>
        <v/>
      </c>
      <c r="F724" s="246"/>
      <c r="G724" s="246"/>
      <c r="H724" s="246"/>
      <c r="I724" s="246"/>
      <c r="J724" s="246"/>
      <c r="K724" s="246"/>
      <c r="L724" s="246"/>
      <c r="M724" s="246"/>
      <c r="N724" s="246"/>
      <c r="O724" s="246"/>
      <c r="P724" s="246"/>
      <c r="Q724" s="246"/>
      <c r="R724" s="246"/>
      <c r="S724" s="246"/>
      <c r="T724" s="246"/>
      <c r="U724" s="246"/>
      <c r="V724" s="246"/>
      <c r="W724" s="246"/>
      <c r="X724" s="246"/>
      <c r="Y724" s="246"/>
      <c r="Z724" s="246"/>
      <c r="AA724" s="247"/>
      <c r="AB724" s="246"/>
      <c r="AC724" s="248"/>
      <c r="AD724" s="246"/>
      <c r="AE724" s="246"/>
      <c r="AF724" s="246"/>
      <c r="AG724" s="108" t="str">
        <f t="shared" si="88"/>
        <v/>
      </c>
      <c r="AH724" s="13" t="str">
        <f t="shared" si="84"/>
        <v/>
      </c>
      <c r="AI724" s="181" t="str">
        <f>UPPER(IF($Z724="","",IF(COUNTIF($AI$34:$AI723,$Z724)&lt;1,$Z724,"")))</f>
        <v/>
      </c>
      <c r="AJ724" s="36" t="str">
        <f t="shared" si="89"/>
        <v/>
      </c>
      <c r="AK724" s="109" t="str">
        <f t="shared" si="85"/>
        <v/>
      </c>
      <c r="AL724" s="246"/>
      <c r="AM724" s="33"/>
    </row>
    <row r="725" spans="1:39">
      <c r="A725" s="36" t="str">
        <f t="shared" si="86"/>
        <v>XXX</v>
      </c>
      <c r="B725" s="105" t="str">
        <f t="shared" si="83"/>
        <v/>
      </c>
      <c r="C725" s="178"/>
      <c r="D725" s="36"/>
      <c r="E725" s="36" t="str">
        <f t="shared" si="87"/>
        <v/>
      </c>
      <c r="F725" s="246"/>
      <c r="G725" s="246"/>
      <c r="H725" s="246"/>
      <c r="I725" s="246"/>
      <c r="J725" s="246"/>
      <c r="K725" s="246"/>
      <c r="L725" s="246"/>
      <c r="M725" s="246"/>
      <c r="N725" s="246"/>
      <c r="O725" s="246"/>
      <c r="P725" s="246"/>
      <c r="Q725" s="246"/>
      <c r="R725" s="246"/>
      <c r="S725" s="246"/>
      <c r="T725" s="246"/>
      <c r="U725" s="246"/>
      <c r="V725" s="246"/>
      <c r="W725" s="246"/>
      <c r="X725" s="246"/>
      <c r="Y725" s="246"/>
      <c r="Z725" s="246"/>
      <c r="AA725" s="247"/>
      <c r="AB725" s="246"/>
      <c r="AC725" s="248"/>
      <c r="AD725" s="246"/>
      <c r="AE725" s="246"/>
      <c r="AF725" s="246"/>
      <c r="AG725" s="108" t="str">
        <f t="shared" si="88"/>
        <v/>
      </c>
      <c r="AH725" s="13" t="str">
        <f t="shared" si="84"/>
        <v/>
      </c>
      <c r="AI725" s="181" t="str">
        <f>UPPER(IF($Z725="","",IF(COUNTIF($AI$34:$AI724,$Z725)&lt;1,$Z725,"")))</f>
        <v/>
      </c>
      <c r="AJ725" s="36" t="str">
        <f t="shared" si="89"/>
        <v/>
      </c>
      <c r="AK725" s="109" t="str">
        <f t="shared" si="85"/>
        <v/>
      </c>
      <c r="AL725" s="246"/>
      <c r="AM725" s="33"/>
    </row>
    <row r="726" spans="1:39">
      <c r="A726" s="36" t="str">
        <f t="shared" si="86"/>
        <v>XXX</v>
      </c>
      <c r="B726" s="105" t="str">
        <f t="shared" si="83"/>
        <v/>
      </c>
      <c r="C726" s="178"/>
      <c r="D726" s="36"/>
      <c r="E726" s="36" t="str">
        <f t="shared" si="87"/>
        <v/>
      </c>
      <c r="F726" s="246"/>
      <c r="G726" s="246"/>
      <c r="H726" s="246"/>
      <c r="I726" s="246"/>
      <c r="J726" s="246"/>
      <c r="K726" s="246"/>
      <c r="L726" s="246"/>
      <c r="M726" s="246"/>
      <c r="N726" s="246"/>
      <c r="O726" s="246"/>
      <c r="P726" s="246"/>
      <c r="Q726" s="246"/>
      <c r="R726" s="246"/>
      <c r="S726" s="246"/>
      <c r="T726" s="246"/>
      <c r="U726" s="246"/>
      <c r="V726" s="246"/>
      <c r="W726" s="246"/>
      <c r="X726" s="246"/>
      <c r="Y726" s="246"/>
      <c r="Z726" s="246"/>
      <c r="AA726" s="247"/>
      <c r="AB726" s="246"/>
      <c r="AC726" s="248"/>
      <c r="AD726" s="246"/>
      <c r="AE726" s="246"/>
      <c r="AF726" s="246"/>
      <c r="AG726" s="108" t="str">
        <f t="shared" si="88"/>
        <v/>
      </c>
      <c r="AH726" s="13" t="str">
        <f t="shared" si="84"/>
        <v/>
      </c>
      <c r="AI726" s="181" t="str">
        <f>UPPER(IF($Z726="","",IF(COUNTIF($AI$34:$AI725,$Z726)&lt;1,$Z726,"")))</f>
        <v/>
      </c>
      <c r="AJ726" s="36" t="str">
        <f t="shared" si="89"/>
        <v/>
      </c>
      <c r="AK726" s="109" t="str">
        <f t="shared" si="85"/>
        <v/>
      </c>
      <c r="AL726" s="246"/>
      <c r="AM726" s="33"/>
    </row>
    <row r="727" spans="1:39">
      <c r="A727" s="36" t="str">
        <f t="shared" si="86"/>
        <v>XXX</v>
      </c>
      <c r="B727" s="105" t="str">
        <f t="shared" si="83"/>
        <v/>
      </c>
      <c r="C727" s="178"/>
      <c r="D727" s="36"/>
      <c r="E727" s="36" t="str">
        <f t="shared" si="87"/>
        <v/>
      </c>
      <c r="F727" s="246"/>
      <c r="G727" s="246"/>
      <c r="H727" s="246"/>
      <c r="I727" s="246"/>
      <c r="J727" s="246"/>
      <c r="K727" s="246"/>
      <c r="L727" s="246"/>
      <c r="M727" s="246"/>
      <c r="N727" s="246"/>
      <c r="O727" s="246"/>
      <c r="P727" s="246"/>
      <c r="Q727" s="246"/>
      <c r="R727" s="246"/>
      <c r="S727" s="246"/>
      <c r="T727" s="246"/>
      <c r="U727" s="246"/>
      <c r="V727" s="246"/>
      <c r="W727" s="246"/>
      <c r="X727" s="246"/>
      <c r="Y727" s="246"/>
      <c r="Z727" s="246"/>
      <c r="AA727" s="247"/>
      <c r="AB727" s="246"/>
      <c r="AC727" s="248"/>
      <c r="AD727" s="246"/>
      <c r="AE727" s="246"/>
      <c r="AF727" s="246"/>
      <c r="AG727" s="108" t="str">
        <f t="shared" si="88"/>
        <v/>
      </c>
      <c r="AH727" s="13" t="str">
        <f t="shared" si="84"/>
        <v/>
      </c>
      <c r="AI727" s="181" t="str">
        <f>UPPER(IF($Z727="","",IF(COUNTIF($AI$34:$AI726,$Z727)&lt;1,$Z727,"")))</f>
        <v/>
      </c>
      <c r="AJ727" s="36" t="str">
        <f t="shared" si="89"/>
        <v/>
      </c>
      <c r="AK727" s="109" t="str">
        <f t="shared" si="85"/>
        <v/>
      </c>
      <c r="AL727" s="246"/>
      <c r="AM727" s="33"/>
    </row>
    <row r="728" spans="1:39">
      <c r="A728" s="36" t="str">
        <f t="shared" si="86"/>
        <v>XXX</v>
      </c>
      <c r="B728" s="105" t="str">
        <f t="shared" si="83"/>
        <v/>
      </c>
      <c r="C728" s="178"/>
      <c r="D728" s="36"/>
      <c r="E728" s="36" t="str">
        <f t="shared" si="87"/>
        <v/>
      </c>
      <c r="F728" s="246"/>
      <c r="G728" s="246"/>
      <c r="H728" s="246"/>
      <c r="I728" s="246"/>
      <c r="J728" s="246"/>
      <c r="K728" s="246"/>
      <c r="L728" s="246"/>
      <c r="M728" s="246"/>
      <c r="N728" s="246"/>
      <c r="O728" s="246"/>
      <c r="P728" s="246"/>
      <c r="Q728" s="246"/>
      <c r="R728" s="246"/>
      <c r="S728" s="246"/>
      <c r="T728" s="246"/>
      <c r="U728" s="246"/>
      <c r="V728" s="246"/>
      <c r="W728" s="246"/>
      <c r="X728" s="246"/>
      <c r="Y728" s="246"/>
      <c r="Z728" s="246"/>
      <c r="AA728" s="247"/>
      <c r="AB728" s="246"/>
      <c r="AC728" s="248"/>
      <c r="AD728" s="246"/>
      <c r="AE728" s="246"/>
      <c r="AF728" s="246"/>
      <c r="AG728" s="108" t="str">
        <f t="shared" si="88"/>
        <v/>
      </c>
      <c r="AH728" s="13" t="str">
        <f t="shared" si="84"/>
        <v/>
      </c>
      <c r="AI728" s="181" t="str">
        <f>UPPER(IF($Z728="","",IF(COUNTIF($AI$34:$AI727,$Z728)&lt;1,$Z728,"")))</f>
        <v/>
      </c>
      <c r="AJ728" s="36" t="str">
        <f t="shared" si="89"/>
        <v/>
      </c>
      <c r="AK728" s="109" t="str">
        <f t="shared" si="85"/>
        <v/>
      </c>
      <c r="AL728" s="246"/>
      <c r="AM728" s="33"/>
    </row>
    <row r="729" spans="1:39">
      <c r="A729" s="36" t="str">
        <f t="shared" si="86"/>
        <v>XXX</v>
      </c>
      <c r="B729" s="105" t="str">
        <f t="shared" si="83"/>
        <v/>
      </c>
      <c r="C729" s="178"/>
      <c r="D729" s="36"/>
      <c r="E729" s="36" t="str">
        <f t="shared" si="87"/>
        <v/>
      </c>
      <c r="F729" s="246"/>
      <c r="G729" s="246"/>
      <c r="H729" s="246"/>
      <c r="I729" s="246"/>
      <c r="J729" s="246"/>
      <c r="K729" s="246"/>
      <c r="L729" s="246"/>
      <c r="M729" s="246"/>
      <c r="N729" s="246"/>
      <c r="O729" s="246"/>
      <c r="P729" s="246"/>
      <c r="Q729" s="246"/>
      <c r="R729" s="246"/>
      <c r="S729" s="246"/>
      <c r="T729" s="246"/>
      <c r="U729" s="246"/>
      <c r="V729" s="246"/>
      <c r="W729" s="246"/>
      <c r="X729" s="246"/>
      <c r="Y729" s="246"/>
      <c r="Z729" s="246"/>
      <c r="AA729" s="247"/>
      <c r="AB729" s="246"/>
      <c r="AC729" s="248"/>
      <c r="AD729" s="246"/>
      <c r="AE729" s="246"/>
      <c r="AF729" s="246"/>
      <c r="AG729" s="108" t="str">
        <f t="shared" si="88"/>
        <v/>
      </c>
      <c r="AH729" s="13" t="str">
        <f t="shared" si="84"/>
        <v/>
      </c>
      <c r="AI729" s="181" t="str">
        <f>UPPER(IF($Z729="","",IF(COUNTIF($AI$34:$AI728,$Z729)&lt;1,$Z729,"")))</f>
        <v/>
      </c>
      <c r="AJ729" s="36" t="str">
        <f t="shared" si="89"/>
        <v/>
      </c>
      <c r="AK729" s="109" t="str">
        <f t="shared" si="85"/>
        <v/>
      </c>
      <c r="AL729" s="246"/>
      <c r="AM729" s="33"/>
    </row>
    <row r="730" spans="1:39">
      <c r="A730" s="36" t="str">
        <f t="shared" si="86"/>
        <v>XXX</v>
      </c>
      <c r="B730" s="105" t="str">
        <f t="shared" si="83"/>
        <v/>
      </c>
      <c r="C730" s="178"/>
      <c r="D730" s="36"/>
      <c r="E730" s="36" t="str">
        <f t="shared" si="87"/>
        <v/>
      </c>
      <c r="F730" s="246"/>
      <c r="G730" s="246"/>
      <c r="H730" s="246"/>
      <c r="I730" s="246"/>
      <c r="J730" s="246"/>
      <c r="K730" s="246"/>
      <c r="L730" s="246"/>
      <c r="M730" s="246"/>
      <c r="N730" s="246"/>
      <c r="O730" s="246"/>
      <c r="P730" s="246"/>
      <c r="Q730" s="246"/>
      <c r="R730" s="246"/>
      <c r="S730" s="246"/>
      <c r="T730" s="246"/>
      <c r="U730" s="246"/>
      <c r="V730" s="246"/>
      <c r="W730" s="246"/>
      <c r="X730" s="246"/>
      <c r="Y730" s="246"/>
      <c r="Z730" s="246"/>
      <c r="AA730" s="247"/>
      <c r="AB730" s="246"/>
      <c r="AC730" s="248"/>
      <c r="AD730" s="246"/>
      <c r="AE730" s="246"/>
      <c r="AF730" s="246"/>
      <c r="AG730" s="108" t="str">
        <f t="shared" si="88"/>
        <v/>
      </c>
      <c r="AH730" s="13" t="str">
        <f t="shared" si="84"/>
        <v/>
      </c>
      <c r="AI730" s="181" t="str">
        <f>UPPER(IF($Z730="","",IF(COUNTIF($AI$34:$AI729,$Z730)&lt;1,$Z730,"")))</f>
        <v/>
      </c>
      <c r="AJ730" s="36" t="str">
        <f t="shared" si="89"/>
        <v/>
      </c>
      <c r="AK730" s="109" t="str">
        <f t="shared" si="85"/>
        <v/>
      </c>
      <c r="AL730" s="246"/>
      <c r="AM730" s="33"/>
    </row>
    <row r="731" spans="1:39">
      <c r="A731" s="36" t="str">
        <f t="shared" si="86"/>
        <v>XXX</v>
      </c>
      <c r="B731" s="105" t="str">
        <f t="shared" si="83"/>
        <v/>
      </c>
      <c r="C731" s="178"/>
      <c r="D731" s="36"/>
      <c r="E731" s="36" t="str">
        <f t="shared" si="87"/>
        <v/>
      </c>
      <c r="F731" s="246"/>
      <c r="G731" s="246"/>
      <c r="H731" s="246"/>
      <c r="I731" s="246"/>
      <c r="J731" s="246"/>
      <c r="K731" s="246"/>
      <c r="L731" s="246"/>
      <c r="M731" s="246"/>
      <c r="N731" s="246"/>
      <c r="O731" s="246"/>
      <c r="P731" s="246"/>
      <c r="Q731" s="246"/>
      <c r="R731" s="246"/>
      <c r="S731" s="246"/>
      <c r="T731" s="246"/>
      <c r="U731" s="246"/>
      <c r="V731" s="246"/>
      <c r="W731" s="246"/>
      <c r="X731" s="246"/>
      <c r="Y731" s="246"/>
      <c r="Z731" s="246"/>
      <c r="AA731" s="247"/>
      <c r="AB731" s="246"/>
      <c r="AC731" s="248"/>
      <c r="AD731" s="246"/>
      <c r="AE731" s="246"/>
      <c r="AF731" s="246"/>
      <c r="AG731" s="108" t="str">
        <f t="shared" si="88"/>
        <v/>
      </c>
      <c r="AH731" s="13" t="str">
        <f t="shared" si="84"/>
        <v/>
      </c>
      <c r="AI731" s="181" t="str">
        <f>UPPER(IF($Z731="","",IF(COUNTIF($AI$34:$AI730,$Z731)&lt;1,$Z731,"")))</f>
        <v/>
      </c>
      <c r="AJ731" s="36" t="str">
        <f t="shared" si="89"/>
        <v/>
      </c>
      <c r="AK731" s="109" t="str">
        <f t="shared" si="85"/>
        <v/>
      </c>
      <c r="AL731" s="246"/>
      <c r="AM731" s="33"/>
    </row>
    <row r="732" spans="1:39">
      <c r="A732" s="36" t="str">
        <f t="shared" si="86"/>
        <v>XXX</v>
      </c>
      <c r="B732" s="105" t="str">
        <f t="shared" si="83"/>
        <v/>
      </c>
      <c r="C732" s="178"/>
      <c r="D732" s="36"/>
      <c r="E732" s="36" t="str">
        <f t="shared" si="87"/>
        <v/>
      </c>
      <c r="F732" s="246"/>
      <c r="G732" s="246"/>
      <c r="H732" s="246"/>
      <c r="I732" s="246"/>
      <c r="J732" s="246"/>
      <c r="K732" s="246"/>
      <c r="L732" s="246"/>
      <c r="M732" s="246"/>
      <c r="N732" s="246"/>
      <c r="O732" s="246"/>
      <c r="P732" s="246"/>
      <c r="Q732" s="246"/>
      <c r="R732" s="246"/>
      <c r="S732" s="246"/>
      <c r="T732" s="246"/>
      <c r="U732" s="246"/>
      <c r="V732" s="246"/>
      <c r="W732" s="246"/>
      <c r="X732" s="246"/>
      <c r="Y732" s="246"/>
      <c r="Z732" s="246"/>
      <c r="AA732" s="247"/>
      <c r="AB732" s="246"/>
      <c r="AC732" s="248"/>
      <c r="AD732" s="246"/>
      <c r="AE732" s="246"/>
      <c r="AF732" s="246"/>
      <c r="AG732" s="108" t="str">
        <f t="shared" si="88"/>
        <v/>
      </c>
      <c r="AH732" s="13" t="str">
        <f t="shared" si="84"/>
        <v/>
      </c>
      <c r="AI732" s="181" t="str">
        <f>UPPER(IF($Z732="","",IF(COUNTIF($AI$34:$AI731,$Z732)&lt;1,$Z732,"")))</f>
        <v/>
      </c>
      <c r="AJ732" s="36" t="str">
        <f t="shared" si="89"/>
        <v/>
      </c>
      <c r="AK732" s="109" t="str">
        <f t="shared" si="85"/>
        <v/>
      </c>
      <c r="AL732" s="246"/>
      <c r="AM732" s="33"/>
    </row>
    <row r="733" spans="1:39">
      <c r="A733" s="36" t="str">
        <f t="shared" si="86"/>
        <v>XXX</v>
      </c>
      <c r="B733" s="105" t="str">
        <f t="shared" si="83"/>
        <v/>
      </c>
      <c r="C733" s="178"/>
      <c r="D733" s="36"/>
      <c r="E733" s="36" t="str">
        <f t="shared" si="87"/>
        <v/>
      </c>
      <c r="F733" s="246"/>
      <c r="G733" s="246"/>
      <c r="H733" s="246"/>
      <c r="I733" s="246"/>
      <c r="J733" s="246"/>
      <c r="K733" s="246"/>
      <c r="L733" s="246"/>
      <c r="M733" s="246"/>
      <c r="N733" s="246"/>
      <c r="O733" s="246"/>
      <c r="P733" s="246"/>
      <c r="Q733" s="246"/>
      <c r="R733" s="246"/>
      <c r="S733" s="246"/>
      <c r="T733" s="246"/>
      <c r="U733" s="246"/>
      <c r="V733" s="246"/>
      <c r="W733" s="246"/>
      <c r="X733" s="246"/>
      <c r="Y733" s="246"/>
      <c r="Z733" s="246"/>
      <c r="AA733" s="247"/>
      <c r="AB733" s="246"/>
      <c r="AC733" s="248"/>
      <c r="AD733" s="246"/>
      <c r="AE733" s="246"/>
      <c r="AF733" s="246"/>
      <c r="AG733" s="108" t="str">
        <f t="shared" si="88"/>
        <v/>
      </c>
      <c r="AH733" s="13" t="str">
        <f t="shared" si="84"/>
        <v/>
      </c>
      <c r="AI733" s="181" t="str">
        <f>UPPER(IF($Z733="","",IF(COUNTIF($AI$34:$AI732,$Z733)&lt;1,$Z733,"")))</f>
        <v/>
      </c>
      <c r="AJ733" s="36" t="str">
        <f t="shared" si="89"/>
        <v/>
      </c>
      <c r="AK733" s="109" t="str">
        <f t="shared" si="85"/>
        <v/>
      </c>
      <c r="AL733" s="246"/>
      <c r="AM733" s="33"/>
    </row>
    <row r="734" spans="1:39">
      <c r="A734" s="36" t="str">
        <f t="shared" si="86"/>
        <v>XXX</v>
      </c>
      <c r="B734" s="105" t="str">
        <f t="shared" si="83"/>
        <v/>
      </c>
      <c r="C734" s="178"/>
      <c r="D734" s="36"/>
      <c r="E734" s="36" t="str">
        <f t="shared" si="87"/>
        <v/>
      </c>
      <c r="F734" s="246"/>
      <c r="G734" s="246"/>
      <c r="H734" s="246"/>
      <c r="I734" s="246"/>
      <c r="J734" s="246"/>
      <c r="K734" s="246"/>
      <c r="L734" s="246"/>
      <c r="M734" s="246"/>
      <c r="N734" s="246"/>
      <c r="O734" s="246"/>
      <c r="P734" s="246"/>
      <c r="Q734" s="246"/>
      <c r="R734" s="246"/>
      <c r="S734" s="246"/>
      <c r="T734" s="246"/>
      <c r="U734" s="246"/>
      <c r="V734" s="246"/>
      <c r="W734" s="246"/>
      <c r="X734" s="246"/>
      <c r="Y734" s="246"/>
      <c r="Z734" s="246"/>
      <c r="AA734" s="247"/>
      <c r="AB734" s="246"/>
      <c r="AC734" s="248"/>
      <c r="AD734" s="246"/>
      <c r="AE734" s="246"/>
      <c r="AF734" s="246"/>
      <c r="AG734" s="108" t="str">
        <f t="shared" si="88"/>
        <v/>
      </c>
      <c r="AH734" s="13" t="str">
        <f t="shared" si="84"/>
        <v/>
      </c>
      <c r="AI734" s="181" t="str">
        <f>UPPER(IF($Z734="","",IF(COUNTIF($AI$34:$AI733,$Z734)&lt;1,$Z734,"")))</f>
        <v/>
      </c>
      <c r="AJ734" s="36" t="str">
        <f t="shared" si="89"/>
        <v/>
      </c>
      <c r="AK734" s="109" t="str">
        <f t="shared" si="85"/>
        <v/>
      </c>
      <c r="AL734" s="246"/>
      <c r="AM734" s="33"/>
    </row>
    <row r="735" spans="1:39">
      <c r="A735" s="36" t="str">
        <f t="shared" si="86"/>
        <v>XXX</v>
      </c>
      <c r="B735" s="105" t="str">
        <f t="shared" si="83"/>
        <v/>
      </c>
      <c r="C735" s="178"/>
      <c r="D735" s="36"/>
      <c r="E735" s="36" t="str">
        <f t="shared" si="87"/>
        <v/>
      </c>
      <c r="F735" s="246"/>
      <c r="G735" s="246"/>
      <c r="H735" s="246"/>
      <c r="I735" s="246"/>
      <c r="J735" s="246"/>
      <c r="K735" s="246"/>
      <c r="L735" s="246"/>
      <c r="M735" s="246"/>
      <c r="N735" s="246"/>
      <c r="O735" s="246"/>
      <c r="P735" s="246"/>
      <c r="Q735" s="246"/>
      <c r="R735" s="246"/>
      <c r="S735" s="246"/>
      <c r="T735" s="246"/>
      <c r="U735" s="246"/>
      <c r="V735" s="246"/>
      <c r="W735" s="246"/>
      <c r="X735" s="246"/>
      <c r="Y735" s="246"/>
      <c r="Z735" s="246"/>
      <c r="AA735" s="247"/>
      <c r="AB735" s="246"/>
      <c r="AC735" s="248"/>
      <c r="AD735" s="246"/>
      <c r="AE735" s="246"/>
      <c r="AF735" s="246"/>
      <c r="AG735" s="108" t="str">
        <f t="shared" si="88"/>
        <v/>
      </c>
      <c r="AH735" s="13" t="str">
        <f t="shared" si="84"/>
        <v/>
      </c>
      <c r="AI735" s="181" t="str">
        <f>UPPER(IF($Z735="","",IF(COUNTIF($AI$34:$AI734,$Z735)&lt;1,$Z735,"")))</f>
        <v/>
      </c>
      <c r="AJ735" s="36" t="str">
        <f t="shared" si="89"/>
        <v/>
      </c>
      <c r="AK735" s="109" t="str">
        <f t="shared" si="85"/>
        <v/>
      </c>
      <c r="AL735" s="246"/>
      <c r="AM735" s="33"/>
    </row>
    <row r="736" spans="1:39">
      <c r="A736" s="36" t="str">
        <f t="shared" si="86"/>
        <v>XXX</v>
      </c>
      <c r="B736" s="105" t="str">
        <f t="shared" si="83"/>
        <v/>
      </c>
      <c r="C736" s="178"/>
      <c r="D736" s="36"/>
      <c r="E736" s="36" t="str">
        <f t="shared" si="87"/>
        <v/>
      </c>
      <c r="F736" s="246"/>
      <c r="G736" s="246"/>
      <c r="H736" s="246"/>
      <c r="I736" s="246"/>
      <c r="J736" s="246"/>
      <c r="K736" s="246"/>
      <c r="L736" s="246"/>
      <c r="M736" s="246"/>
      <c r="N736" s="246"/>
      <c r="O736" s="246"/>
      <c r="P736" s="246"/>
      <c r="Q736" s="246"/>
      <c r="R736" s="246"/>
      <c r="S736" s="246"/>
      <c r="T736" s="246"/>
      <c r="U736" s="246"/>
      <c r="V736" s="246"/>
      <c r="W736" s="246"/>
      <c r="X736" s="246"/>
      <c r="Y736" s="246"/>
      <c r="Z736" s="246"/>
      <c r="AA736" s="247"/>
      <c r="AB736" s="246"/>
      <c r="AC736" s="248"/>
      <c r="AD736" s="246"/>
      <c r="AE736" s="246"/>
      <c r="AF736" s="246"/>
      <c r="AG736" s="108" t="str">
        <f t="shared" si="88"/>
        <v/>
      </c>
      <c r="AH736" s="13" t="str">
        <f t="shared" si="84"/>
        <v/>
      </c>
      <c r="AI736" s="181" t="str">
        <f>UPPER(IF($Z736="","",IF(COUNTIF($AI$34:$AI735,$Z736)&lt;1,$Z736,"")))</f>
        <v/>
      </c>
      <c r="AJ736" s="36" t="str">
        <f t="shared" si="89"/>
        <v/>
      </c>
      <c r="AK736" s="109" t="str">
        <f t="shared" si="85"/>
        <v/>
      </c>
      <c r="AL736" s="246"/>
      <c r="AM736" s="33"/>
    </row>
    <row r="737" spans="1:39">
      <c r="A737" s="36" t="str">
        <f t="shared" si="86"/>
        <v>XXX</v>
      </c>
      <c r="B737" s="105" t="str">
        <f t="shared" si="83"/>
        <v/>
      </c>
      <c r="C737" s="178"/>
      <c r="D737" s="36"/>
      <c r="E737" s="36" t="str">
        <f t="shared" si="87"/>
        <v/>
      </c>
      <c r="F737" s="246"/>
      <c r="G737" s="246"/>
      <c r="H737" s="246"/>
      <c r="I737" s="246"/>
      <c r="J737" s="246"/>
      <c r="K737" s="246"/>
      <c r="L737" s="246"/>
      <c r="M737" s="246"/>
      <c r="N737" s="246"/>
      <c r="O737" s="246"/>
      <c r="P737" s="246"/>
      <c r="Q737" s="246"/>
      <c r="R737" s="246"/>
      <c r="S737" s="246"/>
      <c r="T737" s="246"/>
      <c r="U737" s="246"/>
      <c r="V737" s="246"/>
      <c r="W737" s="246"/>
      <c r="X737" s="246"/>
      <c r="Y737" s="246"/>
      <c r="Z737" s="246"/>
      <c r="AA737" s="247"/>
      <c r="AB737" s="246"/>
      <c r="AC737" s="248"/>
      <c r="AD737" s="246"/>
      <c r="AE737" s="246"/>
      <c r="AF737" s="246"/>
      <c r="AG737" s="108" t="str">
        <f t="shared" si="88"/>
        <v/>
      </c>
      <c r="AH737" s="13" t="str">
        <f t="shared" si="84"/>
        <v/>
      </c>
      <c r="AI737" s="181" t="str">
        <f>UPPER(IF($Z737="","",IF(COUNTIF($AI$34:$AI736,$Z737)&lt;1,$Z737,"")))</f>
        <v/>
      </c>
      <c r="AJ737" s="36" t="str">
        <f t="shared" si="89"/>
        <v/>
      </c>
      <c r="AK737" s="109" t="str">
        <f t="shared" si="85"/>
        <v/>
      </c>
      <c r="AL737" s="246"/>
      <c r="AM737" s="33"/>
    </row>
    <row r="738" spans="1:39">
      <c r="A738" s="36" t="str">
        <f t="shared" si="86"/>
        <v>XXX</v>
      </c>
      <c r="B738" s="105" t="str">
        <f t="shared" si="83"/>
        <v/>
      </c>
      <c r="C738" s="178"/>
      <c r="D738" s="36"/>
      <c r="E738" s="36" t="str">
        <f t="shared" si="87"/>
        <v/>
      </c>
      <c r="F738" s="246"/>
      <c r="G738" s="246"/>
      <c r="H738" s="246"/>
      <c r="I738" s="246"/>
      <c r="J738" s="246"/>
      <c r="K738" s="246"/>
      <c r="L738" s="246"/>
      <c r="M738" s="246"/>
      <c r="N738" s="246"/>
      <c r="O738" s="246"/>
      <c r="P738" s="246"/>
      <c r="Q738" s="246"/>
      <c r="R738" s="246"/>
      <c r="S738" s="246"/>
      <c r="T738" s="246"/>
      <c r="U738" s="246"/>
      <c r="V738" s="246"/>
      <c r="W738" s="246"/>
      <c r="X738" s="246"/>
      <c r="Y738" s="246"/>
      <c r="Z738" s="246"/>
      <c r="AA738" s="247"/>
      <c r="AB738" s="246"/>
      <c r="AC738" s="248"/>
      <c r="AD738" s="246"/>
      <c r="AE738" s="246"/>
      <c r="AF738" s="246"/>
      <c r="AG738" s="108" t="str">
        <f t="shared" si="88"/>
        <v/>
      </c>
      <c r="AH738" s="13" t="str">
        <f t="shared" si="84"/>
        <v/>
      </c>
      <c r="AI738" s="181" t="str">
        <f>UPPER(IF($Z738="","",IF(COUNTIF($AI$34:$AI737,$Z738)&lt;1,$Z738,"")))</f>
        <v/>
      </c>
      <c r="AJ738" s="36" t="str">
        <f t="shared" si="89"/>
        <v/>
      </c>
      <c r="AK738" s="109" t="str">
        <f t="shared" si="85"/>
        <v/>
      </c>
      <c r="AL738" s="246"/>
      <c r="AM738" s="33"/>
    </row>
    <row r="739" spans="1:39">
      <c r="A739" s="36" t="str">
        <f t="shared" si="86"/>
        <v>XXX</v>
      </c>
      <c r="B739" s="105" t="str">
        <f t="shared" ref="B739:B802" si="90">IF(G739="","",IF(C739="","X",A739&amp;TEXT(C739,"000")))</f>
        <v/>
      </c>
      <c r="C739" s="178"/>
      <c r="D739" s="36"/>
      <c r="E739" s="36" t="str">
        <f t="shared" si="87"/>
        <v/>
      </c>
      <c r="F739" s="246"/>
      <c r="G739" s="246"/>
      <c r="H739" s="246"/>
      <c r="I739" s="246"/>
      <c r="J739" s="246"/>
      <c r="K739" s="246"/>
      <c r="L739" s="246"/>
      <c r="M739" s="246"/>
      <c r="N739" s="246"/>
      <c r="O739" s="246"/>
      <c r="P739" s="246"/>
      <c r="Q739" s="246"/>
      <c r="R739" s="246"/>
      <c r="S739" s="246"/>
      <c r="T739" s="246"/>
      <c r="U739" s="246"/>
      <c r="V739" s="246"/>
      <c r="W739" s="246"/>
      <c r="X739" s="246"/>
      <c r="Y739" s="246"/>
      <c r="Z739" s="246"/>
      <c r="AA739" s="247"/>
      <c r="AB739" s="246"/>
      <c r="AC739" s="248"/>
      <c r="AD739" s="246"/>
      <c r="AE739" s="246"/>
      <c r="AF739" s="246"/>
      <c r="AG739" s="108" t="str">
        <f t="shared" si="88"/>
        <v/>
      </c>
      <c r="AH739" s="13" t="str">
        <f t="shared" ref="AH739:AH802" si="91">IF(AI739="","",$AH$31)</f>
        <v/>
      </c>
      <c r="AI739" s="181" t="str">
        <f>UPPER(IF($Z739="","",IF(COUNTIF($AI$34:$AI738,$Z739)&lt;1,$Z739,"")))</f>
        <v/>
      </c>
      <c r="AJ739" s="36" t="str">
        <f t="shared" si="89"/>
        <v/>
      </c>
      <c r="AK739" s="109" t="str">
        <f t="shared" ref="AK739:AK802" si="92">IF($E739="","",IF(ISTEXT($AG739),"輸入有錯誤",IF($AA739="",SUM($AG739:$AH739)+$AM739,SUM($AG739:$AH739)+$AM739+$AA$34)))</f>
        <v/>
      </c>
      <c r="AL739" s="246"/>
      <c r="AM739" s="33"/>
    </row>
    <row r="740" spans="1:39">
      <c r="A740" s="36" t="str">
        <f t="shared" ref="A740:A803" si="93">IF(H740="M","B",IF(H740="F","G","XXX"))</f>
        <v>XXX</v>
      </c>
      <c r="B740" s="105" t="str">
        <f t="shared" si="90"/>
        <v/>
      </c>
      <c r="C740" s="178"/>
      <c r="D740" s="36"/>
      <c r="E740" s="36" t="str">
        <f t="shared" ref="E740:E803" si="94">UPPER(IF($I740="","",IF(AND($I740&lt;=$E$4,$I740&gt;=$D$4),$A740&amp;$F$4,IF(AND($I740&lt;=$E$5,$I740&gt;=$D$5),$A740&amp;$F$5,IF(AND($I740&lt;=$E$6,$I740&gt;=$D$6),$A740&amp;$F$6,IF(AND($I740&lt;=$E$7,$I740&gt;=$D$7),$A740&amp;$F$7,IF(AND($I740&lt;=$E$8,$I740&gt;=$D$8),$A740&amp;$F$8,IF(AND($I740&lt;=$E$9,$I740&gt;=$D$9),$A740&amp;$F$9,IF(AND($I740&lt;=$E$10,$I740&gt;=$D$10),$A740&amp;$F$10,IF(AND($I740&lt;=$E$11,$I740&gt;=$D$11),$A740&amp;$F$11,IF(AND($I740&lt;=$E$12,$I740&gt;=$D$12),$A740&amp;$F$12,"ERR")))))))))))</f>
        <v/>
      </c>
      <c r="F740" s="246"/>
      <c r="G740" s="246"/>
      <c r="H740" s="246"/>
      <c r="I740" s="246"/>
      <c r="J740" s="246"/>
      <c r="K740" s="246"/>
      <c r="L740" s="246"/>
      <c r="M740" s="246"/>
      <c r="N740" s="246"/>
      <c r="O740" s="246"/>
      <c r="P740" s="246"/>
      <c r="Q740" s="246"/>
      <c r="R740" s="246"/>
      <c r="S740" s="246"/>
      <c r="T740" s="246"/>
      <c r="U740" s="246"/>
      <c r="V740" s="246"/>
      <c r="W740" s="246"/>
      <c r="X740" s="246"/>
      <c r="Y740" s="246"/>
      <c r="Z740" s="246"/>
      <c r="AA740" s="247"/>
      <c r="AB740" s="246"/>
      <c r="AC740" s="248"/>
      <c r="AD740" s="246"/>
      <c r="AE740" s="246"/>
      <c r="AF740" s="246"/>
      <c r="AG740" s="108" t="str">
        <f t="shared" ref="AG740:AG803" si="95">IF(I740="","",IF(COUNTA(J740:W740)&gt;4,"超過項目上限",IF(COUNTA(J740:W740)=0,200,IF(COUNTA(AB740)=1,COUNTA(J740:W740)*($AG$31+$AG$32)+$AG$30,IF(COUNTA(AB740)=0,COUNTA(J740:W740)*$AG$31+$AG$30,"輸入錯誤")))))</f>
        <v/>
      </c>
      <c r="AH740" s="13" t="str">
        <f t="shared" si="91"/>
        <v/>
      </c>
      <c r="AI740" s="181" t="str">
        <f>UPPER(IF($Z740="","",IF(COUNTIF($AI$34:$AI739,$Z740)&lt;1,$Z740,"")))</f>
        <v/>
      </c>
      <c r="AJ740" s="36" t="str">
        <f t="shared" si="89"/>
        <v/>
      </c>
      <c r="AK740" s="109" t="str">
        <f t="shared" si="92"/>
        <v/>
      </c>
      <c r="AL740" s="246"/>
      <c r="AM740" s="33"/>
    </row>
    <row r="741" spans="1:39">
      <c r="A741" s="36" t="str">
        <f t="shared" si="93"/>
        <v>XXX</v>
      </c>
      <c r="B741" s="105" t="str">
        <f t="shared" si="90"/>
        <v/>
      </c>
      <c r="C741" s="178"/>
      <c r="D741" s="36"/>
      <c r="E741" s="36" t="str">
        <f t="shared" si="94"/>
        <v/>
      </c>
      <c r="F741" s="246"/>
      <c r="G741" s="246"/>
      <c r="H741" s="246"/>
      <c r="I741" s="246"/>
      <c r="J741" s="246"/>
      <c r="K741" s="246"/>
      <c r="L741" s="246"/>
      <c r="M741" s="246"/>
      <c r="N741" s="246"/>
      <c r="O741" s="246"/>
      <c r="P741" s="246"/>
      <c r="Q741" s="246"/>
      <c r="R741" s="246"/>
      <c r="S741" s="246"/>
      <c r="T741" s="246"/>
      <c r="U741" s="246"/>
      <c r="V741" s="246"/>
      <c r="W741" s="246"/>
      <c r="X741" s="246"/>
      <c r="Y741" s="246"/>
      <c r="Z741" s="246"/>
      <c r="AA741" s="247"/>
      <c r="AB741" s="246"/>
      <c r="AC741" s="248"/>
      <c r="AD741" s="246"/>
      <c r="AE741" s="246"/>
      <c r="AF741" s="246"/>
      <c r="AG741" s="108" t="str">
        <f t="shared" si="95"/>
        <v/>
      </c>
      <c r="AH741" s="13" t="str">
        <f t="shared" si="91"/>
        <v/>
      </c>
      <c r="AI741" s="181" t="str">
        <f>UPPER(IF($Z741="","",IF(COUNTIF($AI$34:$AI740,$Z741)&lt;1,$Z741,"")))</f>
        <v/>
      </c>
      <c r="AJ741" s="36" t="str">
        <f t="shared" si="89"/>
        <v/>
      </c>
      <c r="AK741" s="109" t="str">
        <f t="shared" si="92"/>
        <v/>
      </c>
      <c r="AL741" s="246"/>
      <c r="AM741" s="33"/>
    </row>
    <row r="742" spans="1:39">
      <c r="A742" s="36" t="str">
        <f t="shared" si="93"/>
        <v>XXX</v>
      </c>
      <c r="B742" s="105" t="str">
        <f t="shared" si="90"/>
        <v/>
      </c>
      <c r="C742" s="178"/>
      <c r="D742" s="36"/>
      <c r="E742" s="36" t="str">
        <f t="shared" si="94"/>
        <v/>
      </c>
      <c r="F742" s="246"/>
      <c r="G742" s="246"/>
      <c r="H742" s="246"/>
      <c r="I742" s="246"/>
      <c r="J742" s="246"/>
      <c r="K742" s="246"/>
      <c r="L742" s="246"/>
      <c r="M742" s="246"/>
      <c r="N742" s="246"/>
      <c r="O742" s="246"/>
      <c r="P742" s="246"/>
      <c r="Q742" s="246"/>
      <c r="R742" s="246"/>
      <c r="S742" s="246"/>
      <c r="T742" s="246"/>
      <c r="U742" s="246"/>
      <c r="V742" s="246"/>
      <c r="W742" s="246"/>
      <c r="X742" s="246"/>
      <c r="Y742" s="246"/>
      <c r="Z742" s="246"/>
      <c r="AA742" s="247"/>
      <c r="AB742" s="246"/>
      <c r="AC742" s="248"/>
      <c r="AD742" s="246"/>
      <c r="AE742" s="246"/>
      <c r="AF742" s="246"/>
      <c r="AG742" s="108" t="str">
        <f t="shared" si="95"/>
        <v/>
      </c>
      <c r="AH742" s="13" t="str">
        <f t="shared" si="91"/>
        <v/>
      </c>
      <c r="AI742" s="181" t="str">
        <f>UPPER(IF($Z742="","",IF(COUNTIF($AI$34:$AI741,$Z742)&lt;1,$Z742,"")))</f>
        <v/>
      </c>
      <c r="AJ742" s="36" t="str">
        <f t="shared" si="89"/>
        <v/>
      </c>
      <c r="AK742" s="109" t="str">
        <f t="shared" si="92"/>
        <v/>
      </c>
      <c r="AL742" s="246"/>
      <c r="AM742" s="33"/>
    </row>
    <row r="743" spans="1:39">
      <c r="A743" s="36" t="str">
        <f t="shared" si="93"/>
        <v>XXX</v>
      </c>
      <c r="B743" s="105" t="str">
        <f t="shared" si="90"/>
        <v/>
      </c>
      <c r="C743" s="178"/>
      <c r="D743" s="36"/>
      <c r="E743" s="36" t="str">
        <f t="shared" si="94"/>
        <v/>
      </c>
      <c r="F743" s="246"/>
      <c r="G743" s="246"/>
      <c r="H743" s="246"/>
      <c r="I743" s="246"/>
      <c r="J743" s="246"/>
      <c r="K743" s="246"/>
      <c r="L743" s="246"/>
      <c r="M743" s="246"/>
      <c r="N743" s="246"/>
      <c r="O743" s="246"/>
      <c r="P743" s="246"/>
      <c r="Q743" s="246"/>
      <c r="R743" s="246"/>
      <c r="S743" s="246"/>
      <c r="T743" s="246"/>
      <c r="U743" s="246"/>
      <c r="V743" s="246"/>
      <c r="W743" s="246"/>
      <c r="X743" s="246"/>
      <c r="Y743" s="246"/>
      <c r="Z743" s="246"/>
      <c r="AA743" s="247"/>
      <c r="AB743" s="246"/>
      <c r="AC743" s="248"/>
      <c r="AD743" s="246"/>
      <c r="AE743" s="246"/>
      <c r="AF743" s="246"/>
      <c r="AG743" s="108" t="str">
        <f t="shared" si="95"/>
        <v/>
      </c>
      <c r="AH743" s="13" t="str">
        <f t="shared" si="91"/>
        <v/>
      </c>
      <c r="AI743" s="181" t="str">
        <f>UPPER(IF($Z743="","",IF(COUNTIF($AI$34:$AI742,$Z743)&lt;1,$Z743,"")))</f>
        <v/>
      </c>
      <c r="AJ743" s="36" t="str">
        <f t="shared" si="89"/>
        <v/>
      </c>
      <c r="AK743" s="109" t="str">
        <f t="shared" si="92"/>
        <v/>
      </c>
      <c r="AL743" s="246"/>
      <c r="AM743" s="33"/>
    </row>
    <row r="744" spans="1:39">
      <c r="A744" s="36" t="str">
        <f t="shared" si="93"/>
        <v>XXX</v>
      </c>
      <c r="B744" s="105" t="str">
        <f t="shared" si="90"/>
        <v/>
      </c>
      <c r="C744" s="178"/>
      <c r="D744" s="36"/>
      <c r="E744" s="36" t="str">
        <f t="shared" si="94"/>
        <v/>
      </c>
      <c r="F744" s="246"/>
      <c r="G744" s="246"/>
      <c r="H744" s="246"/>
      <c r="I744" s="246"/>
      <c r="J744" s="246"/>
      <c r="K744" s="246"/>
      <c r="L744" s="246"/>
      <c r="M744" s="246"/>
      <c r="N744" s="246"/>
      <c r="O744" s="246"/>
      <c r="P744" s="246"/>
      <c r="Q744" s="246"/>
      <c r="R744" s="246"/>
      <c r="S744" s="246"/>
      <c r="T744" s="246"/>
      <c r="U744" s="246"/>
      <c r="V744" s="246"/>
      <c r="W744" s="246"/>
      <c r="X744" s="246"/>
      <c r="Y744" s="246"/>
      <c r="Z744" s="246"/>
      <c r="AA744" s="247"/>
      <c r="AB744" s="246"/>
      <c r="AC744" s="248"/>
      <c r="AD744" s="246"/>
      <c r="AE744" s="246"/>
      <c r="AF744" s="246"/>
      <c r="AG744" s="108" t="str">
        <f t="shared" si="95"/>
        <v/>
      </c>
      <c r="AH744" s="13" t="str">
        <f t="shared" si="91"/>
        <v/>
      </c>
      <c r="AI744" s="181" t="str">
        <f>UPPER(IF($Z744="","",IF(COUNTIF($AI$34:$AI743,$Z744)&lt;1,$Z744,"")))</f>
        <v/>
      </c>
      <c r="AJ744" s="36" t="str">
        <f t="shared" si="89"/>
        <v/>
      </c>
      <c r="AK744" s="109" t="str">
        <f t="shared" si="92"/>
        <v/>
      </c>
      <c r="AL744" s="246"/>
      <c r="AM744" s="33"/>
    </row>
    <row r="745" spans="1:39">
      <c r="A745" s="36" t="str">
        <f t="shared" si="93"/>
        <v>XXX</v>
      </c>
      <c r="B745" s="105" t="str">
        <f t="shared" si="90"/>
        <v/>
      </c>
      <c r="C745" s="178"/>
      <c r="D745" s="36"/>
      <c r="E745" s="36" t="str">
        <f t="shared" si="94"/>
        <v/>
      </c>
      <c r="F745" s="246"/>
      <c r="G745" s="246"/>
      <c r="H745" s="246"/>
      <c r="I745" s="246"/>
      <c r="J745" s="246"/>
      <c r="K745" s="246"/>
      <c r="L745" s="246"/>
      <c r="M745" s="246"/>
      <c r="N745" s="246"/>
      <c r="O745" s="246"/>
      <c r="P745" s="246"/>
      <c r="Q745" s="246"/>
      <c r="R745" s="246"/>
      <c r="S745" s="246"/>
      <c r="T745" s="246"/>
      <c r="U745" s="246"/>
      <c r="V745" s="246"/>
      <c r="W745" s="246"/>
      <c r="X745" s="246"/>
      <c r="Y745" s="246"/>
      <c r="Z745" s="246"/>
      <c r="AA745" s="247"/>
      <c r="AB745" s="246"/>
      <c r="AC745" s="248"/>
      <c r="AD745" s="246"/>
      <c r="AE745" s="246"/>
      <c r="AF745" s="246"/>
      <c r="AG745" s="108" t="str">
        <f t="shared" si="95"/>
        <v/>
      </c>
      <c r="AH745" s="13" t="str">
        <f t="shared" si="91"/>
        <v/>
      </c>
      <c r="AI745" s="181" t="str">
        <f>UPPER(IF($Z745="","",IF(COUNTIF($AI$34:$AI744,$Z745)&lt;1,$Z745,"")))</f>
        <v/>
      </c>
      <c r="AJ745" s="36" t="str">
        <f t="shared" si="89"/>
        <v/>
      </c>
      <c r="AK745" s="109" t="str">
        <f t="shared" si="92"/>
        <v/>
      </c>
      <c r="AL745" s="246"/>
      <c r="AM745" s="33"/>
    </row>
    <row r="746" spans="1:39">
      <c r="A746" s="36" t="str">
        <f t="shared" si="93"/>
        <v>XXX</v>
      </c>
      <c r="B746" s="105" t="str">
        <f t="shared" si="90"/>
        <v/>
      </c>
      <c r="C746" s="178"/>
      <c r="D746" s="36"/>
      <c r="E746" s="36" t="str">
        <f t="shared" si="94"/>
        <v/>
      </c>
      <c r="F746" s="246"/>
      <c r="G746" s="246"/>
      <c r="H746" s="246"/>
      <c r="I746" s="246"/>
      <c r="J746" s="246"/>
      <c r="K746" s="246"/>
      <c r="L746" s="246"/>
      <c r="M746" s="246"/>
      <c r="N746" s="246"/>
      <c r="O746" s="246"/>
      <c r="P746" s="246"/>
      <c r="Q746" s="246"/>
      <c r="R746" s="246"/>
      <c r="S746" s="246"/>
      <c r="T746" s="246"/>
      <c r="U746" s="246"/>
      <c r="V746" s="246"/>
      <c r="W746" s="246"/>
      <c r="X746" s="246"/>
      <c r="Y746" s="246"/>
      <c r="Z746" s="246"/>
      <c r="AA746" s="247"/>
      <c r="AB746" s="246"/>
      <c r="AC746" s="248"/>
      <c r="AD746" s="246"/>
      <c r="AE746" s="246"/>
      <c r="AF746" s="246"/>
      <c r="AG746" s="108" t="str">
        <f t="shared" si="95"/>
        <v/>
      </c>
      <c r="AH746" s="13" t="str">
        <f t="shared" si="91"/>
        <v/>
      </c>
      <c r="AI746" s="181" t="str">
        <f>UPPER(IF($Z746="","",IF(COUNTIF($AI$34:$AI745,$Z746)&lt;1,$Z746,"")))</f>
        <v/>
      </c>
      <c r="AJ746" s="36" t="str">
        <f t="shared" si="89"/>
        <v/>
      </c>
      <c r="AK746" s="109" t="str">
        <f t="shared" si="92"/>
        <v/>
      </c>
      <c r="AL746" s="246"/>
      <c r="AM746" s="33"/>
    </row>
    <row r="747" spans="1:39">
      <c r="A747" s="36" t="str">
        <f t="shared" si="93"/>
        <v>XXX</v>
      </c>
      <c r="B747" s="105" t="str">
        <f t="shared" si="90"/>
        <v/>
      </c>
      <c r="C747" s="178"/>
      <c r="D747" s="36"/>
      <c r="E747" s="36" t="str">
        <f t="shared" si="94"/>
        <v/>
      </c>
      <c r="F747" s="246"/>
      <c r="G747" s="246"/>
      <c r="H747" s="246"/>
      <c r="I747" s="246"/>
      <c r="J747" s="246"/>
      <c r="K747" s="246"/>
      <c r="L747" s="246"/>
      <c r="M747" s="246"/>
      <c r="N747" s="246"/>
      <c r="O747" s="246"/>
      <c r="P747" s="246"/>
      <c r="Q747" s="246"/>
      <c r="R747" s="246"/>
      <c r="S747" s="246"/>
      <c r="T747" s="246"/>
      <c r="U747" s="246"/>
      <c r="V747" s="246"/>
      <c r="W747" s="246"/>
      <c r="X747" s="246"/>
      <c r="Y747" s="246"/>
      <c r="Z747" s="246"/>
      <c r="AA747" s="247"/>
      <c r="AB747" s="246"/>
      <c r="AC747" s="248"/>
      <c r="AD747" s="246"/>
      <c r="AE747" s="246"/>
      <c r="AF747" s="246"/>
      <c r="AG747" s="108" t="str">
        <f t="shared" si="95"/>
        <v/>
      </c>
      <c r="AH747" s="13" t="str">
        <f t="shared" si="91"/>
        <v/>
      </c>
      <c r="AI747" s="181" t="str">
        <f>UPPER(IF($Z747="","",IF(COUNTIF($AI$34:$AI746,$Z747)&lt;1,$Z747,"")))</f>
        <v/>
      </c>
      <c r="AJ747" s="36" t="str">
        <f t="shared" si="89"/>
        <v/>
      </c>
      <c r="AK747" s="109" t="str">
        <f t="shared" si="92"/>
        <v/>
      </c>
      <c r="AL747" s="246"/>
      <c r="AM747" s="33"/>
    </row>
    <row r="748" spans="1:39">
      <c r="A748" s="36" t="str">
        <f t="shared" si="93"/>
        <v>XXX</v>
      </c>
      <c r="B748" s="105" t="str">
        <f t="shared" si="90"/>
        <v/>
      </c>
      <c r="C748" s="178"/>
      <c r="D748" s="36"/>
      <c r="E748" s="36" t="str">
        <f t="shared" si="94"/>
        <v/>
      </c>
      <c r="F748" s="246"/>
      <c r="G748" s="246"/>
      <c r="H748" s="246"/>
      <c r="I748" s="246"/>
      <c r="J748" s="246"/>
      <c r="K748" s="246"/>
      <c r="L748" s="246"/>
      <c r="M748" s="246"/>
      <c r="N748" s="246"/>
      <c r="O748" s="246"/>
      <c r="P748" s="246"/>
      <c r="Q748" s="246"/>
      <c r="R748" s="246"/>
      <c r="S748" s="246"/>
      <c r="T748" s="246"/>
      <c r="U748" s="246"/>
      <c r="V748" s="246"/>
      <c r="W748" s="246"/>
      <c r="X748" s="246"/>
      <c r="Y748" s="246"/>
      <c r="Z748" s="246"/>
      <c r="AA748" s="247"/>
      <c r="AB748" s="246"/>
      <c r="AC748" s="248"/>
      <c r="AD748" s="246"/>
      <c r="AE748" s="246"/>
      <c r="AF748" s="246"/>
      <c r="AG748" s="108" t="str">
        <f t="shared" si="95"/>
        <v/>
      </c>
      <c r="AH748" s="13" t="str">
        <f t="shared" si="91"/>
        <v/>
      </c>
      <c r="AI748" s="181" t="str">
        <f>UPPER(IF($Z748="","",IF(COUNTIF($AI$34:$AI747,$Z748)&lt;1,$Z748,"")))</f>
        <v/>
      </c>
      <c r="AJ748" s="36" t="str">
        <f t="shared" si="89"/>
        <v/>
      </c>
      <c r="AK748" s="109" t="str">
        <f t="shared" si="92"/>
        <v/>
      </c>
      <c r="AL748" s="246"/>
      <c r="AM748" s="33"/>
    </row>
    <row r="749" spans="1:39">
      <c r="A749" s="36" t="str">
        <f t="shared" si="93"/>
        <v>XXX</v>
      </c>
      <c r="B749" s="105" t="str">
        <f t="shared" si="90"/>
        <v/>
      </c>
      <c r="C749" s="178"/>
      <c r="D749" s="36"/>
      <c r="E749" s="36" t="str">
        <f t="shared" si="94"/>
        <v/>
      </c>
      <c r="F749" s="246"/>
      <c r="G749" s="246"/>
      <c r="H749" s="246"/>
      <c r="I749" s="246"/>
      <c r="J749" s="246"/>
      <c r="K749" s="246"/>
      <c r="L749" s="246"/>
      <c r="M749" s="246"/>
      <c r="N749" s="246"/>
      <c r="O749" s="246"/>
      <c r="P749" s="246"/>
      <c r="Q749" s="246"/>
      <c r="R749" s="246"/>
      <c r="S749" s="246"/>
      <c r="T749" s="246"/>
      <c r="U749" s="246"/>
      <c r="V749" s="246"/>
      <c r="W749" s="246"/>
      <c r="X749" s="246"/>
      <c r="Y749" s="246"/>
      <c r="Z749" s="246"/>
      <c r="AA749" s="247"/>
      <c r="AB749" s="246"/>
      <c r="AC749" s="248"/>
      <c r="AD749" s="246"/>
      <c r="AE749" s="246"/>
      <c r="AF749" s="246"/>
      <c r="AG749" s="108" t="str">
        <f t="shared" si="95"/>
        <v/>
      </c>
      <c r="AH749" s="13" t="str">
        <f t="shared" si="91"/>
        <v/>
      </c>
      <c r="AI749" s="181" t="str">
        <f>UPPER(IF($Z749="","",IF(COUNTIF($AI$34:$AI748,$Z749)&lt;1,$Z749,"")))</f>
        <v/>
      </c>
      <c r="AJ749" s="36" t="str">
        <f t="shared" si="89"/>
        <v/>
      </c>
      <c r="AK749" s="109" t="str">
        <f t="shared" si="92"/>
        <v/>
      </c>
      <c r="AL749" s="246"/>
      <c r="AM749" s="33"/>
    </row>
    <row r="750" spans="1:39">
      <c r="A750" s="36" t="str">
        <f t="shared" si="93"/>
        <v>XXX</v>
      </c>
      <c r="B750" s="105" t="str">
        <f t="shared" si="90"/>
        <v/>
      </c>
      <c r="C750" s="178"/>
      <c r="D750" s="36"/>
      <c r="E750" s="36" t="str">
        <f t="shared" si="94"/>
        <v/>
      </c>
      <c r="F750" s="246"/>
      <c r="G750" s="246"/>
      <c r="H750" s="246"/>
      <c r="I750" s="246"/>
      <c r="J750" s="246"/>
      <c r="K750" s="246"/>
      <c r="L750" s="246"/>
      <c r="M750" s="246"/>
      <c r="N750" s="246"/>
      <c r="O750" s="246"/>
      <c r="P750" s="246"/>
      <c r="Q750" s="246"/>
      <c r="R750" s="246"/>
      <c r="S750" s="246"/>
      <c r="T750" s="246"/>
      <c r="U750" s="246"/>
      <c r="V750" s="246"/>
      <c r="W750" s="246"/>
      <c r="X750" s="246"/>
      <c r="Y750" s="246"/>
      <c r="Z750" s="246"/>
      <c r="AA750" s="247"/>
      <c r="AB750" s="246"/>
      <c r="AC750" s="248"/>
      <c r="AD750" s="246"/>
      <c r="AE750" s="246"/>
      <c r="AF750" s="246"/>
      <c r="AG750" s="108" t="str">
        <f t="shared" si="95"/>
        <v/>
      </c>
      <c r="AH750" s="13" t="str">
        <f t="shared" si="91"/>
        <v/>
      </c>
      <c r="AI750" s="181" t="str">
        <f>UPPER(IF($Z750="","",IF(COUNTIF($AI$34:$AI749,$Z750)&lt;1,$Z750,"")))</f>
        <v/>
      </c>
      <c r="AJ750" s="36" t="str">
        <f t="shared" si="89"/>
        <v/>
      </c>
      <c r="AK750" s="109" t="str">
        <f t="shared" si="92"/>
        <v/>
      </c>
      <c r="AL750" s="246"/>
      <c r="AM750" s="33"/>
    </row>
    <row r="751" spans="1:39">
      <c r="A751" s="36" t="str">
        <f t="shared" si="93"/>
        <v>XXX</v>
      </c>
      <c r="B751" s="105" t="str">
        <f t="shared" si="90"/>
        <v/>
      </c>
      <c r="C751" s="178"/>
      <c r="D751" s="36"/>
      <c r="E751" s="36" t="str">
        <f t="shared" si="94"/>
        <v/>
      </c>
      <c r="F751" s="246"/>
      <c r="G751" s="246"/>
      <c r="H751" s="246"/>
      <c r="I751" s="246"/>
      <c r="J751" s="246"/>
      <c r="K751" s="246"/>
      <c r="L751" s="246"/>
      <c r="M751" s="246"/>
      <c r="N751" s="246"/>
      <c r="O751" s="246"/>
      <c r="P751" s="246"/>
      <c r="Q751" s="246"/>
      <c r="R751" s="246"/>
      <c r="S751" s="246"/>
      <c r="T751" s="246"/>
      <c r="U751" s="246"/>
      <c r="V751" s="246"/>
      <c r="W751" s="246"/>
      <c r="X751" s="246"/>
      <c r="Y751" s="246"/>
      <c r="Z751" s="246"/>
      <c r="AA751" s="247"/>
      <c r="AB751" s="246"/>
      <c r="AC751" s="248"/>
      <c r="AD751" s="246"/>
      <c r="AE751" s="246"/>
      <c r="AF751" s="246"/>
      <c r="AG751" s="108" t="str">
        <f t="shared" si="95"/>
        <v/>
      </c>
      <c r="AH751" s="13" t="str">
        <f t="shared" si="91"/>
        <v/>
      </c>
      <c r="AI751" s="181" t="str">
        <f>UPPER(IF($Z751="","",IF(COUNTIF($AI$34:$AI750,$Z751)&lt;1,$Z751,"")))</f>
        <v/>
      </c>
      <c r="AJ751" s="36" t="str">
        <f t="shared" si="89"/>
        <v/>
      </c>
      <c r="AK751" s="109" t="str">
        <f t="shared" si="92"/>
        <v/>
      </c>
      <c r="AL751" s="246"/>
      <c r="AM751" s="33"/>
    </row>
    <row r="752" spans="1:39">
      <c r="A752" s="36" t="str">
        <f t="shared" si="93"/>
        <v>XXX</v>
      </c>
      <c r="B752" s="105" t="str">
        <f t="shared" si="90"/>
        <v/>
      </c>
      <c r="C752" s="178"/>
      <c r="D752" s="36"/>
      <c r="E752" s="36" t="str">
        <f t="shared" si="94"/>
        <v/>
      </c>
      <c r="F752" s="246"/>
      <c r="G752" s="246"/>
      <c r="H752" s="246"/>
      <c r="I752" s="246"/>
      <c r="J752" s="246"/>
      <c r="K752" s="246"/>
      <c r="L752" s="246"/>
      <c r="M752" s="246"/>
      <c r="N752" s="246"/>
      <c r="O752" s="246"/>
      <c r="P752" s="246"/>
      <c r="Q752" s="246"/>
      <c r="R752" s="246"/>
      <c r="S752" s="246"/>
      <c r="T752" s="246"/>
      <c r="U752" s="246"/>
      <c r="V752" s="246"/>
      <c r="W752" s="246"/>
      <c r="X752" s="246"/>
      <c r="Y752" s="246"/>
      <c r="Z752" s="246"/>
      <c r="AA752" s="247"/>
      <c r="AB752" s="246"/>
      <c r="AC752" s="248"/>
      <c r="AD752" s="246"/>
      <c r="AE752" s="246"/>
      <c r="AF752" s="246"/>
      <c r="AG752" s="108" t="str">
        <f t="shared" si="95"/>
        <v/>
      </c>
      <c r="AH752" s="13" t="str">
        <f t="shared" si="91"/>
        <v/>
      </c>
      <c r="AI752" s="181" t="str">
        <f>UPPER(IF($Z752="","",IF(COUNTIF($AI$34:$AI751,$Z752)&lt;1,$Z752,"")))</f>
        <v/>
      </c>
      <c r="AJ752" s="36" t="str">
        <f t="shared" si="89"/>
        <v/>
      </c>
      <c r="AK752" s="109" t="str">
        <f t="shared" si="92"/>
        <v/>
      </c>
      <c r="AL752" s="246"/>
      <c r="AM752" s="33"/>
    </row>
    <row r="753" spans="1:39">
      <c r="A753" s="36" t="str">
        <f t="shared" si="93"/>
        <v>XXX</v>
      </c>
      <c r="B753" s="105" t="str">
        <f t="shared" si="90"/>
        <v/>
      </c>
      <c r="C753" s="178"/>
      <c r="D753" s="36"/>
      <c r="E753" s="36" t="str">
        <f t="shared" si="94"/>
        <v/>
      </c>
      <c r="F753" s="246"/>
      <c r="G753" s="246"/>
      <c r="H753" s="246"/>
      <c r="I753" s="246"/>
      <c r="J753" s="246"/>
      <c r="K753" s="246"/>
      <c r="L753" s="246"/>
      <c r="M753" s="246"/>
      <c r="N753" s="246"/>
      <c r="O753" s="246"/>
      <c r="P753" s="246"/>
      <c r="Q753" s="246"/>
      <c r="R753" s="246"/>
      <c r="S753" s="246"/>
      <c r="T753" s="246"/>
      <c r="U753" s="246"/>
      <c r="V753" s="246"/>
      <c r="W753" s="246"/>
      <c r="X753" s="246"/>
      <c r="Y753" s="246"/>
      <c r="Z753" s="246"/>
      <c r="AA753" s="247"/>
      <c r="AB753" s="246"/>
      <c r="AC753" s="248"/>
      <c r="AD753" s="246"/>
      <c r="AE753" s="246"/>
      <c r="AF753" s="246"/>
      <c r="AG753" s="108" t="str">
        <f t="shared" si="95"/>
        <v/>
      </c>
      <c r="AH753" s="13" t="str">
        <f t="shared" si="91"/>
        <v/>
      </c>
      <c r="AI753" s="181" t="str">
        <f>UPPER(IF($Z753="","",IF(COUNTIF($AI$34:$AI752,$Z753)&lt;1,$Z753,"")))</f>
        <v/>
      </c>
      <c r="AJ753" s="36" t="str">
        <f t="shared" si="89"/>
        <v/>
      </c>
      <c r="AK753" s="109" t="str">
        <f t="shared" si="92"/>
        <v/>
      </c>
      <c r="AL753" s="246"/>
      <c r="AM753" s="33"/>
    </row>
    <row r="754" spans="1:39">
      <c r="A754" s="36" t="str">
        <f t="shared" si="93"/>
        <v>XXX</v>
      </c>
      <c r="B754" s="105" t="str">
        <f t="shared" si="90"/>
        <v/>
      </c>
      <c r="C754" s="178"/>
      <c r="D754" s="36"/>
      <c r="E754" s="36" t="str">
        <f t="shared" si="94"/>
        <v/>
      </c>
      <c r="F754" s="246"/>
      <c r="G754" s="246"/>
      <c r="H754" s="246"/>
      <c r="I754" s="246"/>
      <c r="J754" s="246"/>
      <c r="K754" s="246"/>
      <c r="L754" s="246"/>
      <c r="M754" s="246"/>
      <c r="N754" s="246"/>
      <c r="O754" s="246"/>
      <c r="P754" s="246"/>
      <c r="Q754" s="246"/>
      <c r="R754" s="246"/>
      <c r="S754" s="246"/>
      <c r="T754" s="246"/>
      <c r="U754" s="246"/>
      <c r="V754" s="246"/>
      <c r="W754" s="246"/>
      <c r="X754" s="246"/>
      <c r="Y754" s="246"/>
      <c r="Z754" s="246"/>
      <c r="AA754" s="247"/>
      <c r="AB754" s="246"/>
      <c r="AC754" s="248"/>
      <c r="AD754" s="246"/>
      <c r="AE754" s="246"/>
      <c r="AF754" s="246"/>
      <c r="AG754" s="108" t="str">
        <f t="shared" si="95"/>
        <v/>
      </c>
      <c r="AH754" s="13" t="str">
        <f t="shared" si="91"/>
        <v/>
      </c>
      <c r="AI754" s="181" t="str">
        <f>UPPER(IF($Z754="","",IF(COUNTIF($AI$34:$AI753,$Z754)&lt;1,$Z754,"")))</f>
        <v/>
      </c>
      <c r="AJ754" s="36" t="str">
        <f t="shared" si="89"/>
        <v/>
      </c>
      <c r="AK754" s="109" t="str">
        <f t="shared" si="92"/>
        <v/>
      </c>
      <c r="AL754" s="246"/>
      <c r="AM754" s="33"/>
    </row>
    <row r="755" spans="1:39">
      <c r="A755" s="36" t="str">
        <f t="shared" si="93"/>
        <v>XXX</v>
      </c>
      <c r="B755" s="105" t="str">
        <f t="shared" si="90"/>
        <v/>
      </c>
      <c r="C755" s="178"/>
      <c r="D755" s="36"/>
      <c r="E755" s="36" t="str">
        <f t="shared" si="94"/>
        <v/>
      </c>
      <c r="F755" s="246"/>
      <c r="G755" s="246"/>
      <c r="H755" s="246"/>
      <c r="I755" s="246"/>
      <c r="J755" s="246"/>
      <c r="K755" s="246"/>
      <c r="L755" s="246"/>
      <c r="M755" s="246"/>
      <c r="N755" s="246"/>
      <c r="O755" s="246"/>
      <c r="P755" s="246"/>
      <c r="Q755" s="246"/>
      <c r="R755" s="246"/>
      <c r="S755" s="246"/>
      <c r="T755" s="246"/>
      <c r="U755" s="246"/>
      <c r="V755" s="246"/>
      <c r="W755" s="246"/>
      <c r="X755" s="246"/>
      <c r="Y755" s="246"/>
      <c r="Z755" s="246"/>
      <c r="AA755" s="247"/>
      <c r="AB755" s="246"/>
      <c r="AC755" s="248"/>
      <c r="AD755" s="246"/>
      <c r="AE755" s="246"/>
      <c r="AF755" s="246"/>
      <c r="AG755" s="108" t="str">
        <f t="shared" si="95"/>
        <v/>
      </c>
      <c r="AH755" s="13" t="str">
        <f t="shared" si="91"/>
        <v/>
      </c>
      <c r="AI755" s="181" t="str">
        <f>UPPER(IF($Z755="","",IF(COUNTIF($AI$34:$AI754,$Z755)&lt;1,$Z755,"")))</f>
        <v/>
      </c>
      <c r="AJ755" s="36" t="str">
        <f t="shared" si="89"/>
        <v/>
      </c>
      <c r="AK755" s="109" t="str">
        <f t="shared" si="92"/>
        <v/>
      </c>
      <c r="AL755" s="246"/>
      <c r="AM755" s="33"/>
    </row>
    <row r="756" spans="1:39">
      <c r="A756" s="36" t="str">
        <f t="shared" si="93"/>
        <v>XXX</v>
      </c>
      <c r="B756" s="105" t="str">
        <f t="shared" si="90"/>
        <v/>
      </c>
      <c r="C756" s="178"/>
      <c r="D756" s="36"/>
      <c r="E756" s="36" t="str">
        <f t="shared" si="94"/>
        <v/>
      </c>
      <c r="F756" s="246"/>
      <c r="G756" s="246"/>
      <c r="H756" s="246"/>
      <c r="I756" s="246"/>
      <c r="J756" s="246"/>
      <c r="K756" s="246"/>
      <c r="L756" s="246"/>
      <c r="M756" s="246"/>
      <c r="N756" s="246"/>
      <c r="O756" s="246"/>
      <c r="P756" s="246"/>
      <c r="Q756" s="246"/>
      <c r="R756" s="246"/>
      <c r="S756" s="246"/>
      <c r="T756" s="246"/>
      <c r="U756" s="246"/>
      <c r="V756" s="246"/>
      <c r="W756" s="246"/>
      <c r="X756" s="246"/>
      <c r="Y756" s="246"/>
      <c r="Z756" s="246"/>
      <c r="AA756" s="247"/>
      <c r="AB756" s="246"/>
      <c r="AC756" s="248"/>
      <c r="AD756" s="246"/>
      <c r="AE756" s="246"/>
      <c r="AF756" s="246"/>
      <c r="AG756" s="108" t="str">
        <f t="shared" si="95"/>
        <v/>
      </c>
      <c r="AH756" s="13" t="str">
        <f t="shared" si="91"/>
        <v/>
      </c>
      <c r="AI756" s="181" t="str">
        <f>UPPER(IF($Z756="","",IF(COUNTIF($AI$34:$AI755,$Z756)&lt;1,$Z756,"")))</f>
        <v/>
      </c>
      <c r="AJ756" s="36" t="str">
        <f t="shared" si="89"/>
        <v/>
      </c>
      <c r="AK756" s="109" t="str">
        <f t="shared" si="92"/>
        <v/>
      </c>
      <c r="AL756" s="246"/>
      <c r="AM756" s="33"/>
    </row>
    <row r="757" spans="1:39">
      <c r="A757" s="36" t="str">
        <f t="shared" si="93"/>
        <v>XXX</v>
      </c>
      <c r="B757" s="105" t="str">
        <f t="shared" si="90"/>
        <v/>
      </c>
      <c r="C757" s="178"/>
      <c r="D757" s="36"/>
      <c r="E757" s="36" t="str">
        <f t="shared" si="94"/>
        <v/>
      </c>
      <c r="F757" s="246"/>
      <c r="G757" s="246"/>
      <c r="H757" s="246"/>
      <c r="I757" s="246"/>
      <c r="J757" s="246"/>
      <c r="K757" s="246"/>
      <c r="L757" s="246"/>
      <c r="M757" s="246"/>
      <c r="N757" s="246"/>
      <c r="O757" s="246"/>
      <c r="P757" s="246"/>
      <c r="Q757" s="246"/>
      <c r="R757" s="246"/>
      <c r="S757" s="246"/>
      <c r="T757" s="246"/>
      <c r="U757" s="246"/>
      <c r="V757" s="246"/>
      <c r="W757" s="246"/>
      <c r="X757" s="246"/>
      <c r="Y757" s="246"/>
      <c r="Z757" s="246"/>
      <c r="AA757" s="247"/>
      <c r="AB757" s="246"/>
      <c r="AC757" s="248"/>
      <c r="AD757" s="246"/>
      <c r="AE757" s="246"/>
      <c r="AF757" s="246"/>
      <c r="AG757" s="108" t="str">
        <f t="shared" si="95"/>
        <v/>
      </c>
      <c r="AH757" s="13" t="str">
        <f t="shared" si="91"/>
        <v/>
      </c>
      <c r="AI757" s="181" t="str">
        <f>UPPER(IF($Z757="","",IF(COUNTIF($AI$34:$AI756,$Z757)&lt;1,$Z757,"")))</f>
        <v/>
      </c>
      <c r="AJ757" s="36" t="str">
        <f t="shared" si="89"/>
        <v/>
      </c>
      <c r="AK757" s="109" t="str">
        <f t="shared" si="92"/>
        <v/>
      </c>
      <c r="AL757" s="246"/>
      <c r="AM757" s="33"/>
    </row>
    <row r="758" spans="1:39">
      <c r="A758" s="36" t="str">
        <f t="shared" si="93"/>
        <v>XXX</v>
      </c>
      <c r="B758" s="105" t="str">
        <f t="shared" si="90"/>
        <v/>
      </c>
      <c r="C758" s="178"/>
      <c r="D758" s="36"/>
      <c r="E758" s="36" t="str">
        <f t="shared" si="94"/>
        <v/>
      </c>
      <c r="F758" s="246"/>
      <c r="G758" s="246"/>
      <c r="H758" s="246"/>
      <c r="I758" s="246"/>
      <c r="J758" s="246"/>
      <c r="K758" s="246"/>
      <c r="L758" s="246"/>
      <c r="M758" s="246"/>
      <c r="N758" s="246"/>
      <c r="O758" s="246"/>
      <c r="P758" s="246"/>
      <c r="Q758" s="246"/>
      <c r="R758" s="246"/>
      <c r="S758" s="246"/>
      <c r="T758" s="246"/>
      <c r="U758" s="246"/>
      <c r="V758" s="246"/>
      <c r="W758" s="246"/>
      <c r="X758" s="246"/>
      <c r="Y758" s="246"/>
      <c r="Z758" s="246"/>
      <c r="AA758" s="247"/>
      <c r="AB758" s="246"/>
      <c r="AC758" s="248"/>
      <c r="AD758" s="246"/>
      <c r="AE758" s="246"/>
      <c r="AF758" s="246"/>
      <c r="AG758" s="108" t="str">
        <f t="shared" si="95"/>
        <v/>
      </c>
      <c r="AH758" s="13" t="str">
        <f t="shared" si="91"/>
        <v/>
      </c>
      <c r="AI758" s="181" t="str">
        <f>UPPER(IF($Z758="","",IF(COUNTIF($AI$34:$AI757,$Z758)&lt;1,$Z758,"")))</f>
        <v/>
      </c>
      <c r="AJ758" s="36" t="str">
        <f t="shared" si="89"/>
        <v/>
      </c>
      <c r="AK758" s="109" t="str">
        <f t="shared" si="92"/>
        <v/>
      </c>
      <c r="AL758" s="246"/>
      <c r="AM758" s="33"/>
    </row>
    <row r="759" spans="1:39">
      <c r="A759" s="36" t="str">
        <f t="shared" si="93"/>
        <v>XXX</v>
      </c>
      <c r="B759" s="105" t="str">
        <f t="shared" si="90"/>
        <v/>
      </c>
      <c r="C759" s="178"/>
      <c r="D759" s="36"/>
      <c r="E759" s="36" t="str">
        <f t="shared" si="94"/>
        <v/>
      </c>
      <c r="F759" s="246"/>
      <c r="G759" s="246"/>
      <c r="H759" s="246"/>
      <c r="I759" s="246"/>
      <c r="J759" s="246"/>
      <c r="K759" s="246"/>
      <c r="L759" s="246"/>
      <c r="M759" s="246"/>
      <c r="N759" s="246"/>
      <c r="O759" s="246"/>
      <c r="P759" s="246"/>
      <c r="Q759" s="246"/>
      <c r="R759" s="246"/>
      <c r="S759" s="246"/>
      <c r="T759" s="246"/>
      <c r="U759" s="246"/>
      <c r="V759" s="246"/>
      <c r="W759" s="246"/>
      <c r="X759" s="246"/>
      <c r="Y759" s="246"/>
      <c r="Z759" s="246"/>
      <c r="AA759" s="247"/>
      <c r="AB759" s="246"/>
      <c r="AC759" s="248"/>
      <c r="AD759" s="246"/>
      <c r="AE759" s="246"/>
      <c r="AF759" s="246"/>
      <c r="AG759" s="108" t="str">
        <f t="shared" si="95"/>
        <v/>
      </c>
      <c r="AH759" s="13" t="str">
        <f t="shared" si="91"/>
        <v/>
      </c>
      <c r="AI759" s="181" t="str">
        <f>UPPER(IF($Z759="","",IF(COUNTIF($AI$34:$AI758,$Z759)&lt;1,$Z759,"")))</f>
        <v/>
      </c>
      <c r="AJ759" s="36" t="str">
        <f t="shared" si="89"/>
        <v/>
      </c>
      <c r="AK759" s="109" t="str">
        <f t="shared" si="92"/>
        <v/>
      </c>
      <c r="AL759" s="246"/>
      <c r="AM759" s="33"/>
    </row>
    <row r="760" spans="1:39">
      <c r="A760" s="36" t="str">
        <f t="shared" si="93"/>
        <v>XXX</v>
      </c>
      <c r="B760" s="105" t="str">
        <f t="shared" si="90"/>
        <v/>
      </c>
      <c r="C760" s="178"/>
      <c r="D760" s="36"/>
      <c r="E760" s="36" t="str">
        <f t="shared" si="94"/>
        <v/>
      </c>
      <c r="F760" s="246"/>
      <c r="G760" s="246"/>
      <c r="H760" s="246"/>
      <c r="I760" s="246"/>
      <c r="J760" s="246"/>
      <c r="K760" s="246"/>
      <c r="L760" s="246"/>
      <c r="M760" s="246"/>
      <c r="N760" s="246"/>
      <c r="O760" s="246"/>
      <c r="P760" s="246"/>
      <c r="Q760" s="246"/>
      <c r="R760" s="246"/>
      <c r="S760" s="246"/>
      <c r="T760" s="246"/>
      <c r="U760" s="246"/>
      <c r="V760" s="246"/>
      <c r="W760" s="246"/>
      <c r="X760" s="246"/>
      <c r="Y760" s="246"/>
      <c r="Z760" s="246"/>
      <c r="AA760" s="247"/>
      <c r="AB760" s="246"/>
      <c r="AC760" s="248"/>
      <c r="AD760" s="246"/>
      <c r="AE760" s="246"/>
      <c r="AF760" s="246"/>
      <c r="AG760" s="108" t="str">
        <f t="shared" si="95"/>
        <v/>
      </c>
      <c r="AH760" s="13" t="str">
        <f t="shared" si="91"/>
        <v/>
      </c>
      <c r="AI760" s="181" t="str">
        <f>UPPER(IF($Z760="","",IF(COUNTIF($AI$34:$AI759,$Z760)&lt;1,$Z760,"")))</f>
        <v/>
      </c>
      <c r="AJ760" s="36" t="str">
        <f t="shared" si="89"/>
        <v/>
      </c>
      <c r="AK760" s="109" t="str">
        <f t="shared" si="92"/>
        <v/>
      </c>
      <c r="AL760" s="246"/>
      <c r="AM760" s="33"/>
    </row>
    <row r="761" spans="1:39">
      <c r="A761" s="36" t="str">
        <f t="shared" si="93"/>
        <v>XXX</v>
      </c>
      <c r="B761" s="105" t="str">
        <f t="shared" si="90"/>
        <v/>
      </c>
      <c r="C761" s="178"/>
      <c r="D761" s="36"/>
      <c r="E761" s="36" t="str">
        <f t="shared" si="94"/>
        <v/>
      </c>
      <c r="F761" s="246"/>
      <c r="G761" s="246"/>
      <c r="H761" s="246"/>
      <c r="I761" s="246"/>
      <c r="J761" s="246"/>
      <c r="K761" s="246"/>
      <c r="L761" s="246"/>
      <c r="M761" s="246"/>
      <c r="N761" s="246"/>
      <c r="O761" s="246"/>
      <c r="P761" s="246"/>
      <c r="Q761" s="246"/>
      <c r="R761" s="246"/>
      <c r="S761" s="246"/>
      <c r="T761" s="246"/>
      <c r="U761" s="246"/>
      <c r="V761" s="246"/>
      <c r="W761" s="246"/>
      <c r="X761" s="246"/>
      <c r="Y761" s="246"/>
      <c r="Z761" s="246"/>
      <c r="AA761" s="247"/>
      <c r="AB761" s="246"/>
      <c r="AC761" s="248"/>
      <c r="AD761" s="246"/>
      <c r="AE761" s="246"/>
      <c r="AF761" s="246"/>
      <c r="AG761" s="108" t="str">
        <f t="shared" si="95"/>
        <v/>
      </c>
      <c r="AH761" s="13" t="str">
        <f t="shared" si="91"/>
        <v/>
      </c>
      <c r="AI761" s="181" t="str">
        <f>UPPER(IF($Z761="","",IF(COUNTIF($AI$34:$AI760,$Z761)&lt;1,$Z761,"")))</f>
        <v/>
      </c>
      <c r="AJ761" s="36" t="str">
        <f t="shared" si="89"/>
        <v/>
      </c>
      <c r="AK761" s="109" t="str">
        <f t="shared" si="92"/>
        <v/>
      </c>
      <c r="AL761" s="246"/>
      <c r="AM761" s="33"/>
    </row>
    <row r="762" spans="1:39">
      <c r="A762" s="36" t="str">
        <f t="shared" si="93"/>
        <v>XXX</v>
      </c>
      <c r="B762" s="105" t="str">
        <f t="shared" si="90"/>
        <v/>
      </c>
      <c r="C762" s="178"/>
      <c r="D762" s="36"/>
      <c r="E762" s="36" t="str">
        <f t="shared" si="94"/>
        <v/>
      </c>
      <c r="F762" s="246"/>
      <c r="G762" s="246"/>
      <c r="H762" s="246"/>
      <c r="I762" s="246"/>
      <c r="J762" s="246"/>
      <c r="K762" s="246"/>
      <c r="L762" s="246"/>
      <c r="M762" s="246"/>
      <c r="N762" s="246"/>
      <c r="O762" s="246"/>
      <c r="P762" s="246"/>
      <c r="Q762" s="246"/>
      <c r="R762" s="246"/>
      <c r="S762" s="246"/>
      <c r="T762" s="246"/>
      <c r="U762" s="246"/>
      <c r="V762" s="246"/>
      <c r="W762" s="246"/>
      <c r="X762" s="246"/>
      <c r="Y762" s="246"/>
      <c r="Z762" s="246"/>
      <c r="AA762" s="247"/>
      <c r="AB762" s="246"/>
      <c r="AC762" s="248"/>
      <c r="AD762" s="246"/>
      <c r="AE762" s="246"/>
      <c r="AF762" s="246"/>
      <c r="AG762" s="108" t="str">
        <f t="shared" si="95"/>
        <v/>
      </c>
      <c r="AH762" s="13" t="str">
        <f t="shared" si="91"/>
        <v/>
      </c>
      <c r="AI762" s="181" t="str">
        <f>UPPER(IF($Z762="","",IF(COUNTIF($AI$34:$AI761,$Z762)&lt;1,$Z762,"")))</f>
        <v/>
      </c>
      <c r="AJ762" s="36" t="str">
        <f t="shared" si="89"/>
        <v/>
      </c>
      <c r="AK762" s="109" t="str">
        <f t="shared" si="92"/>
        <v/>
      </c>
      <c r="AL762" s="246"/>
      <c r="AM762" s="33"/>
    </row>
    <row r="763" spans="1:39">
      <c r="A763" s="36" t="str">
        <f t="shared" si="93"/>
        <v>XXX</v>
      </c>
      <c r="B763" s="105" t="str">
        <f t="shared" si="90"/>
        <v/>
      </c>
      <c r="C763" s="178"/>
      <c r="D763" s="36"/>
      <c r="E763" s="36" t="str">
        <f t="shared" si="94"/>
        <v/>
      </c>
      <c r="F763" s="246"/>
      <c r="G763" s="246"/>
      <c r="H763" s="246"/>
      <c r="I763" s="246"/>
      <c r="J763" s="246"/>
      <c r="K763" s="246"/>
      <c r="L763" s="246"/>
      <c r="M763" s="246"/>
      <c r="N763" s="246"/>
      <c r="O763" s="246"/>
      <c r="P763" s="246"/>
      <c r="Q763" s="246"/>
      <c r="R763" s="246"/>
      <c r="S763" s="246"/>
      <c r="T763" s="246"/>
      <c r="U763" s="246"/>
      <c r="V763" s="246"/>
      <c r="W763" s="246"/>
      <c r="X763" s="246"/>
      <c r="Y763" s="246"/>
      <c r="Z763" s="246"/>
      <c r="AA763" s="247"/>
      <c r="AB763" s="246"/>
      <c r="AC763" s="248"/>
      <c r="AD763" s="246"/>
      <c r="AE763" s="246"/>
      <c r="AF763" s="246"/>
      <c r="AG763" s="108" t="str">
        <f t="shared" si="95"/>
        <v/>
      </c>
      <c r="AH763" s="13" t="str">
        <f t="shared" si="91"/>
        <v/>
      </c>
      <c r="AI763" s="181" t="str">
        <f>UPPER(IF($Z763="","",IF(COUNTIF($AI$34:$AI762,$Z763)&lt;1,$Z763,"")))</f>
        <v/>
      </c>
      <c r="AJ763" s="36" t="str">
        <f t="shared" si="89"/>
        <v/>
      </c>
      <c r="AK763" s="109" t="str">
        <f t="shared" si="92"/>
        <v/>
      </c>
      <c r="AL763" s="246"/>
      <c r="AM763" s="33"/>
    </row>
    <row r="764" spans="1:39">
      <c r="A764" s="36" t="str">
        <f t="shared" si="93"/>
        <v>XXX</v>
      </c>
      <c r="B764" s="105" t="str">
        <f t="shared" si="90"/>
        <v/>
      </c>
      <c r="C764" s="178"/>
      <c r="D764" s="36"/>
      <c r="E764" s="36" t="str">
        <f t="shared" si="94"/>
        <v/>
      </c>
      <c r="F764" s="246"/>
      <c r="G764" s="246"/>
      <c r="H764" s="246"/>
      <c r="I764" s="246"/>
      <c r="J764" s="246"/>
      <c r="K764" s="246"/>
      <c r="L764" s="246"/>
      <c r="M764" s="246"/>
      <c r="N764" s="246"/>
      <c r="O764" s="246"/>
      <c r="P764" s="246"/>
      <c r="Q764" s="246"/>
      <c r="R764" s="246"/>
      <c r="S764" s="246"/>
      <c r="T764" s="246"/>
      <c r="U764" s="246"/>
      <c r="V764" s="246"/>
      <c r="W764" s="246"/>
      <c r="X764" s="246"/>
      <c r="Y764" s="246"/>
      <c r="Z764" s="246"/>
      <c r="AA764" s="247"/>
      <c r="AB764" s="246"/>
      <c r="AC764" s="248"/>
      <c r="AD764" s="246"/>
      <c r="AE764" s="246"/>
      <c r="AF764" s="246"/>
      <c r="AG764" s="108" t="str">
        <f t="shared" si="95"/>
        <v/>
      </c>
      <c r="AH764" s="13" t="str">
        <f t="shared" si="91"/>
        <v/>
      </c>
      <c r="AI764" s="181" t="str">
        <f>UPPER(IF($Z764="","",IF(COUNTIF($AI$34:$AI763,$Z764)&lt;1,$Z764,"")))</f>
        <v/>
      </c>
      <c r="AJ764" s="36" t="str">
        <f t="shared" si="89"/>
        <v/>
      </c>
      <c r="AK764" s="109" t="str">
        <f t="shared" si="92"/>
        <v/>
      </c>
      <c r="AL764" s="246"/>
      <c r="AM764" s="33"/>
    </row>
    <row r="765" spans="1:39">
      <c r="A765" s="36" t="str">
        <f t="shared" si="93"/>
        <v>XXX</v>
      </c>
      <c r="B765" s="105" t="str">
        <f t="shared" si="90"/>
        <v/>
      </c>
      <c r="C765" s="178"/>
      <c r="D765" s="36"/>
      <c r="E765" s="36" t="str">
        <f t="shared" si="94"/>
        <v/>
      </c>
      <c r="F765" s="246"/>
      <c r="G765" s="246"/>
      <c r="H765" s="246"/>
      <c r="I765" s="246"/>
      <c r="J765" s="246"/>
      <c r="K765" s="246"/>
      <c r="L765" s="246"/>
      <c r="M765" s="246"/>
      <c r="N765" s="246"/>
      <c r="O765" s="246"/>
      <c r="P765" s="246"/>
      <c r="Q765" s="246"/>
      <c r="R765" s="246"/>
      <c r="S765" s="246"/>
      <c r="T765" s="246"/>
      <c r="U765" s="246"/>
      <c r="V765" s="246"/>
      <c r="W765" s="246"/>
      <c r="X765" s="246"/>
      <c r="Y765" s="246"/>
      <c r="Z765" s="246"/>
      <c r="AA765" s="247"/>
      <c r="AB765" s="246"/>
      <c r="AC765" s="248"/>
      <c r="AD765" s="246"/>
      <c r="AE765" s="246"/>
      <c r="AF765" s="246"/>
      <c r="AG765" s="108" t="str">
        <f t="shared" si="95"/>
        <v/>
      </c>
      <c r="AH765" s="13" t="str">
        <f t="shared" si="91"/>
        <v/>
      </c>
      <c r="AI765" s="181" t="str">
        <f>UPPER(IF($Z765="","",IF(COUNTIF($AI$34:$AI764,$Z765)&lt;1,$Z765,"")))</f>
        <v/>
      </c>
      <c r="AJ765" s="36" t="str">
        <f t="shared" si="89"/>
        <v/>
      </c>
      <c r="AK765" s="109" t="str">
        <f t="shared" si="92"/>
        <v/>
      </c>
      <c r="AL765" s="246"/>
      <c r="AM765" s="33"/>
    </row>
    <row r="766" spans="1:39">
      <c r="A766" s="36" t="str">
        <f t="shared" si="93"/>
        <v>XXX</v>
      </c>
      <c r="B766" s="105" t="str">
        <f t="shared" si="90"/>
        <v/>
      </c>
      <c r="C766" s="178"/>
      <c r="D766" s="36"/>
      <c r="E766" s="36" t="str">
        <f t="shared" si="94"/>
        <v/>
      </c>
      <c r="F766" s="246"/>
      <c r="G766" s="246"/>
      <c r="H766" s="246"/>
      <c r="I766" s="246"/>
      <c r="J766" s="246"/>
      <c r="K766" s="246"/>
      <c r="L766" s="246"/>
      <c r="M766" s="246"/>
      <c r="N766" s="246"/>
      <c r="O766" s="246"/>
      <c r="P766" s="246"/>
      <c r="Q766" s="246"/>
      <c r="R766" s="246"/>
      <c r="S766" s="246"/>
      <c r="T766" s="246"/>
      <c r="U766" s="246"/>
      <c r="V766" s="246"/>
      <c r="W766" s="246"/>
      <c r="X766" s="246"/>
      <c r="Y766" s="246"/>
      <c r="Z766" s="246"/>
      <c r="AA766" s="247"/>
      <c r="AB766" s="246"/>
      <c r="AC766" s="248"/>
      <c r="AD766" s="246"/>
      <c r="AE766" s="246"/>
      <c r="AF766" s="246"/>
      <c r="AG766" s="108" t="str">
        <f t="shared" si="95"/>
        <v/>
      </c>
      <c r="AH766" s="13" t="str">
        <f t="shared" si="91"/>
        <v/>
      </c>
      <c r="AI766" s="181" t="str">
        <f>UPPER(IF($Z766="","",IF(COUNTIF($AI$34:$AI765,$Z766)&lt;1,$Z766,"")))</f>
        <v/>
      </c>
      <c r="AJ766" s="36" t="str">
        <f t="shared" si="89"/>
        <v/>
      </c>
      <c r="AK766" s="109" t="str">
        <f t="shared" si="92"/>
        <v/>
      </c>
      <c r="AL766" s="246"/>
      <c r="AM766" s="33"/>
    </row>
    <row r="767" spans="1:39">
      <c r="A767" s="36" t="str">
        <f t="shared" si="93"/>
        <v>XXX</v>
      </c>
      <c r="B767" s="105" t="str">
        <f t="shared" si="90"/>
        <v/>
      </c>
      <c r="C767" s="178"/>
      <c r="D767" s="36"/>
      <c r="E767" s="36" t="str">
        <f t="shared" si="94"/>
        <v/>
      </c>
      <c r="F767" s="246"/>
      <c r="G767" s="246"/>
      <c r="H767" s="246"/>
      <c r="I767" s="246"/>
      <c r="J767" s="246"/>
      <c r="K767" s="246"/>
      <c r="L767" s="246"/>
      <c r="M767" s="246"/>
      <c r="N767" s="246"/>
      <c r="O767" s="246"/>
      <c r="P767" s="246"/>
      <c r="Q767" s="246"/>
      <c r="R767" s="246"/>
      <c r="S767" s="246"/>
      <c r="T767" s="246"/>
      <c r="U767" s="246"/>
      <c r="V767" s="246"/>
      <c r="W767" s="246"/>
      <c r="X767" s="246"/>
      <c r="Y767" s="246"/>
      <c r="Z767" s="246"/>
      <c r="AA767" s="247"/>
      <c r="AB767" s="246"/>
      <c r="AC767" s="248"/>
      <c r="AD767" s="246"/>
      <c r="AE767" s="246"/>
      <c r="AF767" s="246"/>
      <c r="AG767" s="108" t="str">
        <f t="shared" si="95"/>
        <v/>
      </c>
      <c r="AH767" s="13" t="str">
        <f t="shared" si="91"/>
        <v/>
      </c>
      <c r="AI767" s="181" t="str">
        <f>UPPER(IF($Z767="","",IF(COUNTIF($AI$34:$AI766,$Z767)&lt;1,$Z767,"")))</f>
        <v/>
      </c>
      <c r="AJ767" s="36" t="str">
        <f t="shared" si="89"/>
        <v/>
      </c>
      <c r="AK767" s="109" t="str">
        <f t="shared" si="92"/>
        <v/>
      </c>
      <c r="AL767" s="246"/>
      <c r="AM767" s="33"/>
    </row>
    <row r="768" spans="1:39">
      <c r="A768" s="36" t="str">
        <f t="shared" si="93"/>
        <v>XXX</v>
      </c>
      <c r="B768" s="105" t="str">
        <f t="shared" si="90"/>
        <v/>
      </c>
      <c r="C768" s="178"/>
      <c r="D768" s="36"/>
      <c r="E768" s="36" t="str">
        <f t="shared" si="94"/>
        <v/>
      </c>
      <c r="F768" s="246"/>
      <c r="G768" s="246"/>
      <c r="H768" s="246"/>
      <c r="I768" s="246"/>
      <c r="J768" s="246"/>
      <c r="K768" s="246"/>
      <c r="L768" s="246"/>
      <c r="M768" s="246"/>
      <c r="N768" s="246"/>
      <c r="O768" s="246"/>
      <c r="P768" s="246"/>
      <c r="Q768" s="246"/>
      <c r="R768" s="246"/>
      <c r="S768" s="246"/>
      <c r="T768" s="246"/>
      <c r="U768" s="246"/>
      <c r="V768" s="246"/>
      <c r="W768" s="246"/>
      <c r="X768" s="246"/>
      <c r="Y768" s="246"/>
      <c r="Z768" s="246"/>
      <c r="AA768" s="247"/>
      <c r="AB768" s="246"/>
      <c r="AC768" s="248"/>
      <c r="AD768" s="246"/>
      <c r="AE768" s="246"/>
      <c r="AF768" s="246"/>
      <c r="AG768" s="108" t="str">
        <f t="shared" si="95"/>
        <v/>
      </c>
      <c r="AH768" s="13" t="str">
        <f t="shared" si="91"/>
        <v/>
      </c>
      <c r="AI768" s="181" t="str">
        <f>UPPER(IF($Z768="","",IF(COUNTIF($AI$34:$AI767,$Z768)&lt;1,$Z768,"")))</f>
        <v/>
      </c>
      <c r="AJ768" s="36" t="str">
        <f t="shared" si="89"/>
        <v/>
      </c>
      <c r="AK768" s="109" t="str">
        <f t="shared" si="92"/>
        <v/>
      </c>
      <c r="AL768" s="246"/>
      <c r="AM768" s="33"/>
    </row>
    <row r="769" spans="1:39">
      <c r="A769" s="36" t="str">
        <f t="shared" si="93"/>
        <v>XXX</v>
      </c>
      <c r="B769" s="105" t="str">
        <f t="shared" si="90"/>
        <v/>
      </c>
      <c r="C769" s="178"/>
      <c r="D769" s="36"/>
      <c r="E769" s="36" t="str">
        <f t="shared" si="94"/>
        <v/>
      </c>
      <c r="F769" s="246"/>
      <c r="G769" s="246"/>
      <c r="H769" s="246"/>
      <c r="I769" s="246"/>
      <c r="J769" s="246"/>
      <c r="K769" s="246"/>
      <c r="L769" s="246"/>
      <c r="M769" s="246"/>
      <c r="N769" s="246"/>
      <c r="O769" s="246"/>
      <c r="P769" s="246"/>
      <c r="Q769" s="246"/>
      <c r="R769" s="246"/>
      <c r="S769" s="246"/>
      <c r="T769" s="246"/>
      <c r="U769" s="246"/>
      <c r="V769" s="246"/>
      <c r="W769" s="246"/>
      <c r="X769" s="246"/>
      <c r="Y769" s="246"/>
      <c r="Z769" s="246"/>
      <c r="AA769" s="247"/>
      <c r="AB769" s="246"/>
      <c r="AC769" s="248"/>
      <c r="AD769" s="246"/>
      <c r="AE769" s="246"/>
      <c r="AF769" s="246"/>
      <c r="AG769" s="108" t="str">
        <f t="shared" si="95"/>
        <v/>
      </c>
      <c r="AH769" s="13" t="str">
        <f t="shared" si="91"/>
        <v/>
      </c>
      <c r="AI769" s="181" t="str">
        <f>UPPER(IF($Z769="","",IF(COUNTIF($AI$34:$AI768,$Z769)&lt;1,$Z769,"")))</f>
        <v/>
      </c>
      <c r="AJ769" s="36" t="str">
        <f t="shared" si="89"/>
        <v/>
      </c>
      <c r="AK769" s="109" t="str">
        <f t="shared" si="92"/>
        <v/>
      </c>
      <c r="AL769" s="246"/>
      <c r="AM769" s="33"/>
    </row>
    <row r="770" spans="1:39">
      <c r="A770" s="36" t="str">
        <f t="shared" si="93"/>
        <v>XXX</v>
      </c>
      <c r="B770" s="105" t="str">
        <f t="shared" si="90"/>
        <v/>
      </c>
      <c r="C770" s="178"/>
      <c r="D770" s="36"/>
      <c r="E770" s="36" t="str">
        <f t="shared" si="94"/>
        <v/>
      </c>
      <c r="F770" s="246"/>
      <c r="G770" s="246"/>
      <c r="H770" s="246"/>
      <c r="I770" s="246"/>
      <c r="J770" s="246"/>
      <c r="K770" s="246"/>
      <c r="L770" s="246"/>
      <c r="M770" s="246"/>
      <c r="N770" s="246"/>
      <c r="O770" s="246"/>
      <c r="P770" s="246"/>
      <c r="Q770" s="246"/>
      <c r="R770" s="246"/>
      <c r="S770" s="246"/>
      <c r="T770" s="246"/>
      <c r="U770" s="246"/>
      <c r="V770" s="246"/>
      <c r="W770" s="246"/>
      <c r="X770" s="246"/>
      <c r="Y770" s="246"/>
      <c r="Z770" s="246"/>
      <c r="AA770" s="247"/>
      <c r="AB770" s="246"/>
      <c r="AC770" s="248"/>
      <c r="AD770" s="246"/>
      <c r="AE770" s="246"/>
      <c r="AF770" s="246"/>
      <c r="AG770" s="108" t="str">
        <f t="shared" si="95"/>
        <v/>
      </c>
      <c r="AH770" s="13" t="str">
        <f t="shared" si="91"/>
        <v/>
      </c>
      <c r="AI770" s="181" t="str">
        <f>UPPER(IF($Z770="","",IF(COUNTIF($AI$34:$AI769,$Z770)&lt;1,$Z770,"")))</f>
        <v/>
      </c>
      <c r="AJ770" s="36" t="str">
        <f t="shared" si="89"/>
        <v/>
      </c>
      <c r="AK770" s="109" t="str">
        <f t="shared" si="92"/>
        <v/>
      </c>
      <c r="AL770" s="246"/>
      <c r="AM770" s="33"/>
    </row>
    <row r="771" spans="1:39">
      <c r="A771" s="36" t="str">
        <f t="shared" si="93"/>
        <v>XXX</v>
      </c>
      <c r="B771" s="105" t="str">
        <f t="shared" si="90"/>
        <v/>
      </c>
      <c r="C771" s="178"/>
      <c r="D771" s="36"/>
      <c r="E771" s="36" t="str">
        <f t="shared" si="94"/>
        <v/>
      </c>
      <c r="F771" s="246"/>
      <c r="G771" s="246"/>
      <c r="H771" s="246"/>
      <c r="I771" s="246"/>
      <c r="J771" s="246"/>
      <c r="K771" s="246"/>
      <c r="L771" s="246"/>
      <c r="M771" s="246"/>
      <c r="N771" s="246"/>
      <c r="O771" s="246"/>
      <c r="P771" s="246"/>
      <c r="Q771" s="246"/>
      <c r="R771" s="246"/>
      <c r="S771" s="246"/>
      <c r="T771" s="246"/>
      <c r="U771" s="246"/>
      <c r="V771" s="246"/>
      <c r="W771" s="246"/>
      <c r="X771" s="246"/>
      <c r="Y771" s="246"/>
      <c r="Z771" s="246"/>
      <c r="AA771" s="247"/>
      <c r="AB771" s="246"/>
      <c r="AC771" s="248"/>
      <c r="AD771" s="246"/>
      <c r="AE771" s="246"/>
      <c r="AF771" s="246"/>
      <c r="AG771" s="108" t="str">
        <f t="shared" si="95"/>
        <v/>
      </c>
      <c r="AH771" s="13" t="str">
        <f t="shared" si="91"/>
        <v/>
      </c>
      <c r="AI771" s="181" t="str">
        <f>UPPER(IF($Z771="","",IF(COUNTIF($AI$34:$AI770,$Z771)&lt;1,$Z771,"")))</f>
        <v/>
      </c>
      <c r="AJ771" s="36" t="str">
        <f t="shared" si="89"/>
        <v/>
      </c>
      <c r="AK771" s="109" t="str">
        <f t="shared" si="92"/>
        <v/>
      </c>
      <c r="AL771" s="246"/>
      <c r="AM771" s="33"/>
    </row>
    <row r="772" spans="1:39">
      <c r="A772" s="36" t="str">
        <f t="shared" si="93"/>
        <v>XXX</v>
      </c>
      <c r="B772" s="105" t="str">
        <f t="shared" si="90"/>
        <v/>
      </c>
      <c r="C772" s="178"/>
      <c r="D772" s="36"/>
      <c r="E772" s="36" t="str">
        <f t="shared" si="94"/>
        <v/>
      </c>
      <c r="F772" s="246"/>
      <c r="G772" s="246"/>
      <c r="H772" s="246"/>
      <c r="I772" s="246"/>
      <c r="J772" s="246"/>
      <c r="K772" s="246"/>
      <c r="L772" s="246"/>
      <c r="M772" s="246"/>
      <c r="N772" s="246"/>
      <c r="O772" s="246"/>
      <c r="P772" s="246"/>
      <c r="Q772" s="246"/>
      <c r="R772" s="246"/>
      <c r="S772" s="246"/>
      <c r="T772" s="246"/>
      <c r="U772" s="246"/>
      <c r="V772" s="246"/>
      <c r="W772" s="246"/>
      <c r="X772" s="246"/>
      <c r="Y772" s="246"/>
      <c r="Z772" s="246"/>
      <c r="AA772" s="247"/>
      <c r="AB772" s="246"/>
      <c r="AC772" s="248"/>
      <c r="AD772" s="246"/>
      <c r="AE772" s="246"/>
      <c r="AF772" s="246"/>
      <c r="AG772" s="108" t="str">
        <f t="shared" si="95"/>
        <v/>
      </c>
      <c r="AH772" s="13" t="str">
        <f t="shared" si="91"/>
        <v/>
      </c>
      <c r="AI772" s="181" t="str">
        <f>UPPER(IF($Z772="","",IF(COUNTIF($AI$34:$AI771,$Z772)&lt;1,$Z772,"")))</f>
        <v/>
      </c>
      <c r="AJ772" s="36" t="str">
        <f t="shared" si="89"/>
        <v/>
      </c>
      <c r="AK772" s="109" t="str">
        <f t="shared" si="92"/>
        <v/>
      </c>
      <c r="AL772" s="246"/>
      <c r="AM772" s="33"/>
    </row>
    <row r="773" spans="1:39">
      <c r="A773" s="36" t="str">
        <f t="shared" si="93"/>
        <v>XXX</v>
      </c>
      <c r="B773" s="105" t="str">
        <f t="shared" si="90"/>
        <v/>
      </c>
      <c r="C773" s="178"/>
      <c r="D773" s="36"/>
      <c r="E773" s="36" t="str">
        <f t="shared" si="94"/>
        <v/>
      </c>
      <c r="F773" s="246"/>
      <c r="G773" s="246"/>
      <c r="H773" s="246"/>
      <c r="I773" s="246"/>
      <c r="J773" s="246"/>
      <c r="K773" s="246"/>
      <c r="L773" s="246"/>
      <c r="M773" s="246"/>
      <c r="N773" s="246"/>
      <c r="O773" s="246"/>
      <c r="P773" s="246"/>
      <c r="Q773" s="246"/>
      <c r="R773" s="246"/>
      <c r="S773" s="246"/>
      <c r="T773" s="246"/>
      <c r="U773" s="246"/>
      <c r="V773" s="246"/>
      <c r="W773" s="246"/>
      <c r="X773" s="246"/>
      <c r="Y773" s="246"/>
      <c r="Z773" s="246"/>
      <c r="AA773" s="247"/>
      <c r="AB773" s="246"/>
      <c r="AC773" s="248"/>
      <c r="AD773" s="246"/>
      <c r="AE773" s="246"/>
      <c r="AF773" s="246"/>
      <c r="AG773" s="108" t="str">
        <f t="shared" si="95"/>
        <v/>
      </c>
      <c r="AH773" s="13" t="str">
        <f t="shared" si="91"/>
        <v/>
      </c>
      <c r="AI773" s="181" t="str">
        <f>UPPER(IF($Z773="","",IF(COUNTIF($AI$34:$AI772,$Z773)&lt;1,$Z773,"")))</f>
        <v/>
      </c>
      <c r="AJ773" s="36" t="str">
        <f t="shared" si="89"/>
        <v/>
      </c>
      <c r="AK773" s="109" t="str">
        <f t="shared" si="92"/>
        <v/>
      </c>
      <c r="AL773" s="246"/>
      <c r="AM773" s="33"/>
    </row>
    <row r="774" spans="1:39">
      <c r="A774" s="36" t="str">
        <f t="shared" si="93"/>
        <v>XXX</v>
      </c>
      <c r="B774" s="105" t="str">
        <f t="shared" si="90"/>
        <v/>
      </c>
      <c r="C774" s="178"/>
      <c r="D774" s="36"/>
      <c r="E774" s="36" t="str">
        <f t="shared" si="94"/>
        <v/>
      </c>
      <c r="F774" s="246"/>
      <c r="G774" s="246"/>
      <c r="H774" s="246"/>
      <c r="I774" s="246"/>
      <c r="J774" s="246"/>
      <c r="K774" s="246"/>
      <c r="L774" s="246"/>
      <c r="M774" s="246"/>
      <c r="N774" s="246"/>
      <c r="O774" s="246"/>
      <c r="P774" s="246"/>
      <c r="Q774" s="246"/>
      <c r="R774" s="246"/>
      <c r="S774" s="246"/>
      <c r="T774" s="246"/>
      <c r="U774" s="246"/>
      <c r="V774" s="246"/>
      <c r="W774" s="246"/>
      <c r="X774" s="246"/>
      <c r="Y774" s="246"/>
      <c r="Z774" s="246"/>
      <c r="AA774" s="247"/>
      <c r="AB774" s="246"/>
      <c r="AC774" s="248"/>
      <c r="AD774" s="246"/>
      <c r="AE774" s="246"/>
      <c r="AF774" s="246"/>
      <c r="AG774" s="108" t="str">
        <f t="shared" si="95"/>
        <v/>
      </c>
      <c r="AH774" s="13" t="str">
        <f t="shared" si="91"/>
        <v/>
      </c>
      <c r="AI774" s="181" t="str">
        <f>UPPER(IF($Z774="","",IF(COUNTIF($AI$34:$AI773,$Z774)&lt;1,$Z774,"")))</f>
        <v/>
      </c>
      <c r="AJ774" s="36" t="str">
        <f t="shared" si="89"/>
        <v/>
      </c>
      <c r="AK774" s="109" t="str">
        <f t="shared" si="92"/>
        <v/>
      </c>
      <c r="AL774" s="246"/>
      <c r="AM774" s="33"/>
    </row>
    <row r="775" spans="1:39">
      <c r="A775" s="36" t="str">
        <f t="shared" si="93"/>
        <v>XXX</v>
      </c>
      <c r="B775" s="105" t="str">
        <f t="shared" si="90"/>
        <v/>
      </c>
      <c r="C775" s="178"/>
      <c r="D775" s="36"/>
      <c r="E775" s="36" t="str">
        <f t="shared" si="94"/>
        <v/>
      </c>
      <c r="F775" s="246"/>
      <c r="G775" s="246"/>
      <c r="H775" s="246"/>
      <c r="I775" s="246"/>
      <c r="J775" s="246"/>
      <c r="K775" s="246"/>
      <c r="L775" s="246"/>
      <c r="M775" s="246"/>
      <c r="N775" s="246"/>
      <c r="O775" s="246"/>
      <c r="P775" s="246"/>
      <c r="Q775" s="246"/>
      <c r="R775" s="246"/>
      <c r="S775" s="246"/>
      <c r="T775" s="246"/>
      <c r="U775" s="246"/>
      <c r="V775" s="246"/>
      <c r="W775" s="246"/>
      <c r="X775" s="246"/>
      <c r="Y775" s="246"/>
      <c r="Z775" s="246"/>
      <c r="AA775" s="247"/>
      <c r="AB775" s="246"/>
      <c r="AC775" s="248"/>
      <c r="AD775" s="246"/>
      <c r="AE775" s="246"/>
      <c r="AF775" s="246"/>
      <c r="AG775" s="108" t="str">
        <f t="shared" si="95"/>
        <v/>
      </c>
      <c r="AH775" s="13" t="str">
        <f t="shared" si="91"/>
        <v/>
      </c>
      <c r="AI775" s="181" t="str">
        <f>UPPER(IF($Z775="","",IF(COUNTIF($AI$34:$AI774,$Z775)&lt;1,$Z775,"")))</f>
        <v/>
      </c>
      <c r="AJ775" s="36" t="str">
        <f t="shared" si="89"/>
        <v/>
      </c>
      <c r="AK775" s="109" t="str">
        <f t="shared" si="92"/>
        <v/>
      </c>
      <c r="AL775" s="246"/>
      <c r="AM775" s="33"/>
    </row>
    <row r="776" spans="1:39">
      <c r="A776" s="36" t="str">
        <f t="shared" si="93"/>
        <v>XXX</v>
      </c>
      <c r="B776" s="105" t="str">
        <f t="shared" si="90"/>
        <v/>
      </c>
      <c r="C776" s="178"/>
      <c r="D776" s="36"/>
      <c r="E776" s="36" t="str">
        <f t="shared" si="94"/>
        <v/>
      </c>
      <c r="F776" s="246"/>
      <c r="G776" s="246"/>
      <c r="H776" s="246"/>
      <c r="I776" s="246"/>
      <c r="J776" s="246"/>
      <c r="K776" s="246"/>
      <c r="L776" s="246"/>
      <c r="M776" s="246"/>
      <c r="N776" s="246"/>
      <c r="O776" s="246"/>
      <c r="P776" s="246"/>
      <c r="Q776" s="246"/>
      <c r="R776" s="246"/>
      <c r="S776" s="246"/>
      <c r="T776" s="246"/>
      <c r="U776" s="246"/>
      <c r="V776" s="246"/>
      <c r="W776" s="246"/>
      <c r="X776" s="246"/>
      <c r="Y776" s="246"/>
      <c r="Z776" s="246"/>
      <c r="AA776" s="247"/>
      <c r="AB776" s="246"/>
      <c r="AC776" s="248"/>
      <c r="AD776" s="246"/>
      <c r="AE776" s="246"/>
      <c r="AF776" s="246"/>
      <c r="AG776" s="108" t="str">
        <f t="shared" si="95"/>
        <v/>
      </c>
      <c r="AH776" s="13" t="str">
        <f t="shared" si="91"/>
        <v/>
      </c>
      <c r="AI776" s="181" t="str">
        <f>UPPER(IF($Z776="","",IF(COUNTIF($AI$34:$AI775,$Z776)&lt;1,$Z776,"")))</f>
        <v/>
      </c>
      <c r="AJ776" s="36" t="str">
        <f t="shared" si="89"/>
        <v/>
      </c>
      <c r="AK776" s="109" t="str">
        <f t="shared" si="92"/>
        <v/>
      </c>
      <c r="AL776" s="246"/>
      <c r="AM776" s="33"/>
    </row>
    <row r="777" spans="1:39">
      <c r="A777" s="36" t="str">
        <f t="shared" si="93"/>
        <v>XXX</v>
      </c>
      <c r="B777" s="105" t="str">
        <f t="shared" si="90"/>
        <v/>
      </c>
      <c r="C777" s="178"/>
      <c r="D777" s="36"/>
      <c r="E777" s="36" t="str">
        <f t="shared" si="94"/>
        <v/>
      </c>
      <c r="F777" s="246"/>
      <c r="G777" s="246"/>
      <c r="H777" s="246"/>
      <c r="I777" s="246"/>
      <c r="J777" s="246"/>
      <c r="K777" s="246"/>
      <c r="L777" s="246"/>
      <c r="M777" s="246"/>
      <c r="N777" s="246"/>
      <c r="O777" s="246"/>
      <c r="P777" s="246"/>
      <c r="Q777" s="246"/>
      <c r="R777" s="246"/>
      <c r="S777" s="246"/>
      <c r="T777" s="246"/>
      <c r="U777" s="246"/>
      <c r="V777" s="246"/>
      <c r="W777" s="246"/>
      <c r="X777" s="246"/>
      <c r="Y777" s="246"/>
      <c r="Z777" s="246"/>
      <c r="AA777" s="247"/>
      <c r="AB777" s="246"/>
      <c r="AC777" s="248"/>
      <c r="AD777" s="246"/>
      <c r="AE777" s="246"/>
      <c r="AF777" s="246"/>
      <c r="AG777" s="108" t="str">
        <f t="shared" si="95"/>
        <v/>
      </c>
      <c r="AH777" s="13" t="str">
        <f t="shared" si="91"/>
        <v/>
      </c>
      <c r="AI777" s="181" t="str">
        <f>UPPER(IF($Z777="","",IF(COUNTIF($AI$34:$AI776,$Z777)&lt;1,$Z777,"")))</f>
        <v/>
      </c>
      <c r="AJ777" s="36" t="str">
        <f t="shared" si="89"/>
        <v/>
      </c>
      <c r="AK777" s="109" t="str">
        <f t="shared" si="92"/>
        <v/>
      </c>
      <c r="AL777" s="246"/>
      <c r="AM777" s="33"/>
    </row>
    <row r="778" spans="1:39">
      <c r="A778" s="36" t="str">
        <f t="shared" si="93"/>
        <v>XXX</v>
      </c>
      <c r="B778" s="105" t="str">
        <f t="shared" si="90"/>
        <v/>
      </c>
      <c r="C778" s="178"/>
      <c r="D778" s="36"/>
      <c r="E778" s="36" t="str">
        <f t="shared" si="94"/>
        <v/>
      </c>
      <c r="F778" s="246"/>
      <c r="G778" s="246"/>
      <c r="H778" s="246"/>
      <c r="I778" s="246"/>
      <c r="J778" s="246"/>
      <c r="K778" s="246"/>
      <c r="L778" s="246"/>
      <c r="M778" s="246"/>
      <c r="N778" s="246"/>
      <c r="O778" s="246"/>
      <c r="P778" s="246"/>
      <c r="Q778" s="246"/>
      <c r="R778" s="246"/>
      <c r="S778" s="246"/>
      <c r="T778" s="246"/>
      <c r="U778" s="246"/>
      <c r="V778" s="246"/>
      <c r="W778" s="246"/>
      <c r="X778" s="246"/>
      <c r="Y778" s="246"/>
      <c r="Z778" s="246"/>
      <c r="AA778" s="247"/>
      <c r="AB778" s="246"/>
      <c r="AC778" s="248"/>
      <c r="AD778" s="246"/>
      <c r="AE778" s="246"/>
      <c r="AF778" s="246"/>
      <c r="AG778" s="108" t="str">
        <f t="shared" si="95"/>
        <v/>
      </c>
      <c r="AH778" s="13" t="str">
        <f t="shared" si="91"/>
        <v/>
      </c>
      <c r="AI778" s="181" t="str">
        <f>UPPER(IF($Z778="","",IF(COUNTIF($AI$34:$AI777,$Z778)&lt;1,$Z778,"")))</f>
        <v/>
      </c>
      <c r="AJ778" s="36" t="str">
        <f t="shared" si="89"/>
        <v/>
      </c>
      <c r="AK778" s="109" t="str">
        <f t="shared" si="92"/>
        <v/>
      </c>
      <c r="AL778" s="246"/>
      <c r="AM778" s="33"/>
    </row>
    <row r="779" spans="1:39">
      <c r="A779" s="36" t="str">
        <f t="shared" si="93"/>
        <v>XXX</v>
      </c>
      <c r="B779" s="105" t="str">
        <f t="shared" si="90"/>
        <v/>
      </c>
      <c r="C779" s="178"/>
      <c r="D779" s="36"/>
      <c r="E779" s="36" t="str">
        <f t="shared" si="94"/>
        <v/>
      </c>
      <c r="F779" s="246"/>
      <c r="G779" s="246"/>
      <c r="H779" s="246"/>
      <c r="I779" s="246"/>
      <c r="J779" s="246"/>
      <c r="K779" s="246"/>
      <c r="L779" s="246"/>
      <c r="M779" s="246"/>
      <c r="N779" s="246"/>
      <c r="O779" s="246"/>
      <c r="P779" s="246"/>
      <c r="Q779" s="246"/>
      <c r="R779" s="246"/>
      <c r="S779" s="246"/>
      <c r="T779" s="246"/>
      <c r="U779" s="246"/>
      <c r="V779" s="246"/>
      <c r="W779" s="246"/>
      <c r="X779" s="246"/>
      <c r="Y779" s="246"/>
      <c r="Z779" s="246"/>
      <c r="AA779" s="247"/>
      <c r="AB779" s="246"/>
      <c r="AC779" s="248"/>
      <c r="AD779" s="246"/>
      <c r="AE779" s="246"/>
      <c r="AF779" s="246"/>
      <c r="AG779" s="108" t="str">
        <f t="shared" si="95"/>
        <v/>
      </c>
      <c r="AH779" s="13" t="str">
        <f t="shared" si="91"/>
        <v/>
      </c>
      <c r="AI779" s="181" t="str">
        <f>UPPER(IF($Z779="","",IF(COUNTIF($AI$34:$AI778,$Z779)&lt;1,$Z779,"")))</f>
        <v/>
      </c>
      <c r="AJ779" s="36" t="str">
        <f t="shared" si="89"/>
        <v/>
      </c>
      <c r="AK779" s="109" t="str">
        <f t="shared" si="92"/>
        <v/>
      </c>
      <c r="AL779" s="246"/>
      <c r="AM779" s="33"/>
    </row>
    <row r="780" spans="1:39">
      <c r="A780" s="36" t="str">
        <f t="shared" si="93"/>
        <v>XXX</v>
      </c>
      <c r="B780" s="105" t="str">
        <f t="shared" si="90"/>
        <v/>
      </c>
      <c r="C780" s="178"/>
      <c r="D780" s="36"/>
      <c r="E780" s="36" t="str">
        <f t="shared" si="94"/>
        <v/>
      </c>
      <c r="F780" s="246"/>
      <c r="G780" s="246"/>
      <c r="H780" s="246"/>
      <c r="I780" s="246"/>
      <c r="J780" s="246"/>
      <c r="K780" s="246"/>
      <c r="L780" s="246"/>
      <c r="M780" s="246"/>
      <c r="N780" s="246"/>
      <c r="O780" s="246"/>
      <c r="P780" s="246"/>
      <c r="Q780" s="246"/>
      <c r="R780" s="246"/>
      <c r="S780" s="246"/>
      <c r="T780" s="246"/>
      <c r="U780" s="246"/>
      <c r="V780" s="246"/>
      <c r="W780" s="246"/>
      <c r="X780" s="246"/>
      <c r="Y780" s="246"/>
      <c r="Z780" s="246"/>
      <c r="AA780" s="247"/>
      <c r="AB780" s="246"/>
      <c r="AC780" s="248"/>
      <c r="AD780" s="246"/>
      <c r="AE780" s="246"/>
      <c r="AF780" s="246"/>
      <c r="AG780" s="108" t="str">
        <f t="shared" si="95"/>
        <v/>
      </c>
      <c r="AH780" s="13" t="str">
        <f t="shared" si="91"/>
        <v/>
      </c>
      <c r="AI780" s="181" t="str">
        <f>UPPER(IF($Z780="","",IF(COUNTIF($AI$34:$AI779,$Z780)&lt;1,$Z780,"")))</f>
        <v/>
      </c>
      <c r="AJ780" s="36" t="str">
        <f t="shared" si="89"/>
        <v/>
      </c>
      <c r="AK780" s="109" t="str">
        <f t="shared" si="92"/>
        <v/>
      </c>
      <c r="AL780" s="246"/>
      <c r="AM780" s="33"/>
    </row>
    <row r="781" spans="1:39">
      <c r="A781" s="36" t="str">
        <f t="shared" si="93"/>
        <v>XXX</v>
      </c>
      <c r="B781" s="105" t="str">
        <f t="shared" si="90"/>
        <v/>
      </c>
      <c r="C781" s="178"/>
      <c r="D781" s="36"/>
      <c r="E781" s="36" t="str">
        <f t="shared" si="94"/>
        <v/>
      </c>
      <c r="F781" s="246"/>
      <c r="G781" s="246"/>
      <c r="H781" s="246"/>
      <c r="I781" s="246"/>
      <c r="J781" s="246"/>
      <c r="K781" s="246"/>
      <c r="L781" s="246"/>
      <c r="M781" s="246"/>
      <c r="N781" s="246"/>
      <c r="O781" s="246"/>
      <c r="P781" s="246"/>
      <c r="Q781" s="246"/>
      <c r="R781" s="246"/>
      <c r="S781" s="246"/>
      <c r="T781" s="246"/>
      <c r="U781" s="246"/>
      <c r="V781" s="246"/>
      <c r="W781" s="246"/>
      <c r="X781" s="246"/>
      <c r="Y781" s="246"/>
      <c r="Z781" s="246"/>
      <c r="AA781" s="247"/>
      <c r="AB781" s="246"/>
      <c r="AC781" s="248"/>
      <c r="AD781" s="246"/>
      <c r="AE781" s="246"/>
      <c r="AF781" s="246"/>
      <c r="AG781" s="108" t="str">
        <f t="shared" si="95"/>
        <v/>
      </c>
      <c r="AH781" s="13" t="str">
        <f t="shared" si="91"/>
        <v/>
      </c>
      <c r="AI781" s="181" t="str">
        <f>UPPER(IF($Z781="","",IF(COUNTIF($AI$34:$AI780,$Z781)&lt;1,$Z781,"")))</f>
        <v/>
      </c>
      <c r="AJ781" s="36" t="str">
        <f t="shared" si="89"/>
        <v/>
      </c>
      <c r="AK781" s="109" t="str">
        <f t="shared" si="92"/>
        <v/>
      </c>
      <c r="AL781" s="246"/>
      <c r="AM781" s="33"/>
    </row>
    <row r="782" spans="1:39">
      <c r="A782" s="36" t="str">
        <f t="shared" si="93"/>
        <v>XXX</v>
      </c>
      <c r="B782" s="105" t="str">
        <f t="shared" si="90"/>
        <v/>
      </c>
      <c r="C782" s="178"/>
      <c r="D782" s="36"/>
      <c r="E782" s="36" t="str">
        <f t="shared" si="94"/>
        <v/>
      </c>
      <c r="F782" s="246"/>
      <c r="G782" s="246"/>
      <c r="H782" s="246"/>
      <c r="I782" s="246"/>
      <c r="J782" s="246"/>
      <c r="K782" s="246"/>
      <c r="L782" s="246"/>
      <c r="M782" s="246"/>
      <c r="N782" s="246"/>
      <c r="O782" s="246"/>
      <c r="P782" s="246"/>
      <c r="Q782" s="246"/>
      <c r="R782" s="246"/>
      <c r="S782" s="246"/>
      <c r="T782" s="246"/>
      <c r="U782" s="246"/>
      <c r="V782" s="246"/>
      <c r="W782" s="246"/>
      <c r="X782" s="246"/>
      <c r="Y782" s="246"/>
      <c r="Z782" s="246"/>
      <c r="AA782" s="247"/>
      <c r="AB782" s="246"/>
      <c r="AC782" s="248"/>
      <c r="AD782" s="246"/>
      <c r="AE782" s="246"/>
      <c r="AF782" s="246"/>
      <c r="AG782" s="108" t="str">
        <f t="shared" si="95"/>
        <v/>
      </c>
      <c r="AH782" s="13" t="str">
        <f t="shared" si="91"/>
        <v/>
      </c>
      <c r="AI782" s="181" t="str">
        <f>UPPER(IF($Z782="","",IF(COUNTIF($AI$34:$AI781,$Z782)&lt;1,$Z782,"")))</f>
        <v/>
      </c>
      <c r="AJ782" s="36" t="str">
        <f t="shared" si="89"/>
        <v/>
      </c>
      <c r="AK782" s="109" t="str">
        <f t="shared" si="92"/>
        <v/>
      </c>
      <c r="AL782" s="246"/>
      <c r="AM782" s="33"/>
    </row>
    <row r="783" spans="1:39">
      <c r="A783" s="36" t="str">
        <f t="shared" si="93"/>
        <v>XXX</v>
      </c>
      <c r="B783" s="105" t="str">
        <f t="shared" si="90"/>
        <v/>
      </c>
      <c r="C783" s="178"/>
      <c r="D783" s="36"/>
      <c r="E783" s="36" t="str">
        <f t="shared" si="94"/>
        <v/>
      </c>
      <c r="F783" s="246"/>
      <c r="G783" s="246"/>
      <c r="H783" s="246"/>
      <c r="I783" s="246"/>
      <c r="J783" s="246"/>
      <c r="K783" s="246"/>
      <c r="L783" s="246"/>
      <c r="M783" s="246"/>
      <c r="N783" s="246"/>
      <c r="O783" s="246"/>
      <c r="P783" s="246"/>
      <c r="Q783" s="246"/>
      <c r="R783" s="246"/>
      <c r="S783" s="246"/>
      <c r="T783" s="246"/>
      <c r="U783" s="246"/>
      <c r="V783" s="246"/>
      <c r="W783" s="246"/>
      <c r="X783" s="246"/>
      <c r="Y783" s="246"/>
      <c r="Z783" s="246"/>
      <c r="AA783" s="247"/>
      <c r="AB783" s="246"/>
      <c r="AC783" s="248"/>
      <c r="AD783" s="246"/>
      <c r="AE783" s="246"/>
      <c r="AF783" s="246"/>
      <c r="AG783" s="108" t="str">
        <f t="shared" si="95"/>
        <v/>
      </c>
      <c r="AH783" s="13" t="str">
        <f t="shared" si="91"/>
        <v/>
      </c>
      <c r="AI783" s="181" t="str">
        <f>UPPER(IF($Z783="","",IF(COUNTIF($AI$34:$AI782,$Z783)&lt;1,$Z783,"")))</f>
        <v/>
      </c>
      <c r="AJ783" s="36" t="str">
        <f t="shared" si="89"/>
        <v/>
      </c>
      <c r="AK783" s="109" t="str">
        <f t="shared" si="92"/>
        <v/>
      </c>
      <c r="AL783" s="246"/>
      <c r="AM783" s="33"/>
    </row>
    <row r="784" spans="1:39">
      <c r="A784" s="36" t="str">
        <f t="shared" si="93"/>
        <v>XXX</v>
      </c>
      <c r="B784" s="105" t="str">
        <f t="shared" si="90"/>
        <v/>
      </c>
      <c r="C784" s="178"/>
      <c r="D784" s="36"/>
      <c r="E784" s="36" t="str">
        <f t="shared" si="94"/>
        <v/>
      </c>
      <c r="F784" s="246"/>
      <c r="G784" s="246"/>
      <c r="H784" s="246"/>
      <c r="I784" s="246"/>
      <c r="J784" s="246"/>
      <c r="K784" s="246"/>
      <c r="L784" s="246"/>
      <c r="M784" s="246"/>
      <c r="N784" s="246"/>
      <c r="O784" s="246"/>
      <c r="P784" s="246"/>
      <c r="Q784" s="246"/>
      <c r="R784" s="246"/>
      <c r="S784" s="246"/>
      <c r="T784" s="246"/>
      <c r="U784" s="246"/>
      <c r="V784" s="246"/>
      <c r="W784" s="246"/>
      <c r="X784" s="246"/>
      <c r="Y784" s="246"/>
      <c r="Z784" s="246"/>
      <c r="AA784" s="247"/>
      <c r="AB784" s="246"/>
      <c r="AC784" s="248"/>
      <c r="AD784" s="246"/>
      <c r="AE784" s="246"/>
      <c r="AF784" s="246"/>
      <c r="AG784" s="108" t="str">
        <f t="shared" si="95"/>
        <v/>
      </c>
      <c r="AH784" s="13" t="str">
        <f t="shared" si="91"/>
        <v/>
      </c>
      <c r="AI784" s="181" t="str">
        <f>UPPER(IF($Z784="","",IF(COUNTIF($AI$34:$AI783,$Z784)&lt;1,$Z784,"")))</f>
        <v/>
      </c>
      <c r="AJ784" s="36" t="str">
        <f t="shared" si="89"/>
        <v/>
      </c>
      <c r="AK784" s="109" t="str">
        <f t="shared" si="92"/>
        <v/>
      </c>
      <c r="AL784" s="246"/>
      <c r="AM784" s="33"/>
    </row>
    <row r="785" spans="1:39">
      <c r="A785" s="36" t="str">
        <f t="shared" si="93"/>
        <v>XXX</v>
      </c>
      <c r="B785" s="105" t="str">
        <f t="shared" si="90"/>
        <v/>
      </c>
      <c r="C785" s="178"/>
      <c r="D785" s="36"/>
      <c r="E785" s="36" t="str">
        <f t="shared" si="94"/>
        <v/>
      </c>
      <c r="F785" s="246"/>
      <c r="G785" s="246"/>
      <c r="H785" s="246"/>
      <c r="I785" s="246"/>
      <c r="J785" s="246"/>
      <c r="K785" s="246"/>
      <c r="L785" s="246"/>
      <c r="M785" s="246"/>
      <c r="N785" s="246"/>
      <c r="O785" s="246"/>
      <c r="P785" s="246"/>
      <c r="Q785" s="246"/>
      <c r="R785" s="246"/>
      <c r="S785" s="246"/>
      <c r="T785" s="246"/>
      <c r="U785" s="246"/>
      <c r="V785" s="246"/>
      <c r="W785" s="246"/>
      <c r="X785" s="246"/>
      <c r="Y785" s="246"/>
      <c r="Z785" s="246"/>
      <c r="AA785" s="247"/>
      <c r="AB785" s="246"/>
      <c r="AC785" s="248"/>
      <c r="AD785" s="246"/>
      <c r="AE785" s="246"/>
      <c r="AF785" s="246"/>
      <c r="AG785" s="108" t="str">
        <f t="shared" si="95"/>
        <v/>
      </c>
      <c r="AH785" s="13" t="str">
        <f t="shared" si="91"/>
        <v/>
      </c>
      <c r="AI785" s="181" t="str">
        <f>UPPER(IF($Z785="","",IF(COUNTIF($AI$34:$AI784,$Z785)&lt;1,$Z785,"")))</f>
        <v/>
      </c>
      <c r="AJ785" s="36" t="str">
        <f t="shared" si="89"/>
        <v/>
      </c>
      <c r="AK785" s="109" t="str">
        <f t="shared" si="92"/>
        <v/>
      </c>
      <c r="AL785" s="246"/>
      <c r="AM785" s="33"/>
    </row>
    <row r="786" spans="1:39">
      <c r="A786" s="36" t="str">
        <f t="shared" si="93"/>
        <v>XXX</v>
      </c>
      <c r="B786" s="105" t="str">
        <f t="shared" si="90"/>
        <v/>
      </c>
      <c r="C786" s="178"/>
      <c r="D786" s="36"/>
      <c r="E786" s="36" t="str">
        <f t="shared" si="94"/>
        <v/>
      </c>
      <c r="F786" s="246"/>
      <c r="G786" s="246"/>
      <c r="H786" s="246"/>
      <c r="I786" s="246"/>
      <c r="J786" s="246"/>
      <c r="K786" s="246"/>
      <c r="L786" s="246"/>
      <c r="M786" s="246"/>
      <c r="N786" s="246"/>
      <c r="O786" s="246"/>
      <c r="P786" s="246"/>
      <c r="Q786" s="246"/>
      <c r="R786" s="246"/>
      <c r="S786" s="246"/>
      <c r="T786" s="246"/>
      <c r="U786" s="246"/>
      <c r="V786" s="246"/>
      <c r="W786" s="246"/>
      <c r="X786" s="246"/>
      <c r="Y786" s="246"/>
      <c r="Z786" s="246"/>
      <c r="AA786" s="247"/>
      <c r="AB786" s="246"/>
      <c r="AC786" s="248"/>
      <c r="AD786" s="246"/>
      <c r="AE786" s="246"/>
      <c r="AF786" s="246"/>
      <c r="AG786" s="108" t="str">
        <f t="shared" si="95"/>
        <v/>
      </c>
      <c r="AH786" s="13" t="str">
        <f t="shared" si="91"/>
        <v/>
      </c>
      <c r="AI786" s="181" t="str">
        <f>UPPER(IF($Z786="","",IF(COUNTIF($AI$34:$AI785,$Z786)&lt;1,$Z786,"")))</f>
        <v/>
      </c>
      <c r="AJ786" s="36" t="str">
        <f t="shared" si="89"/>
        <v/>
      </c>
      <c r="AK786" s="109" t="str">
        <f t="shared" si="92"/>
        <v/>
      </c>
      <c r="AL786" s="246"/>
      <c r="AM786" s="33"/>
    </row>
    <row r="787" spans="1:39">
      <c r="A787" s="36" t="str">
        <f t="shared" si="93"/>
        <v>XXX</v>
      </c>
      <c r="B787" s="105" t="str">
        <f t="shared" si="90"/>
        <v/>
      </c>
      <c r="C787" s="178"/>
      <c r="D787" s="36"/>
      <c r="E787" s="36" t="str">
        <f t="shared" si="94"/>
        <v/>
      </c>
      <c r="F787" s="246"/>
      <c r="G787" s="246"/>
      <c r="H787" s="246"/>
      <c r="I787" s="246"/>
      <c r="J787" s="246"/>
      <c r="K787" s="246"/>
      <c r="L787" s="246"/>
      <c r="M787" s="246"/>
      <c r="N787" s="246"/>
      <c r="O787" s="246"/>
      <c r="P787" s="246"/>
      <c r="Q787" s="246"/>
      <c r="R787" s="246"/>
      <c r="S787" s="246"/>
      <c r="T787" s="246"/>
      <c r="U787" s="246"/>
      <c r="V787" s="246"/>
      <c r="W787" s="246"/>
      <c r="X787" s="246"/>
      <c r="Y787" s="246"/>
      <c r="Z787" s="246"/>
      <c r="AA787" s="247"/>
      <c r="AB787" s="246"/>
      <c r="AC787" s="248"/>
      <c r="AD787" s="246"/>
      <c r="AE787" s="246"/>
      <c r="AF787" s="246"/>
      <c r="AG787" s="108" t="str">
        <f t="shared" si="95"/>
        <v/>
      </c>
      <c r="AH787" s="13" t="str">
        <f t="shared" si="91"/>
        <v/>
      </c>
      <c r="AI787" s="181" t="str">
        <f>UPPER(IF($Z787="","",IF(COUNTIF($AI$34:$AI786,$Z787)&lt;1,$Z787,"")))</f>
        <v/>
      </c>
      <c r="AJ787" s="36" t="str">
        <f t="shared" ref="AJ787:AJ850" si="96">IF(Z787="","",IF(COUNTIF(Z$35:Z$1035,$Z787)&lt;4,"每隊最少4人",IF(COUNTIF(Z$35:Z$1035,Z787)&gt;6,"每隊最多6人",COUNTIF(Z$35:Z$1035,Z787))))</f>
        <v/>
      </c>
      <c r="AK787" s="109" t="str">
        <f t="shared" si="92"/>
        <v/>
      </c>
      <c r="AL787" s="246"/>
      <c r="AM787" s="33"/>
    </row>
    <row r="788" spans="1:39">
      <c r="A788" s="36" t="str">
        <f t="shared" si="93"/>
        <v>XXX</v>
      </c>
      <c r="B788" s="105" t="str">
        <f t="shared" si="90"/>
        <v/>
      </c>
      <c r="C788" s="178"/>
      <c r="D788" s="36"/>
      <c r="E788" s="36" t="str">
        <f t="shared" si="94"/>
        <v/>
      </c>
      <c r="F788" s="246"/>
      <c r="G788" s="246"/>
      <c r="H788" s="246"/>
      <c r="I788" s="246"/>
      <c r="J788" s="246"/>
      <c r="K788" s="246"/>
      <c r="L788" s="246"/>
      <c r="M788" s="246"/>
      <c r="N788" s="246"/>
      <c r="O788" s="246"/>
      <c r="P788" s="246"/>
      <c r="Q788" s="246"/>
      <c r="R788" s="246"/>
      <c r="S788" s="246"/>
      <c r="T788" s="246"/>
      <c r="U788" s="246"/>
      <c r="V788" s="246"/>
      <c r="W788" s="246"/>
      <c r="X788" s="246"/>
      <c r="Y788" s="246"/>
      <c r="Z788" s="246"/>
      <c r="AA788" s="247"/>
      <c r="AB788" s="246"/>
      <c r="AC788" s="248"/>
      <c r="AD788" s="246"/>
      <c r="AE788" s="246"/>
      <c r="AF788" s="246"/>
      <c r="AG788" s="108" t="str">
        <f t="shared" si="95"/>
        <v/>
      </c>
      <c r="AH788" s="13" t="str">
        <f t="shared" si="91"/>
        <v/>
      </c>
      <c r="AI788" s="181" t="str">
        <f>UPPER(IF($Z788="","",IF(COUNTIF($AI$34:$AI787,$Z788)&lt;1,$Z788,"")))</f>
        <v/>
      </c>
      <c r="AJ788" s="36" t="str">
        <f t="shared" si="96"/>
        <v/>
      </c>
      <c r="AK788" s="109" t="str">
        <f t="shared" si="92"/>
        <v/>
      </c>
      <c r="AL788" s="246"/>
      <c r="AM788" s="33"/>
    </row>
    <row r="789" spans="1:39">
      <c r="A789" s="36" t="str">
        <f t="shared" si="93"/>
        <v>XXX</v>
      </c>
      <c r="B789" s="105" t="str">
        <f t="shared" si="90"/>
        <v/>
      </c>
      <c r="C789" s="178"/>
      <c r="D789" s="36"/>
      <c r="E789" s="36" t="str">
        <f t="shared" si="94"/>
        <v/>
      </c>
      <c r="F789" s="246"/>
      <c r="G789" s="246"/>
      <c r="H789" s="246"/>
      <c r="I789" s="246"/>
      <c r="J789" s="246"/>
      <c r="K789" s="246"/>
      <c r="L789" s="246"/>
      <c r="M789" s="246"/>
      <c r="N789" s="246"/>
      <c r="O789" s="246"/>
      <c r="P789" s="246"/>
      <c r="Q789" s="246"/>
      <c r="R789" s="246"/>
      <c r="S789" s="246"/>
      <c r="T789" s="246"/>
      <c r="U789" s="246"/>
      <c r="V789" s="246"/>
      <c r="W789" s="246"/>
      <c r="X789" s="246"/>
      <c r="Y789" s="246"/>
      <c r="Z789" s="246"/>
      <c r="AA789" s="247"/>
      <c r="AB789" s="246"/>
      <c r="AC789" s="248"/>
      <c r="AD789" s="246"/>
      <c r="AE789" s="246"/>
      <c r="AF789" s="246"/>
      <c r="AG789" s="108" t="str">
        <f t="shared" si="95"/>
        <v/>
      </c>
      <c r="AH789" s="13" t="str">
        <f t="shared" si="91"/>
        <v/>
      </c>
      <c r="AI789" s="181" t="str">
        <f>UPPER(IF($Z789="","",IF(COUNTIF($AI$34:$AI788,$Z789)&lt;1,$Z789,"")))</f>
        <v/>
      </c>
      <c r="AJ789" s="36" t="str">
        <f t="shared" si="96"/>
        <v/>
      </c>
      <c r="AK789" s="109" t="str">
        <f t="shared" si="92"/>
        <v/>
      </c>
      <c r="AL789" s="246"/>
      <c r="AM789" s="33"/>
    </row>
    <row r="790" spans="1:39">
      <c r="A790" s="36" t="str">
        <f t="shared" si="93"/>
        <v>XXX</v>
      </c>
      <c r="B790" s="105" t="str">
        <f t="shared" si="90"/>
        <v/>
      </c>
      <c r="C790" s="178"/>
      <c r="D790" s="36"/>
      <c r="E790" s="36" t="str">
        <f t="shared" si="94"/>
        <v/>
      </c>
      <c r="F790" s="246"/>
      <c r="G790" s="246"/>
      <c r="H790" s="246"/>
      <c r="I790" s="246"/>
      <c r="J790" s="246"/>
      <c r="K790" s="246"/>
      <c r="L790" s="246"/>
      <c r="M790" s="246"/>
      <c r="N790" s="246"/>
      <c r="O790" s="246"/>
      <c r="P790" s="246"/>
      <c r="Q790" s="246"/>
      <c r="R790" s="246"/>
      <c r="S790" s="246"/>
      <c r="T790" s="246"/>
      <c r="U790" s="246"/>
      <c r="V790" s="246"/>
      <c r="W790" s="246"/>
      <c r="X790" s="246"/>
      <c r="Y790" s="246"/>
      <c r="Z790" s="246"/>
      <c r="AA790" s="247"/>
      <c r="AB790" s="246"/>
      <c r="AC790" s="248"/>
      <c r="AD790" s="246"/>
      <c r="AE790" s="246"/>
      <c r="AF790" s="246"/>
      <c r="AG790" s="108" t="str">
        <f t="shared" si="95"/>
        <v/>
      </c>
      <c r="AH790" s="13" t="str">
        <f t="shared" si="91"/>
        <v/>
      </c>
      <c r="AI790" s="181" t="str">
        <f>UPPER(IF($Z790="","",IF(COUNTIF($AI$34:$AI789,$Z790)&lt;1,$Z790,"")))</f>
        <v/>
      </c>
      <c r="AJ790" s="36" t="str">
        <f t="shared" si="96"/>
        <v/>
      </c>
      <c r="AK790" s="109" t="str">
        <f t="shared" si="92"/>
        <v/>
      </c>
      <c r="AL790" s="246"/>
      <c r="AM790" s="33"/>
    </row>
    <row r="791" spans="1:39">
      <c r="A791" s="36" t="str">
        <f t="shared" si="93"/>
        <v>XXX</v>
      </c>
      <c r="B791" s="105" t="str">
        <f t="shared" si="90"/>
        <v/>
      </c>
      <c r="C791" s="178"/>
      <c r="D791" s="36"/>
      <c r="E791" s="36" t="str">
        <f t="shared" si="94"/>
        <v/>
      </c>
      <c r="F791" s="246"/>
      <c r="G791" s="246"/>
      <c r="H791" s="246"/>
      <c r="I791" s="246"/>
      <c r="J791" s="246"/>
      <c r="K791" s="246"/>
      <c r="L791" s="246"/>
      <c r="M791" s="246"/>
      <c r="N791" s="246"/>
      <c r="O791" s="246"/>
      <c r="P791" s="246"/>
      <c r="Q791" s="246"/>
      <c r="R791" s="246"/>
      <c r="S791" s="246"/>
      <c r="T791" s="246"/>
      <c r="U791" s="246"/>
      <c r="V791" s="246"/>
      <c r="W791" s="246"/>
      <c r="X791" s="246"/>
      <c r="Y791" s="246"/>
      <c r="Z791" s="246"/>
      <c r="AA791" s="247"/>
      <c r="AB791" s="246"/>
      <c r="AC791" s="248"/>
      <c r="AD791" s="246"/>
      <c r="AE791" s="246"/>
      <c r="AF791" s="246"/>
      <c r="AG791" s="108" t="str">
        <f t="shared" si="95"/>
        <v/>
      </c>
      <c r="AH791" s="13" t="str">
        <f t="shared" si="91"/>
        <v/>
      </c>
      <c r="AI791" s="181" t="str">
        <f>UPPER(IF($Z791="","",IF(COUNTIF($AI$34:$AI790,$Z791)&lt;1,$Z791,"")))</f>
        <v/>
      </c>
      <c r="AJ791" s="36" t="str">
        <f t="shared" si="96"/>
        <v/>
      </c>
      <c r="AK791" s="109" t="str">
        <f t="shared" si="92"/>
        <v/>
      </c>
      <c r="AL791" s="246"/>
      <c r="AM791" s="33"/>
    </row>
    <row r="792" spans="1:39">
      <c r="A792" s="36" t="str">
        <f t="shared" si="93"/>
        <v>XXX</v>
      </c>
      <c r="B792" s="105" t="str">
        <f t="shared" si="90"/>
        <v/>
      </c>
      <c r="C792" s="178"/>
      <c r="D792" s="36"/>
      <c r="E792" s="36" t="str">
        <f t="shared" si="94"/>
        <v/>
      </c>
      <c r="F792" s="246"/>
      <c r="G792" s="246"/>
      <c r="H792" s="246"/>
      <c r="I792" s="246"/>
      <c r="J792" s="246"/>
      <c r="K792" s="246"/>
      <c r="L792" s="246"/>
      <c r="M792" s="246"/>
      <c r="N792" s="246"/>
      <c r="O792" s="246"/>
      <c r="P792" s="246"/>
      <c r="Q792" s="246"/>
      <c r="R792" s="246"/>
      <c r="S792" s="246"/>
      <c r="T792" s="246"/>
      <c r="U792" s="246"/>
      <c r="V792" s="246"/>
      <c r="W792" s="246"/>
      <c r="X792" s="246"/>
      <c r="Y792" s="246"/>
      <c r="Z792" s="246"/>
      <c r="AA792" s="247"/>
      <c r="AB792" s="246"/>
      <c r="AC792" s="248"/>
      <c r="AD792" s="246"/>
      <c r="AE792" s="246"/>
      <c r="AF792" s="246"/>
      <c r="AG792" s="108" t="str">
        <f t="shared" si="95"/>
        <v/>
      </c>
      <c r="AH792" s="13" t="str">
        <f t="shared" si="91"/>
        <v/>
      </c>
      <c r="AI792" s="181" t="str">
        <f>UPPER(IF($Z792="","",IF(COUNTIF($AI$34:$AI791,$Z792)&lt;1,$Z792,"")))</f>
        <v/>
      </c>
      <c r="AJ792" s="36" t="str">
        <f t="shared" si="96"/>
        <v/>
      </c>
      <c r="AK792" s="109" t="str">
        <f t="shared" si="92"/>
        <v/>
      </c>
      <c r="AL792" s="246"/>
      <c r="AM792" s="33"/>
    </row>
    <row r="793" spans="1:39">
      <c r="A793" s="36" t="str">
        <f t="shared" si="93"/>
        <v>XXX</v>
      </c>
      <c r="B793" s="105" t="str">
        <f t="shared" si="90"/>
        <v/>
      </c>
      <c r="C793" s="178"/>
      <c r="D793" s="36"/>
      <c r="E793" s="36" t="str">
        <f t="shared" si="94"/>
        <v/>
      </c>
      <c r="F793" s="246"/>
      <c r="G793" s="246"/>
      <c r="H793" s="246"/>
      <c r="I793" s="246"/>
      <c r="J793" s="246"/>
      <c r="K793" s="246"/>
      <c r="L793" s="246"/>
      <c r="M793" s="246"/>
      <c r="N793" s="246"/>
      <c r="O793" s="246"/>
      <c r="P793" s="246"/>
      <c r="Q793" s="246"/>
      <c r="R793" s="246"/>
      <c r="S793" s="246"/>
      <c r="T793" s="246"/>
      <c r="U793" s="246"/>
      <c r="V793" s="246"/>
      <c r="W793" s="246"/>
      <c r="X793" s="246"/>
      <c r="Y793" s="246"/>
      <c r="Z793" s="246"/>
      <c r="AA793" s="247"/>
      <c r="AB793" s="246"/>
      <c r="AC793" s="248"/>
      <c r="AD793" s="246"/>
      <c r="AE793" s="246"/>
      <c r="AF793" s="246"/>
      <c r="AG793" s="108" t="str">
        <f t="shared" si="95"/>
        <v/>
      </c>
      <c r="AH793" s="13" t="str">
        <f t="shared" si="91"/>
        <v/>
      </c>
      <c r="AI793" s="181" t="str">
        <f>UPPER(IF($Z793="","",IF(COUNTIF($AI$34:$AI792,$Z793)&lt;1,$Z793,"")))</f>
        <v/>
      </c>
      <c r="AJ793" s="36" t="str">
        <f t="shared" si="96"/>
        <v/>
      </c>
      <c r="AK793" s="109" t="str">
        <f t="shared" si="92"/>
        <v/>
      </c>
      <c r="AL793" s="246"/>
      <c r="AM793" s="33"/>
    </row>
    <row r="794" spans="1:39">
      <c r="A794" s="36" t="str">
        <f t="shared" si="93"/>
        <v>XXX</v>
      </c>
      <c r="B794" s="105" t="str">
        <f t="shared" si="90"/>
        <v/>
      </c>
      <c r="C794" s="178"/>
      <c r="D794" s="36"/>
      <c r="E794" s="36" t="str">
        <f t="shared" si="94"/>
        <v/>
      </c>
      <c r="F794" s="246"/>
      <c r="G794" s="246"/>
      <c r="H794" s="246"/>
      <c r="I794" s="246"/>
      <c r="J794" s="246"/>
      <c r="K794" s="246"/>
      <c r="L794" s="246"/>
      <c r="M794" s="246"/>
      <c r="N794" s="246"/>
      <c r="O794" s="246"/>
      <c r="P794" s="246"/>
      <c r="Q794" s="246"/>
      <c r="R794" s="246"/>
      <c r="S794" s="246"/>
      <c r="T794" s="246"/>
      <c r="U794" s="246"/>
      <c r="V794" s="246"/>
      <c r="W794" s="246"/>
      <c r="X794" s="246"/>
      <c r="Y794" s="246"/>
      <c r="Z794" s="246"/>
      <c r="AA794" s="247"/>
      <c r="AB794" s="246"/>
      <c r="AC794" s="248"/>
      <c r="AD794" s="246"/>
      <c r="AE794" s="246"/>
      <c r="AF794" s="246"/>
      <c r="AG794" s="108" t="str">
        <f t="shared" si="95"/>
        <v/>
      </c>
      <c r="AH794" s="13" t="str">
        <f t="shared" si="91"/>
        <v/>
      </c>
      <c r="AI794" s="181" t="str">
        <f>UPPER(IF($Z794="","",IF(COUNTIF($AI$34:$AI793,$Z794)&lt;1,$Z794,"")))</f>
        <v/>
      </c>
      <c r="AJ794" s="36" t="str">
        <f t="shared" si="96"/>
        <v/>
      </c>
      <c r="AK794" s="109" t="str">
        <f t="shared" si="92"/>
        <v/>
      </c>
      <c r="AL794" s="246"/>
      <c r="AM794" s="33"/>
    </row>
    <row r="795" spans="1:39">
      <c r="A795" s="36" t="str">
        <f t="shared" si="93"/>
        <v>XXX</v>
      </c>
      <c r="B795" s="105" t="str">
        <f t="shared" si="90"/>
        <v/>
      </c>
      <c r="C795" s="178"/>
      <c r="D795" s="36"/>
      <c r="E795" s="36" t="str">
        <f t="shared" si="94"/>
        <v/>
      </c>
      <c r="F795" s="246"/>
      <c r="G795" s="246"/>
      <c r="H795" s="246"/>
      <c r="I795" s="246"/>
      <c r="J795" s="246"/>
      <c r="K795" s="246"/>
      <c r="L795" s="246"/>
      <c r="M795" s="246"/>
      <c r="N795" s="246"/>
      <c r="O795" s="246"/>
      <c r="P795" s="246"/>
      <c r="Q795" s="246"/>
      <c r="R795" s="246"/>
      <c r="S795" s="246"/>
      <c r="T795" s="246"/>
      <c r="U795" s="246"/>
      <c r="V795" s="246"/>
      <c r="W795" s="246"/>
      <c r="X795" s="246"/>
      <c r="Y795" s="246"/>
      <c r="Z795" s="246"/>
      <c r="AA795" s="247"/>
      <c r="AB795" s="246"/>
      <c r="AC795" s="248"/>
      <c r="AD795" s="246"/>
      <c r="AE795" s="246"/>
      <c r="AF795" s="246"/>
      <c r="AG795" s="108" t="str">
        <f t="shared" si="95"/>
        <v/>
      </c>
      <c r="AH795" s="13" t="str">
        <f t="shared" si="91"/>
        <v/>
      </c>
      <c r="AI795" s="181" t="str">
        <f>UPPER(IF($Z795="","",IF(COUNTIF($AI$34:$AI794,$Z795)&lt;1,$Z795,"")))</f>
        <v/>
      </c>
      <c r="AJ795" s="36" t="str">
        <f t="shared" si="96"/>
        <v/>
      </c>
      <c r="AK795" s="109" t="str">
        <f t="shared" si="92"/>
        <v/>
      </c>
      <c r="AL795" s="246"/>
      <c r="AM795" s="33"/>
    </row>
    <row r="796" spans="1:39">
      <c r="A796" s="36" t="str">
        <f t="shared" si="93"/>
        <v>XXX</v>
      </c>
      <c r="B796" s="105" t="str">
        <f t="shared" si="90"/>
        <v/>
      </c>
      <c r="C796" s="178"/>
      <c r="D796" s="36"/>
      <c r="E796" s="36" t="str">
        <f t="shared" si="94"/>
        <v/>
      </c>
      <c r="F796" s="246"/>
      <c r="G796" s="246"/>
      <c r="H796" s="246"/>
      <c r="I796" s="246"/>
      <c r="J796" s="246"/>
      <c r="K796" s="246"/>
      <c r="L796" s="246"/>
      <c r="M796" s="246"/>
      <c r="N796" s="246"/>
      <c r="O796" s="246"/>
      <c r="P796" s="246"/>
      <c r="Q796" s="246"/>
      <c r="R796" s="246"/>
      <c r="S796" s="246"/>
      <c r="T796" s="246"/>
      <c r="U796" s="246"/>
      <c r="V796" s="246"/>
      <c r="W796" s="246"/>
      <c r="X796" s="246"/>
      <c r="Y796" s="246"/>
      <c r="Z796" s="246"/>
      <c r="AA796" s="247"/>
      <c r="AB796" s="246"/>
      <c r="AC796" s="248"/>
      <c r="AD796" s="246"/>
      <c r="AE796" s="246"/>
      <c r="AF796" s="246"/>
      <c r="AG796" s="108" t="str">
        <f t="shared" si="95"/>
        <v/>
      </c>
      <c r="AH796" s="13" t="str">
        <f t="shared" si="91"/>
        <v/>
      </c>
      <c r="AI796" s="181" t="str">
        <f>UPPER(IF($Z796="","",IF(COUNTIF($AI$34:$AI795,$Z796)&lt;1,$Z796,"")))</f>
        <v/>
      </c>
      <c r="AJ796" s="36" t="str">
        <f t="shared" si="96"/>
        <v/>
      </c>
      <c r="AK796" s="109" t="str">
        <f t="shared" si="92"/>
        <v/>
      </c>
      <c r="AL796" s="246"/>
      <c r="AM796" s="33"/>
    </row>
    <row r="797" spans="1:39">
      <c r="A797" s="36" t="str">
        <f t="shared" si="93"/>
        <v>XXX</v>
      </c>
      <c r="B797" s="105" t="str">
        <f t="shared" si="90"/>
        <v/>
      </c>
      <c r="C797" s="178"/>
      <c r="D797" s="36"/>
      <c r="E797" s="36" t="str">
        <f t="shared" si="94"/>
        <v/>
      </c>
      <c r="F797" s="246"/>
      <c r="G797" s="246"/>
      <c r="H797" s="246"/>
      <c r="I797" s="246"/>
      <c r="J797" s="246"/>
      <c r="K797" s="246"/>
      <c r="L797" s="246"/>
      <c r="M797" s="246"/>
      <c r="N797" s="246"/>
      <c r="O797" s="246"/>
      <c r="P797" s="246"/>
      <c r="Q797" s="246"/>
      <c r="R797" s="246"/>
      <c r="S797" s="246"/>
      <c r="T797" s="246"/>
      <c r="U797" s="246"/>
      <c r="V797" s="246"/>
      <c r="W797" s="246"/>
      <c r="X797" s="246"/>
      <c r="Y797" s="246"/>
      <c r="Z797" s="246"/>
      <c r="AA797" s="247"/>
      <c r="AB797" s="246"/>
      <c r="AC797" s="248"/>
      <c r="AD797" s="246"/>
      <c r="AE797" s="246"/>
      <c r="AF797" s="246"/>
      <c r="AG797" s="108" t="str">
        <f t="shared" si="95"/>
        <v/>
      </c>
      <c r="AH797" s="13" t="str">
        <f t="shared" si="91"/>
        <v/>
      </c>
      <c r="AI797" s="181" t="str">
        <f>UPPER(IF($Z797="","",IF(COUNTIF($AI$34:$AI796,$Z797)&lt;1,$Z797,"")))</f>
        <v/>
      </c>
      <c r="AJ797" s="36" t="str">
        <f t="shared" si="96"/>
        <v/>
      </c>
      <c r="AK797" s="109" t="str">
        <f t="shared" si="92"/>
        <v/>
      </c>
      <c r="AL797" s="246"/>
      <c r="AM797" s="33"/>
    </row>
    <row r="798" spans="1:39">
      <c r="A798" s="36" t="str">
        <f t="shared" si="93"/>
        <v>XXX</v>
      </c>
      <c r="B798" s="105" t="str">
        <f t="shared" si="90"/>
        <v/>
      </c>
      <c r="C798" s="178"/>
      <c r="D798" s="36"/>
      <c r="E798" s="36" t="str">
        <f t="shared" si="94"/>
        <v/>
      </c>
      <c r="F798" s="246"/>
      <c r="G798" s="246"/>
      <c r="H798" s="246"/>
      <c r="I798" s="246"/>
      <c r="J798" s="246"/>
      <c r="K798" s="246"/>
      <c r="L798" s="246"/>
      <c r="M798" s="246"/>
      <c r="N798" s="246"/>
      <c r="O798" s="246"/>
      <c r="P798" s="246"/>
      <c r="Q798" s="246"/>
      <c r="R798" s="246"/>
      <c r="S798" s="246"/>
      <c r="T798" s="246"/>
      <c r="U798" s="246"/>
      <c r="V798" s="246"/>
      <c r="W798" s="246"/>
      <c r="X798" s="246"/>
      <c r="Y798" s="246"/>
      <c r="Z798" s="246"/>
      <c r="AA798" s="247"/>
      <c r="AB798" s="246"/>
      <c r="AC798" s="248"/>
      <c r="AD798" s="246"/>
      <c r="AE798" s="246"/>
      <c r="AF798" s="246"/>
      <c r="AG798" s="108" t="str">
        <f t="shared" si="95"/>
        <v/>
      </c>
      <c r="AH798" s="13" t="str">
        <f t="shared" si="91"/>
        <v/>
      </c>
      <c r="AI798" s="181" t="str">
        <f>UPPER(IF($Z798="","",IF(COUNTIF($AI$34:$AI797,$Z798)&lt;1,$Z798,"")))</f>
        <v/>
      </c>
      <c r="AJ798" s="36" t="str">
        <f t="shared" si="96"/>
        <v/>
      </c>
      <c r="AK798" s="109" t="str">
        <f t="shared" si="92"/>
        <v/>
      </c>
      <c r="AL798" s="246"/>
      <c r="AM798" s="33"/>
    </row>
    <row r="799" spans="1:39">
      <c r="A799" s="36" t="str">
        <f t="shared" si="93"/>
        <v>XXX</v>
      </c>
      <c r="B799" s="105" t="str">
        <f t="shared" si="90"/>
        <v/>
      </c>
      <c r="C799" s="178"/>
      <c r="D799" s="36"/>
      <c r="E799" s="36" t="str">
        <f t="shared" si="94"/>
        <v/>
      </c>
      <c r="F799" s="246"/>
      <c r="G799" s="246"/>
      <c r="H799" s="246"/>
      <c r="I799" s="246"/>
      <c r="J799" s="246"/>
      <c r="K799" s="246"/>
      <c r="L799" s="246"/>
      <c r="M799" s="246"/>
      <c r="N799" s="246"/>
      <c r="O799" s="246"/>
      <c r="P799" s="246"/>
      <c r="Q799" s="246"/>
      <c r="R799" s="246"/>
      <c r="S799" s="246"/>
      <c r="T799" s="246"/>
      <c r="U799" s="246"/>
      <c r="V799" s="246"/>
      <c r="W799" s="246"/>
      <c r="X799" s="246"/>
      <c r="Y799" s="246"/>
      <c r="Z799" s="246"/>
      <c r="AA799" s="247"/>
      <c r="AB799" s="246"/>
      <c r="AC799" s="248"/>
      <c r="AD799" s="246"/>
      <c r="AE799" s="246"/>
      <c r="AF799" s="246"/>
      <c r="AG799" s="108" t="str">
        <f t="shared" si="95"/>
        <v/>
      </c>
      <c r="AH799" s="13" t="str">
        <f t="shared" si="91"/>
        <v/>
      </c>
      <c r="AI799" s="181" t="str">
        <f>UPPER(IF($Z799="","",IF(COUNTIF($AI$34:$AI798,$Z799)&lt;1,$Z799,"")))</f>
        <v/>
      </c>
      <c r="AJ799" s="36" t="str">
        <f t="shared" si="96"/>
        <v/>
      </c>
      <c r="AK799" s="109" t="str">
        <f t="shared" si="92"/>
        <v/>
      </c>
      <c r="AL799" s="246"/>
      <c r="AM799" s="33"/>
    </row>
    <row r="800" spans="1:39">
      <c r="A800" s="36" t="str">
        <f t="shared" si="93"/>
        <v>XXX</v>
      </c>
      <c r="B800" s="105" t="str">
        <f t="shared" si="90"/>
        <v/>
      </c>
      <c r="C800" s="178"/>
      <c r="D800" s="36"/>
      <c r="E800" s="36" t="str">
        <f t="shared" si="94"/>
        <v/>
      </c>
      <c r="F800" s="246"/>
      <c r="G800" s="246"/>
      <c r="H800" s="246"/>
      <c r="I800" s="246"/>
      <c r="J800" s="246"/>
      <c r="K800" s="246"/>
      <c r="L800" s="246"/>
      <c r="M800" s="246"/>
      <c r="N800" s="246"/>
      <c r="O800" s="246"/>
      <c r="P800" s="246"/>
      <c r="Q800" s="246"/>
      <c r="R800" s="246"/>
      <c r="S800" s="246"/>
      <c r="T800" s="246"/>
      <c r="U800" s="246"/>
      <c r="V800" s="246"/>
      <c r="W800" s="246"/>
      <c r="X800" s="246"/>
      <c r="Y800" s="246"/>
      <c r="Z800" s="246"/>
      <c r="AA800" s="247"/>
      <c r="AB800" s="246"/>
      <c r="AC800" s="248"/>
      <c r="AD800" s="246"/>
      <c r="AE800" s="246"/>
      <c r="AF800" s="246"/>
      <c r="AG800" s="108" t="str">
        <f t="shared" si="95"/>
        <v/>
      </c>
      <c r="AH800" s="13" t="str">
        <f t="shared" si="91"/>
        <v/>
      </c>
      <c r="AI800" s="181" t="str">
        <f>UPPER(IF($Z800="","",IF(COUNTIF($AI$34:$AI799,$Z800)&lt;1,$Z800,"")))</f>
        <v/>
      </c>
      <c r="AJ800" s="36" t="str">
        <f t="shared" si="96"/>
        <v/>
      </c>
      <c r="AK800" s="109" t="str">
        <f t="shared" si="92"/>
        <v/>
      </c>
      <c r="AL800" s="246"/>
      <c r="AM800" s="33"/>
    </row>
    <row r="801" spans="1:39">
      <c r="A801" s="36" t="str">
        <f t="shared" si="93"/>
        <v>XXX</v>
      </c>
      <c r="B801" s="105" t="str">
        <f t="shared" si="90"/>
        <v/>
      </c>
      <c r="C801" s="178"/>
      <c r="D801" s="36"/>
      <c r="E801" s="36" t="str">
        <f t="shared" si="94"/>
        <v/>
      </c>
      <c r="F801" s="246"/>
      <c r="G801" s="246"/>
      <c r="H801" s="246"/>
      <c r="I801" s="246"/>
      <c r="J801" s="246"/>
      <c r="K801" s="246"/>
      <c r="L801" s="246"/>
      <c r="M801" s="246"/>
      <c r="N801" s="246"/>
      <c r="O801" s="246"/>
      <c r="P801" s="246"/>
      <c r="Q801" s="246"/>
      <c r="R801" s="246"/>
      <c r="S801" s="246"/>
      <c r="T801" s="246"/>
      <c r="U801" s="246"/>
      <c r="V801" s="246"/>
      <c r="W801" s="246"/>
      <c r="X801" s="246"/>
      <c r="Y801" s="246"/>
      <c r="Z801" s="246"/>
      <c r="AA801" s="247"/>
      <c r="AB801" s="246"/>
      <c r="AC801" s="248"/>
      <c r="AD801" s="246"/>
      <c r="AE801" s="246"/>
      <c r="AF801" s="246"/>
      <c r="AG801" s="108" t="str">
        <f t="shared" si="95"/>
        <v/>
      </c>
      <c r="AH801" s="13" t="str">
        <f t="shared" si="91"/>
        <v/>
      </c>
      <c r="AI801" s="181" t="str">
        <f>UPPER(IF($Z801="","",IF(COUNTIF($AI$34:$AI800,$Z801)&lt;1,$Z801,"")))</f>
        <v/>
      </c>
      <c r="AJ801" s="36" t="str">
        <f t="shared" si="96"/>
        <v/>
      </c>
      <c r="AK801" s="109" t="str">
        <f t="shared" si="92"/>
        <v/>
      </c>
      <c r="AL801" s="246"/>
      <c r="AM801" s="33"/>
    </row>
    <row r="802" spans="1:39">
      <c r="A802" s="36" t="str">
        <f t="shared" si="93"/>
        <v>XXX</v>
      </c>
      <c r="B802" s="105" t="str">
        <f t="shared" si="90"/>
        <v/>
      </c>
      <c r="C802" s="178"/>
      <c r="D802" s="36"/>
      <c r="E802" s="36" t="str">
        <f t="shared" si="94"/>
        <v/>
      </c>
      <c r="F802" s="246"/>
      <c r="G802" s="246"/>
      <c r="H802" s="246"/>
      <c r="I802" s="246"/>
      <c r="J802" s="246"/>
      <c r="K802" s="246"/>
      <c r="L802" s="246"/>
      <c r="M802" s="246"/>
      <c r="N802" s="246"/>
      <c r="O802" s="246"/>
      <c r="P802" s="246"/>
      <c r="Q802" s="246"/>
      <c r="R802" s="246"/>
      <c r="S802" s="246"/>
      <c r="T802" s="246"/>
      <c r="U802" s="246"/>
      <c r="V802" s="246"/>
      <c r="W802" s="246"/>
      <c r="X802" s="246"/>
      <c r="Y802" s="246"/>
      <c r="Z802" s="246"/>
      <c r="AA802" s="247"/>
      <c r="AB802" s="246"/>
      <c r="AC802" s="248"/>
      <c r="AD802" s="246"/>
      <c r="AE802" s="246"/>
      <c r="AF802" s="246"/>
      <c r="AG802" s="108" t="str">
        <f t="shared" si="95"/>
        <v/>
      </c>
      <c r="AH802" s="13" t="str">
        <f t="shared" si="91"/>
        <v/>
      </c>
      <c r="AI802" s="181" t="str">
        <f>UPPER(IF($Z802="","",IF(COUNTIF($AI$34:$AI801,$Z802)&lt;1,$Z802,"")))</f>
        <v/>
      </c>
      <c r="AJ802" s="36" t="str">
        <f t="shared" si="96"/>
        <v/>
      </c>
      <c r="AK802" s="109" t="str">
        <f t="shared" si="92"/>
        <v/>
      </c>
      <c r="AL802" s="246"/>
      <c r="AM802" s="33"/>
    </row>
    <row r="803" spans="1:39">
      <c r="A803" s="36" t="str">
        <f t="shared" si="93"/>
        <v>XXX</v>
      </c>
      <c r="B803" s="105" t="str">
        <f t="shared" ref="B803:B866" si="97">IF(G803="","",IF(C803="","X",A803&amp;TEXT(C803,"000")))</f>
        <v/>
      </c>
      <c r="C803" s="178"/>
      <c r="D803" s="36"/>
      <c r="E803" s="36" t="str">
        <f t="shared" si="94"/>
        <v/>
      </c>
      <c r="F803" s="246"/>
      <c r="G803" s="246"/>
      <c r="H803" s="246"/>
      <c r="I803" s="246"/>
      <c r="J803" s="246"/>
      <c r="K803" s="246"/>
      <c r="L803" s="246"/>
      <c r="M803" s="246"/>
      <c r="N803" s="246"/>
      <c r="O803" s="246"/>
      <c r="P803" s="246"/>
      <c r="Q803" s="246"/>
      <c r="R803" s="246"/>
      <c r="S803" s="246"/>
      <c r="T803" s="246"/>
      <c r="U803" s="246"/>
      <c r="V803" s="246"/>
      <c r="W803" s="246"/>
      <c r="X803" s="246"/>
      <c r="Y803" s="246"/>
      <c r="Z803" s="246"/>
      <c r="AA803" s="247"/>
      <c r="AB803" s="246"/>
      <c r="AC803" s="248"/>
      <c r="AD803" s="246"/>
      <c r="AE803" s="246"/>
      <c r="AF803" s="246"/>
      <c r="AG803" s="108" t="str">
        <f t="shared" si="95"/>
        <v/>
      </c>
      <c r="AH803" s="13" t="str">
        <f t="shared" ref="AH803:AH866" si="98">IF(AI803="","",$AH$31)</f>
        <v/>
      </c>
      <c r="AI803" s="181" t="str">
        <f>UPPER(IF($Z803="","",IF(COUNTIF($AI$34:$AI802,$Z803)&lt;1,$Z803,"")))</f>
        <v/>
      </c>
      <c r="AJ803" s="36" t="str">
        <f t="shared" si="96"/>
        <v/>
      </c>
      <c r="AK803" s="109" t="str">
        <f t="shared" ref="AK803:AK866" si="99">IF($E803="","",IF(ISTEXT($AG803),"輸入有錯誤",IF($AA803="",SUM($AG803:$AH803)+$AM803,SUM($AG803:$AH803)+$AM803+$AA$34)))</f>
        <v/>
      </c>
      <c r="AL803" s="246"/>
      <c r="AM803" s="33"/>
    </row>
    <row r="804" spans="1:39">
      <c r="A804" s="36" t="str">
        <f t="shared" ref="A804:A867" si="100">IF(H804="M","B",IF(H804="F","G","XXX"))</f>
        <v>XXX</v>
      </c>
      <c r="B804" s="105" t="str">
        <f t="shared" si="97"/>
        <v/>
      </c>
      <c r="C804" s="178"/>
      <c r="D804" s="36"/>
      <c r="E804" s="36" t="str">
        <f t="shared" ref="E804:E867" si="101">UPPER(IF($I804="","",IF(AND($I804&lt;=$E$4,$I804&gt;=$D$4),$A804&amp;$F$4,IF(AND($I804&lt;=$E$5,$I804&gt;=$D$5),$A804&amp;$F$5,IF(AND($I804&lt;=$E$6,$I804&gt;=$D$6),$A804&amp;$F$6,IF(AND($I804&lt;=$E$7,$I804&gt;=$D$7),$A804&amp;$F$7,IF(AND($I804&lt;=$E$8,$I804&gt;=$D$8),$A804&amp;$F$8,IF(AND($I804&lt;=$E$9,$I804&gt;=$D$9),$A804&amp;$F$9,IF(AND($I804&lt;=$E$10,$I804&gt;=$D$10),$A804&amp;$F$10,IF(AND($I804&lt;=$E$11,$I804&gt;=$D$11),$A804&amp;$F$11,IF(AND($I804&lt;=$E$12,$I804&gt;=$D$12),$A804&amp;$F$12,"ERR")))))))))))</f>
        <v/>
      </c>
      <c r="F804" s="246"/>
      <c r="G804" s="246"/>
      <c r="H804" s="246"/>
      <c r="I804" s="246"/>
      <c r="J804" s="246"/>
      <c r="K804" s="246"/>
      <c r="L804" s="246"/>
      <c r="M804" s="246"/>
      <c r="N804" s="246"/>
      <c r="O804" s="246"/>
      <c r="P804" s="246"/>
      <c r="Q804" s="246"/>
      <c r="R804" s="246"/>
      <c r="S804" s="246"/>
      <c r="T804" s="246"/>
      <c r="U804" s="246"/>
      <c r="V804" s="246"/>
      <c r="W804" s="246"/>
      <c r="X804" s="246"/>
      <c r="Y804" s="246"/>
      <c r="Z804" s="246"/>
      <c r="AA804" s="247"/>
      <c r="AB804" s="246"/>
      <c r="AC804" s="248"/>
      <c r="AD804" s="246"/>
      <c r="AE804" s="246"/>
      <c r="AF804" s="246"/>
      <c r="AG804" s="108" t="str">
        <f t="shared" ref="AG804:AG867" si="102">IF(I804="","",IF(COUNTA(J804:W804)&gt;4,"超過項目上限",IF(COUNTA(J804:W804)=0,200,IF(COUNTA(AB804)=1,COUNTA(J804:W804)*($AG$31+$AG$32)+$AG$30,IF(COUNTA(AB804)=0,COUNTA(J804:W804)*$AG$31+$AG$30,"輸入錯誤")))))</f>
        <v/>
      </c>
      <c r="AH804" s="13" t="str">
        <f t="shared" si="98"/>
        <v/>
      </c>
      <c r="AI804" s="181" t="str">
        <f>UPPER(IF($Z804="","",IF(COUNTIF($AI$34:$AI803,$Z804)&lt;1,$Z804,"")))</f>
        <v/>
      </c>
      <c r="AJ804" s="36" t="str">
        <f t="shared" si="96"/>
        <v/>
      </c>
      <c r="AK804" s="109" t="str">
        <f t="shared" si="99"/>
        <v/>
      </c>
      <c r="AL804" s="246"/>
      <c r="AM804" s="33"/>
    </row>
    <row r="805" spans="1:39">
      <c r="A805" s="36" t="str">
        <f t="shared" si="100"/>
        <v>XXX</v>
      </c>
      <c r="B805" s="105" t="str">
        <f t="shared" si="97"/>
        <v/>
      </c>
      <c r="C805" s="178"/>
      <c r="D805" s="36"/>
      <c r="E805" s="36" t="str">
        <f t="shared" si="101"/>
        <v/>
      </c>
      <c r="F805" s="246"/>
      <c r="G805" s="246"/>
      <c r="H805" s="246"/>
      <c r="I805" s="246"/>
      <c r="J805" s="246"/>
      <c r="K805" s="246"/>
      <c r="L805" s="246"/>
      <c r="M805" s="246"/>
      <c r="N805" s="246"/>
      <c r="O805" s="246"/>
      <c r="P805" s="246"/>
      <c r="Q805" s="246"/>
      <c r="R805" s="246"/>
      <c r="S805" s="246"/>
      <c r="T805" s="246"/>
      <c r="U805" s="246"/>
      <c r="V805" s="246"/>
      <c r="W805" s="246"/>
      <c r="X805" s="246"/>
      <c r="Y805" s="246"/>
      <c r="Z805" s="246"/>
      <c r="AA805" s="247"/>
      <c r="AB805" s="246"/>
      <c r="AC805" s="248"/>
      <c r="AD805" s="246"/>
      <c r="AE805" s="246"/>
      <c r="AF805" s="246"/>
      <c r="AG805" s="108" t="str">
        <f t="shared" si="102"/>
        <v/>
      </c>
      <c r="AH805" s="13" t="str">
        <f t="shared" si="98"/>
        <v/>
      </c>
      <c r="AI805" s="181" t="str">
        <f>UPPER(IF($Z805="","",IF(COUNTIF($AI$34:$AI804,$Z805)&lt;1,$Z805,"")))</f>
        <v/>
      </c>
      <c r="AJ805" s="36" t="str">
        <f t="shared" si="96"/>
        <v/>
      </c>
      <c r="AK805" s="109" t="str">
        <f t="shared" si="99"/>
        <v/>
      </c>
      <c r="AL805" s="246"/>
      <c r="AM805" s="33"/>
    </row>
    <row r="806" spans="1:39">
      <c r="A806" s="36" t="str">
        <f t="shared" si="100"/>
        <v>XXX</v>
      </c>
      <c r="B806" s="105" t="str">
        <f t="shared" si="97"/>
        <v/>
      </c>
      <c r="C806" s="178"/>
      <c r="D806" s="36"/>
      <c r="E806" s="36" t="str">
        <f t="shared" si="101"/>
        <v/>
      </c>
      <c r="F806" s="246"/>
      <c r="G806" s="246"/>
      <c r="H806" s="246"/>
      <c r="I806" s="246"/>
      <c r="J806" s="246"/>
      <c r="K806" s="246"/>
      <c r="L806" s="246"/>
      <c r="M806" s="246"/>
      <c r="N806" s="246"/>
      <c r="O806" s="246"/>
      <c r="P806" s="246"/>
      <c r="Q806" s="246"/>
      <c r="R806" s="246"/>
      <c r="S806" s="246"/>
      <c r="T806" s="246"/>
      <c r="U806" s="246"/>
      <c r="V806" s="246"/>
      <c r="W806" s="246"/>
      <c r="X806" s="246"/>
      <c r="Y806" s="246"/>
      <c r="Z806" s="246"/>
      <c r="AA806" s="247"/>
      <c r="AB806" s="246"/>
      <c r="AC806" s="248"/>
      <c r="AD806" s="246"/>
      <c r="AE806" s="246"/>
      <c r="AF806" s="246"/>
      <c r="AG806" s="108" t="str">
        <f t="shared" si="102"/>
        <v/>
      </c>
      <c r="AH806" s="13" t="str">
        <f t="shared" si="98"/>
        <v/>
      </c>
      <c r="AI806" s="181" t="str">
        <f>UPPER(IF($Z806="","",IF(COUNTIF($AI$34:$AI805,$Z806)&lt;1,$Z806,"")))</f>
        <v/>
      </c>
      <c r="AJ806" s="36" t="str">
        <f t="shared" si="96"/>
        <v/>
      </c>
      <c r="AK806" s="109" t="str">
        <f t="shared" si="99"/>
        <v/>
      </c>
      <c r="AL806" s="246"/>
      <c r="AM806" s="33"/>
    </row>
    <row r="807" spans="1:39">
      <c r="A807" s="36" t="str">
        <f t="shared" si="100"/>
        <v>XXX</v>
      </c>
      <c r="B807" s="105" t="str">
        <f t="shared" si="97"/>
        <v/>
      </c>
      <c r="C807" s="178"/>
      <c r="D807" s="36"/>
      <c r="E807" s="36" t="str">
        <f t="shared" si="101"/>
        <v/>
      </c>
      <c r="F807" s="246"/>
      <c r="G807" s="246"/>
      <c r="H807" s="246"/>
      <c r="I807" s="246"/>
      <c r="J807" s="246"/>
      <c r="K807" s="246"/>
      <c r="L807" s="246"/>
      <c r="M807" s="246"/>
      <c r="N807" s="246"/>
      <c r="O807" s="246"/>
      <c r="P807" s="246"/>
      <c r="Q807" s="246"/>
      <c r="R807" s="246"/>
      <c r="S807" s="246"/>
      <c r="T807" s="246"/>
      <c r="U807" s="246"/>
      <c r="V807" s="246"/>
      <c r="W807" s="246"/>
      <c r="X807" s="246"/>
      <c r="Y807" s="246"/>
      <c r="Z807" s="246"/>
      <c r="AA807" s="247"/>
      <c r="AB807" s="246"/>
      <c r="AC807" s="248"/>
      <c r="AD807" s="246"/>
      <c r="AE807" s="246"/>
      <c r="AF807" s="246"/>
      <c r="AG807" s="108" t="str">
        <f t="shared" si="102"/>
        <v/>
      </c>
      <c r="AH807" s="13" t="str">
        <f t="shared" si="98"/>
        <v/>
      </c>
      <c r="AI807" s="181" t="str">
        <f>UPPER(IF($Z807="","",IF(COUNTIF($AI$34:$AI806,$Z807)&lt;1,$Z807,"")))</f>
        <v/>
      </c>
      <c r="AJ807" s="36" t="str">
        <f t="shared" si="96"/>
        <v/>
      </c>
      <c r="AK807" s="109" t="str">
        <f t="shared" si="99"/>
        <v/>
      </c>
      <c r="AL807" s="246"/>
      <c r="AM807" s="33"/>
    </row>
    <row r="808" spans="1:39">
      <c r="A808" s="36" t="str">
        <f t="shared" si="100"/>
        <v>XXX</v>
      </c>
      <c r="B808" s="105" t="str">
        <f t="shared" si="97"/>
        <v/>
      </c>
      <c r="C808" s="178"/>
      <c r="D808" s="36"/>
      <c r="E808" s="36" t="str">
        <f t="shared" si="101"/>
        <v/>
      </c>
      <c r="F808" s="246"/>
      <c r="G808" s="246"/>
      <c r="H808" s="246"/>
      <c r="I808" s="246"/>
      <c r="J808" s="246"/>
      <c r="K808" s="246"/>
      <c r="L808" s="246"/>
      <c r="M808" s="246"/>
      <c r="N808" s="246"/>
      <c r="O808" s="246"/>
      <c r="P808" s="246"/>
      <c r="Q808" s="246"/>
      <c r="R808" s="246"/>
      <c r="S808" s="246"/>
      <c r="T808" s="246"/>
      <c r="U808" s="246"/>
      <c r="V808" s="246"/>
      <c r="W808" s="246"/>
      <c r="X808" s="246"/>
      <c r="Y808" s="246"/>
      <c r="Z808" s="246"/>
      <c r="AA808" s="247"/>
      <c r="AB808" s="246"/>
      <c r="AC808" s="248"/>
      <c r="AD808" s="246"/>
      <c r="AE808" s="246"/>
      <c r="AF808" s="246"/>
      <c r="AG808" s="108" t="str">
        <f t="shared" si="102"/>
        <v/>
      </c>
      <c r="AH808" s="13" t="str">
        <f t="shared" si="98"/>
        <v/>
      </c>
      <c r="AI808" s="181" t="str">
        <f>UPPER(IF($Z808="","",IF(COUNTIF($AI$34:$AI807,$Z808)&lt;1,$Z808,"")))</f>
        <v/>
      </c>
      <c r="AJ808" s="36" t="str">
        <f t="shared" si="96"/>
        <v/>
      </c>
      <c r="AK808" s="109" t="str">
        <f t="shared" si="99"/>
        <v/>
      </c>
      <c r="AL808" s="246"/>
      <c r="AM808" s="33"/>
    </row>
    <row r="809" spans="1:39">
      <c r="A809" s="36" t="str">
        <f t="shared" si="100"/>
        <v>XXX</v>
      </c>
      <c r="B809" s="105" t="str">
        <f t="shared" si="97"/>
        <v/>
      </c>
      <c r="C809" s="178"/>
      <c r="D809" s="36"/>
      <c r="E809" s="36" t="str">
        <f t="shared" si="101"/>
        <v/>
      </c>
      <c r="F809" s="246"/>
      <c r="G809" s="246"/>
      <c r="H809" s="246"/>
      <c r="I809" s="246"/>
      <c r="J809" s="246"/>
      <c r="K809" s="246"/>
      <c r="L809" s="246"/>
      <c r="M809" s="246"/>
      <c r="N809" s="246"/>
      <c r="O809" s="246"/>
      <c r="P809" s="246"/>
      <c r="Q809" s="246"/>
      <c r="R809" s="246"/>
      <c r="S809" s="246"/>
      <c r="T809" s="246"/>
      <c r="U809" s="246"/>
      <c r="V809" s="246"/>
      <c r="W809" s="246"/>
      <c r="X809" s="246"/>
      <c r="Y809" s="246"/>
      <c r="Z809" s="246"/>
      <c r="AA809" s="247"/>
      <c r="AB809" s="246"/>
      <c r="AC809" s="248"/>
      <c r="AD809" s="246"/>
      <c r="AE809" s="246"/>
      <c r="AF809" s="246"/>
      <c r="AG809" s="108" t="str">
        <f t="shared" si="102"/>
        <v/>
      </c>
      <c r="AH809" s="13" t="str">
        <f t="shared" si="98"/>
        <v/>
      </c>
      <c r="AI809" s="181" t="str">
        <f>UPPER(IF($Z809="","",IF(COUNTIF($AI$34:$AI808,$Z809)&lt;1,$Z809,"")))</f>
        <v/>
      </c>
      <c r="AJ809" s="36" t="str">
        <f t="shared" si="96"/>
        <v/>
      </c>
      <c r="AK809" s="109" t="str">
        <f t="shared" si="99"/>
        <v/>
      </c>
      <c r="AL809" s="246"/>
      <c r="AM809" s="33"/>
    </row>
    <row r="810" spans="1:39">
      <c r="A810" s="36" t="str">
        <f t="shared" si="100"/>
        <v>XXX</v>
      </c>
      <c r="B810" s="105" t="str">
        <f t="shared" si="97"/>
        <v/>
      </c>
      <c r="C810" s="178"/>
      <c r="D810" s="36"/>
      <c r="E810" s="36" t="str">
        <f t="shared" si="101"/>
        <v/>
      </c>
      <c r="F810" s="246"/>
      <c r="G810" s="246"/>
      <c r="H810" s="246"/>
      <c r="I810" s="246"/>
      <c r="J810" s="246"/>
      <c r="K810" s="246"/>
      <c r="L810" s="246"/>
      <c r="M810" s="246"/>
      <c r="N810" s="246"/>
      <c r="O810" s="246"/>
      <c r="P810" s="246"/>
      <c r="Q810" s="246"/>
      <c r="R810" s="246"/>
      <c r="S810" s="246"/>
      <c r="T810" s="246"/>
      <c r="U810" s="246"/>
      <c r="V810" s="246"/>
      <c r="W810" s="246"/>
      <c r="X810" s="246"/>
      <c r="Y810" s="246"/>
      <c r="Z810" s="246"/>
      <c r="AA810" s="247"/>
      <c r="AB810" s="246"/>
      <c r="AC810" s="248"/>
      <c r="AD810" s="246"/>
      <c r="AE810" s="246"/>
      <c r="AF810" s="246"/>
      <c r="AG810" s="108" t="str">
        <f t="shared" si="102"/>
        <v/>
      </c>
      <c r="AH810" s="13" t="str">
        <f t="shared" si="98"/>
        <v/>
      </c>
      <c r="AI810" s="181" t="str">
        <f>UPPER(IF($Z810="","",IF(COUNTIF($AI$34:$AI809,$Z810)&lt;1,$Z810,"")))</f>
        <v/>
      </c>
      <c r="AJ810" s="36" t="str">
        <f t="shared" si="96"/>
        <v/>
      </c>
      <c r="AK810" s="109" t="str">
        <f t="shared" si="99"/>
        <v/>
      </c>
      <c r="AL810" s="246"/>
      <c r="AM810" s="33"/>
    </row>
    <row r="811" spans="1:39">
      <c r="A811" s="36" t="str">
        <f t="shared" si="100"/>
        <v>XXX</v>
      </c>
      <c r="B811" s="105" t="str">
        <f t="shared" si="97"/>
        <v/>
      </c>
      <c r="C811" s="178"/>
      <c r="D811" s="36"/>
      <c r="E811" s="36" t="str">
        <f t="shared" si="101"/>
        <v/>
      </c>
      <c r="F811" s="246"/>
      <c r="G811" s="246"/>
      <c r="H811" s="246"/>
      <c r="I811" s="246"/>
      <c r="J811" s="246"/>
      <c r="K811" s="246"/>
      <c r="L811" s="246"/>
      <c r="M811" s="246"/>
      <c r="N811" s="246"/>
      <c r="O811" s="246"/>
      <c r="P811" s="246"/>
      <c r="Q811" s="246"/>
      <c r="R811" s="246"/>
      <c r="S811" s="246"/>
      <c r="T811" s="246"/>
      <c r="U811" s="246"/>
      <c r="V811" s="246"/>
      <c r="W811" s="246"/>
      <c r="X811" s="246"/>
      <c r="Y811" s="246"/>
      <c r="Z811" s="246"/>
      <c r="AA811" s="247"/>
      <c r="AB811" s="246"/>
      <c r="AC811" s="248"/>
      <c r="AD811" s="246"/>
      <c r="AE811" s="246"/>
      <c r="AF811" s="246"/>
      <c r="AG811" s="108" t="str">
        <f t="shared" si="102"/>
        <v/>
      </c>
      <c r="AH811" s="13" t="str">
        <f t="shared" si="98"/>
        <v/>
      </c>
      <c r="AI811" s="181" t="str">
        <f>UPPER(IF($Z811="","",IF(COUNTIF($AI$34:$AI810,$Z811)&lt;1,$Z811,"")))</f>
        <v/>
      </c>
      <c r="AJ811" s="36" t="str">
        <f t="shared" si="96"/>
        <v/>
      </c>
      <c r="AK811" s="109" t="str">
        <f t="shared" si="99"/>
        <v/>
      </c>
      <c r="AL811" s="246"/>
      <c r="AM811" s="33"/>
    </row>
    <row r="812" spans="1:39">
      <c r="A812" s="36" t="str">
        <f t="shared" si="100"/>
        <v>XXX</v>
      </c>
      <c r="B812" s="105" t="str">
        <f t="shared" si="97"/>
        <v/>
      </c>
      <c r="C812" s="178"/>
      <c r="D812" s="36"/>
      <c r="E812" s="36" t="str">
        <f t="shared" si="101"/>
        <v/>
      </c>
      <c r="F812" s="246"/>
      <c r="G812" s="246"/>
      <c r="H812" s="246"/>
      <c r="I812" s="246"/>
      <c r="J812" s="246"/>
      <c r="K812" s="246"/>
      <c r="L812" s="246"/>
      <c r="M812" s="246"/>
      <c r="N812" s="246"/>
      <c r="O812" s="246"/>
      <c r="P812" s="246"/>
      <c r="Q812" s="246"/>
      <c r="R812" s="246"/>
      <c r="S812" s="246"/>
      <c r="T812" s="246"/>
      <c r="U812" s="246"/>
      <c r="V812" s="246"/>
      <c r="W812" s="246"/>
      <c r="X812" s="246"/>
      <c r="Y812" s="246"/>
      <c r="Z812" s="246"/>
      <c r="AA812" s="247"/>
      <c r="AB812" s="246"/>
      <c r="AC812" s="248"/>
      <c r="AD812" s="246"/>
      <c r="AE812" s="246"/>
      <c r="AF812" s="246"/>
      <c r="AG812" s="108" t="str">
        <f t="shared" si="102"/>
        <v/>
      </c>
      <c r="AH812" s="13" t="str">
        <f t="shared" si="98"/>
        <v/>
      </c>
      <c r="AI812" s="181" t="str">
        <f>UPPER(IF($Z812="","",IF(COUNTIF($AI$34:$AI811,$Z812)&lt;1,$Z812,"")))</f>
        <v/>
      </c>
      <c r="AJ812" s="36" t="str">
        <f t="shared" si="96"/>
        <v/>
      </c>
      <c r="AK812" s="109" t="str">
        <f t="shared" si="99"/>
        <v/>
      </c>
      <c r="AL812" s="246"/>
      <c r="AM812" s="33"/>
    </row>
    <row r="813" spans="1:39">
      <c r="A813" s="36" t="str">
        <f t="shared" si="100"/>
        <v>XXX</v>
      </c>
      <c r="B813" s="105" t="str">
        <f t="shared" si="97"/>
        <v/>
      </c>
      <c r="C813" s="178"/>
      <c r="D813" s="36"/>
      <c r="E813" s="36" t="str">
        <f t="shared" si="101"/>
        <v/>
      </c>
      <c r="F813" s="246"/>
      <c r="G813" s="246"/>
      <c r="H813" s="246"/>
      <c r="I813" s="246"/>
      <c r="J813" s="246"/>
      <c r="K813" s="246"/>
      <c r="L813" s="246"/>
      <c r="M813" s="246"/>
      <c r="N813" s="246"/>
      <c r="O813" s="246"/>
      <c r="P813" s="246"/>
      <c r="Q813" s="246"/>
      <c r="R813" s="246"/>
      <c r="S813" s="246"/>
      <c r="T813" s="246"/>
      <c r="U813" s="246"/>
      <c r="V813" s="246"/>
      <c r="W813" s="246"/>
      <c r="X813" s="246"/>
      <c r="Y813" s="246"/>
      <c r="Z813" s="246"/>
      <c r="AA813" s="247"/>
      <c r="AB813" s="246"/>
      <c r="AC813" s="248"/>
      <c r="AD813" s="246"/>
      <c r="AE813" s="246"/>
      <c r="AF813" s="246"/>
      <c r="AG813" s="108" t="str">
        <f t="shared" si="102"/>
        <v/>
      </c>
      <c r="AH813" s="13" t="str">
        <f t="shared" si="98"/>
        <v/>
      </c>
      <c r="AI813" s="181" t="str">
        <f>UPPER(IF($Z813="","",IF(COUNTIF($AI$34:$AI812,$Z813)&lt;1,$Z813,"")))</f>
        <v/>
      </c>
      <c r="AJ813" s="36" t="str">
        <f t="shared" si="96"/>
        <v/>
      </c>
      <c r="AK813" s="109" t="str">
        <f t="shared" si="99"/>
        <v/>
      </c>
      <c r="AL813" s="246"/>
      <c r="AM813" s="33"/>
    </row>
    <row r="814" spans="1:39">
      <c r="A814" s="36" t="str">
        <f t="shared" si="100"/>
        <v>XXX</v>
      </c>
      <c r="B814" s="105" t="str">
        <f t="shared" si="97"/>
        <v/>
      </c>
      <c r="C814" s="178"/>
      <c r="D814" s="36"/>
      <c r="E814" s="36" t="str">
        <f t="shared" si="101"/>
        <v/>
      </c>
      <c r="F814" s="246"/>
      <c r="G814" s="246"/>
      <c r="H814" s="246"/>
      <c r="I814" s="246"/>
      <c r="J814" s="246"/>
      <c r="K814" s="246"/>
      <c r="L814" s="246"/>
      <c r="M814" s="246"/>
      <c r="N814" s="246"/>
      <c r="O814" s="246"/>
      <c r="P814" s="246"/>
      <c r="Q814" s="246"/>
      <c r="R814" s="246"/>
      <c r="S814" s="246"/>
      <c r="T814" s="246"/>
      <c r="U814" s="246"/>
      <c r="V814" s="246"/>
      <c r="W814" s="246"/>
      <c r="X814" s="246"/>
      <c r="Y814" s="246"/>
      <c r="Z814" s="246"/>
      <c r="AA814" s="247"/>
      <c r="AB814" s="246"/>
      <c r="AC814" s="248"/>
      <c r="AD814" s="246"/>
      <c r="AE814" s="246"/>
      <c r="AF814" s="246"/>
      <c r="AG814" s="108" t="str">
        <f t="shared" si="102"/>
        <v/>
      </c>
      <c r="AH814" s="13" t="str">
        <f t="shared" si="98"/>
        <v/>
      </c>
      <c r="AI814" s="181" t="str">
        <f>UPPER(IF($Z814="","",IF(COUNTIF($AI$34:$AI813,$Z814)&lt;1,$Z814,"")))</f>
        <v/>
      </c>
      <c r="AJ814" s="36" t="str">
        <f t="shared" si="96"/>
        <v/>
      </c>
      <c r="AK814" s="109" t="str">
        <f t="shared" si="99"/>
        <v/>
      </c>
      <c r="AL814" s="246"/>
      <c r="AM814" s="33"/>
    </row>
    <row r="815" spans="1:39">
      <c r="A815" s="36" t="str">
        <f t="shared" si="100"/>
        <v>XXX</v>
      </c>
      <c r="B815" s="105" t="str">
        <f t="shared" si="97"/>
        <v/>
      </c>
      <c r="C815" s="178"/>
      <c r="D815" s="36"/>
      <c r="E815" s="36" t="str">
        <f t="shared" si="101"/>
        <v/>
      </c>
      <c r="F815" s="246"/>
      <c r="G815" s="246"/>
      <c r="H815" s="246"/>
      <c r="I815" s="246"/>
      <c r="J815" s="246"/>
      <c r="K815" s="246"/>
      <c r="L815" s="246"/>
      <c r="M815" s="246"/>
      <c r="N815" s="246"/>
      <c r="O815" s="246"/>
      <c r="P815" s="246"/>
      <c r="Q815" s="246"/>
      <c r="R815" s="246"/>
      <c r="S815" s="246"/>
      <c r="T815" s="246"/>
      <c r="U815" s="246"/>
      <c r="V815" s="246"/>
      <c r="W815" s="246"/>
      <c r="X815" s="246"/>
      <c r="Y815" s="246"/>
      <c r="Z815" s="246"/>
      <c r="AA815" s="247"/>
      <c r="AB815" s="246"/>
      <c r="AC815" s="248"/>
      <c r="AD815" s="246"/>
      <c r="AE815" s="246"/>
      <c r="AF815" s="246"/>
      <c r="AG815" s="108" t="str">
        <f t="shared" si="102"/>
        <v/>
      </c>
      <c r="AH815" s="13" t="str">
        <f t="shared" si="98"/>
        <v/>
      </c>
      <c r="AI815" s="181" t="str">
        <f>UPPER(IF($Z815="","",IF(COUNTIF($AI$34:$AI814,$Z815)&lt;1,$Z815,"")))</f>
        <v/>
      </c>
      <c r="AJ815" s="36" t="str">
        <f t="shared" si="96"/>
        <v/>
      </c>
      <c r="AK815" s="109" t="str">
        <f t="shared" si="99"/>
        <v/>
      </c>
      <c r="AL815" s="246"/>
      <c r="AM815" s="33"/>
    </row>
    <row r="816" spans="1:39">
      <c r="A816" s="36" t="str">
        <f t="shared" si="100"/>
        <v>XXX</v>
      </c>
      <c r="B816" s="105" t="str">
        <f t="shared" si="97"/>
        <v/>
      </c>
      <c r="C816" s="178"/>
      <c r="D816" s="36"/>
      <c r="E816" s="36" t="str">
        <f t="shared" si="101"/>
        <v/>
      </c>
      <c r="F816" s="246"/>
      <c r="G816" s="246"/>
      <c r="H816" s="246"/>
      <c r="I816" s="246"/>
      <c r="J816" s="246"/>
      <c r="K816" s="246"/>
      <c r="L816" s="246"/>
      <c r="M816" s="246"/>
      <c r="N816" s="246"/>
      <c r="O816" s="246"/>
      <c r="P816" s="246"/>
      <c r="Q816" s="246"/>
      <c r="R816" s="246"/>
      <c r="S816" s="246"/>
      <c r="T816" s="246"/>
      <c r="U816" s="246"/>
      <c r="V816" s="246"/>
      <c r="W816" s="246"/>
      <c r="X816" s="246"/>
      <c r="Y816" s="246"/>
      <c r="Z816" s="246"/>
      <c r="AA816" s="247"/>
      <c r="AB816" s="246"/>
      <c r="AC816" s="248"/>
      <c r="AD816" s="246"/>
      <c r="AE816" s="246"/>
      <c r="AF816" s="246"/>
      <c r="AG816" s="108" t="str">
        <f t="shared" si="102"/>
        <v/>
      </c>
      <c r="AH816" s="13" t="str">
        <f t="shared" si="98"/>
        <v/>
      </c>
      <c r="AI816" s="181" t="str">
        <f>UPPER(IF($Z816="","",IF(COUNTIF($AI$34:$AI815,$Z816)&lt;1,$Z816,"")))</f>
        <v/>
      </c>
      <c r="AJ816" s="36" t="str">
        <f t="shared" si="96"/>
        <v/>
      </c>
      <c r="AK816" s="109" t="str">
        <f t="shared" si="99"/>
        <v/>
      </c>
      <c r="AL816" s="246"/>
      <c r="AM816" s="33"/>
    </row>
    <row r="817" spans="1:39">
      <c r="A817" s="36" t="str">
        <f t="shared" si="100"/>
        <v>XXX</v>
      </c>
      <c r="B817" s="105" t="str">
        <f t="shared" si="97"/>
        <v/>
      </c>
      <c r="C817" s="178"/>
      <c r="D817" s="36"/>
      <c r="E817" s="36" t="str">
        <f t="shared" si="101"/>
        <v/>
      </c>
      <c r="F817" s="246"/>
      <c r="G817" s="246"/>
      <c r="H817" s="246"/>
      <c r="I817" s="246"/>
      <c r="J817" s="246"/>
      <c r="K817" s="246"/>
      <c r="L817" s="246"/>
      <c r="M817" s="246"/>
      <c r="N817" s="246"/>
      <c r="O817" s="246"/>
      <c r="P817" s="246"/>
      <c r="Q817" s="246"/>
      <c r="R817" s="246"/>
      <c r="S817" s="246"/>
      <c r="T817" s="246"/>
      <c r="U817" s="246"/>
      <c r="V817" s="246"/>
      <c r="W817" s="246"/>
      <c r="X817" s="246"/>
      <c r="Y817" s="246"/>
      <c r="Z817" s="246"/>
      <c r="AA817" s="247"/>
      <c r="AB817" s="246"/>
      <c r="AC817" s="248"/>
      <c r="AD817" s="246"/>
      <c r="AE817" s="246"/>
      <c r="AF817" s="246"/>
      <c r="AG817" s="108" t="str">
        <f t="shared" si="102"/>
        <v/>
      </c>
      <c r="AH817" s="13" t="str">
        <f t="shared" si="98"/>
        <v/>
      </c>
      <c r="AI817" s="181" t="str">
        <f>UPPER(IF($Z817="","",IF(COUNTIF($AI$34:$AI816,$Z817)&lt;1,$Z817,"")))</f>
        <v/>
      </c>
      <c r="AJ817" s="36" t="str">
        <f t="shared" si="96"/>
        <v/>
      </c>
      <c r="AK817" s="109" t="str">
        <f t="shared" si="99"/>
        <v/>
      </c>
      <c r="AL817" s="246"/>
      <c r="AM817" s="33"/>
    </row>
    <row r="818" spans="1:39">
      <c r="A818" s="36" t="str">
        <f t="shared" si="100"/>
        <v>XXX</v>
      </c>
      <c r="B818" s="105" t="str">
        <f t="shared" si="97"/>
        <v/>
      </c>
      <c r="C818" s="178"/>
      <c r="D818" s="36"/>
      <c r="E818" s="36" t="str">
        <f t="shared" si="101"/>
        <v/>
      </c>
      <c r="F818" s="246"/>
      <c r="G818" s="246"/>
      <c r="H818" s="246"/>
      <c r="I818" s="246"/>
      <c r="J818" s="246"/>
      <c r="K818" s="246"/>
      <c r="L818" s="246"/>
      <c r="M818" s="246"/>
      <c r="N818" s="246"/>
      <c r="O818" s="246"/>
      <c r="P818" s="246"/>
      <c r="Q818" s="246"/>
      <c r="R818" s="246"/>
      <c r="S818" s="246"/>
      <c r="T818" s="246"/>
      <c r="U818" s="246"/>
      <c r="V818" s="246"/>
      <c r="W818" s="246"/>
      <c r="X818" s="246"/>
      <c r="Y818" s="246"/>
      <c r="Z818" s="246"/>
      <c r="AA818" s="247"/>
      <c r="AB818" s="246"/>
      <c r="AC818" s="248"/>
      <c r="AD818" s="246"/>
      <c r="AE818" s="246"/>
      <c r="AF818" s="246"/>
      <c r="AG818" s="108" t="str">
        <f t="shared" si="102"/>
        <v/>
      </c>
      <c r="AH818" s="13" t="str">
        <f t="shared" si="98"/>
        <v/>
      </c>
      <c r="AI818" s="181" t="str">
        <f>UPPER(IF($Z818="","",IF(COUNTIF($AI$34:$AI817,$Z818)&lt;1,$Z818,"")))</f>
        <v/>
      </c>
      <c r="AJ818" s="36" t="str">
        <f t="shared" si="96"/>
        <v/>
      </c>
      <c r="AK818" s="109" t="str">
        <f t="shared" si="99"/>
        <v/>
      </c>
      <c r="AL818" s="246"/>
      <c r="AM818" s="33"/>
    </row>
    <row r="819" spans="1:39">
      <c r="A819" s="36" t="str">
        <f t="shared" si="100"/>
        <v>XXX</v>
      </c>
      <c r="B819" s="105" t="str">
        <f t="shared" si="97"/>
        <v/>
      </c>
      <c r="C819" s="178"/>
      <c r="D819" s="36"/>
      <c r="E819" s="36" t="str">
        <f t="shared" si="101"/>
        <v/>
      </c>
      <c r="F819" s="246"/>
      <c r="G819" s="246"/>
      <c r="H819" s="246"/>
      <c r="I819" s="246"/>
      <c r="J819" s="246"/>
      <c r="K819" s="246"/>
      <c r="L819" s="246"/>
      <c r="M819" s="246"/>
      <c r="N819" s="246"/>
      <c r="O819" s="246"/>
      <c r="P819" s="246"/>
      <c r="Q819" s="246"/>
      <c r="R819" s="246"/>
      <c r="S819" s="246"/>
      <c r="T819" s="246"/>
      <c r="U819" s="246"/>
      <c r="V819" s="246"/>
      <c r="W819" s="246"/>
      <c r="X819" s="246"/>
      <c r="Y819" s="246"/>
      <c r="Z819" s="246"/>
      <c r="AA819" s="247"/>
      <c r="AB819" s="246"/>
      <c r="AC819" s="248"/>
      <c r="AD819" s="246"/>
      <c r="AE819" s="246"/>
      <c r="AF819" s="246"/>
      <c r="AG819" s="108" t="str">
        <f t="shared" si="102"/>
        <v/>
      </c>
      <c r="AH819" s="13" t="str">
        <f t="shared" si="98"/>
        <v/>
      </c>
      <c r="AI819" s="181" t="str">
        <f>UPPER(IF($Z819="","",IF(COUNTIF($AI$34:$AI818,$Z819)&lt;1,$Z819,"")))</f>
        <v/>
      </c>
      <c r="AJ819" s="36" t="str">
        <f t="shared" si="96"/>
        <v/>
      </c>
      <c r="AK819" s="109" t="str">
        <f t="shared" si="99"/>
        <v/>
      </c>
      <c r="AL819" s="246"/>
      <c r="AM819" s="33"/>
    </row>
    <row r="820" spans="1:39">
      <c r="A820" s="36" t="str">
        <f t="shared" si="100"/>
        <v>XXX</v>
      </c>
      <c r="B820" s="105" t="str">
        <f t="shared" si="97"/>
        <v/>
      </c>
      <c r="C820" s="178"/>
      <c r="D820" s="36"/>
      <c r="E820" s="36" t="str">
        <f t="shared" si="101"/>
        <v/>
      </c>
      <c r="F820" s="246"/>
      <c r="G820" s="246"/>
      <c r="H820" s="246"/>
      <c r="I820" s="246"/>
      <c r="J820" s="246"/>
      <c r="K820" s="246"/>
      <c r="L820" s="246"/>
      <c r="M820" s="246"/>
      <c r="N820" s="246"/>
      <c r="O820" s="246"/>
      <c r="P820" s="246"/>
      <c r="Q820" s="246"/>
      <c r="R820" s="246"/>
      <c r="S820" s="246"/>
      <c r="T820" s="246"/>
      <c r="U820" s="246"/>
      <c r="V820" s="246"/>
      <c r="W820" s="246"/>
      <c r="X820" s="246"/>
      <c r="Y820" s="246"/>
      <c r="Z820" s="246"/>
      <c r="AA820" s="247"/>
      <c r="AB820" s="246"/>
      <c r="AC820" s="248"/>
      <c r="AD820" s="246"/>
      <c r="AE820" s="246"/>
      <c r="AF820" s="246"/>
      <c r="AG820" s="108" t="str">
        <f t="shared" si="102"/>
        <v/>
      </c>
      <c r="AH820" s="13" t="str">
        <f t="shared" si="98"/>
        <v/>
      </c>
      <c r="AI820" s="181" t="str">
        <f>UPPER(IF($Z820="","",IF(COUNTIF($AI$34:$AI819,$Z820)&lt;1,$Z820,"")))</f>
        <v/>
      </c>
      <c r="AJ820" s="36" t="str">
        <f t="shared" si="96"/>
        <v/>
      </c>
      <c r="AK820" s="109" t="str">
        <f t="shared" si="99"/>
        <v/>
      </c>
      <c r="AL820" s="246"/>
      <c r="AM820" s="33"/>
    </row>
    <row r="821" spans="1:39">
      <c r="A821" s="36" t="str">
        <f t="shared" si="100"/>
        <v>XXX</v>
      </c>
      <c r="B821" s="105" t="str">
        <f t="shared" si="97"/>
        <v/>
      </c>
      <c r="C821" s="178"/>
      <c r="D821" s="36"/>
      <c r="E821" s="36" t="str">
        <f t="shared" si="101"/>
        <v/>
      </c>
      <c r="F821" s="246"/>
      <c r="G821" s="246"/>
      <c r="H821" s="246"/>
      <c r="I821" s="246"/>
      <c r="J821" s="246"/>
      <c r="K821" s="246"/>
      <c r="L821" s="246"/>
      <c r="M821" s="246"/>
      <c r="N821" s="246"/>
      <c r="O821" s="246"/>
      <c r="P821" s="246"/>
      <c r="Q821" s="246"/>
      <c r="R821" s="246"/>
      <c r="S821" s="246"/>
      <c r="T821" s="246"/>
      <c r="U821" s="246"/>
      <c r="V821" s="246"/>
      <c r="W821" s="246"/>
      <c r="X821" s="246"/>
      <c r="Y821" s="246"/>
      <c r="Z821" s="246"/>
      <c r="AA821" s="247"/>
      <c r="AB821" s="246"/>
      <c r="AC821" s="248"/>
      <c r="AD821" s="246"/>
      <c r="AE821" s="246"/>
      <c r="AF821" s="246"/>
      <c r="AG821" s="108" t="str">
        <f t="shared" si="102"/>
        <v/>
      </c>
      <c r="AH821" s="13" t="str">
        <f t="shared" si="98"/>
        <v/>
      </c>
      <c r="AI821" s="181" t="str">
        <f>UPPER(IF($Z821="","",IF(COUNTIF($AI$34:$AI820,$Z821)&lt;1,$Z821,"")))</f>
        <v/>
      </c>
      <c r="AJ821" s="36" t="str">
        <f t="shared" si="96"/>
        <v/>
      </c>
      <c r="AK821" s="109" t="str">
        <f t="shared" si="99"/>
        <v/>
      </c>
      <c r="AL821" s="246"/>
      <c r="AM821" s="33"/>
    </row>
    <row r="822" spans="1:39">
      <c r="A822" s="36" t="str">
        <f t="shared" si="100"/>
        <v>XXX</v>
      </c>
      <c r="B822" s="105" t="str">
        <f t="shared" si="97"/>
        <v/>
      </c>
      <c r="C822" s="178"/>
      <c r="D822" s="36"/>
      <c r="E822" s="36" t="str">
        <f t="shared" si="101"/>
        <v/>
      </c>
      <c r="F822" s="246"/>
      <c r="G822" s="246"/>
      <c r="H822" s="246"/>
      <c r="I822" s="246"/>
      <c r="J822" s="246"/>
      <c r="K822" s="246"/>
      <c r="L822" s="246"/>
      <c r="M822" s="246"/>
      <c r="N822" s="246"/>
      <c r="O822" s="246"/>
      <c r="P822" s="246"/>
      <c r="Q822" s="246"/>
      <c r="R822" s="246"/>
      <c r="S822" s="246"/>
      <c r="T822" s="246"/>
      <c r="U822" s="246"/>
      <c r="V822" s="246"/>
      <c r="W822" s="246"/>
      <c r="X822" s="246"/>
      <c r="Y822" s="246"/>
      <c r="Z822" s="246"/>
      <c r="AA822" s="247"/>
      <c r="AB822" s="246"/>
      <c r="AC822" s="248"/>
      <c r="AD822" s="246"/>
      <c r="AE822" s="246"/>
      <c r="AF822" s="246"/>
      <c r="AG822" s="108" t="str">
        <f t="shared" si="102"/>
        <v/>
      </c>
      <c r="AH822" s="13" t="str">
        <f t="shared" si="98"/>
        <v/>
      </c>
      <c r="AI822" s="181" t="str">
        <f>UPPER(IF($Z822="","",IF(COUNTIF($AI$34:$AI821,$Z822)&lt;1,$Z822,"")))</f>
        <v/>
      </c>
      <c r="AJ822" s="36" t="str">
        <f t="shared" si="96"/>
        <v/>
      </c>
      <c r="AK822" s="109" t="str">
        <f t="shared" si="99"/>
        <v/>
      </c>
      <c r="AL822" s="246"/>
      <c r="AM822" s="33"/>
    </row>
    <row r="823" spans="1:39">
      <c r="A823" s="36" t="str">
        <f t="shared" si="100"/>
        <v>XXX</v>
      </c>
      <c r="B823" s="105" t="str">
        <f t="shared" si="97"/>
        <v/>
      </c>
      <c r="C823" s="178"/>
      <c r="D823" s="36"/>
      <c r="E823" s="36" t="str">
        <f t="shared" si="101"/>
        <v/>
      </c>
      <c r="F823" s="246"/>
      <c r="G823" s="246"/>
      <c r="H823" s="246"/>
      <c r="I823" s="246"/>
      <c r="J823" s="246"/>
      <c r="K823" s="246"/>
      <c r="L823" s="246"/>
      <c r="M823" s="246"/>
      <c r="N823" s="246"/>
      <c r="O823" s="246"/>
      <c r="P823" s="246"/>
      <c r="Q823" s="246"/>
      <c r="R823" s="246"/>
      <c r="S823" s="246"/>
      <c r="T823" s="246"/>
      <c r="U823" s="246"/>
      <c r="V823" s="246"/>
      <c r="W823" s="246"/>
      <c r="X823" s="246"/>
      <c r="Y823" s="246"/>
      <c r="Z823" s="246"/>
      <c r="AA823" s="247"/>
      <c r="AB823" s="246"/>
      <c r="AC823" s="248"/>
      <c r="AD823" s="246"/>
      <c r="AE823" s="246"/>
      <c r="AF823" s="246"/>
      <c r="AG823" s="108" t="str">
        <f t="shared" si="102"/>
        <v/>
      </c>
      <c r="AH823" s="13" t="str">
        <f t="shared" si="98"/>
        <v/>
      </c>
      <c r="AI823" s="181" t="str">
        <f>UPPER(IF($Z823="","",IF(COUNTIF($AI$34:$AI822,$Z823)&lt;1,$Z823,"")))</f>
        <v/>
      </c>
      <c r="AJ823" s="36" t="str">
        <f t="shared" si="96"/>
        <v/>
      </c>
      <c r="AK823" s="109" t="str">
        <f t="shared" si="99"/>
        <v/>
      </c>
      <c r="AL823" s="246"/>
      <c r="AM823" s="33"/>
    </row>
    <row r="824" spans="1:39">
      <c r="A824" s="36" t="str">
        <f t="shared" si="100"/>
        <v>XXX</v>
      </c>
      <c r="B824" s="105" t="str">
        <f t="shared" si="97"/>
        <v/>
      </c>
      <c r="C824" s="178"/>
      <c r="D824" s="36"/>
      <c r="E824" s="36" t="str">
        <f t="shared" si="101"/>
        <v/>
      </c>
      <c r="F824" s="246"/>
      <c r="G824" s="246"/>
      <c r="H824" s="246"/>
      <c r="I824" s="246"/>
      <c r="J824" s="246"/>
      <c r="K824" s="246"/>
      <c r="L824" s="246"/>
      <c r="M824" s="246"/>
      <c r="N824" s="246"/>
      <c r="O824" s="246"/>
      <c r="P824" s="246"/>
      <c r="Q824" s="246"/>
      <c r="R824" s="246"/>
      <c r="S824" s="246"/>
      <c r="T824" s="246"/>
      <c r="U824" s="246"/>
      <c r="V824" s="246"/>
      <c r="W824" s="246"/>
      <c r="X824" s="246"/>
      <c r="Y824" s="246"/>
      <c r="Z824" s="246"/>
      <c r="AA824" s="247"/>
      <c r="AB824" s="246"/>
      <c r="AC824" s="248"/>
      <c r="AD824" s="246"/>
      <c r="AE824" s="246"/>
      <c r="AF824" s="246"/>
      <c r="AG824" s="108" t="str">
        <f t="shared" si="102"/>
        <v/>
      </c>
      <c r="AH824" s="13" t="str">
        <f t="shared" si="98"/>
        <v/>
      </c>
      <c r="AI824" s="181" t="str">
        <f>UPPER(IF($Z824="","",IF(COUNTIF($AI$34:$AI823,$Z824)&lt;1,$Z824,"")))</f>
        <v/>
      </c>
      <c r="AJ824" s="36" t="str">
        <f t="shared" si="96"/>
        <v/>
      </c>
      <c r="AK824" s="109" t="str">
        <f t="shared" si="99"/>
        <v/>
      </c>
      <c r="AL824" s="246"/>
      <c r="AM824" s="33"/>
    </row>
    <row r="825" spans="1:39">
      <c r="A825" s="36" t="str">
        <f t="shared" si="100"/>
        <v>XXX</v>
      </c>
      <c r="B825" s="105" t="str">
        <f t="shared" si="97"/>
        <v/>
      </c>
      <c r="C825" s="178"/>
      <c r="D825" s="36"/>
      <c r="E825" s="36" t="str">
        <f t="shared" si="101"/>
        <v/>
      </c>
      <c r="F825" s="246"/>
      <c r="G825" s="246"/>
      <c r="H825" s="246"/>
      <c r="I825" s="246"/>
      <c r="J825" s="246"/>
      <c r="K825" s="246"/>
      <c r="L825" s="246"/>
      <c r="M825" s="246"/>
      <c r="N825" s="246"/>
      <c r="O825" s="246"/>
      <c r="P825" s="246"/>
      <c r="Q825" s="246"/>
      <c r="R825" s="246"/>
      <c r="S825" s="246"/>
      <c r="T825" s="246"/>
      <c r="U825" s="246"/>
      <c r="V825" s="246"/>
      <c r="W825" s="246"/>
      <c r="X825" s="246"/>
      <c r="Y825" s="246"/>
      <c r="Z825" s="246"/>
      <c r="AA825" s="247"/>
      <c r="AB825" s="246"/>
      <c r="AC825" s="248"/>
      <c r="AD825" s="246"/>
      <c r="AE825" s="246"/>
      <c r="AF825" s="246"/>
      <c r="AG825" s="108" t="str">
        <f t="shared" si="102"/>
        <v/>
      </c>
      <c r="AH825" s="13" t="str">
        <f t="shared" si="98"/>
        <v/>
      </c>
      <c r="AI825" s="181" t="str">
        <f>UPPER(IF($Z825="","",IF(COUNTIF($AI$34:$AI824,$Z825)&lt;1,$Z825,"")))</f>
        <v/>
      </c>
      <c r="AJ825" s="36" t="str">
        <f t="shared" si="96"/>
        <v/>
      </c>
      <c r="AK825" s="109" t="str">
        <f t="shared" si="99"/>
        <v/>
      </c>
      <c r="AL825" s="246"/>
      <c r="AM825" s="33"/>
    </row>
    <row r="826" spans="1:39">
      <c r="A826" s="36" t="str">
        <f t="shared" si="100"/>
        <v>XXX</v>
      </c>
      <c r="B826" s="105" t="str">
        <f t="shared" si="97"/>
        <v/>
      </c>
      <c r="C826" s="178"/>
      <c r="D826" s="36"/>
      <c r="E826" s="36" t="str">
        <f t="shared" si="101"/>
        <v/>
      </c>
      <c r="F826" s="246"/>
      <c r="G826" s="246"/>
      <c r="H826" s="246"/>
      <c r="I826" s="246"/>
      <c r="J826" s="246"/>
      <c r="K826" s="246"/>
      <c r="L826" s="246"/>
      <c r="M826" s="246"/>
      <c r="N826" s="246"/>
      <c r="O826" s="246"/>
      <c r="P826" s="246"/>
      <c r="Q826" s="246"/>
      <c r="R826" s="246"/>
      <c r="S826" s="246"/>
      <c r="T826" s="246"/>
      <c r="U826" s="246"/>
      <c r="V826" s="246"/>
      <c r="W826" s="246"/>
      <c r="X826" s="246"/>
      <c r="Y826" s="246"/>
      <c r="Z826" s="246"/>
      <c r="AA826" s="247"/>
      <c r="AB826" s="246"/>
      <c r="AC826" s="248"/>
      <c r="AD826" s="246"/>
      <c r="AE826" s="246"/>
      <c r="AF826" s="246"/>
      <c r="AG826" s="108" t="str">
        <f t="shared" si="102"/>
        <v/>
      </c>
      <c r="AH826" s="13" t="str">
        <f t="shared" si="98"/>
        <v/>
      </c>
      <c r="AI826" s="181" t="str">
        <f>UPPER(IF($Z826="","",IF(COUNTIF($AI$34:$AI825,$Z826)&lt;1,$Z826,"")))</f>
        <v/>
      </c>
      <c r="AJ826" s="36" t="str">
        <f t="shared" si="96"/>
        <v/>
      </c>
      <c r="AK826" s="109" t="str">
        <f t="shared" si="99"/>
        <v/>
      </c>
      <c r="AL826" s="246"/>
      <c r="AM826" s="33"/>
    </row>
    <row r="827" spans="1:39">
      <c r="A827" s="36" t="str">
        <f t="shared" si="100"/>
        <v>XXX</v>
      </c>
      <c r="B827" s="105" t="str">
        <f t="shared" si="97"/>
        <v/>
      </c>
      <c r="C827" s="178"/>
      <c r="D827" s="36"/>
      <c r="E827" s="36" t="str">
        <f t="shared" si="101"/>
        <v/>
      </c>
      <c r="F827" s="246"/>
      <c r="G827" s="246"/>
      <c r="H827" s="246"/>
      <c r="I827" s="246"/>
      <c r="J827" s="246"/>
      <c r="K827" s="246"/>
      <c r="L827" s="246"/>
      <c r="M827" s="246"/>
      <c r="N827" s="246"/>
      <c r="O827" s="246"/>
      <c r="P827" s="246"/>
      <c r="Q827" s="246"/>
      <c r="R827" s="246"/>
      <c r="S827" s="246"/>
      <c r="T827" s="246"/>
      <c r="U827" s="246"/>
      <c r="V827" s="246"/>
      <c r="W827" s="246"/>
      <c r="X827" s="246"/>
      <c r="Y827" s="246"/>
      <c r="Z827" s="246"/>
      <c r="AA827" s="247"/>
      <c r="AB827" s="246"/>
      <c r="AC827" s="248"/>
      <c r="AD827" s="246"/>
      <c r="AE827" s="246"/>
      <c r="AF827" s="246"/>
      <c r="AG827" s="108" t="str">
        <f t="shared" si="102"/>
        <v/>
      </c>
      <c r="AH827" s="13" t="str">
        <f t="shared" si="98"/>
        <v/>
      </c>
      <c r="AI827" s="181" t="str">
        <f>UPPER(IF($Z827="","",IF(COUNTIF($AI$34:$AI826,$Z827)&lt;1,$Z827,"")))</f>
        <v/>
      </c>
      <c r="AJ827" s="36" t="str">
        <f t="shared" si="96"/>
        <v/>
      </c>
      <c r="AK827" s="109" t="str">
        <f t="shared" si="99"/>
        <v/>
      </c>
      <c r="AL827" s="246"/>
      <c r="AM827" s="33"/>
    </row>
    <row r="828" spans="1:39">
      <c r="A828" s="36" t="str">
        <f t="shared" si="100"/>
        <v>XXX</v>
      </c>
      <c r="B828" s="105" t="str">
        <f t="shared" si="97"/>
        <v/>
      </c>
      <c r="C828" s="178"/>
      <c r="D828" s="36"/>
      <c r="E828" s="36" t="str">
        <f t="shared" si="101"/>
        <v/>
      </c>
      <c r="F828" s="246"/>
      <c r="G828" s="246"/>
      <c r="H828" s="246"/>
      <c r="I828" s="246"/>
      <c r="J828" s="246"/>
      <c r="K828" s="246"/>
      <c r="L828" s="246"/>
      <c r="M828" s="246"/>
      <c r="N828" s="246"/>
      <c r="O828" s="246"/>
      <c r="P828" s="246"/>
      <c r="Q828" s="246"/>
      <c r="R828" s="246"/>
      <c r="S828" s="246"/>
      <c r="T828" s="246"/>
      <c r="U828" s="246"/>
      <c r="V828" s="246"/>
      <c r="W828" s="246"/>
      <c r="X828" s="246"/>
      <c r="Y828" s="246"/>
      <c r="Z828" s="246"/>
      <c r="AA828" s="247"/>
      <c r="AB828" s="246"/>
      <c r="AC828" s="248"/>
      <c r="AD828" s="246"/>
      <c r="AE828" s="246"/>
      <c r="AF828" s="246"/>
      <c r="AG828" s="108" t="str">
        <f t="shared" si="102"/>
        <v/>
      </c>
      <c r="AH828" s="13" t="str">
        <f t="shared" si="98"/>
        <v/>
      </c>
      <c r="AI828" s="181" t="str">
        <f>UPPER(IF($Z828="","",IF(COUNTIF($AI$34:$AI827,$Z828)&lt;1,$Z828,"")))</f>
        <v/>
      </c>
      <c r="AJ828" s="36" t="str">
        <f t="shared" si="96"/>
        <v/>
      </c>
      <c r="AK828" s="109" t="str">
        <f t="shared" si="99"/>
        <v/>
      </c>
      <c r="AL828" s="246"/>
      <c r="AM828" s="33"/>
    </row>
    <row r="829" spans="1:39">
      <c r="A829" s="36" t="str">
        <f t="shared" si="100"/>
        <v>XXX</v>
      </c>
      <c r="B829" s="105" t="str">
        <f t="shared" si="97"/>
        <v/>
      </c>
      <c r="C829" s="178"/>
      <c r="D829" s="36"/>
      <c r="E829" s="36" t="str">
        <f t="shared" si="101"/>
        <v/>
      </c>
      <c r="F829" s="246"/>
      <c r="G829" s="246"/>
      <c r="H829" s="246"/>
      <c r="I829" s="246"/>
      <c r="J829" s="246"/>
      <c r="K829" s="246"/>
      <c r="L829" s="246"/>
      <c r="M829" s="246"/>
      <c r="N829" s="246"/>
      <c r="O829" s="246"/>
      <c r="P829" s="246"/>
      <c r="Q829" s="246"/>
      <c r="R829" s="246"/>
      <c r="S829" s="246"/>
      <c r="T829" s="246"/>
      <c r="U829" s="246"/>
      <c r="V829" s="246"/>
      <c r="W829" s="246"/>
      <c r="X829" s="246"/>
      <c r="Y829" s="246"/>
      <c r="Z829" s="246"/>
      <c r="AA829" s="247"/>
      <c r="AB829" s="246"/>
      <c r="AC829" s="248"/>
      <c r="AD829" s="246"/>
      <c r="AE829" s="246"/>
      <c r="AF829" s="246"/>
      <c r="AG829" s="108" t="str">
        <f t="shared" si="102"/>
        <v/>
      </c>
      <c r="AH829" s="13" t="str">
        <f t="shared" si="98"/>
        <v/>
      </c>
      <c r="AI829" s="181" t="str">
        <f>UPPER(IF($Z829="","",IF(COUNTIF($AI$34:$AI828,$Z829)&lt;1,$Z829,"")))</f>
        <v/>
      </c>
      <c r="AJ829" s="36" t="str">
        <f t="shared" si="96"/>
        <v/>
      </c>
      <c r="AK829" s="109" t="str">
        <f t="shared" si="99"/>
        <v/>
      </c>
      <c r="AL829" s="246"/>
      <c r="AM829" s="33"/>
    </row>
    <row r="830" spans="1:39">
      <c r="A830" s="36" t="str">
        <f t="shared" si="100"/>
        <v>XXX</v>
      </c>
      <c r="B830" s="105" t="str">
        <f t="shared" si="97"/>
        <v/>
      </c>
      <c r="C830" s="178"/>
      <c r="D830" s="36"/>
      <c r="E830" s="36" t="str">
        <f t="shared" si="101"/>
        <v/>
      </c>
      <c r="F830" s="246"/>
      <c r="G830" s="246"/>
      <c r="H830" s="246"/>
      <c r="I830" s="246"/>
      <c r="J830" s="246"/>
      <c r="K830" s="246"/>
      <c r="L830" s="246"/>
      <c r="M830" s="246"/>
      <c r="N830" s="246"/>
      <c r="O830" s="246"/>
      <c r="P830" s="246"/>
      <c r="Q830" s="246"/>
      <c r="R830" s="246"/>
      <c r="S830" s="246"/>
      <c r="T830" s="246"/>
      <c r="U830" s="246"/>
      <c r="V830" s="246"/>
      <c r="W830" s="246"/>
      <c r="X830" s="246"/>
      <c r="Y830" s="246"/>
      <c r="Z830" s="246"/>
      <c r="AA830" s="247"/>
      <c r="AB830" s="246"/>
      <c r="AC830" s="248"/>
      <c r="AD830" s="246"/>
      <c r="AE830" s="246"/>
      <c r="AF830" s="246"/>
      <c r="AG830" s="108" t="str">
        <f t="shared" si="102"/>
        <v/>
      </c>
      <c r="AH830" s="13" t="str">
        <f t="shared" si="98"/>
        <v/>
      </c>
      <c r="AI830" s="181" t="str">
        <f>UPPER(IF($Z830="","",IF(COUNTIF($AI$34:$AI829,$Z830)&lt;1,$Z830,"")))</f>
        <v/>
      </c>
      <c r="AJ830" s="36" t="str">
        <f t="shared" si="96"/>
        <v/>
      </c>
      <c r="AK830" s="109" t="str">
        <f t="shared" si="99"/>
        <v/>
      </c>
      <c r="AL830" s="246"/>
      <c r="AM830" s="33"/>
    </row>
    <row r="831" spans="1:39">
      <c r="A831" s="36" t="str">
        <f t="shared" si="100"/>
        <v>XXX</v>
      </c>
      <c r="B831" s="105" t="str">
        <f t="shared" si="97"/>
        <v/>
      </c>
      <c r="C831" s="178"/>
      <c r="D831" s="36"/>
      <c r="E831" s="36" t="str">
        <f t="shared" si="101"/>
        <v/>
      </c>
      <c r="F831" s="246"/>
      <c r="G831" s="246"/>
      <c r="H831" s="246"/>
      <c r="I831" s="246"/>
      <c r="J831" s="246"/>
      <c r="K831" s="246"/>
      <c r="L831" s="246"/>
      <c r="M831" s="246"/>
      <c r="N831" s="246"/>
      <c r="O831" s="246"/>
      <c r="P831" s="246"/>
      <c r="Q831" s="246"/>
      <c r="R831" s="246"/>
      <c r="S831" s="246"/>
      <c r="T831" s="246"/>
      <c r="U831" s="246"/>
      <c r="V831" s="246"/>
      <c r="W831" s="246"/>
      <c r="X831" s="246"/>
      <c r="Y831" s="246"/>
      <c r="Z831" s="246"/>
      <c r="AA831" s="247"/>
      <c r="AB831" s="246"/>
      <c r="AC831" s="248"/>
      <c r="AD831" s="246"/>
      <c r="AE831" s="246"/>
      <c r="AF831" s="246"/>
      <c r="AG831" s="108" t="str">
        <f t="shared" si="102"/>
        <v/>
      </c>
      <c r="AH831" s="13" t="str">
        <f t="shared" si="98"/>
        <v/>
      </c>
      <c r="AI831" s="181" t="str">
        <f>UPPER(IF($Z831="","",IF(COUNTIF($AI$34:$AI830,$Z831)&lt;1,$Z831,"")))</f>
        <v/>
      </c>
      <c r="AJ831" s="36" t="str">
        <f t="shared" si="96"/>
        <v/>
      </c>
      <c r="AK831" s="109" t="str">
        <f t="shared" si="99"/>
        <v/>
      </c>
      <c r="AL831" s="246"/>
      <c r="AM831" s="33"/>
    </row>
    <row r="832" spans="1:39">
      <c r="A832" s="36" t="str">
        <f t="shared" si="100"/>
        <v>XXX</v>
      </c>
      <c r="B832" s="105" t="str">
        <f t="shared" si="97"/>
        <v/>
      </c>
      <c r="C832" s="178"/>
      <c r="D832" s="36"/>
      <c r="E832" s="36" t="str">
        <f t="shared" si="101"/>
        <v/>
      </c>
      <c r="F832" s="246"/>
      <c r="G832" s="246"/>
      <c r="H832" s="246"/>
      <c r="I832" s="246"/>
      <c r="J832" s="246"/>
      <c r="K832" s="246"/>
      <c r="L832" s="246"/>
      <c r="M832" s="246"/>
      <c r="N832" s="246"/>
      <c r="O832" s="246"/>
      <c r="P832" s="246"/>
      <c r="Q832" s="246"/>
      <c r="R832" s="246"/>
      <c r="S832" s="246"/>
      <c r="T832" s="246"/>
      <c r="U832" s="246"/>
      <c r="V832" s="246"/>
      <c r="W832" s="246"/>
      <c r="X832" s="246"/>
      <c r="Y832" s="246"/>
      <c r="Z832" s="246"/>
      <c r="AA832" s="247"/>
      <c r="AB832" s="246"/>
      <c r="AC832" s="248"/>
      <c r="AD832" s="246"/>
      <c r="AE832" s="246"/>
      <c r="AF832" s="246"/>
      <c r="AG832" s="108" t="str">
        <f t="shared" si="102"/>
        <v/>
      </c>
      <c r="AH832" s="13" t="str">
        <f t="shared" si="98"/>
        <v/>
      </c>
      <c r="AI832" s="181" t="str">
        <f>UPPER(IF($Z832="","",IF(COUNTIF($AI$34:$AI831,$Z832)&lt;1,$Z832,"")))</f>
        <v/>
      </c>
      <c r="AJ832" s="36" t="str">
        <f t="shared" si="96"/>
        <v/>
      </c>
      <c r="AK832" s="109" t="str">
        <f t="shared" si="99"/>
        <v/>
      </c>
      <c r="AL832" s="246"/>
      <c r="AM832" s="33"/>
    </row>
    <row r="833" spans="1:39">
      <c r="A833" s="36" t="str">
        <f t="shared" si="100"/>
        <v>XXX</v>
      </c>
      <c r="B833" s="105" t="str">
        <f t="shared" si="97"/>
        <v/>
      </c>
      <c r="C833" s="178"/>
      <c r="D833" s="36"/>
      <c r="E833" s="36" t="str">
        <f t="shared" si="101"/>
        <v/>
      </c>
      <c r="F833" s="246"/>
      <c r="G833" s="246"/>
      <c r="H833" s="246"/>
      <c r="I833" s="246"/>
      <c r="J833" s="246"/>
      <c r="K833" s="246"/>
      <c r="L833" s="246"/>
      <c r="M833" s="246"/>
      <c r="N833" s="246"/>
      <c r="O833" s="246"/>
      <c r="P833" s="246"/>
      <c r="Q833" s="246"/>
      <c r="R833" s="246"/>
      <c r="S833" s="246"/>
      <c r="T833" s="246"/>
      <c r="U833" s="246"/>
      <c r="V833" s="246"/>
      <c r="W833" s="246"/>
      <c r="X833" s="246"/>
      <c r="Y833" s="246"/>
      <c r="Z833" s="246"/>
      <c r="AA833" s="247"/>
      <c r="AB833" s="246"/>
      <c r="AC833" s="248"/>
      <c r="AD833" s="246"/>
      <c r="AE833" s="246"/>
      <c r="AF833" s="246"/>
      <c r="AG833" s="108" t="str">
        <f t="shared" si="102"/>
        <v/>
      </c>
      <c r="AH833" s="13" t="str">
        <f t="shared" si="98"/>
        <v/>
      </c>
      <c r="AI833" s="181" t="str">
        <f>UPPER(IF($Z833="","",IF(COUNTIF($AI$34:$AI832,$Z833)&lt;1,$Z833,"")))</f>
        <v/>
      </c>
      <c r="AJ833" s="36" t="str">
        <f t="shared" si="96"/>
        <v/>
      </c>
      <c r="AK833" s="109" t="str">
        <f t="shared" si="99"/>
        <v/>
      </c>
      <c r="AL833" s="246"/>
      <c r="AM833" s="33"/>
    </row>
    <row r="834" spans="1:39">
      <c r="A834" s="36" t="str">
        <f t="shared" si="100"/>
        <v>XXX</v>
      </c>
      <c r="B834" s="105" t="str">
        <f t="shared" si="97"/>
        <v/>
      </c>
      <c r="C834" s="178"/>
      <c r="D834" s="36"/>
      <c r="E834" s="36" t="str">
        <f t="shared" si="101"/>
        <v/>
      </c>
      <c r="F834" s="246"/>
      <c r="G834" s="246"/>
      <c r="H834" s="246"/>
      <c r="I834" s="246"/>
      <c r="J834" s="246"/>
      <c r="K834" s="246"/>
      <c r="L834" s="246"/>
      <c r="M834" s="246"/>
      <c r="N834" s="246"/>
      <c r="O834" s="246"/>
      <c r="P834" s="246"/>
      <c r="Q834" s="246"/>
      <c r="R834" s="246"/>
      <c r="S834" s="246"/>
      <c r="T834" s="246"/>
      <c r="U834" s="246"/>
      <c r="V834" s="246"/>
      <c r="W834" s="246"/>
      <c r="X834" s="246"/>
      <c r="Y834" s="246"/>
      <c r="Z834" s="246"/>
      <c r="AA834" s="247"/>
      <c r="AB834" s="246"/>
      <c r="AC834" s="248"/>
      <c r="AD834" s="246"/>
      <c r="AE834" s="246"/>
      <c r="AF834" s="246"/>
      <c r="AG834" s="108" t="str">
        <f t="shared" si="102"/>
        <v/>
      </c>
      <c r="AH834" s="13" t="str">
        <f t="shared" si="98"/>
        <v/>
      </c>
      <c r="AI834" s="181" t="str">
        <f>UPPER(IF($Z834="","",IF(COUNTIF($AI$34:$AI833,$Z834)&lt;1,$Z834,"")))</f>
        <v/>
      </c>
      <c r="AJ834" s="36" t="str">
        <f t="shared" si="96"/>
        <v/>
      </c>
      <c r="AK834" s="109" t="str">
        <f t="shared" si="99"/>
        <v/>
      </c>
      <c r="AL834" s="246"/>
      <c r="AM834" s="33"/>
    </row>
    <row r="835" spans="1:39">
      <c r="A835" s="36" t="str">
        <f t="shared" si="100"/>
        <v>XXX</v>
      </c>
      <c r="B835" s="105" t="str">
        <f t="shared" si="97"/>
        <v/>
      </c>
      <c r="C835" s="178"/>
      <c r="D835" s="36"/>
      <c r="E835" s="36" t="str">
        <f t="shared" si="101"/>
        <v/>
      </c>
      <c r="F835" s="246"/>
      <c r="G835" s="246"/>
      <c r="H835" s="246"/>
      <c r="I835" s="246"/>
      <c r="J835" s="246"/>
      <c r="K835" s="246"/>
      <c r="L835" s="246"/>
      <c r="M835" s="246"/>
      <c r="N835" s="246"/>
      <c r="O835" s="246"/>
      <c r="P835" s="246"/>
      <c r="Q835" s="246"/>
      <c r="R835" s="246"/>
      <c r="S835" s="246"/>
      <c r="T835" s="246"/>
      <c r="U835" s="246"/>
      <c r="V835" s="246"/>
      <c r="W835" s="246"/>
      <c r="X835" s="246"/>
      <c r="Y835" s="246"/>
      <c r="Z835" s="246"/>
      <c r="AA835" s="247"/>
      <c r="AB835" s="246"/>
      <c r="AC835" s="248"/>
      <c r="AD835" s="246"/>
      <c r="AE835" s="246"/>
      <c r="AF835" s="246"/>
      <c r="AG835" s="108" t="str">
        <f t="shared" si="102"/>
        <v/>
      </c>
      <c r="AH835" s="13" t="str">
        <f t="shared" si="98"/>
        <v/>
      </c>
      <c r="AI835" s="181" t="str">
        <f>UPPER(IF($Z835="","",IF(COUNTIF($AI$34:$AI834,$Z835)&lt;1,$Z835,"")))</f>
        <v/>
      </c>
      <c r="AJ835" s="36" t="str">
        <f t="shared" si="96"/>
        <v/>
      </c>
      <c r="AK835" s="109" t="str">
        <f t="shared" si="99"/>
        <v/>
      </c>
      <c r="AL835" s="246"/>
      <c r="AM835" s="33"/>
    </row>
    <row r="836" spans="1:39">
      <c r="A836" s="36" t="str">
        <f t="shared" si="100"/>
        <v>XXX</v>
      </c>
      <c r="B836" s="105" t="str">
        <f t="shared" si="97"/>
        <v/>
      </c>
      <c r="C836" s="178"/>
      <c r="D836" s="36"/>
      <c r="E836" s="36" t="str">
        <f t="shared" si="101"/>
        <v/>
      </c>
      <c r="F836" s="246"/>
      <c r="G836" s="246"/>
      <c r="H836" s="246"/>
      <c r="I836" s="246"/>
      <c r="J836" s="246"/>
      <c r="K836" s="246"/>
      <c r="L836" s="246"/>
      <c r="M836" s="246"/>
      <c r="N836" s="246"/>
      <c r="O836" s="246"/>
      <c r="P836" s="246"/>
      <c r="Q836" s="246"/>
      <c r="R836" s="246"/>
      <c r="S836" s="246"/>
      <c r="T836" s="246"/>
      <c r="U836" s="246"/>
      <c r="V836" s="246"/>
      <c r="W836" s="246"/>
      <c r="X836" s="246"/>
      <c r="Y836" s="246"/>
      <c r="Z836" s="246"/>
      <c r="AA836" s="247"/>
      <c r="AB836" s="246"/>
      <c r="AC836" s="248"/>
      <c r="AD836" s="246"/>
      <c r="AE836" s="246"/>
      <c r="AF836" s="246"/>
      <c r="AG836" s="108" t="str">
        <f t="shared" si="102"/>
        <v/>
      </c>
      <c r="AH836" s="13" t="str">
        <f t="shared" si="98"/>
        <v/>
      </c>
      <c r="AI836" s="181" t="str">
        <f>UPPER(IF($Z836="","",IF(COUNTIF($AI$34:$AI835,$Z836)&lt;1,$Z836,"")))</f>
        <v/>
      </c>
      <c r="AJ836" s="36" t="str">
        <f t="shared" si="96"/>
        <v/>
      </c>
      <c r="AK836" s="109" t="str">
        <f t="shared" si="99"/>
        <v/>
      </c>
      <c r="AL836" s="246"/>
      <c r="AM836" s="33"/>
    </row>
    <row r="837" spans="1:39">
      <c r="A837" s="36" t="str">
        <f t="shared" si="100"/>
        <v>XXX</v>
      </c>
      <c r="B837" s="105" t="str">
        <f t="shared" si="97"/>
        <v/>
      </c>
      <c r="C837" s="178"/>
      <c r="D837" s="36"/>
      <c r="E837" s="36" t="str">
        <f t="shared" si="101"/>
        <v/>
      </c>
      <c r="F837" s="246"/>
      <c r="G837" s="246"/>
      <c r="H837" s="246"/>
      <c r="I837" s="246"/>
      <c r="J837" s="246"/>
      <c r="K837" s="246"/>
      <c r="L837" s="246"/>
      <c r="M837" s="246"/>
      <c r="N837" s="246"/>
      <c r="O837" s="246"/>
      <c r="P837" s="246"/>
      <c r="Q837" s="246"/>
      <c r="R837" s="246"/>
      <c r="S837" s="246"/>
      <c r="T837" s="246"/>
      <c r="U837" s="246"/>
      <c r="V837" s="246"/>
      <c r="W837" s="246"/>
      <c r="X837" s="246"/>
      <c r="Y837" s="246"/>
      <c r="Z837" s="246"/>
      <c r="AA837" s="247"/>
      <c r="AB837" s="246"/>
      <c r="AC837" s="248"/>
      <c r="AD837" s="246"/>
      <c r="AE837" s="246"/>
      <c r="AF837" s="246"/>
      <c r="AG837" s="108" t="str">
        <f t="shared" si="102"/>
        <v/>
      </c>
      <c r="AH837" s="13" t="str">
        <f t="shared" si="98"/>
        <v/>
      </c>
      <c r="AI837" s="181" t="str">
        <f>UPPER(IF($Z837="","",IF(COUNTIF($AI$34:$AI836,$Z837)&lt;1,$Z837,"")))</f>
        <v/>
      </c>
      <c r="AJ837" s="36" t="str">
        <f t="shared" si="96"/>
        <v/>
      </c>
      <c r="AK837" s="109" t="str">
        <f t="shared" si="99"/>
        <v/>
      </c>
      <c r="AL837" s="246"/>
      <c r="AM837" s="33"/>
    </row>
    <row r="838" spans="1:39">
      <c r="A838" s="36" t="str">
        <f t="shared" si="100"/>
        <v>XXX</v>
      </c>
      <c r="B838" s="105" t="str">
        <f t="shared" si="97"/>
        <v/>
      </c>
      <c r="C838" s="178"/>
      <c r="D838" s="36"/>
      <c r="E838" s="36" t="str">
        <f t="shared" si="101"/>
        <v/>
      </c>
      <c r="F838" s="246"/>
      <c r="G838" s="246"/>
      <c r="H838" s="246"/>
      <c r="I838" s="246"/>
      <c r="J838" s="246"/>
      <c r="K838" s="246"/>
      <c r="L838" s="246"/>
      <c r="M838" s="246"/>
      <c r="N838" s="246"/>
      <c r="O838" s="246"/>
      <c r="P838" s="246"/>
      <c r="Q838" s="246"/>
      <c r="R838" s="246"/>
      <c r="S838" s="246"/>
      <c r="T838" s="246"/>
      <c r="U838" s="246"/>
      <c r="V838" s="246"/>
      <c r="W838" s="246"/>
      <c r="X838" s="246"/>
      <c r="Y838" s="246"/>
      <c r="Z838" s="246"/>
      <c r="AA838" s="247"/>
      <c r="AB838" s="246"/>
      <c r="AC838" s="248"/>
      <c r="AD838" s="246"/>
      <c r="AE838" s="246"/>
      <c r="AF838" s="246"/>
      <c r="AG838" s="108" t="str">
        <f t="shared" si="102"/>
        <v/>
      </c>
      <c r="AH838" s="13" t="str">
        <f t="shared" si="98"/>
        <v/>
      </c>
      <c r="AI838" s="181" t="str">
        <f>UPPER(IF($Z838="","",IF(COUNTIF($AI$34:$AI837,$Z838)&lt;1,$Z838,"")))</f>
        <v/>
      </c>
      <c r="AJ838" s="36" t="str">
        <f t="shared" si="96"/>
        <v/>
      </c>
      <c r="AK838" s="109" t="str">
        <f t="shared" si="99"/>
        <v/>
      </c>
      <c r="AL838" s="246"/>
      <c r="AM838" s="33"/>
    </row>
    <row r="839" spans="1:39">
      <c r="A839" s="36" t="str">
        <f t="shared" si="100"/>
        <v>XXX</v>
      </c>
      <c r="B839" s="105" t="str">
        <f t="shared" si="97"/>
        <v/>
      </c>
      <c r="C839" s="178"/>
      <c r="D839" s="36"/>
      <c r="E839" s="36" t="str">
        <f t="shared" si="101"/>
        <v/>
      </c>
      <c r="F839" s="246"/>
      <c r="G839" s="246"/>
      <c r="H839" s="246"/>
      <c r="I839" s="246"/>
      <c r="J839" s="246"/>
      <c r="K839" s="246"/>
      <c r="L839" s="246"/>
      <c r="M839" s="246"/>
      <c r="N839" s="246"/>
      <c r="O839" s="246"/>
      <c r="P839" s="246"/>
      <c r="Q839" s="246"/>
      <c r="R839" s="246"/>
      <c r="S839" s="246"/>
      <c r="T839" s="246"/>
      <c r="U839" s="246"/>
      <c r="V839" s="246"/>
      <c r="W839" s="246"/>
      <c r="X839" s="246"/>
      <c r="Y839" s="246"/>
      <c r="Z839" s="246"/>
      <c r="AA839" s="247"/>
      <c r="AB839" s="246"/>
      <c r="AC839" s="248"/>
      <c r="AD839" s="246"/>
      <c r="AE839" s="246"/>
      <c r="AF839" s="246"/>
      <c r="AG839" s="108" t="str">
        <f t="shared" si="102"/>
        <v/>
      </c>
      <c r="AH839" s="13" t="str">
        <f t="shared" si="98"/>
        <v/>
      </c>
      <c r="AI839" s="181" t="str">
        <f>UPPER(IF($Z839="","",IF(COUNTIF($AI$34:$AI838,$Z839)&lt;1,$Z839,"")))</f>
        <v/>
      </c>
      <c r="AJ839" s="36" t="str">
        <f t="shared" si="96"/>
        <v/>
      </c>
      <c r="AK839" s="109" t="str">
        <f t="shared" si="99"/>
        <v/>
      </c>
      <c r="AL839" s="246"/>
      <c r="AM839" s="33"/>
    </row>
    <row r="840" spans="1:39">
      <c r="A840" s="36" t="str">
        <f t="shared" si="100"/>
        <v>XXX</v>
      </c>
      <c r="B840" s="105" t="str">
        <f t="shared" si="97"/>
        <v/>
      </c>
      <c r="C840" s="178"/>
      <c r="D840" s="36"/>
      <c r="E840" s="36" t="str">
        <f t="shared" si="101"/>
        <v/>
      </c>
      <c r="F840" s="246"/>
      <c r="G840" s="246"/>
      <c r="H840" s="246"/>
      <c r="I840" s="246"/>
      <c r="J840" s="246"/>
      <c r="K840" s="246"/>
      <c r="L840" s="246"/>
      <c r="M840" s="246"/>
      <c r="N840" s="246"/>
      <c r="O840" s="246"/>
      <c r="P840" s="246"/>
      <c r="Q840" s="246"/>
      <c r="R840" s="246"/>
      <c r="S840" s="246"/>
      <c r="T840" s="246"/>
      <c r="U840" s="246"/>
      <c r="V840" s="246"/>
      <c r="W840" s="246"/>
      <c r="X840" s="246"/>
      <c r="Y840" s="246"/>
      <c r="Z840" s="246"/>
      <c r="AA840" s="247"/>
      <c r="AB840" s="246"/>
      <c r="AC840" s="248"/>
      <c r="AD840" s="246"/>
      <c r="AE840" s="246"/>
      <c r="AF840" s="246"/>
      <c r="AG840" s="108" t="str">
        <f t="shared" si="102"/>
        <v/>
      </c>
      <c r="AH840" s="13" t="str">
        <f t="shared" si="98"/>
        <v/>
      </c>
      <c r="AI840" s="181" t="str">
        <f>UPPER(IF($Z840="","",IF(COUNTIF($AI$34:$AI839,$Z840)&lt;1,$Z840,"")))</f>
        <v/>
      </c>
      <c r="AJ840" s="36" t="str">
        <f t="shared" si="96"/>
        <v/>
      </c>
      <c r="AK840" s="109" t="str">
        <f t="shared" si="99"/>
        <v/>
      </c>
      <c r="AL840" s="246"/>
      <c r="AM840" s="33"/>
    </row>
    <row r="841" spans="1:39">
      <c r="A841" s="36" t="str">
        <f t="shared" si="100"/>
        <v>XXX</v>
      </c>
      <c r="B841" s="105" t="str">
        <f t="shared" si="97"/>
        <v/>
      </c>
      <c r="C841" s="178"/>
      <c r="D841" s="36"/>
      <c r="E841" s="36" t="str">
        <f t="shared" si="101"/>
        <v/>
      </c>
      <c r="F841" s="246"/>
      <c r="G841" s="246"/>
      <c r="H841" s="246"/>
      <c r="I841" s="246"/>
      <c r="J841" s="246"/>
      <c r="K841" s="246"/>
      <c r="L841" s="246"/>
      <c r="M841" s="246"/>
      <c r="N841" s="246"/>
      <c r="O841" s="246"/>
      <c r="P841" s="246"/>
      <c r="Q841" s="246"/>
      <c r="R841" s="246"/>
      <c r="S841" s="246"/>
      <c r="T841" s="246"/>
      <c r="U841" s="246"/>
      <c r="V841" s="246"/>
      <c r="W841" s="246"/>
      <c r="X841" s="246"/>
      <c r="Y841" s="246"/>
      <c r="Z841" s="246"/>
      <c r="AA841" s="247"/>
      <c r="AB841" s="246"/>
      <c r="AC841" s="248"/>
      <c r="AD841" s="246"/>
      <c r="AE841" s="246"/>
      <c r="AF841" s="246"/>
      <c r="AG841" s="108" t="str">
        <f t="shared" si="102"/>
        <v/>
      </c>
      <c r="AH841" s="13" t="str">
        <f t="shared" si="98"/>
        <v/>
      </c>
      <c r="AI841" s="181" t="str">
        <f>UPPER(IF($Z841="","",IF(COUNTIF($AI$34:$AI840,$Z841)&lt;1,$Z841,"")))</f>
        <v/>
      </c>
      <c r="AJ841" s="36" t="str">
        <f t="shared" si="96"/>
        <v/>
      </c>
      <c r="AK841" s="109" t="str">
        <f t="shared" si="99"/>
        <v/>
      </c>
      <c r="AL841" s="246"/>
      <c r="AM841" s="33"/>
    </row>
    <row r="842" spans="1:39">
      <c r="A842" s="36" t="str">
        <f t="shared" si="100"/>
        <v>XXX</v>
      </c>
      <c r="B842" s="105" t="str">
        <f t="shared" si="97"/>
        <v/>
      </c>
      <c r="C842" s="178"/>
      <c r="D842" s="36"/>
      <c r="E842" s="36" t="str">
        <f t="shared" si="101"/>
        <v/>
      </c>
      <c r="F842" s="246"/>
      <c r="G842" s="246"/>
      <c r="H842" s="246"/>
      <c r="I842" s="246"/>
      <c r="J842" s="246"/>
      <c r="K842" s="246"/>
      <c r="L842" s="246"/>
      <c r="M842" s="246"/>
      <c r="N842" s="246"/>
      <c r="O842" s="246"/>
      <c r="P842" s="246"/>
      <c r="Q842" s="246"/>
      <c r="R842" s="246"/>
      <c r="S842" s="246"/>
      <c r="T842" s="246"/>
      <c r="U842" s="246"/>
      <c r="V842" s="246"/>
      <c r="W842" s="246"/>
      <c r="X842" s="246"/>
      <c r="Y842" s="246"/>
      <c r="Z842" s="246"/>
      <c r="AA842" s="247"/>
      <c r="AB842" s="246"/>
      <c r="AC842" s="248"/>
      <c r="AD842" s="246"/>
      <c r="AE842" s="246"/>
      <c r="AF842" s="246"/>
      <c r="AG842" s="108" t="str">
        <f t="shared" si="102"/>
        <v/>
      </c>
      <c r="AH842" s="13" t="str">
        <f t="shared" si="98"/>
        <v/>
      </c>
      <c r="AI842" s="181" t="str">
        <f>UPPER(IF($Z842="","",IF(COUNTIF($AI$34:$AI841,$Z842)&lt;1,$Z842,"")))</f>
        <v/>
      </c>
      <c r="AJ842" s="36" t="str">
        <f t="shared" si="96"/>
        <v/>
      </c>
      <c r="AK842" s="109" t="str">
        <f t="shared" si="99"/>
        <v/>
      </c>
      <c r="AL842" s="246"/>
      <c r="AM842" s="33"/>
    </row>
    <row r="843" spans="1:39">
      <c r="A843" s="36" t="str">
        <f t="shared" si="100"/>
        <v>XXX</v>
      </c>
      <c r="B843" s="105" t="str">
        <f t="shared" si="97"/>
        <v/>
      </c>
      <c r="C843" s="178"/>
      <c r="D843" s="36"/>
      <c r="E843" s="36" t="str">
        <f t="shared" si="101"/>
        <v/>
      </c>
      <c r="F843" s="246"/>
      <c r="G843" s="246"/>
      <c r="H843" s="246"/>
      <c r="I843" s="246"/>
      <c r="J843" s="246"/>
      <c r="K843" s="246"/>
      <c r="L843" s="246"/>
      <c r="M843" s="246"/>
      <c r="N843" s="246"/>
      <c r="O843" s="246"/>
      <c r="P843" s="246"/>
      <c r="Q843" s="246"/>
      <c r="R843" s="246"/>
      <c r="S843" s="246"/>
      <c r="T843" s="246"/>
      <c r="U843" s="246"/>
      <c r="V843" s="246"/>
      <c r="W843" s="246"/>
      <c r="X843" s="246"/>
      <c r="Y843" s="246"/>
      <c r="Z843" s="246"/>
      <c r="AA843" s="247"/>
      <c r="AB843" s="246"/>
      <c r="AC843" s="248"/>
      <c r="AD843" s="246"/>
      <c r="AE843" s="246"/>
      <c r="AF843" s="246"/>
      <c r="AG843" s="108" t="str">
        <f t="shared" si="102"/>
        <v/>
      </c>
      <c r="AH843" s="13" t="str">
        <f t="shared" si="98"/>
        <v/>
      </c>
      <c r="AI843" s="181" t="str">
        <f>UPPER(IF($Z843="","",IF(COUNTIF($AI$34:$AI842,$Z843)&lt;1,$Z843,"")))</f>
        <v/>
      </c>
      <c r="AJ843" s="36" t="str">
        <f t="shared" si="96"/>
        <v/>
      </c>
      <c r="AK843" s="109" t="str">
        <f t="shared" si="99"/>
        <v/>
      </c>
      <c r="AL843" s="246"/>
      <c r="AM843" s="33"/>
    </row>
    <row r="844" spans="1:39">
      <c r="A844" s="36" t="str">
        <f t="shared" si="100"/>
        <v>XXX</v>
      </c>
      <c r="B844" s="105" t="str">
        <f t="shared" si="97"/>
        <v/>
      </c>
      <c r="C844" s="178"/>
      <c r="D844" s="36"/>
      <c r="E844" s="36" t="str">
        <f t="shared" si="101"/>
        <v/>
      </c>
      <c r="F844" s="246"/>
      <c r="G844" s="246"/>
      <c r="H844" s="246"/>
      <c r="I844" s="246"/>
      <c r="J844" s="246"/>
      <c r="K844" s="246"/>
      <c r="L844" s="246"/>
      <c r="M844" s="246"/>
      <c r="N844" s="246"/>
      <c r="O844" s="246"/>
      <c r="P844" s="246"/>
      <c r="Q844" s="246"/>
      <c r="R844" s="246"/>
      <c r="S844" s="246"/>
      <c r="T844" s="246"/>
      <c r="U844" s="246"/>
      <c r="V844" s="246"/>
      <c r="W844" s="246"/>
      <c r="X844" s="246"/>
      <c r="Y844" s="246"/>
      <c r="Z844" s="246"/>
      <c r="AA844" s="247"/>
      <c r="AB844" s="246"/>
      <c r="AC844" s="248"/>
      <c r="AD844" s="246"/>
      <c r="AE844" s="246"/>
      <c r="AF844" s="246"/>
      <c r="AG844" s="108" t="str">
        <f t="shared" si="102"/>
        <v/>
      </c>
      <c r="AH844" s="13" t="str">
        <f t="shared" si="98"/>
        <v/>
      </c>
      <c r="AI844" s="181" t="str">
        <f>UPPER(IF($Z844="","",IF(COUNTIF($AI$34:$AI843,$Z844)&lt;1,$Z844,"")))</f>
        <v/>
      </c>
      <c r="AJ844" s="36" t="str">
        <f t="shared" si="96"/>
        <v/>
      </c>
      <c r="AK844" s="109" t="str">
        <f t="shared" si="99"/>
        <v/>
      </c>
      <c r="AL844" s="246"/>
      <c r="AM844" s="33"/>
    </row>
    <row r="845" spans="1:39">
      <c r="A845" s="36" t="str">
        <f t="shared" si="100"/>
        <v>XXX</v>
      </c>
      <c r="B845" s="105" t="str">
        <f t="shared" si="97"/>
        <v/>
      </c>
      <c r="C845" s="178"/>
      <c r="D845" s="36"/>
      <c r="E845" s="36" t="str">
        <f t="shared" si="101"/>
        <v/>
      </c>
      <c r="F845" s="246"/>
      <c r="G845" s="246"/>
      <c r="H845" s="246"/>
      <c r="I845" s="246"/>
      <c r="J845" s="246"/>
      <c r="K845" s="246"/>
      <c r="L845" s="246"/>
      <c r="M845" s="246"/>
      <c r="N845" s="246"/>
      <c r="O845" s="246"/>
      <c r="P845" s="246"/>
      <c r="Q845" s="246"/>
      <c r="R845" s="246"/>
      <c r="S845" s="246"/>
      <c r="T845" s="246"/>
      <c r="U845" s="246"/>
      <c r="V845" s="246"/>
      <c r="W845" s="246"/>
      <c r="X845" s="246"/>
      <c r="Y845" s="246"/>
      <c r="Z845" s="246"/>
      <c r="AA845" s="247"/>
      <c r="AB845" s="246"/>
      <c r="AC845" s="248"/>
      <c r="AD845" s="246"/>
      <c r="AE845" s="246"/>
      <c r="AF845" s="246"/>
      <c r="AG845" s="108" t="str">
        <f t="shared" si="102"/>
        <v/>
      </c>
      <c r="AH845" s="13" t="str">
        <f t="shared" si="98"/>
        <v/>
      </c>
      <c r="AI845" s="181" t="str">
        <f>UPPER(IF($Z845="","",IF(COUNTIF($AI$34:$AI844,$Z845)&lt;1,$Z845,"")))</f>
        <v/>
      </c>
      <c r="AJ845" s="36" t="str">
        <f t="shared" si="96"/>
        <v/>
      </c>
      <c r="AK845" s="109" t="str">
        <f t="shared" si="99"/>
        <v/>
      </c>
      <c r="AL845" s="246"/>
      <c r="AM845" s="33"/>
    </row>
    <row r="846" spans="1:39">
      <c r="A846" s="36" t="str">
        <f t="shared" si="100"/>
        <v>XXX</v>
      </c>
      <c r="B846" s="105" t="str">
        <f t="shared" si="97"/>
        <v/>
      </c>
      <c r="C846" s="178"/>
      <c r="D846" s="36"/>
      <c r="E846" s="36" t="str">
        <f t="shared" si="101"/>
        <v/>
      </c>
      <c r="F846" s="246"/>
      <c r="G846" s="246"/>
      <c r="H846" s="246"/>
      <c r="I846" s="246"/>
      <c r="J846" s="246"/>
      <c r="K846" s="246"/>
      <c r="L846" s="246"/>
      <c r="M846" s="246"/>
      <c r="N846" s="246"/>
      <c r="O846" s="246"/>
      <c r="P846" s="246"/>
      <c r="Q846" s="246"/>
      <c r="R846" s="246"/>
      <c r="S846" s="246"/>
      <c r="T846" s="246"/>
      <c r="U846" s="246"/>
      <c r="V846" s="246"/>
      <c r="W846" s="246"/>
      <c r="X846" s="246"/>
      <c r="Y846" s="246"/>
      <c r="Z846" s="246"/>
      <c r="AA846" s="247"/>
      <c r="AB846" s="246"/>
      <c r="AC846" s="248"/>
      <c r="AD846" s="246"/>
      <c r="AE846" s="246"/>
      <c r="AF846" s="246"/>
      <c r="AG846" s="108" t="str">
        <f t="shared" si="102"/>
        <v/>
      </c>
      <c r="AH846" s="13" t="str">
        <f t="shared" si="98"/>
        <v/>
      </c>
      <c r="AI846" s="181" t="str">
        <f>UPPER(IF($Z846="","",IF(COUNTIF($AI$34:$AI845,$Z846)&lt;1,$Z846,"")))</f>
        <v/>
      </c>
      <c r="AJ846" s="36" t="str">
        <f t="shared" si="96"/>
        <v/>
      </c>
      <c r="AK846" s="109" t="str">
        <f t="shared" si="99"/>
        <v/>
      </c>
      <c r="AL846" s="246"/>
      <c r="AM846" s="33"/>
    </row>
    <row r="847" spans="1:39">
      <c r="A847" s="36" t="str">
        <f t="shared" si="100"/>
        <v>XXX</v>
      </c>
      <c r="B847" s="105" t="str">
        <f t="shared" si="97"/>
        <v/>
      </c>
      <c r="C847" s="178"/>
      <c r="D847" s="36"/>
      <c r="E847" s="36" t="str">
        <f t="shared" si="101"/>
        <v/>
      </c>
      <c r="F847" s="246"/>
      <c r="G847" s="246"/>
      <c r="H847" s="246"/>
      <c r="I847" s="246"/>
      <c r="J847" s="246"/>
      <c r="K847" s="246"/>
      <c r="L847" s="246"/>
      <c r="M847" s="246"/>
      <c r="N847" s="246"/>
      <c r="O847" s="246"/>
      <c r="P847" s="246"/>
      <c r="Q847" s="246"/>
      <c r="R847" s="246"/>
      <c r="S847" s="246"/>
      <c r="T847" s="246"/>
      <c r="U847" s="246"/>
      <c r="V847" s="246"/>
      <c r="W847" s="246"/>
      <c r="X847" s="246"/>
      <c r="Y847" s="246"/>
      <c r="Z847" s="246"/>
      <c r="AA847" s="247"/>
      <c r="AB847" s="246"/>
      <c r="AC847" s="248"/>
      <c r="AD847" s="246"/>
      <c r="AE847" s="246"/>
      <c r="AF847" s="246"/>
      <c r="AG847" s="108" t="str">
        <f t="shared" si="102"/>
        <v/>
      </c>
      <c r="AH847" s="13" t="str">
        <f t="shared" si="98"/>
        <v/>
      </c>
      <c r="AI847" s="181" t="str">
        <f>UPPER(IF($Z847="","",IF(COUNTIF($AI$34:$AI846,$Z847)&lt;1,$Z847,"")))</f>
        <v/>
      </c>
      <c r="AJ847" s="36" t="str">
        <f t="shared" si="96"/>
        <v/>
      </c>
      <c r="AK847" s="109" t="str">
        <f t="shared" si="99"/>
        <v/>
      </c>
      <c r="AL847" s="246"/>
      <c r="AM847" s="33"/>
    </row>
    <row r="848" spans="1:39">
      <c r="A848" s="36" t="str">
        <f t="shared" si="100"/>
        <v>XXX</v>
      </c>
      <c r="B848" s="105" t="str">
        <f t="shared" si="97"/>
        <v/>
      </c>
      <c r="C848" s="178"/>
      <c r="D848" s="36"/>
      <c r="E848" s="36" t="str">
        <f t="shared" si="101"/>
        <v/>
      </c>
      <c r="F848" s="246"/>
      <c r="G848" s="246"/>
      <c r="H848" s="246"/>
      <c r="I848" s="246"/>
      <c r="J848" s="246"/>
      <c r="K848" s="246"/>
      <c r="L848" s="246"/>
      <c r="M848" s="246"/>
      <c r="N848" s="246"/>
      <c r="O848" s="246"/>
      <c r="P848" s="246"/>
      <c r="Q848" s="246"/>
      <c r="R848" s="246"/>
      <c r="S848" s="246"/>
      <c r="T848" s="246"/>
      <c r="U848" s="246"/>
      <c r="V848" s="246"/>
      <c r="W848" s="246"/>
      <c r="X848" s="246"/>
      <c r="Y848" s="246"/>
      <c r="Z848" s="246"/>
      <c r="AA848" s="247"/>
      <c r="AB848" s="246"/>
      <c r="AC848" s="248"/>
      <c r="AD848" s="246"/>
      <c r="AE848" s="246"/>
      <c r="AF848" s="246"/>
      <c r="AG848" s="108" t="str">
        <f t="shared" si="102"/>
        <v/>
      </c>
      <c r="AH848" s="13" t="str">
        <f t="shared" si="98"/>
        <v/>
      </c>
      <c r="AI848" s="181" t="str">
        <f>UPPER(IF($Z848="","",IF(COUNTIF($AI$34:$AI847,$Z848)&lt;1,$Z848,"")))</f>
        <v/>
      </c>
      <c r="AJ848" s="36" t="str">
        <f t="shared" si="96"/>
        <v/>
      </c>
      <c r="AK848" s="109" t="str">
        <f t="shared" si="99"/>
        <v/>
      </c>
      <c r="AL848" s="246"/>
      <c r="AM848" s="33"/>
    </row>
    <row r="849" spans="1:39">
      <c r="A849" s="36" t="str">
        <f t="shared" si="100"/>
        <v>XXX</v>
      </c>
      <c r="B849" s="105" t="str">
        <f t="shared" si="97"/>
        <v/>
      </c>
      <c r="C849" s="178"/>
      <c r="D849" s="36"/>
      <c r="E849" s="36" t="str">
        <f t="shared" si="101"/>
        <v/>
      </c>
      <c r="F849" s="246"/>
      <c r="G849" s="246"/>
      <c r="H849" s="246"/>
      <c r="I849" s="246"/>
      <c r="J849" s="246"/>
      <c r="K849" s="246"/>
      <c r="L849" s="246"/>
      <c r="M849" s="246"/>
      <c r="N849" s="246"/>
      <c r="O849" s="246"/>
      <c r="P849" s="246"/>
      <c r="Q849" s="246"/>
      <c r="R849" s="246"/>
      <c r="S849" s="246"/>
      <c r="T849" s="246"/>
      <c r="U849" s="246"/>
      <c r="V849" s="246"/>
      <c r="W849" s="246"/>
      <c r="X849" s="246"/>
      <c r="Y849" s="246"/>
      <c r="Z849" s="246"/>
      <c r="AA849" s="247"/>
      <c r="AB849" s="246"/>
      <c r="AC849" s="248"/>
      <c r="AD849" s="246"/>
      <c r="AE849" s="246"/>
      <c r="AF849" s="246"/>
      <c r="AG849" s="108" t="str">
        <f t="shared" si="102"/>
        <v/>
      </c>
      <c r="AH849" s="13" t="str">
        <f t="shared" si="98"/>
        <v/>
      </c>
      <c r="AI849" s="181" t="str">
        <f>UPPER(IF($Z849="","",IF(COUNTIF($AI$34:$AI848,$Z849)&lt;1,$Z849,"")))</f>
        <v/>
      </c>
      <c r="AJ849" s="36" t="str">
        <f t="shared" si="96"/>
        <v/>
      </c>
      <c r="AK849" s="109" t="str">
        <f t="shared" si="99"/>
        <v/>
      </c>
      <c r="AL849" s="246"/>
      <c r="AM849" s="33"/>
    </row>
    <row r="850" spans="1:39">
      <c r="A850" s="36" t="str">
        <f t="shared" si="100"/>
        <v>XXX</v>
      </c>
      <c r="B850" s="105" t="str">
        <f t="shared" si="97"/>
        <v/>
      </c>
      <c r="C850" s="178"/>
      <c r="D850" s="36"/>
      <c r="E850" s="36" t="str">
        <f t="shared" si="101"/>
        <v/>
      </c>
      <c r="F850" s="246"/>
      <c r="G850" s="246"/>
      <c r="H850" s="246"/>
      <c r="I850" s="246"/>
      <c r="J850" s="246"/>
      <c r="K850" s="246"/>
      <c r="L850" s="246"/>
      <c r="M850" s="246"/>
      <c r="N850" s="246"/>
      <c r="O850" s="246"/>
      <c r="P850" s="246"/>
      <c r="Q850" s="246"/>
      <c r="R850" s="246"/>
      <c r="S850" s="246"/>
      <c r="T850" s="246"/>
      <c r="U850" s="246"/>
      <c r="V850" s="246"/>
      <c r="W850" s="246"/>
      <c r="X850" s="246"/>
      <c r="Y850" s="246"/>
      <c r="Z850" s="246"/>
      <c r="AA850" s="247"/>
      <c r="AB850" s="246"/>
      <c r="AC850" s="248"/>
      <c r="AD850" s="246"/>
      <c r="AE850" s="246"/>
      <c r="AF850" s="246"/>
      <c r="AG850" s="108" t="str">
        <f t="shared" si="102"/>
        <v/>
      </c>
      <c r="AH850" s="13" t="str">
        <f t="shared" si="98"/>
        <v/>
      </c>
      <c r="AI850" s="181" t="str">
        <f>UPPER(IF($Z850="","",IF(COUNTIF($AI$34:$AI849,$Z850)&lt;1,$Z850,"")))</f>
        <v/>
      </c>
      <c r="AJ850" s="36" t="str">
        <f t="shared" si="96"/>
        <v/>
      </c>
      <c r="AK850" s="109" t="str">
        <f t="shared" si="99"/>
        <v/>
      </c>
      <c r="AL850" s="246"/>
      <c r="AM850" s="33"/>
    </row>
    <row r="851" spans="1:39">
      <c r="A851" s="36" t="str">
        <f t="shared" si="100"/>
        <v>XXX</v>
      </c>
      <c r="B851" s="105" t="str">
        <f t="shared" si="97"/>
        <v/>
      </c>
      <c r="C851" s="178"/>
      <c r="D851" s="36"/>
      <c r="E851" s="36" t="str">
        <f t="shared" si="101"/>
        <v/>
      </c>
      <c r="F851" s="246"/>
      <c r="G851" s="246"/>
      <c r="H851" s="246"/>
      <c r="I851" s="246"/>
      <c r="J851" s="246"/>
      <c r="K851" s="246"/>
      <c r="L851" s="246"/>
      <c r="M851" s="246"/>
      <c r="N851" s="246"/>
      <c r="O851" s="246"/>
      <c r="P851" s="246"/>
      <c r="Q851" s="246"/>
      <c r="R851" s="246"/>
      <c r="S851" s="246"/>
      <c r="T851" s="246"/>
      <c r="U851" s="246"/>
      <c r="V851" s="246"/>
      <c r="W851" s="246"/>
      <c r="X851" s="246"/>
      <c r="Y851" s="246"/>
      <c r="Z851" s="246"/>
      <c r="AA851" s="247"/>
      <c r="AB851" s="246"/>
      <c r="AC851" s="248"/>
      <c r="AD851" s="246"/>
      <c r="AE851" s="246"/>
      <c r="AF851" s="246"/>
      <c r="AG851" s="108" t="str">
        <f t="shared" si="102"/>
        <v/>
      </c>
      <c r="AH851" s="13" t="str">
        <f t="shared" si="98"/>
        <v/>
      </c>
      <c r="AI851" s="181" t="str">
        <f>UPPER(IF($Z851="","",IF(COUNTIF($AI$34:$AI850,$Z851)&lt;1,$Z851,"")))</f>
        <v/>
      </c>
      <c r="AJ851" s="36" t="str">
        <f t="shared" ref="AJ851:AJ914" si="103">IF(Z851="","",IF(COUNTIF(Z$35:Z$1035,$Z851)&lt;4,"每隊最少4人",IF(COUNTIF(Z$35:Z$1035,Z851)&gt;6,"每隊最多6人",COUNTIF(Z$35:Z$1035,Z851))))</f>
        <v/>
      </c>
      <c r="AK851" s="109" t="str">
        <f t="shared" si="99"/>
        <v/>
      </c>
      <c r="AL851" s="246"/>
      <c r="AM851" s="33"/>
    </row>
    <row r="852" spans="1:39">
      <c r="A852" s="36" t="str">
        <f t="shared" si="100"/>
        <v>XXX</v>
      </c>
      <c r="B852" s="105" t="str">
        <f t="shared" si="97"/>
        <v/>
      </c>
      <c r="C852" s="178"/>
      <c r="D852" s="36"/>
      <c r="E852" s="36" t="str">
        <f t="shared" si="101"/>
        <v/>
      </c>
      <c r="F852" s="246"/>
      <c r="G852" s="246"/>
      <c r="H852" s="246"/>
      <c r="I852" s="246"/>
      <c r="J852" s="246"/>
      <c r="K852" s="246"/>
      <c r="L852" s="246"/>
      <c r="M852" s="246"/>
      <c r="N852" s="246"/>
      <c r="O852" s="246"/>
      <c r="P852" s="246"/>
      <c r="Q852" s="246"/>
      <c r="R852" s="246"/>
      <c r="S852" s="246"/>
      <c r="T852" s="246"/>
      <c r="U852" s="246"/>
      <c r="V852" s="246"/>
      <c r="W852" s="246"/>
      <c r="X852" s="246"/>
      <c r="Y852" s="246"/>
      <c r="Z852" s="246"/>
      <c r="AA852" s="247"/>
      <c r="AB852" s="246"/>
      <c r="AC852" s="248"/>
      <c r="AD852" s="246"/>
      <c r="AE852" s="246"/>
      <c r="AF852" s="246"/>
      <c r="AG852" s="108" t="str">
        <f t="shared" si="102"/>
        <v/>
      </c>
      <c r="AH852" s="13" t="str">
        <f t="shared" si="98"/>
        <v/>
      </c>
      <c r="AI852" s="181" t="str">
        <f>UPPER(IF($Z852="","",IF(COUNTIF($AI$34:$AI851,$Z852)&lt;1,$Z852,"")))</f>
        <v/>
      </c>
      <c r="AJ852" s="36" t="str">
        <f t="shared" si="103"/>
        <v/>
      </c>
      <c r="AK852" s="109" t="str">
        <f t="shared" si="99"/>
        <v/>
      </c>
      <c r="AL852" s="246"/>
      <c r="AM852" s="33"/>
    </row>
    <row r="853" spans="1:39">
      <c r="A853" s="36" t="str">
        <f t="shared" si="100"/>
        <v>XXX</v>
      </c>
      <c r="B853" s="105" t="str">
        <f t="shared" si="97"/>
        <v/>
      </c>
      <c r="C853" s="178"/>
      <c r="D853" s="36"/>
      <c r="E853" s="36" t="str">
        <f t="shared" si="101"/>
        <v/>
      </c>
      <c r="F853" s="246"/>
      <c r="G853" s="246"/>
      <c r="H853" s="246"/>
      <c r="I853" s="246"/>
      <c r="J853" s="246"/>
      <c r="K853" s="246"/>
      <c r="L853" s="246"/>
      <c r="M853" s="246"/>
      <c r="N853" s="246"/>
      <c r="O853" s="246"/>
      <c r="P853" s="246"/>
      <c r="Q853" s="246"/>
      <c r="R853" s="246"/>
      <c r="S853" s="246"/>
      <c r="T853" s="246"/>
      <c r="U853" s="246"/>
      <c r="V853" s="246"/>
      <c r="W853" s="246"/>
      <c r="X853" s="246"/>
      <c r="Y853" s="246"/>
      <c r="Z853" s="246"/>
      <c r="AA853" s="247"/>
      <c r="AB853" s="246"/>
      <c r="AC853" s="248"/>
      <c r="AD853" s="246"/>
      <c r="AE853" s="246"/>
      <c r="AF853" s="246"/>
      <c r="AG853" s="108" t="str">
        <f t="shared" si="102"/>
        <v/>
      </c>
      <c r="AH853" s="13" t="str">
        <f t="shared" si="98"/>
        <v/>
      </c>
      <c r="AI853" s="181" t="str">
        <f>UPPER(IF($Z853="","",IF(COUNTIF($AI$34:$AI852,$Z853)&lt;1,$Z853,"")))</f>
        <v/>
      </c>
      <c r="AJ853" s="36" t="str">
        <f t="shared" si="103"/>
        <v/>
      </c>
      <c r="AK853" s="109" t="str">
        <f t="shared" si="99"/>
        <v/>
      </c>
      <c r="AL853" s="246"/>
      <c r="AM853" s="33"/>
    </row>
    <row r="854" spans="1:39">
      <c r="A854" s="36" t="str">
        <f t="shared" si="100"/>
        <v>XXX</v>
      </c>
      <c r="B854" s="105" t="str">
        <f t="shared" si="97"/>
        <v/>
      </c>
      <c r="C854" s="178"/>
      <c r="D854" s="36"/>
      <c r="E854" s="36" t="str">
        <f t="shared" si="101"/>
        <v/>
      </c>
      <c r="F854" s="246"/>
      <c r="G854" s="246"/>
      <c r="H854" s="246"/>
      <c r="I854" s="246"/>
      <c r="J854" s="246"/>
      <c r="K854" s="246"/>
      <c r="L854" s="246"/>
      <c r="M854" s="246"/>
      <c r="N854" s="246"/>
      <c r="O854" s="246"/>
      <c r="P854" s="246"/>
      <c r="Q854" s="246"/>
      <c r="R854" s="246"/>
      <c r="S854" s="246"/>
      <c r="T854" s="246"/>
      <c r="U854" s="246"/>
      <c r="V854" s="246"/>
      <c r="W854" s="246"/>
      <c r="X854" s="246"/>
      <c r="Y854" s="246"/>
      <c r="Z854" s="246"/>
      <c r="AA854" s="247"/>
      <c r="AB854" s="246"/>
      <c r="AC854" s="248"/>
      <c r="AD854" s="246"/>
      <c r="AE854" s="246"/>
      <c r="AF854" s="246"/>
      <c r="AG854" s="108" t="str">
        <f t="shared" si="102"/>
        <v/>
      </c>
      <c r="AH854" s="13" t="str">
        <f t="shared" si="98"/>
        <v/>
      </c>
      <c r="AI854" s="181" t="str">
        <f>UPPER(IF($Z854="","",IF(COUNTIF($AI$34:$AI853,$Z854)&lt;1,$Z854,"")))</f>
        <v/>
      </c>
      <c r="AJ854" s="36" t="str">
        <f t="shared" si="103"/>
        <v/>
      </c>
      <c r="AK854" s="109" t="str">
        <f t="shared" si="99"/>
        <v/>
      </c>
      <c r="AL854" s="246"/>
      <c r="AM854" s="33"/>
    </row>
    <row r="855" spans="1:39">
      <c r="A855" s="36" t="str">
        <f t="shared" si="100"/>
        <v>XXX</v>
      </c>
      <c r="B855" s="105" t="str">
        <f t="shared" si="97"/>
        <v/>
      </c>
      <c r="C855" s="178"/>
      <c r="D855" s="36"/>
      <c r="E855" s="36" t="str">
        <f t="shared" si="101"/>
        <v/>
      </c>
      <c r="F855" s="246"/>
      <c r="G855" s="246"/>
      <c r="H855" s="246"/>
      <c r="I855" s="246"/>
      <c r="J855" s="246"/>
      <c r="K855" s="246"/>
      <c r="L855" s="246"/>
      <c r="M855" s="246"/>
      <c r="N855" s="246"/>
      <c r="O855" s="246"/>
      <c r="P855" s="246"/>
      <c r="Q855" s="246"/>
      <c r="R855" s="246"/>
      <c r="S855" s="246"/>
      <c r="T855" s="246"/>
      <c r="U855" s="246"/>
      <c r="V855" s="246"/>
      <c r="W855" s="246"/>
      <c r="X855" s="246"/>
      <c r="Y855" s="246"/>
      <c r="Z855" s="246"/>
      <c r="AA855" s="247"/>
      <c r="AB855" s="246"/>
      <c r="AC855" s="248"/>
      <c r="AD855" s="246"/>
      <c r="AE855" s="246"/>
      <c r="AF855" s="246"/>
      <c r="AG855" s="108" t="str">
        <f t="shared" si="102"/>
        <v/>
      </c>
      <c r="AH855" s="13" t="str">
        <f t="shared" si="98"/>
        <v/>
      </c>
      <c r="AI855" s="181" t="str">
        <f>UPPER(IF($Z855="","",IF(COUNTIF($AI$34:$AI854,$Z855)&lt;1,$Z855,"")))</f>
        <v/>
      </c>
      <c r="AJ855" s="36" t="str">
        <f t="shared" si="103"/>
        <v/>
      </c>
      <c r="AK855" s="109" t="str">
        <f t="shared" si="99"/>
        <v/>
      </c>
      <c r="AL855" s="246"/>
      <c r="AM855" s="33"/>
    </row>
    <row r="856" spans="1:39">
      <c r="A856" s="36" t="str">
        <f t="shared" si="100"/>
        <v>XXX</v>
      </c>
      <c r="B856" s="105" t="str">
        <f t="shared" si="97"/>
        <v/>
      </c>
      <c r="C856" s="178"/>
      <c r="D856" s="36"/>
      <c r="E856" s="36" t="str">
        <f t="shared" si="101"/>
        <v/>
      </c>
      <c r="F856" s="246"/>
      <c r="G856" s="246"/>
      <c r="H856" s="246"/>
      <c r="I856" s="246"/>
      <c r="J856" s="246"/>
      <c r="K856" s="246"/>
      <c r="L856" s="246"/>
      <c r="M856" s="246"/>
      <c r="N856" s="246"/>
      <c r="O856" s="246"/>
      <c r="P856" s="246"/>
      <c r="Q856" s="246"/>
      <c r="R856" s="246"/>
      <c r="S856" s="246"/>
      <c r="T856" s="246"/>
      <c r="U856" s="246"/>
      <c r="V856" s="246"/>
      <c r="W856" s="246"/>
      <c r="X856" s="246"/>
      <c r="Y856" s="246"/>
      <c r="Z856" s="246"/>
      <c r="AA856" s="247"/>
      <c r="AB856" s="246"/>
      <c r="AC856" s="248"/>
      <c r="AD856" s="246"/>
      <c r="AE856" s="246"/>
      <c r="AF856" s="246"/>
      <c r="AG856" s="108" t="str">
        <f t="shared" si="102"/>
        <v/>
      </c>
      <c r="AH856" s="13" t="str">
        <f t="shared" si="98"/>
        <v/>
      </c>
      <c r="AI856" s="181" t="str">
        <f>UPPER(IF($Z856="","",IF(COUNTIF($AI$34:$AI855,$Z856)&lt;1,$Z856,"")))</f>
        <v/>
      </c>
      <c r="AJ856" s="36" t="str">
        <f t="shared" si="103"/>
        <v/>
      </c>
      <c r="AK856" s="109" t="str">
        <f t="shared" si="99"/>
        <v/>
      </c>
      <c r="AL856" s="246"/>
      <c r="AM856" s="33"/>
    </row>
    <row r="857" spans="1:39">
      <c r="A857" s="36" t="str">
        <f t="shared" si="100"/>
        <v>XXX</v>
      </c>
      <c r="B857" s="105" t="str">
        <f t="shared" si="97"/>
        <v/>
      </c>
      <c r="C857" s="178"/>
      <c r="D857" s="36"/>
      <c r="E857" s="36" t="str">
        <f t="shared" si="101"/>
        <v/>
      </c>
      <c r="F857" s="246"/>
      <c r="G857" s="246"/>
      <c r="H857" s="246"/>
      <c r="I857" s="246"/>
      <c r="J857" s="246"/>
      <c r="K857" s="246"/>
      <c r="L857" s="246"/>
      <c r="M857" s="246"/>
      <c r="N857" s="246"/>
      <c r="O857" s="246"/>
      <c r="P857" s="246"/>
      <c r="Q857" s="246"/>
      <c r="R857" s="246"/>
      <c r="S857" s="246"/>
      <c r="T857" s="246"/>
      <c r="U857" s="246"/>
      <c r="V857" s="246"/>
      <c r="W857" s="246"/>
      <c r="X857" s="246"/>
      <c r="Y857" s="246"/>
      <c r="Z857" s="246"/>
      <c r="AA857" s="247"/>
      <c r="AB857" s="246"/>
      <c r="AC857" s="248"/>
      <c r="AD857" s="246"/>
      <c r="AE857" s="246"/>
      <c r="AF857" s="246"/>
      <c r="AG857" s="108" t="str">
        <f t="shared" si="102"/>
        <v/>
      </c>
      <c r="AH857" s="13" t="str">
        <f t="shared" si="98"/>
        <v/>
      </c>
      <c r="AI857" s="181" t="str">
        <f>UPPER(IF($Z857="","",IF(COUNTIF($AI$34:$AI856,$Z857)&lt;1,$Z857,"")))</f>
        <v/>
      </c>
      <c r="AJ857" s="36" t="str">
        <f t="shared" si="103"/>
        <v/>
      </c>
      <c r="AK857" s="109" t="str">
        <f t="shared" si="99"/>
        <v/>
      </c>
      <c r="AL857" s="246"/>
      <c r="AM857" s="33"/>
    </row>
    <row r="858" spans="1:39">
      <c r="A858" s="36" t="str">
        <f t="shared" si="100"/>
        <v>XXX</v>
      </c>
      <c r="B858" s="105" t="str">
        <f t="shared" si="97"/>
        <v/>
      </c>
      <c r="C858" s="178"/>
      <c r="D858" s="36"/>
      <c r="E858" s="36" t="str">
        <f t="shared" si="101"/>
        <v/>
      </c>
      <c r="F858" s="246"/>
      <c r="G858" s="246"/>
      <c r="H858" s="246"/>
      <c r="I858" s="246"/>
      <c r="J858" s="246"/>
      <c r="K858" s="246"/>
      <c r="L858" s="246"/>
      <c r="M858" s="246"/>
      <c r="N858" s="246"/>
      <c r="O858" s="246"/>
      <c r="P858" s="246"/>
      <c r="Q858" s="246"/>
      <c r="R858" s="246"/>
      <c r="S858" s="246"/>
      <c r="T858" s="246"/>
      <c r="U858" s="246"/>
      <c r="V858" s="246"/>
      <c r="W858" s="246"/>
      <c r="X858" s="246"/>
      <c r="Y858" s="246"/>
      <c r="Z858" s="246"/>
      <c r="AA858" s="247"/>
      <c r="AB858" s="246"/>
      <c r="AC858" s="248"/>
      <c r="AD858" s="246"/>
      <c r="AE858" s="246"/>
      <c r="AF858" s="246"/>
      <c r="AG858" s="108" t="str">
        <f t="shared" si="102"/>
        <v/>
      </c>
      <c r="AH858" s="13" t="str">
        <f t="shared" si="98"/>
        <v/>
      </c>
      <c r="AI858" s="181" t="str">
        <f>UPPER(IF($Z858="","",IF(COUNTIF($AI$34:$AI857,$Z858)&lt;1,$Z858,"")))</f>
        <v/>
      </c>
      <c r="AJ858" s="36" t="str">
        <f t="shared" si="103"/>
        <v/>
      </c>
      <c r="AK858" s="109" t="str">
        <f t="shared" si="99"/>
        <v/>
      </c>
      <c r="AL858" s="246"/>
      <c r="AM858" s="33"/>
    </row>
    <row r="859" spans="1:39">
      <c r="A859" s="36" t="str">
        <f t="shared" si="100"/>
        <v>XXX</v>
      </c>
      <c r="B859" s="105" t="str">
        <f t="shared" si="97"/>
        <v/>
      </c>
      <c r="C859" s="178"/>
      <c r="D859" s="36"/>
      <c r="E859" s="36" t="str">
        <f t="shared" si="101"/>
        <v/>
      </c>
      <c r="F859" s="246"/>
      <c r="G859" s="246"/>
      <c r="H859" s="246"/>
      <c r="I859" s="246"/>
      <c r="J859" s="246"/>
      <c r="K859" s="246"/>
      <c r="L859" s="246"/>
      <c r="M859" s="246"/>
      <c r="N859" s="246"/>
      <c r="O859" s="246"/>
      <c r="P859" s="246"/>
      <c r="Q859" s="246"/>
      <c r="R859" s="246"/>
      <c r="S859" s="246"/>
      <c r="T859" s="246"/>
      <c r="U859" s="246"/>
      <c r="V859" s="246"/>
      <c r="W859" s="246"/>
      <c r="X859" s="246"/>
      <c r="Y859" s="246"/>
      <c r="Z859" s="246"/>
      <c r="AA859" s="247"/>
      <c r="AB859" s="246"/>
      <c r="AC859" s="248"/>
      <c r="AD859" s="246"/>
      <c r="AE859" s="246"/>
      <c r="AF859" s="246"/>
      <c r="AG859" s="108" t="str">
        <f t="shared" si="102"/>
        <v/>
      </c>
      <c r="AH859" s="13" t="str">
        <f t="shared" si="98"/>
        <v/>
      </c>
      <c r="AI859" s="181" t="str">
        <f>UPPER(IF($Z859="","",IF(COUNTIF($AI$34:$AI858,$Z859)&lt;1,$Z859,"")))</f>
        <v/>
      </c>
      <c r="AJ859" s="36" t="str">
        <f t="shared" si="103"/>
        <v/>
      </c>
      <c r="AK859" s="109" t="str">
        <f t="shared" si="99"/>
        <v/>
      </c>
      <c r="AL859" s="246"/>
      <c r="AM859" s="33"/>
    </row>
    <row r="860" spans="1:39">
      <c r="A860" s="36" t="str">
        <f t="shared" si="100"/>
        <v>XXX</v>
      </c>
      <c r="B860" s="105" t="str">
        <f t="shared" si="97"/>
        <v/>
      </c>
      <c r="C860" s="178"/>
      <c r="D860" s="36"/>
      <c r="E860" s="36" t="str">
        <f t="shared" si="101"/>
        <v/>
      </c>
      <c r="F860" s="246"/>
      <c r="G860" s="246"/>
      <c r="H860" s="246"/>
      <c r="I860" s="246"/>
      <c r="J860" s="246"/>
      <c r="K860" s="246"/>
      <c r="L860" s="246"/>
      <c r="M860" s="246"/>
      <c r="N860" s="246"/>
      <c r="O860" s="246"/>
      <c r="P860" s="246"/>
      <c r="Q860" s="246"/>
      <c r="R860" s="246"/>
      <c r="S860" s="246"/>
      <c r="T860" s="246"/>
      <c r="U860" s="246"/>
      <c r="V860" s="246"/>
      <c r="W860" s="246"/>
      <c r="X860" s="246"/>
      <c r="Y860" s="246"/>
      <c r="Z860" s="246"/>
      <c r="AA860" s="247"/>
      <c r="AB860" s="246"/>
      <c r="AC860" s="248"/>
      <c r="AD860" s="246"/>
      <c r="AE860" s="246"/>
      <c r="AF860" s="246"/>
      <c r="AG860" s="108" t="str">
        <f t="shared" si="102"/>
        <v/>
      </c>
      <c r="AH860" s="13" t="str">
        <f t="shared" si="98"/>
        <v/>
      </c>
      <c r="AI860" s="181" t="str">
        <f>UPPER(IF($Z860="","",IF(COUNTIF($AI$34:$AI859,$Z860)&lt;1,$Z860,"")))</f>
        <v/>
      </c>
      <c r="AJ860" s="36" t="str">
        <f t="shared" si="103"/>
        <v/>
      </c>
      <c r="AK860" s="109" t="str">
        <f t="shared" si="99"/>
        <v/>
      </c>
      <c r="AL860" s="246"/>
      <c r="AM860" s="33"/>
    </row>
    <row r="861" spans="1:39">
      <c r="A861" s="36" t="str">
        <f t="shared" si="100"/>
        <v>XXX</v>
      </c>
      <c r="B861" s="105" t="str">
        <f t="shared" si="97"/>
        <v/>
      </c>
      <c r="C861" s="178"/>
      <c r="D861" s="36"/>
      <c r="E861" s="36" t="str">
        <f t="shared" si="101"/>
        <v/>
      </c>
      <c r="F861" s="246"/>
      <c r="G861" s="246"/>
      <c r="H861" s="246"/>
      <c r="I861" s="246"/>
      <c r="J861" s="246"/>
      <c r="K861" s="246"/>
      <c r="L861" s="246"/>
      <c r="M861" s="246"/>
      <c r="N861" s="246"/>
      <c r="O861" s="246"/>
      <c r="P861" s="246"/>
      <c r="Q861" s="246"/>
      <c r="R861" s="246"/>
      <c r="S861" s="246"/>
      <c r="T861" s="246"/>
      <c r="U861" s="246"/>
      <c r="V861" s="246"/>
      <c r="W861" s="246"/>
      <c r="X861" s="246"/>
      <c r="Y861" s="246"/>
      <c r="Z861" s="246"/>
      <c r="AA861" s="247"/>
      <c r="AB861" s="246"/>
      <c r="AC861" s="248"/>
      <c r="AD861" s="246"/>
      <c r="AE861" s="246"/>
      <c r="AF861" s="246"/>
      <c r="AG861" s="108" t="str">
        <f t="shared" si="102"/>
        <v/>
      </c>
      <c r="AH861" s="13" t="str">
        <f t="shared" si="98"/>
        <v/>
      </c>
      <c r="AI861" s="181" t="str">
        <f>UPPER(IF($Z861="","",IF(COUNTIF($AI$34:$AI860,$Z861)&lt;1,$Z861,"")))</f>
        <v/>
      </c>
      <c r="AJ861" s="36" t="str">
        <f t="shared" si="103"/>
        <v/>
      </c>
      <c r="AK861" s="109" t="str">
        <f t="shared" si="99"/>
        <v/>
      </c>
      <c r="AL861" s="246"/>
      <c r="AM861" s="33"/>
    </row>
    <row r="862" spans="1:39">
      <c r="A862" s="36" t="str">
        <f t="shared" si="100"/>
        <v>XXX</v>
      </c>
      <c r="B862" s="105" t="str">
        <f t="shared" si="97"/>
        <v/>
      </c>
      <c r="C862" s="178"/>
      <c r="D862" s="36"/>
      <c r="E862" s="36" t="str">
        <f t="shared" si="101"/>
        <v/>
      </c>
      <c r="F862" s="246"/>
      <c r="G862" s="246"/>
      <c r="H862" s="246"/>
      <c r="I862" s="246"/>
      <c r="J862" s="246"/>
      <c r="K862" s="246"/>
      <c r="L862" s="246"/>
      <c r="M862" s="246"/>
      <c r="N862" s="246"/>
      <c r="O862" s="246"/>
      <c r="P862" s="246"/>
      <c r="Q862" s="246"/>
      <c r="R862" s="246"/>
      <c r="S862" s="246"/>
      <c r="T862" s="246"/>
      <c r="U862" s="246"/>
      <c r="V862" s="246"/>
      <c r="W862" s="246"/>
      <c r="X862" s="246"/>
      <c r="Y862" s="246"/>
      <c r="Z862" s="246"/>
      <c r="AA862" s="247"/>
      <c r="AB862" s="246"/>
      <c r="AC862" s="248"/>
      <c r="AD862" s="246"/>
      <c r="AE862" s="246"/>
      <c r="AF862" s="246"/>
      <c r="AG862" s="108" t="str">
        <f t="shared" si="102"/>
        <v/>
      </c>
      <c r="AH862" s="13" t="str">
        <f t="shared" si="98"/>
        <v/>
      </c>
      <c r="AI862" s="181" t="str">
        <f>UPPER(IF($Z862="","",IF(COUNTIF($AI$34:$AI861,$Z862)&lt;1,$Z862,"")))</f>
        <v/>
      </c>
      <c r="AJ862" s="36" t="str">
        <f t="shared" si="103"/>
        <v/>
      </c>
      <c r="AK862" s="109" t="str">
        <f t="shared" si="99"/>
        <v/>
      </c>
      <c r="AL862" s="246"/>
      <c r="AM862" s="33"/>
    </row>
    <row r="863" spans="1:39">
      <c r="A863" s="36" t="str">
        <f t="shared" si="100"/>
        <v>XXX</v>
      </c>
      <c r="B863" s="105" t="str">
        <f t="shared" si="97"/>
        <v/>
      </c>
      <c r="C863" s="178"/>
      <c r="D863" s="36"/>
      <c r="E863" s="36" t="str">
        <f t="shared" si="101"/>
        <v/>
      </c>
      <c r="F863" s="246"/>
      <c r="G863" s="246"/>
      <c r="H863" s="246"/>
      <c r="I863" s="246"/>
      <c r="J863" s="246"/>
      <c r="K863" s="246"/>
      <c r="L863" s="246"/>
      <c r="M863" s="246"/>
      <c r="N863" s="246"/>
      <c r="O863" s="246"/>
      <c r="P863" s="246"/>
      <c r="Q863" s="246"/>
      <c r="R863" s="246"/>
      <c r="S863" s="246"/>
      <c r="T863" s="246"/>
      <c r="U863" s="246"/>
      <c r="V863" s="246"/>
      <c r="W863" s="246"/>
      <c r="X863" s="246"/>
      <c r="Y863" s="246"/>
      <c r="Z863" s="246"/>
      <c r="AA863" s="247"/>
      <c r="AB863" s="246"/>
      <c r="AC863" s="248"/>
      <c r="AD863" s="246"/>
      <c r="AE863" s="246"/>
      <c r="AF863" s="246"/>
      <c r="AG863" s="108" t="str">
        <f t="shared" si="102"/>
        <v/>
      </c>
      <c r="AH863" s="13" t="str">
        <f t="shared" si="98"/>
        <v/>
      </c>
      <c r="AI863" s="181" t="str">
        <f>UPPER(IF($Z863="","",IF(COUNTIF($AI$34:$AI862,$Z863)&lt;1,$Z863,"")))</f>
        <v/>
      </c>
      <c r="AJ863" s="36" t="str">
        <f t="shared" si="103"/>
        <v/>
      </c>
      <c r="AK863" s="109" t="str">
        <f t="shared" si="99"/>
        <v/>
      </c>
      <c r="AL863" s="246"/>
      <c r="AM863" s="33"/>
    </row>
    <row r="864" spans="1:39">
      <c r="A864" s="36" t="str">
        <f t="shared" si="100"/>
        <v>XXX</v>
      </c>
      <c r="B864" s="105" t="str">
        <f t="shared" si="97"/>
        <v/>
      </c>
      <c r="C864" s="178"/>
      <c r="D864" s="36"/>
      <c r="E864" s="36" t="str">
        <f t="shared" si="101"/>
        <v/>
      </c>
      <c r="F864" s="246"/>
      <c r="G864" s="246"/>
      <c r="H864" s="246"/>
      <c r="I864" s="246"/>
      <c r="J864" s="246"/>
      <c r="K864" s="246"/>
      <c r="L864" s="246"/>
      <c r="M864" s="246"/>
      <c r="N864" s="246"/>
      <c r="O864" s="246"/>
      <c r="P864" s="246"/>
      <c r="Q864" s="246"/>
      <c r="R864" s="246"/>
      <c r="S864" s="246"/>
      <c r="T864" s="246"/>
      <c r="U864" s="246"/>
      <c r="V864" s="246"/>
      <c r="W864" s="246"/>
      <c r="X864" s="246"/>
      <c r="Y864" s="246"/>
      <c r="Z864" s="246"/>
      <c r="AA864" s="247"/>
      <c r="AB864" s="246"/>
      <c r="AC864" s="248"/>
      <c r="AD864" s="246"/>
      <c r="AE864" s="246"/>
      <c r="AF864" s="246"/>
      <c r="AG864" s="108" t="str">
        <f t="shared" si="102"/>
        <v/>
      </c>
      <c r="AH864" s="13" t="str">
        <f t="shared" si="98"/>
        <v/>
      </c>
      <c r="AI864" s="181" t="str">
        <f>UPPER(IF($Z864="","",IF(COUNTIF($AI$34:$AI863,$Z864)&lt;1,$Z864,"")))</f>
        <v/>
      </c>
      <c r="AJ864" s="36" t="str">
        <f t="shared" si="103"/>
        <v/>
      </c>
      <c r="AK864" s="109" t="str">
        <f t="shared" si="99"/>
        <v/>
      </c>
      <c r="AL864" s="246"/>
      <c r="AM864" s="33"/>
    </row>
    <row r="865" spans="1:39">
      <c r="A865" s="36" t="str">
        <f t="shared" si="100"/>
        <v>XXX</v>
      </c>
      <c r="B865" s="105" t="str">
        <f t="shared" si="97"/>
        <v/>
      </c>
      <c r="C865" s="178"/>
      <c r="D865" s="36"/>
      <c r="E865" s="36" t="str">
        <f t="shared" si="101"/>
        <v/>
      </c>
      <c r="F865" s="246"/>
      <c r="G865" s="246"/>
      <c r="H865" s="246"/>
      <c r="I865" s="246"/>
      <c r="J865" s="246"/>
      <c r="K865" s="246"/>
      <c r="L865" s="246"/>
      <c r="M865" s="246"/>
      <c r="N865" s="246"/>
      <c r="O865" s="246"/>
      <c r="P865" s="246"/>
      <c r="Q865" s="246"/>
      <c r="R865" s="246"/>
      <c r="S865" s="246"/>
      <c r="T865" s="246"/>
      <c r="U865" s="246"/>
      <c r="V865" s="246"/>
      <c r="W865" s="246"/>
      <c r="X865" s="246"/>
      <c r="Y865" s="246"/>
      <c r="Z865" s="246"/>
      <c r="AA865" s="247"/>
      <c r="AB865" s="246"/>
      <c r="AC865" s="248"/>
      <c r="AD865" s="246"/>
      <c r="AE865" s="246"/>
      <c r="AF865" s="246"/>
      <c r="AG865" s="108" t="str">
        <f t="shared" si="102"/>
        <v/>
      </c>
      <c r="AH865" s="13" t="str">
        <f t="shared" si="98"/>
        <v/>
      </c>
      <c r="AI865" s="181" t="str">
        <f>UPPER(IF($Z865="","",IF(COUNTIF($AI$34:$AI864,$Z865)&lt;1,$Z865,"")))</f>
        <v/>
      </c>
      <c r="AJ865" s="36" t="str">
        <f t="shared" si="103"/>
        <v/>
      </c>
      <c r="AK865" s="109" t="str">
        <f t="shared" si="99"/>
        <v/>
      </c>
      <c r="AL865" s="246"/>
      <c r="AM865" s="33"/>
    </row>
    <row r="866" spans="1:39">
      <c r="A866" s="36" t="str">
        <f t="shared" si="100"/>
        <v>XXX</v>
      </c>
      <c r="B866" s="105" t="str">
        <f t="shared" si="97"/>
        <v/>
      </c>
      <c r="C866" s="178"/>
      <c r="D866" s="36"/>
      <c r="E866" s="36" t="str">
        <f t="shared" si="101"/>
        <v/>
      </c>
      <c r="F866" s="246"/>
      <c r="G866" s="246"/>
      <c r="H866" s="246"/>
      <c r="I866" s="246"/>
      <c r="J866" s="246"/>
      <c r="K866" s="246"/>
      <c r="L866" s="246"/>
      <c r="M866" s="246"/>
      <c r="N866" s="246"/>
      <c r="O866" s="246"/>
      <c r="P866" s="246"/>
      <c r="Q866" s="246"/>
      <c r="R866" s="246"/>
      <c r="S866" s="246"/>
      <c r="T866" s="246"/>
      <c r="U866" s="246"/>
      <c r="V866" s="246"/>
      <c r="W866" s="246"/>
      <c r="X866" s="246"/>
      <c r="Y866" s="246"/>
      <c r="Z866" s="246"/>
      <c r="AA866" s="247"/>
      <c r="AB866" s="246"/>
      <c r="AC866" s="248"/>
      <c r="AD866" s="246"/>
      <c r="AE866" s="246"/>
      <c r="AF866" s="246"/>
      <c r="AG866" s="108" t="str">
        <f t="shared" si="102"/>
        <v/>
      </c>
      <c r="AH866" s="13" t="str">
        <f t="shared" si="98"/>
        <v/>
      </c>
      <c r="AI866" s="181" t="str">
        <f>UPPER(IF($Z866="","",IF(COUNTIF($AI$34:$AI865,$Z866)&lt;1,$Z866,"")))</f>
        <v/>
      </c>
      <c r="AJ866" s="36" t="str">
        <f t="shared" si="103"/>
        <v/>
      </c>
      <c r="AK866" s="109" t="str">
        <f t="shared" si="99"/>
        <v/>
      </c>
      <c r="AL866" s="246"/>
      <c r="AM866" s="33"/>
    </row>
    <row r="867" spans="1:39">
      <c r="A867" s="36" t="str">
        <f t="shared" si="100"/>
        <v>XXX</v>
      </c>
      <c r="B867" s="105" t="str">
        <f t="shared" ref="B867:B930" si="104">IF(G867="","",IF(C867="","X",A867&amp;TEXT(C867,"000")))</f>
        <v/>
      </c>
      <c r="C867" s="178"/>
      <c r="D867" s="36"/>
      <c r="E867" s="36" t="str">
        <f t="shared" si="101"/>
        <v/>
      </c>
      <c r="F867" s="246"/>
      <c r="G867" s="246"/>
      <c r="H867" s="246"/>
      <c r="I867" s="246"/>
      <c r="J867" s="246"/>
      <c r="K867" s="246"/>
      <c r="L867" s="246"/>
      <c r="M867" s="246"/>
      <c r="N867" s="246"/>
      <c r="O867" s="246"/>
      <c r="P867" s="246"/>
      <c r="Q867" s="246"/>
      <c r="R867" s="246"/>
      <c r="S867" s="246"/>
      <c r="T867" s="246"/>
      <c r="U867" s="246"/>
      <c r="V867" s="246"/>
      <c r="W867" s="246"/>
      <c r="X867" s="246"/>
      <c r="Y867" s="246"/>
      <c r="Z867" s="246"/>
      <c r="AA867" s="247"/>
      <c r="AB867" s="246"/>
      <c r="AC867" s="248"/>
      <c r="AD867" s="246"/>
      <c r="AE867" s="246"/>
      <c r="AF867" s="246"/>
      <c r="AG867" s="108" t="str">
        <f t="shared" si="102"/>
        <v/>
      </c>
      <c r="AH867" s="13" t="str">
        <f t="shared" ref="AH867:AH930" si="105">IF(AI867="","",$AH$31)</f>
        <v/>
      </c>
      <c r="AI867" s="181" t="str">
        <f>UPPER(IF($Z867="","",IF(COUNTIF($AI$34:$AI866,$Z867)&lt;1,$Z867,"")))</f>
        <v/>
      </c>
      <c r="AJ867" s="36" t="str">
        <f t="shared" si="103"/>
        <v/>
      </c>
      <c r="AK867" s="109" t="str">
        <f t="shared" ref="AK867:AK930" si="106">IF($E867="","",IF(ISTEXT($AG867),"輸入有錯誤",IF($AA867="",SUM($AG867:$AH867)+$AM867,SUM($AG867:$AH867)+$AM867+$AA$34)))</f>
        <v/>
      </c>
      <c r="AL867" s="246"/>
      <c r="AM867" s="33"/>
    </row>
    <row r="868" spans="1:39">
      <c r="A868" s="36" t="str">
        <f t="shared" ref="A868:A931" si="107">IF(H868="M","B",IF(H868="F","G","XXX"))</f>
        <v>XXX</v>
      </c>
      <c r="B868" s="105" t="str">
        <f t="shared" si="104"/>
        <v/>
      </c>
      <c r="C868" s="178"/>
      <c r="D868" s="36"/>
      <c r="E868" s="36" t="str">
        <f t="shared" ref="E868:E931" si="108">UPPER(IF($I868="","",IF(AND($I868&lt;=$E$4,$I868&gt;=$D$4),$A868&amp;$F$4,IF(AND($I868&lt;=$E$5,$I868&gt;=$D$5),$A868&amp;$F$5,IF(AND($I868&lt;=$E$6,$I868&gt;=$D$6),$A868&amp;$F$6,IF(AND($I868&lt;=$E$7,$I868&gt;=$D$7),$A868&amp;$F$7,IF(AND($I868&lt;=$E$8,$I868&gt;=$D$8),$A868&amp;$F$8,IF(AND($I868&lt;=$E$9,$I868&gt;=$D$9),$A868&amp;$F$9,IF(AND($I868&lt;=$E$10,$I868&gt;=$D$10),$A868&amp;$F$10,IF(AND($I868&lt;=$E$11,$I868&gt;=$D$11),$A868&amp;$F$11,IF(AND($I868&lt;=$E$12,$I868&gt;=$D$12),$A868&amp;$F$12,"ERR")))))))))))</f>
        <v/>
      </c>
      <c r="F868" s="246"/>
      <c r="G868" s="246"/>
      <c r="H868" s="246"/>
      <c r="I868" s="246"/>
      <c r="J868" s="246"/>
      <c r="K868" s="246"/>
      <c r="L868" s="246"/>
      <c r="M868" s="246"/>
      <c r="N868" s="246"/>
      <c r="O868" s="246"/>
      <c r="P868" s="246"/>
      <c r="Q868" s="246"/>
      <c r="R868" s="246"/>
      <c r="S868" s="246"/>
      <c r="T868" s="246"/>
      <c r="U868" s="246"/>
      <c r="V868" s="246"/>
      <c r="W868" s="246"/>
      <c r="X868" s="246"/>
      <c r="Y868" s="246"/>
      <c r="Z868" s="246"/>
      <c r="AA868" s="247"/>
      <c r="AB868" s="246"/>
      <c r="AC868" s="248"/>
      <c r="AD868" s="246"/>
      <c r="AE868" s="246"/>
      <c r="AF868" s="246"/>
      <c r="AG868" s="108" t="str">
        <f t="shared" ref="AG868:AG931" si="109">IF(I868="","",IF(COUNTA(J868:W868)&gt;4,"超過項目上限",IF(COUNTA(J868:W868)=0,200,IF(COUNTA(AB868)=1,COUNTA(J868:W868)*($AG$31+$AG$32)+$AG$30,IF(COUNTA(AB868)=0,COUNTA(J868:W868)*$AG$31+$AG$30,"輸入錯誤")))))</f>
        <v/>
      </c>
      <c r="AH868" s="13" t="str">
        <f t="shared" si="105"/>
        <v/>
      </c>
      <c r="AI868" s="181" t="str">
        <f>UPPER(IF($Z868="","",IF(COUNTIF($AI$34:$AI867,$Z868)&lt;1,$Z868,"")))</f>
        <v/>
      </c>
      <c r="AJ868" s="36" t="str">
        <f t="shared" si="103"/>
        <v/>
      </c>
      <c r="AK868" s="109" t="str">
        <f t="shared" si="106"/>
        <v/>
      </c>
      <c r="AL868" s="246"/>
      <c r="AM868" s="33"/>
    </row>
    <row r="869" spans="1:39">
      <c r="A869" s="36" t="str">
        <f t="shared" si="107"/>
        <v>XXX</v>
      </c>
      <c r="B869" s="105" t="str">
        <f t="shared" si="104"/>
        <v/>
      </c>
      <c r="C869" s="178"/>
      <c r="D869" s="36"/>
      <c r="E869" s="36" t="str">
        <f t="shared" si="108"/>
        <v/>
      </c>
      <c r="F869" s="246"/>
      <c r="G869" s="246"/>
      <c r="H869" s="246"/>
      <c r="I869" s="246"/>
      <c r="J869" s="246"/>
      <c r="K869" s="246"/>
      <c r="L869" s="246"/>
      <c r="M869" s="246"/>
      <c r="N869" s="246"/>
      <c r="O869" s="246"/>
      <c r="P869" s="246"/>
      <c r="Q869" s="246"/>
      <c r="R869" s="246"/>
      <c r="S869" s="246"/>
      <c r="T869" s="246"/>
      <c r="U869" s="246"/>
      <c r="V869" s="246"/>
      <c r="W869" s="246"/>
      <c r="X869" s="246"/>
      <c r="Y869" s="246"/>
      <c r="Z869" s="246"/>
      <c r="AA869" s="247"/>
      <c r="AB869" s="246"/>
      <c r="AC869" s="248"/>
      <c r="AD869" s="246"/>
      <c r="AE869" s="246"/>
      <c r="AF869" s="246"/>
      <c r="AG869" s="108" t="str">
        <f t="shared" si="109"/>
        <v/>
      </c>
      <c r="AH869" s="13" t="str">
        <f t="shared" si="105"/>
        <v/>
      </c>
      <c r="AI869" s="181" t="str">
        <f>UPPER(IF($Z869="","",IF(COUNTIF($AI$34:$AI868,$Z869)&lt;1,$Z869,"")))</f>
        <v/>
      </c>
      <c r="AJ869" s="36" t="str">
        <f t="shared" si="103"/>
        <v/>
      </c>
      <c r="AK869" s="109" t="str">
        <f t="shared" si="106"/>
        <v/>
      </c>
      <c r="AL869" s="246"/>
      <c r="AM869" s="33"/>
    </row>
    <row r="870" spans="1:39">
      <c r="A870" s="36" t="str">
        <f t="shared" si="107"/>
        <v>XXX</v>
      </c>
      <c r="B870" s="105" t="str">
        <f t="shared" si="104"/>
        <v/>
      </c>
      <c r="C870" s="178"/>
      <c r="D870" s="36"/>
      <c r="E870" s="36" t="str">
        <f t="shared" si="108"/>
        <v/>
      </c>
      <c r="F870" s="246"/>
      <c r="G870" s="246"/>
      <c r="H870" s="246"/>
      <c r="I870" s="246"/>
      <c r="J870" s="246"/>
      <c r="K870" s="246"/>
      <c r="L870" s="246"/>
      <c r="M870" s="246"/>
      <c r="N870" s="246"/>
      <c r="O870" s="246"/>
      <c r="P870" s="246"/>
      <c r="Q870" s="246"/>
      <c r="R870" s="246"/>
      <c r="S870" s="246"/>
      <c r="T870" s="246"/>
      <c r="U870" s="246"/>
      <c r="V870" s="246"/>
      <c r="W870" s="246"/>
      <c r="X870" s="246"/>
      <c r="Y870" s="246"/>
      <c r="Z870" s="246"/>
      <c r="AA870" s="247"/>
      <c r="AB870" s="246"/>
      <c r="AC870" s="248"/>
      <c r="AD870" s="246"/>
      <c r="AE870" s="246"/>
      <c r="AF870" s="246"/>
      <c r="AG870" s="108" t="str">
        <f t="shared" si="109"/>
        <v/>
      </c>
      <c r="AH870" s="13" t="str">
        <f t="shared" si="105"/>
        <v/>
      </c>
      <c r="AI870" s="181" t="str">
        <f>UPPER(IF($Z870="","",IF(COUNTIF($AI$34:$AI869,$Z870)&lt;1,$Z870,"")))</f>
        <v/>
      </c>
      <c r="AJ870" s="36" t="str">
        <f t="shared" si="103"/>
        <v/>
      </c>
      <c r="AK870" s="109" t="str">
        <f t="shared" si="106"/>
        <v/>
      </c>
      <c r="AL870" s="246"/>
      <c r="AM870" s="33"/>
    </row>
    <row r="871" spans="1:39">
      <c r="A871" s="36" t="str">
        <f t="shared" si="107"/>
        <v>XXX</v>
      </c>
      <c r="B871" s="105" t="str">
        <f t="shared" si="104"/>
        <v/>
      </c>
      <c r="C871" s="178"/>
      <c r="D871" s="36"/>
      <c r="E871" s="36" t="str">
        <f t="shared" si="108"/>
        <v/>
      </c>
      <c r="F871" s="246"/>
      <c r="G871" s="246"/>
      <c r="H871" s="246"/>
      <c r="I871" s="246"/>
      <c r="J871" s="246"/>
      <c r="K871" s="246"/>
      <c r="L871" s="246"/>
      <c r="M871" s="246"/>
      <c r="N871" s="246"/>
      <c r="O871" s="246"/>
      <c r="P871" s="246"/>
      <c r="Q871" s="246"/>
      <c r="R871" s="246"/>
      <c r="S871" s="246"/>
      <c r="T871" s="246"/>
      <c r="U871" s="246"/>
      <c r="V871" s="246"/>
      <c r="W871" s="246"/>
      <c r="X871" s="246"/>
      <c r="Y871" s="246"/>
      <c r="Z871" s="246"/>
      <c r="AA871" s="247"/>
      <c r="AB871" s="246"/>
      <c r="AC871" s="248"/>
      <c r="AD871" s="246"/>
      <c r="AE871" s="246"/>
      <c r="AF871" s="246"/>
      <c r="AG871" s="108" t="str">
        <f t="shared" si="109"/>
        <v/>
      </c>
      <c r="AH871" s="13" t="str">
        <f t="shared" si="105"/>
        <v/>
      </c>
      <c r="AI871" s="181" t="str">
        <f>UPPER(IF($Z871="","",IF(COUNTIF($AI$34:$AI870,$Z871)&lt;1,$Z871,"")))</f>
        <v/>
      </c>
      <c r="AJ871" s="36" t="str">
        <f t="shared" si="103"/>
        <v/>
      </c>
      <c r="AK871" s="109" t="str">
        <f t="shared" si="106"/>
        <v/>
      </c>
      <c r="AL871" s="246"/>
      <c r="AM871" s="33"/>
    </row>
    <row r="872" spans="1:39">
      <c r="A872" s="36" t="str">
        <f t="shared" si="107"/>
        <v>XXX</v>
      </c>
      <c r="B872" s="105" t="str">
        <f t="shared" si="104"/>
        <v/>
      </c>
      <c r="C872" s="178"/>
      <c r="D872" s="36"/>
      <c r="E872" s="36" t="str">
        <f t="shared" si="108"/>
        <v/>
      </c>
      <c r="F872" s="246"/>
      <c r="G872" s="246"/>
      <c r="H872" s="246"/>
      <c r="I872" s="246"/>
      <c r="J872" s="246"/>
      <c r="K872" s="246"/>
      <c r="L872" s="246"/>
      <c r="M872" s="246"/>
      <c r="N872" s="246"/>
      <c r="O872" s="246"/>
      <c r="P872" s="246"/>
      <c r="Q872" s="246"/>
      <c r="R872" s="246"/>
      <c r="S872" s="246"/>
      <c r="T872" s="246"/>
      <c r="U872" s="246"/>
      <c r="V872" s="246"/>
      <c r="W872" s="246"/>
      <c r="X872" s="246"/>
      <c r="Y872" s="246"/>
      <c r="Z872" s="246"/>
      <c r="AA872" s="247"/>
      <c r="AB872" s="246"/>
      <c r="AC872" s="248"/>
      <c r="AD872" s="246"/>
      <c r="AE872" s="246"/>
      <c r="AF872" s="246"/>
      <c r="AG872" s="108" t="str">
        <f t="shared" si="109"/>
        <v/>
      </c>
      <c r="AH872" s="13" t="str">
        <f t="shared" si="105"/>
        <v/>
      </c>
      <c r="AI872" s="181" t="str">
        <f>UPPER(IF($Z872="","",IF(COUNTIF($AI$34:$AI871,$Z872)&lt;1,$Z872,"")))</f>
        <v/>
      </c>
      <c r="AJ872" s="36" t="str">
        <f t="shared" si="103"/>
        <v/>
      </c>
      <c r="AK872" s="109" t="str">
        <f t="shared" si="106"/>
        <v/>
      </c>
      <c r="AL872" s="246"/>
      <c r="AM872" s="33"/>
    </row>
    <row r="873" spans="1:39">
      <c r="A873" s="36" t="str">
        <f t="shared" si="107"/>
        <v>XXX</v>
      </c>
      <c r="B873" s="105" t="str">
        <f t="shared" si="104"/>
        <v/>
      </c>
      <c r="C873" s="178"/>
      <c r="D873" s="36"/>
      <c r="E873" s="36" t="str">
        <f t="shared" si="108"/>
        <v/>
      </c>
      <c r="F873" s="246"/>
      <c r="G873" s="246"/>
      <c r="H873" s="246"/>
      <c r="I873" s="246"/>
      <c r="J873" s="246"/>
      <c r="K873" s="246"/>
      <c r="L873" s="246"/>
      <c r="M873" s="246"/>
      <c r="N873" s="246"/>
      <c r="O873" s="246"/>
      <c r="P873" s="246"/>
      <c r="Q873" s="246"/>
      <c r="R873" s="246"/>
      <c r="S873" s="246"/>
      <c r="T873" s="246"/>
      <c r="U873" s="246"/>
      <c r="V873" s="246"/>
      <c r="W873" s="246"/>
      <c r="X873" s="246"/>
      <c r="Y873" s="246"/>
      <c r="Z873" s="246"/>
      <c r="AA873" s="247"/>
      <c r="AB873" s="246"/>
      <c r="AC873" s="248"/>
      <c r="AD873" s="246"/>
      <c r="AE873" s="246"/>
      <c r="AF873" s="246"/>
      <c r="AG873" s="108" t="str">
        <f t="shared" si="109"/>
        <v/>
      </c>
      <c r="AH873" s="13" t="str">
        <f t="shared" si="105"/>
        <v/>
      </c>
      <c r="AI873" s="181" t="str">
        <f>UPPER(IF($Z873="","",IF(COUNTIF($AI$34:$AI872,$Z873)&lt;1,$Z873,"")))</f>
        <v/>
      </c>
      <c r="AJ873" s="36" t="str">
        <f t="shared" si="103"/>
        <v/>
      </c>
      <c r="AK873" s="109" t="str">
        <f t="shared" si="106"/>
        <v/>
      </c>
      <c r="AL873" s="246"/>
      <c r="AM873" s="33"/>
    </row>
    <row r="874" spans="1:39">
      <c r="A874" s="36" t="str">
        <f t="shared" si="107"/>
        <v>XXX</v>
      </c>
      <c r="B874" s="105" t="str">
        <f t="shared" si="104"/>
        <v/>
      </c>
      <c r="C874" s="178"/>
      <c r="D874" s="36"/>
      <c r="E874" s="36" t="str">
        <f t="shared" si="108"/>
        <v/>
      </c>
      <c r="F874" s="246"/>
      <c r="G874" s="246"/>
      <c r="H874" s="246"/>
      <c r="I874" s="246"/>
      <c r="J874" s="246"/>
      <c r="K874" s="246"/>
      <c r="L874" s="246"/>
      <c r="M874" s="246"/>
      <c r="N874" s="246"/>
      <c r="O874" s="246"/>
      <c r="P874" s="246"/>
      <c r="Q874" s="246"/>
      <c r="R874" s="246"/>
      <c r="S874" s="246"/>
      <c r="T874" s="246"/>
      <c r="U874" s="246"/>
      <c r="V874" s="246"/>
      <c r="W874" s="246"/>
      <c r="X874" s="246"/>
      <c r="Y874" s="246"/>
      <c r="Z874" s="246"/>
      <c r="AA874" s="247"/>
      <c r="AB874" s="246"/>
      <c r="AC874" s="248"/>
      <c r="AD874" s="246"/>
      <c r="AE874" s="246"/>
      <c r="AF874" s="246"/>
      <c r="AG874" s="108" t="str">
        <f t="shared" si="109"/>
        <v/>
      </c>
      <c r="AH874" s="13" t="str">
        <f t="shared" si="105"/>
        <v/>
      </c>
      <c r="AI874" s="181" t="str">
        <f>UPPER(IF($Z874="","",IF(COUNTIF($AI$34:$AI873,$Z874)&lt;1,$Z874,"")))</f>
        <v/>
      </c>
      <c r="AJ874" s="36" t="str">
        <f t="shared" si="103"/>
        <v/>
      </c>
      <c r="AK874" s="109" t="str">
        <f t="shared" si="106"/>
        <v/>
      </c>
      <c r="AL874" s="246"/>
      <c r="AM874" s="33"/>
    </row>
    <row r="875" spans="1:39">
      <c r="A875" s="36" t="str">
        <f t="shared" si="107"/>
        <v>XXX</v>
      </c>
      <c r="B875" s="105" t="str">
        <f t="shared" si="104"/>
        <v/>
      </c>
      <c r="C875" s="178"/>
      <c r="D875" s="36"/>
      <c r="E875" s="36" t="str">
        <f t="shared" si="108"/>
        <v/>
      </c>
      <c r="F875" s="246"/>
      <c r="G875" s="246"/>
      <c r="H875" s="246"/>
      <c r="I875" s="246"/>
      <c r="J875" s="246"/>
      <c r="K875" s="246"/>
      <c r="L875" s="246"/>
      <c r="M875" s="246"/>
      <c r="N875" s="246"/>
      <c r="O875" s="246"/>
      <c r="P875" s="246"/>
      <c r="Q875" s="246"/>
      <c r="R875" s="246"/>
      <c r="S875" s="246"/>
      <c r="T875" s="246"/>
      <c r="U875" s="246"/>
      <c r="V875" s="246"/>
      <c r="W875" s="246"/>
      <c r="X875" s="246"/>
      <c r="Y875" s="246"/>
      <c r="Z875" s="246"/>
      <c r="AA875" s="247"/>
      <c r="AB875" s="246"/>
      <c r="AC875" s="248"/>
      <c r="AD875" s="246"/>
      <c r="AE875" s="246"/>
      <c r="AF875" s="246"/>
      <c r="AG875" s="108" t="str">
        <f t="shared" si="109"/>
        <v/>
      </c>
      <c r="AH875" s="13" t="str">
        <f t="shared" si="105"/>
        <v/>
      </c>
      <c r="AI875" s="181" t="str">
        <f>UPPER(IF($Z875="","",IF(COUNTIF($AI$34:$AI874,$Z875)&lt;1,$Z875,"")))</f>
        <v/>
      </c>
      <c r="AJ875" s="36" t="str">
        <f t="shared" si="103"/>
        <v/>
      </c>
      <c r="AK875" s="109" t="str">
        <f t="shared" si="106"/>
        <v/>
      </c>
      <c r="AL875" s="246"/>
      <c r="AM875" s="33"/>
    </row>
    <row r="876" spans="1:39">
      <c r="A876" s="36" t="str">
        <f t="shared" si="107"/>
        <v>XXX</v>
      </c>
      <c r="B876" s="105" t="str">
        <f t="shared" si="104"/>
        <v/>
      </c>
      <c r="C876" s="178"/>
      <c r="D876" s="36"/>
      <c r="E876" s="36" t="str">
        <f t="shared" si="108"/>
        <v/>
      </c>
      <c r="F876" s="246"/>
      <c r="G876" s="246"/>
      <c r="H876" s="246"/>
      <c r="I876" s="246"/>
      <c r="J876" s="246"/>
      <c r="K876" s="246"/>
      <c r="L876" s="246"/>
      <c r="M876" s="246"/>
      <c r="N876" s="246"/>
      <c r="O876" s="246"/>
      <c r="P876" s="246"/>
      <c r="Q876" s="246"/>
      <c r="R876" s="246"/>
      <c r="S876" s="246"/>
      <c r="T876" s="246"/>
      <c r="U876" s="246"/>
      <c r="V876" s="246"/>
      <c r="W876" s="246"/>
      <c r="X876" s="246"/>
      <c r="Y876" s="246"/>
      <c r="Z876" s="246"/>
      <c r="AA876" s="247"/>
      <c r="AB876" s="246"/>
      <c r="AC876" s="248"/>
      <c r="AD876" s="246"/>
      <c r="AE876" s="246"/>
      <c r="AF876" s="246"/>
      <c r="AG876" s="108" t="str">
        <f t="shared" si="109"/>
        <v/>
      </c>
      <c r="AH876" s="13" t="str">
        <f t="shared" si="105"/>
        <v/>
      </c>
      <c r="AI876" s="181" t="str">
        <f>UPPER(IF($Z876="","",IF(COUNTIF($AI$34:$AI875,$Z876)&lt;1,$Z876,"")))</f>
        <v/>
      </c>
      <c r="AJ876" s="36" t="str">
        <f t="shared" si="103"/>
        <v/>
      </c>
      <c r="AK876" s="109" t="str">
        <f t="shared" si="106"/>
        <v/>
      </c>
      <c r="AL876" s="246"/>
      <c r="AM876" s="33"/>
    </row>
    <row r="877" spans="1:39">
      <c r="A877" s="36" t="str">
        <f t="shared" si="107"/>
        <v>XXX</v>
      </c>
      <c r="B877" s="105" t="str">
        <f t="shared" si="104"/>
        <v/>
      </c>
      <c r="C877" s="178"/>
      <c r="D877" s="36"/>
      <c r="E877" s="36" t="str">
        <f t="shared" si="108"/>
        <v/>
      </c>
      <c r="F877" s="246"/>
      <c r="G877" s="246"/>
      <c r="H877" s="246"/>
      <c r="I877" s="246"/>
      <c r="J877" s="246"/>
      <c r="K877" s="246"/>
      <c r="L877" s="246"/>
      <c r="M877" s="246"/>
      <c r="N877" s="246"/>
      <c r="O877" s="246"/>
      <c r="P877" s="246"/>
      <c r="Q877" s="246"/>
      <c r="R877" s="246"/>
      <c r="S877" s="246"/>
      <c r="T877" s="246"/>
      <c r="U877" s="246"/>
      <c r="V877" s="246"/>
      <c r="W877" s="246"/>
      <c r="X877" s="246"/>
      <c r="Y877" s="246"/>
      <c r="Z877" s="246"/>
      <c r="AA877" s="247"/>
      <c r="AB877" s="246"/>
      <c r="AC877" s="248"/>
      <c r="AD877" s="246"/>
      <c r="AE877" s="246"/>
      <c r="AF877" s="246"/>
      <c r="AG877" s="108" t="str">
        <f t="shared" si="109"/>
        <v/>
      </c>
      <c r="AH877" s="13" t="str">
        <f t="shared" si="105"/>
        <v/>
      </c>
      <c r="AI877" s="181" t="str">
        <f>UPPER(IF($Z877="","",IF(COUNTIF($AI$34:$AI876,$Z877)&lt;1,$Z877,"")))</f>
        <v/>
      </c>
      <c r="AJ877" s="36" t="str">
        <f t="shared" si="103"/>
        <v/>
      </c>
      <c r="AK877" s="109" t="str">
        <f t="shared" si="106"/>
        <v/>
      </c>
      <c r="AL877" s="246"/>
      <c r="AM877" s="33"/>
    </row>
    <row r="878" spans="1:39">
      <c r="A878" s="36" t="str">
        <f t="shared" si="107"/>
        <v>XXX</v>
      </c>
      <c r="B878" s="105" t="str">
        <f t="shared" si="104"/>
        <v/>
      </c>
      <c r="C878" s="178"/>
      <c r="D878" s="36"/>
      <c r="E878" s="36" t="str">
        <f t="shared" si="108"/>
        <v/>
      </c>
      <c r="F878" s="246"/>
      <c r="G878" s="246"/>
      <c r="H878" s="246"/>
      <c r="I878" s="246"/>
      <c r="J878" s="246"/>
      <c r="K878" s="246"/>
      <c r="L878" s="246"/>
      <c r="M878" s="246"/>
      <c r="N878" s="246"/>
      <c r="O878" s="246"/>
      <c r="P878" s="246"/>
      <c r="Q878" s="246"/>
      <c r="R878" s="246"/>
      <c r="S878" s="246"/>
      <c r="T878" s="246"/>
      <c r="U878" s="246"/>
      <c r="V878" s="246"/>
      <c r="W878" s="246"/>
      <c r="X878" s="246"/>
      <c r="Y878" s="246"/>
      <c r="Z878" s="246"/>
      <c r="AA878" s="247"/>
      <c r="AB878" s="246"/>
      <c r="AC878" s="248"/>
      <c r="AD878" s="246"/>
      <c r="AE878" s="246"/>
      <c r="AF878" s="246"/>
      <c r="AG878" s="108" t="str">
        <f t="shared" si="109"/>
        <v/>
      </c>
      <c r="AH878" s="13" t="str">
        <f t="shared" si="105"/>
        <v/>
      </c>
      <c r="AI878" s="181" t="str">
        <f>UPPER(IF($Z878="","",IF(COUNTIF($AI$34:$AI877,$Z878)&lt;1,$Z878,"")))</f>
        <v/>
      </c>
      <c r="AJ878" s="36" t="str">
        <f t="shared" si="103"/>
        <v/>
      </c>
      <c r="AK878" s="109" t="str">
        <f t="shared" si="106"/>
        <v/>
      </c>
      <c r="AL878" s="246"/>
      <c r="AM878" s="33"/>
    </row>
    <row r="879" spans="1:39">
      <c r="A879" s="36" t="str">
        <f t="shared" si="107"/>
        <v>XXX</v>
      </c>
      <c r="B879" s="105" t="str">
        <f t="shared" si="104"/>
        <v/>
      </c>
      <c r="C879" s="178"/>
      <c r="D879" s="36"/>
      <c r="E879" s="36" t="str">
        <f t="shared" si="108"/>
        <v/>
      </c>
      <c r="F879" s="246"/>
      <c r="G879" s="246"/>
      <c r="H879" s="246"/>
      <c r="I879" s="246"/>
      <c r="J879" s="246"/>
      <c r="K879" s="246"/>
      <c r="L879" s="246"/>
      <c r="M879" s="246"/>
      <c r="N879" s="246"/>
      <c r="O879" s="246"/>
      <c r="P879" s="246"/>
      <c r="Q879" s="246"/>
      <c r="R879" s="246"/>
      <c r="S879" s="246"/>
      <c r="T879" s="246"/>
      <c r="U879" s="246"/>
      <c r="V879" s="246"/>
      <c r="W879" s="246"/>
      <c r="X879" s="246"/>
      <c r="Y879" s="246"/>
      <c r="Z879" s="246"/>
      <c r="AA879" s="247"/>
      <c r="AB879" s="246"/>
      <c r="AC879" s="248"/>
      <c r="AD879" s="246"/>
      <c r="AE879" s="246"/>
      <c r="AF879" s="246"/>
      <c r="AG879" s="108" t="str">
        <f t="shared" si="109"/>
        <v/>
      </c>
      <c r="AH879" s="13" t="str">
        <f t="shared" si="105"/>
        <v/>
      </c>
      <c r="AI879" s="181" t="str">
        <f>UPPER(IF($Z879="","",IF(COUNTIF($AI$34:$AI878,$Z879)&lt;1,$Z879,"")))</f>
        <v/>
      </c>
      <c r="AJ879" s="36" t="str">
        <f t="shared" si="103"/>
        <v/>
      </c>
      <c r="AK879" s="109" t="str">
        <f t="shared" si="106"/>
        <v/>
      </c>
      <c r="AL879" s="246"/>
      <c r="AM879" s="33"/>
    </row>
    <row r="880" spans="1:39">
      <c r="A880" s="36" t="str">
        <f t="shared" si="107"/>
        <v>XXX</v>
      </c>
      <c r="B880" s="105" t="str">
        <f t="shared" si="104"/>
        <v/>
      </c>
      <c r="C880" s="178"/>
      <c r="D880" s="36"/>
      <c r="E880" s="36" t="str">
        <f t="shared" si="108"/>
        <v/>
      </c>
      <c r="F880" s="246"/>
      <c r="G880" s="246"/>
      <c r="H880" s="246"/>
      <c r="I880" s="246"/>
      <c r="J880" s="246"/>
      <c r="K880" s="246"/>
      <c r="L880" s="246"/>
      <c r="M880" s="246"/>
      <c r="N880" s="246"/>
      <c r="O880" s="246"/>
      <c r="P880" s="246"/>
      <c r="Q880" s="246"/>
      <c r="R880" s="246"/>
      <c r="S880" s="246"/>
      <c r="T880" s="246"/>
      <c r="U880" s="246"/>
      <c r="V880" s="246"/>
      <c r="W880" s="246"/>
      <c r="X880" s="246"/>
      <c r="Y880" s="246"/>
      <c r="Z880" s="246"/>
      <c r="AA880" s="247"/>
      <c r="AB880" s="246"/>
      <c r="AC880" s="248"/>
      <c r="AD880" s="246"/>
      <c r="AE880" s="246"/>
      <c r="AF880" s="246"/>
      <c r="AG880" s="108" t="str">
        <f t="shared" si="109"/>
        <v/>
      </c>
      <c r="AH880" s="13" t="str">
        <f t="shared" si="105"/>
        <v/>
      </c>
      <c r="AI880" s="181" t="str">
        <f>UPPER(IF($Z880="","",IF(COUNTIF($AI$34:$AI879,$Z880)&lt;1,$Z880,"")))</f>
        <v/>
      </c>
      <c r="AJ880" s="36" t="str">
        <f t="shared" si="103"/>
        <v/>
      </c>
      <c r="AK880" s="109" t="str">
        <f t="shared" si="106"/>
        <v/>
      </c>
      <c r="AL880" s="246"/>
      <c r="AM880" s="33"/>
    </row>
    <row r="881" spans="1:39">
      <c r="A881" s="36" t="str">
        <f t="shared" si="107"/>
        <v>XXX</v>
      </c>
      <c r="B881" s="105" t="str">
        <f t="shared" si="104"/>
        <v/>
      </c>
      <c r="C881" s="178"/>
      <c r="D881" s="36"/>
      <c r="E881" s="36" t="str">
        <f t="shared" si="108"/>
        <v/>
      </c>
      <c r="F881" s="246"/>
      <c r="G881" s="246"/>
      <c r="H881" s="246"/>
      <c r="I881" s="246"/>
      <c r="J881" s="246"/>
      <c r="K881" s="246"/>
      <c r="L881" s="246"/>
      <c r="M881" s="246"/>
      <c r="N881" s="246"/>
      <c r="O881" s="246"/>
      <c r="P881" s="246"/>
      <c r="Q881" s="246"/>
      <c r="R881" s="246"/>
      <c r="S881" s="246"/>
      <c r="T881" s="246"/>
      <c r="U881" s="246"/>
      <c r="V881" s="246"/>
      <c r="W881" s="246"/>
      <c r="X881" s="246"/>
      <c r="Y881" s="246"/>
      <c r="Z881" s="246"/>
      <c r="AA881" s="247"/>
      <c r="AB881" s="246"/>
      <c r="AC881" s="248"/>
      <c r="AD881" s="246"/>
      <c r="AE881" s="246"/>
      <c r="AF881" s="246"/>
      <c r="AG881" s="108" t="str">
        <f t="shared" si="109"/>
        <v/>
      </c>
      <c r="AH881" s="13" t="str">
        <f t="shared" si="105"/>
        <v/>
      </c>
      <c r="AI881" s="181" t="str">
        <f>UPPER(IF($Z881="","",IF(COUNTIF($AI$34:$AI880,$Z881)&lt;1,$Z881,"")))</f>
        <v/>
      </c>
      <c r="AJ881" s="36" t="str">
        <f t="shared" si="103"/>
        <v/>
      </c>
      <c r="AK881" s="109" t="str">
        <f t="shared" si="106"/>
        <v/>
      </c>
      <c r="AL881" s="246"/>
      <c r="AM881" s="33"/>
    </row>
    <row r="882" spans="1:39">
      <c r="A882" s="36" t="str">
        <f t="shared" si="107"/>
        <v>XXX</v>
      </c>
      <c r="B882" s="105" t="str">
        <f t="shared" si="104"/>
        <v/>
      </c>
      <c r="C882" s="178"/>
      <c r="D882" s="36"/>
      <c r="E882" s="36" t="str">
        <f t="shared" si="108"/>
        <v/>
      </c>
      <c r="F882" s="246"/>
      <c r="G882" s="246"/>
      <c r="H882" s="246"/>
      <c r="I882" s="246"/>
      <c r="J882" s="246"/>
      <c r="K882" s="246"/>
      <c r="L882" s="246"/>
      <c r="M882" s="246"/>
      <c r="N882" s="246"/>
      <c r="O882" s="246"/>
      <c r="P882" s="246"/>
      <c r="Q882" s="246"/>
      <c r="R882" s="246"/>
      <c r="S882" s="246"/>
      <c r="T882" s="246"/>
      <c r="U882" s="246"/>
      <c r="V882" s="246"/>
      <c r="W882" s="246"/>
      <c r="X882" s="246"/>
      <c r="Y882" s="246"/>
      <c r="Z882" s="246"/>
      <c r="AA882" s="247"/>
      <c r="AB882" s="246"/>
      <c r="AC882" s="248"/>
      <c r="AD882" s="246"/>
      <c r="AE882" s="246"/>
      <c r="AF882" s="246"/>
      <c r="AG882" s="108" t="str">
        <f t="shared" si="109"/>
        <v/>
      </c>
      <c r="AH882" s="13" t="str">
        <f t="shared" si="105"/>
        <v/>
      </c>
      <c r="AI882" s="181" t="str">
        <f>UPPER(IF($Z882="","",IF(COUNTIF($AI$34:$AI881,$Z882)&lt;1,$Z882,"")))</f>
        <v/>
      </c>
      <c r="AJ882" s="36" t="str">
        <f t="shared" si="103"/>
        <v/>
      </c>
      <c r="AK882" s="109" t="str">
        <f t="shared" si="106"/>
        <v/>
      </c>
      <c r="AL882" s="246"/>
      <c r="AM882" s="33"/>
    </row>
    <row r="883" spans="1:39">
      <c r="A883" s="36" t="str">
        <f t="shared" si="107"/>
        <v>XXX</v>
      </c>
      <c r="B883" s="105" t="str">
        <f t="shared" si="104"/>
        <v/>
      </c>
      <c r="C883" s="178"/>
      <c r="D883" s="36"/>
      <c r="E883" s="36" t="str">
        <f t="shared" si="108"/>
        <v/>
      </c>
      <c r="F883" s="246"/>
      <c r="G883" s="246"/>
      <c r="H883" s="246"/>
      <c r="I883" s="246"/>
      <c r="J883" s="246"/>
      <c r="K883" s="246"/>
      <c r="L883" s="246"/>
      <c r="M883" s="246"/>
      <c r="N883" s="246"/>
      <c r="O883" s="246"/>
      <c r="P883" s="246"/>
      <c r="Q883" s="246"/>
      <c r="R883" s="246"/>
      <c r="S883" s="246"/>
      <c r="T883" s="246"/>
      <c r="U883" s="246"/>
      <c r="V883" s="246"/>
      <c r="W883" s="246"/>
      <c r="X883" s="246"/>
      <c r="Y883" s="246"/>
      <c r="Z883" s="246"/>
      <c r="AA883" s="247"/>
      <c r="AB883" s="246"/>
      <c r="AC883" s="248"/>
      <c r="AD883" s="246"/>
      <c r="AE883" s="246"/>
      <c r="AF883" s="246"/>
      <c r="AG883" s="108" t="str">
        <f t="shared" si="109"/>
        <v/>
      </c>
      <c r="AH883" s="13" t="str">
        <f t="shared" si="105"/>
        <v/>
      </c>
      <c r="AI883" s="181" t="str">
        <f>UPPER(IF($Z883="","",IF(COUNTIF($AI$34:$AI882,$Z883)&lt;1,$Z883,"")))</f>
        <v/>
      </c>
      <c r="AJ883" s="36" t="str">
        <f t="shared" si="103"/>
        <v/>
      </c>
      <c r="AK883" s="109" t="str">
        <f t="shared" si="106"/>
        <v/>
      </c>
      <c r="AL883" s="246"/>
      <c r="AM883" s="33"/>
    </row>
    <row r="884" spans="1:39">
      <c r="A884" s="36" t="str">
        <f t="shared" si="107"/>
        <v>XXX</v>
      </c>
      <c r="B884" s="105" t="str">
        <f t="shared" si="104"/>
        <v/>
      </c>
      <c r="C884" s="178"/>
      <c r="D884" s="36"/>
      <c r="E884" s="36" t="str">
        <f t="shared" si="108"/>
        <v/>
      </c>
      <c r="F884" s="246"/>
      <c r="G884" s="246"/>
      <c r="H884" s="246"/>
      <c r="I884" s="246"/>
      <c r="J884" s="246"/>
      <c r="K884" s="246"/>
      <c r="L884" s="246"/>
      <c r="M884" s="246"/>
      <c r="N884" s="246"/>
      <c r="O884" s="246"/>
      <c r="P884" s="246"/>
      <c r="Q884" s="246"/>
      <c r="R884" s="246"/>
      <c r="S884" s="246"/>
      <c r="T884" s="246"/>
      <c r="U884" s="246"/>
      <c r="V884" s="246"/>
      <c r="W884" s="246"/>
      <c r="X884" s="246"/>
      <c r="Y884" s="246"/>
      <c r="Z884" s="246"/>
      <c r="AA884" s="247"/>
      <c r="AB884" s="246"/>
      <c r="AC884" s="248"/>
      <c r="AD884" s="246"/>
      <c r="AE884" s="246"/>
      <c r="AF884" s="246"/>
      <c r="AG884" s="108" t="str">
        <f t="shared" si="109"/>
        <v/>
      </c>
      <c r="AH884" s="13" t="str">
        <f t="shared" si="105"/>
        <v/>
      </c>
      <c r="AI884" s="181" t="str">
        <f>UPPER(IF($Z884="","",IF(COUNTIF($AI$34:$AI883,$Z884)&lt;1,$Z884,"")))</f>
        <v/>
      </c>
      <c r="AJ884" s="36" t="str">
        <f t="shared" si="103"/>
        <v/>
      </c>
      <c r="AK884" s="109" t="str">
        <f t="shared" si="106"/>
        <v/>
      </c>
      <c r="AL884" s="246"/>
      <c r="AM884" s="33"/>
    </row>
    <row r="885" spans="1:39">
      <c r="A885" s="36" t="str">
        <f t="shared" si="107"/>
        <v>XXX</v>
      </c>
      <c r="B885" s="105" t="str">
        <f t="shared" si="104"/>
        <v/>
      </c>
      <c r="C885" s="178"/>
      <c r="D885" s="36"/>
      <c r="E885" s="36" t="str">
        <f t="shared" si="108"/>
        <v/>
      </c>
      <c r="F885" s="246"/>
      <c r="G885" s="246"/>
      <c r="H885" s="246"/>
      <c r="I885" s="246"/>
      <c r="J885" s="246"/>
      <c r="K885" s="246"/>
      <c r="L885" s="246"/>
      <c r="M885" s="246"/>
      <c r="N885" s="246"/>
      <c r="O885" s="246"/>
      <c r="P885" s="246"/>
      <c r="Q885" s="246"/>
      <c r="R885" s="246"/>
      <c r="S885" s="246"/>
      <c r="T885" s="246"/>
      <c r="U885" s="246"/>
      <c r="V885" s="246"/>
      <c r="W885" s="246"/>
      <c r="X885" s="246"/>
      <c r="Y885" s="246"/>
      <c r="Z885" s="246"/>
      <c r="AA885" s="247"/>
      <c r="AB885" s="246"/>
      <c r="AC885" s="248"/>
      <c r="AD885" s="246"/>
      <c r="AE885" s="246"/>
      <c r="AF885" s="246"/>
      <c r="AG885" s="108" t="str">
        <f t="shared" si="109"/>
        <v/>
      </c>
      <c r="AH885" s="13" t="str">
        <f t="shared" si="105"/>
        <v/>
      </c>
      <c r="AI885" s="181" t="str">
        <f>UPPER(IF($Z885="","",IF(COUNTIF($AI$34:$AI884,$Z885)&lt;1,$Z885,"")))</f>
        <v/>
      </c>
      <c r="AJ885" s="36" t="str">
        <f t="shared" si="103"/>
        <v/>
      </c>
      <c r="AK885" s="109" t="str">
        <f t="shared" si="106"/>
        <v/>
      </c>
      <c r="AL885" s="246"/>
      <c r="AM885" s="33"/>
    </row>
    <row r="886" spans="1:39">
      <c r="A886" s="36" t="str">
        <f t="shared" si="107"/>
        <v>XXX</v>
      </c>
      <c r="B886" s="105" t="str">
        <f t="shared" si="104"/>
        <v/>
      </c>
      <c r="C886" s="178"/>
      <c r="D886" s="36"/>
      <c r="E886" s="36" t="str">
        <f t="shared" si="108"/>
        <v/>
      </c>
      <c r="F886" s="246"/>
      <c r="G886" s="246"/>
      <c r="H886" s="246"/>
      <c r="I886" s="246"/>
      <c r="J886" s="246"/>
      <c r="K886" s="246"/>
      <c r="L886" s="246"/>
      <c r="M886" s="246"/>
      <c r="N886" s="246"/>
      <c r="O886" s="246"/>
      <c r="P886" s="246"/>
      <c r="Q886" s="246"/>
      <c r="R886" s="246"/>
      <c r="S886" s="246"/>
      <c r="T886" s="246"/>
      <c r="U886" s="246"/>
      <c r="V886" s="246"/>
      <c r="W886" s="246"/>
      <c r="X886" s="246"/>
      <c r="Y886" s="246"/>
      <c r="Z886" s="246"/>
      <c r="AA886" s="247"/>
      <c r="AB886" s="246"/>
      <c r="AC886" s="248"/>
      <c r="AD886" s="246"/>
      <c r="AE886" s="246"/>
      <c r="AF886" s="246"/>
      <c r="AG886" s="108" t="str">
        <f t="shared" si="109"/>
        <v/>
      </c>
      <c r="AH886" s="13" t="str">
        <f t="shared" si="105"/>
        <v/>
      </c>
      <c r="AI886" s="181" t="str">
        <f>UPPER(IF($Z886="","",IF(COUNTIF($AI$34:$AI885,$Z886)&lt;1,$Z886,"")))</f>
        <v/>
      </c>
      <c r="AJ886" s="36" t="str">
        <f t="shared" si="103"/>
        <v/>
      </c>
      <c r="AK886" s="109" t="str">
        <f t="shared" si="106"/>
        <v/>
      </c>
      <c r="AL886" s="246"/>
      <c r="AM886" s="33"/>
    </row>
    <row r="887" spans="1:39">
      <c r="A887" s="36" t="str">
        <f t="shared" si="107"/>
        <v>XXX</v>
      </c>
      <c r="B887" s="105" t="str">
        <f t="shared" si="104"/>
        <v/>
      </c>
      <c r="C887" s="178"/>
      <c r="D887" s="36"/>
      <c r="E887" s="36" t="str">
        <f t="shared" si="108"/>
        <v/>
      </c>
      <c r="F887" s="246"/>
      <c r="G887" s="246"/>
      <c r="H887" s="246"/>
      <c r="I887" s="246"/>
      <c r="J887" s="246"/>
      <c r="K887" s="246"/>
      <c r="L887" s="246"/>
      <c r="M887" s="246"/>
      <c r="N887" s="246"/>
      <c r="O887" s="246"/>
      <c r="P887" s="246"/>
      <c r="Q887" s="246"/>
      <c r="R887" s="246"/>
      <c r="S887" s="246"/>
      <c r="T887" s="246"/>
      <c r="U887" s="246"/>
      <c r="V887" s="246"/>
      <c r="W887" s="246"/>
      <c r="X887" s="246"/>
      <c r="Y887" s="246"/>
      <c r="Z887" s="246"/>
      <c r="AA887" s="247"/>
      <c r="AB887" s="246"/>
      <c r="AC887" s="248"/>
      <c r="AD887" s="246"/>
      <c r="AE887" s="246"/>
      <c r="AF887" s="246"/>
      <c r="AG887" s="108" t="str">
        <f t="shared" si="109"/>
        <v/>
      </c>
      <c r="AH887" s="13" t="str">
        <f t="shared" si="105"/>
        <v/>
      </c>
      <c r="AI887" s="181" t="str">
        <f>UPPER(IF($Z887="","",IF(COUNTIF($AI$34:$AI886,$Z887)&lt;1,$Z887,"")))</f>
        <v/>
      </c>
      <c r="AJ887" s="36" t="str">
        <f t="shared" si="103"/>
        <v/>
      </c>
      <c r="AK887" s="109" t="str">
        <f t="shared" si="106"/>
        <v/>
      </c>
      <c r="AL887" s="246"/>
      <c r="AM887" s="33"/>
    </row>
    <row r="888" spans="1:39">
      <c r="A888" s="36" t="str">
        <f t="shared" si="107"/>
        <v>XXX</v>
      </c>
      <c r="B888" s="105" t="str">
        <f t="shared" si="104"/>
        <v/>
      </c>
      <c r="C888" s="178"/>
      <c r="D888" s="36"/>
      <c r="E888" s="36" t="str">
        <f t="shared" si="108"/>
        <v/>
      </c>
      <c r="F888" s="246"/>
      <c r="G888" s="246"/>
      <c r="H888" s="246"/>
      <c r="I888" s="246"/>
      <c r="J888" s="246"/>
      <c r="K888" s="246"/>
      <c r="L888" s="246"/>
      <c r="M888" s="246"/>
      <c r="N888" s="246"/>
      <c r="O888" s="246"/>
      <c r="P888" s="246"/>
      <c r="Q888" s="246"/>
      <c r="R888" s="246"/>
      <c r="S888" s="246"/>
      <c r="T888" s="246"/>
      <c r="U888" s="246"/>
      <c r="V888" s="246"/>
      <c r="W888" s="246"/>
      <c r="X888" s="246"/>
      <c r="Y888" s="246"/>
      <c r="Z888" s="246"/>
      <c r="AA888" s="247"/>
      <c r="AB888" s="246"/>
      <c r="AC888" s="248"/>
      <c r="AD888" s="246"/>
      <c r="AE888" s="246"/>
      <c r="AF888" s="246"/>
      <c r="AG888" s="108" t="str">
        <f t="shared" si="109"/>
        <v/>
      </c>
      <c r="AH888" s="13" t="str">
        <f t="shared" si="105"/>
        <v/>
      </c>
      <c r="AI888" s="181" t="str">
        <f>UPPER(IF($Z888="","",IF(COUNTIF($AI$34:$AI887,$Z888)&lt;1,$Z888,"")))</f>
        <v/>
      </c>
      <c r="AJ888" s="36" t="str">
        <f t="shared" si="103"/>
        <v/>
      </c>
      <c r="AK888" s="109" t="str">
        <f t="shared" si="106"/>
        <v/>
      </c>
      <c r="AL888" s="246"/>
      <c r="AM888" s="33"/>
    </row>
    <row r="889" spans="1:39">
      <c r="A889" s="36" t="str">
        <f t="shared" si="107"/>
        <v>XXX</v>
      </c>
      <c r="B889" s="105" t="str">
        <f t="shared" si="104"/>
        <v/>
      </c>
      <c r="C889" s="178"/>
      <c r="D889" s="36"/>
      <c r="E889" s="36" t="str">
        <f t="shared" si="108"/>
        <v/>
      </c>
      <c r="F889" s="246"/>
      <c r="G889" s="246"/>
      <c r="H889" s="246"/>
      <c r="I889" s="246"/>
      <c r="J889" s="246"/>
      <c r="K889" s="246"/>
      <c r="L889" s="246"/>
      <c r="M889" s="246"/>
      <c r="N889" s="246"/>
      <c r="O889" s="246"/>
      <c r="P889" s="246"/>
      <c r="Q889" s="246"/>
      <c r="R889" s="246"/>
      <c r="S889" s="246"/>
      <c r="T889" s="246"/>
      <c r="U889" s="246"/>
      <c r="V889" s="246"/>
      <c r="W889" s="246"/>
      <c r="X889" s="246"/>
      <c r="Y889" s="246"/>
      <c r="Z889" s="246"/>
      <c r="AA889" s="247"/>
      <c r="AB889" s="246"/>
      <c r="AC889" s="248"/>
      <c r="AD889" s="246"/>
      <c r="AE889" s="246"/>
      <c r="AF889" s="246"/>
      <c r="AG889" s="108" t="str">
        <f t="shared" si="109"/>
        <v/>
      </c>
      <c r="AH889" s="13" t="str">
        <f t="shared" si="105"/>
        <v/>
      </c>
      <c r="AI889" s="181" t="str">
        <f>UPPER(IF($Z889="","",IF(COUNTIF($AI$34:$AI888,$Z889)&lt;1,$Z889,"")))</f>
        <v/>
      </c>
      <c r="AJ889" s="36" t="str">
        <f t="shared" si="103"/>
        <v/>
      </c>
      <c r="AK889" s="109" t="str">
        <f t="shared" si="106"/>
        <v/>
      </c>
      <c r="AL889" s="246"/>
      <c r="AM889" s="33"/>
    </row>
    <row r="890" spans="1:39">
      <c r="A890" s="36" t="str">
        <f t="shared" si="107"/>
        <v>XXX</v>
      </c>
      <c r="B890" s="105" t="str">
        <f t="shared" si="104"/>
        <v/>
      </c>
      <c r="C890" s="178"/>
      <c r="D890" s="36"/>
      <c r="E890" s="36" t="str">
        <f t="shared" si="108"/>
        <v/>
      </c>
      <c r="F890" s="246"/>
      <c r="G890" s="246"/>
      <c r="H890" s="246"/>
      <c r="I890" s="246"/>
      <c r="J890" s="246"/>
      <c r="K890" s="246"/>
      <c r="L890" s="246"/>
      <c r="M890" s="246"/>
      <c r="N890" s="246"/>
      <c r="O890" s="246"/>
      <c r="P890" s="246"/>
      <c r="Q890" s="246"/>
      <c r="R890" s="246"/>
      <c r="S890" s="246"/>
      <c r="T890" s="246"/>
      <c r="U890" s="246"/>
      <c r="V890" s="246"/>
      <c r="W890" s="246"/>
      <c r="X890" s="246"/>
      <c r="Y890" s="246"/>
      <c r="Z890" s="246"/>
      <c r="AA890" s="247"/>
      <c r="AB890" s="246"/>
      <c r="AC890" s="248"/>
      <c r="AD890" s="246"/>
      <c r="AE890" s="246"/>
      <c r="AF890" s="246"/>
      <c r="AG890" s="108" t="str">
        <f t="shared" si="109"/>
        <v/>
      </c>
      <c r="AH890" s="13" t="str">
        <f t="shared" si="105"/>
        <v/>
      </c>
      <c r="AI890" s="181" t="str">
        <f>UPPER(IF($Z890="","",IF(COUNTIF($AI$34:$AI889,$Z890)&lt;1,$Z890,"")))</f>
        <v/>
      </c>
      <c r="AJ890" s="36" t="str">
        <f t="shared" si="103"/>
        <v/>
      </c>
      <c r="AK890" s="109" t="str">
        <f t="shared" si="106"/>
        <v/>
      </c>
      <c r="AL890" s="246"/>
      <c r="AM890" s="33"/>
    </row>
    <row r="891" spans="1:39">
      <c r="A891" s="36" t="str">
        <f t="shared" si="107"/>
        <v>XXX</v>
      </c>
      <c r="B891" s="105" t="str">
        <f t="shared" si="104"/>
        <v/>
      </c>
      <c r="C891" s="178"/>
      <c r="D891" s="36"/>
      <c r="E891" s="36" t="str">
        <f t="shared" si="108"/>
        <v/>
      </c>
      <c r="F891" s="246"/>
      <c r="G891" s="246"/>
      <c r="H891" s="246"/>
      <c r="I891" s="246"/>
      <c r="J891" s="246"/>
      <c r="K891" s="246"/>
      <c r="L891" s="246"/>
      <c r="M891" s="246"/>
      <c r="N891" s="246"/>
      <c r="O891" s="246"/>
      <c r="P891" s="246"/>
      <c r="Q891" s="246"/>
      <c r="R891" s="246"/>
      <c r="S891" s="246"/>
      <c r="T891" s="246"/>
      <c r="U891" s="246"/>
      <c r="V891" s="246"/>
      <c r="W891" s="246"/>
      <c r="X891" s="246"/>
      <c r="Y891" s="246"/>
      <c r="Z891" s="246"/>
      <c r="AA891" s="247"/>
      <c r="AB891" s="246"/>
      <c r="AC891" s="248"/>
      <c r="AD891" s="246"/>
      <c r="AE891" s="246"/>
      <c r="AF891" s="246"/>
      <c r="AG891" s="108" t="str">
        <f t="shared" si="109"/>
        <v/>
      </c>
      <c r="AH891" s="13" t="str">
        <f t="shared" si="105"/>
        <v/>
      </c>
      <c r="AI891" s="181" t="str">
        <f>UPPER(IF($Z891="","",IF(COUNTIF($AI$34:$AI890,$Z891)&lt;1,$Z891,"")))</f>
        <v/>
      </c>
      <c r="AJ891" s="36" t="str">
        <f t="shared" si="103"/>
        <v/>
      </c>
      <c r="AK891" s="109" t="str">
        <f t="shared" si="106"/>
        <v/>
      </c>
      <c r="AL891" s="246"/>
      <c r="AM891" s="33"/>
    </row>
    <row r="892" spans="1:39">
      <c r="A892" s="36" t="str">
        <f t="shared" si="107"/>
        <v>XXX</v>
      </c>
      <c r="B892" s="105" t="str">
        <f t="shared" si="104"/>
        <v/>
      </c>
      <c r="C892" s="178"/>
      <c r="D892" s="36"/>
      <c r="E892" s="36" t="str">
        <f t="shared" si="108"/>
        <v/>
      </c>
      <c r="F892" s="246"/>
      <c r="G892" s="246"/>
      <c r="H892" s="246"/>
      <c r="I892" s="246"/>
      <c r="J892" s="246"/>
      <c r="K892" s="246"/>
      <c r="L892" s="246"/>
      <c r="M892" s="246"/>
      <c r="N892" s="246"/>
      <c r="O892" s="246"/>
      <c r="P892" s="246"/>
      <c r="Q892" s="246"/>
      <c r="R892" s="246"/>
      <c r="S892" s="246"/>
      <c r="T892" s="246"/>
      <c r="U892" s="246"/>
      <c r="V892" s="246"/>
      <c r="W892" s="246"/>
      <c r="X892" s="246"/>
      <c r="Y892" s="246"/>
      <c r="Z892" s="246"/>
      <c r="AA892" s="247"/>
      <c r="AB892" s="246"/>
      <c r="AC892" s="248"/>
      <c r="AD892" s="246"/>
      <c r="AE892" s="246"/>
      <c r="AF892" s="246"/>
      <c r="AG892" s="108" t="str">
        <f t="shared" si="109"/>
        <v/>
      </c>
      <c r="AH892" s="13" t="str">
        <f t="shared" si="105"/>
        <v/>
      </c>
      <c r="AI892" s="181" t="str">
        <f>UPPER(IF($Z892="","",IF(COUNTIF($AI$34:$AI891,$Z892)&lt;1,$Z892,"")))</f>
        <v/>
      </c>
      <c r="AJ892" s="36" t="str">
        <f t="shared" si="103"/>
        <v/>
      </c>
      <c r="AK892" s="109" t="str">
        <f t="shared" si="106"/>
        <v/>
      </c>
      <c r="AL892" s="246"/>
      <c r="AM892" s="33"/>
    </row>
    <row r="893" spans="1:39">
      <c r="A893" s="36" t="str">
        <f t="shared" si="107"/>
        <v>XXX</v>
      </c>
      <c r="B893" s="105" t="str">
        <f t="shared" si="104"/>
        <v/>
      </c>
      <c r="C893" s="178"/>
      <c r="D893" s="36"/>
      <c r="E893" s="36" t="str">
        <f t="shared" si="108"/>
        <v/>
      </c>
      <c r="F893" s="246"/>
      <c r="G893" s="246"/>
      <c r="H893" s="246"/>
      <c r="I893" s="246"/>
      <c r="J893" s="246"/>
      <c r="K893" s="246"/>
      <c r="L893" s="246"/>
      <c r="M893" s="246"/>
      <c r="N893" s="246"/>
      <c r="O893" s="246"/>
      <c r="P893" s="246"/>
      <c r="Q893" s="246"/>
      <c r="R893" s="246"/>
      <c r="S893" s="246"/>
      <c r="T893" s="246"/>
      <c r="U893" s="246"/>
      <c r="V893" s="246"/>
      <c r="W893" s="246"/>
      <c r="X893" s="246"/>
      <c r="Y893" s="246"/>
      <c r="Z893" s="246"/>
      <c r="AA893" s="247"/>
      <c r="AB893" s="246"/>
      <c r="AC893" s="248"/>
      <c r="AD893" s="246"/>
      <c r="AE893" s="246"/>
      <c r="AF893" s="246"/>
      <c r="AG893" s="108" t="str">
        <f t="shared" si="109"/>
        <v/>
      </c>
      <c r="AH893" s="13" t="str">
        <f t="shared" si="105"/>
        <v/>
      </c>
      <c r="AI893" s="181" t="str">
        <f>UPPER(IF($Z893="","",IF(COUNTIF($AI$34:$AI892,$Z893)&lt;1,$Z893,"")))</f>
        <v/>
      </c>
      <c r="AJ893" s="36" t="str">
        <f t="shared" si="103"/>
        <v/>
      </c>
      <c r="AK893" s="109" t="str">
        <f t="shared" si="106"/>
        <v/>
      </c>
      <c r="AL893" s="246"/>
      <c r="AM893" s="33"/>
    </row>
    <row r="894" spans="1:39">
      <c r="A894" s="36" t="str">
        <f t="shared" si="107"/>
        <v>XXX</v>
      </c>
      <c r="B894" s="105" t="str">
        <f t="shared" si="104"/>
        <v/>
      </c>
      <c r="C894" s="178"/>
      <c r="D894" s="36"/>
      <c r="E894" s="36" t="str">
        <f t="shared" si="108"/>
        <v/>
      </c>
      <c r="F894" s="246"/>
      <c r="G894" s="246"/>
      <c r="H894" s="246"/>
      <c r="I894" s="246"/>
      <c r="J894" s="246"/>
      <c r="K894" s="246"/>
      <c r="L894" s="246"/>
      <c r="M894" s="246"/>
      <c r="N894" s="246"/>
      <c r="O894" s="246"/>
      <c r="P894" s="246"/>
      <c r="Q894" s="246"/>
      <c r="R894" s="246"/>
      <c r="S894" s="246"/>
      <c r="T894" s="246"/>
      <c r="U894" s="246"/>
      <c r="V894" s="246"/>
      <c r="W894" s="246"/>
      <c r="X894" s="246"/>
      <c r="Y894" s="246"/>
      <c r="Z894" s="246"/>
      <c r="AA894" s="247"/>
      <c r="AB894" s="246"/>
      <c r="AC894" s="248"/>
      <c r="AD894" s="246"/>
      <c r="AE894" s="246"/>
      <c r="AF894" s="246"/>
      <c r="AG894" s="108" t="str">
        <f t="shared" si="109"/>
        <v/>
      </c>
      <c r="AH894" s="13" t="str">
        <f t="shared" si="105"/>
        <v/>
      </c>
      <c r="AI894" s="181" t="str">
        <f>UPPER(IF($Z894="","",IF(COUNTIF($AI$34:$AI893,$Z894)&lt;1,$Z894,"")))</f>
        <v/>
      </c>
      <c r="AJ894" s="36" t="str">
        <f t="shared" si="103"/>
        <v/>
      </c>
      <c r="AK894" s="109" t="str">
        <f t="shared" si="106"/>
        <v/>
      </c>
      <c r="AL894" s="246"/>
      <c r="AM894" s="33"/>
    </row>
    <row r="895" spans="1:39">
      <c r="A895" s="36" t="str">
        <f t="shared" si="107"/>
        <v>XXX</v>
      </c>
      <c r="B895" s="105" t="str">
        <f t="shared" si="104"/>
        <v/>
      </c>
      <c r="C895" s="178"/>
      <c r="D895" s="36"/>
      <c r="E895" s="36" t="str">
        <f t="shared" si="108"/>
        <v/>
      </c>
      <c r="F895" s="246"/>
      <c r="G895" s="246"/>
      <c r="H895" s="246"/>
      <c r="I895" s="246"/>
      <c r="J895" s="246"/>
      <c r="K895" s="246"/>
      <c r="L895" s="246"/>
      <c r="M895" s="246"/>
      <c r="N895" s="246"/>
      <c r="O895" s="246"/>
      <c r="P895" s="246"/>
      <c r="Q895" s="246"/>
      <c r="R895" s="246"/>
      <c r="S895" s="246"/>
      <c r="T895" s="246"/>
      <c r="U895" s="246"/>
      <c r="V895" s="246"/>
      <c r="W895" s="246"/>
      <c r="X895" s="246"/>
      <c r="Y895" s="246"/>
      <c r="Z895" s="246"/>
      <c r="AA895" s="247"/>
      <c r="AB895" s="246"/>
      <c r="AC895" s="248"/>
      <c r="AD895" s="246"/>
      <c r="AE895" s="246"/>
      <c r="AF895" s="246"/>
      <c r="AG895" s="108" t="str">
        <f t="shared" si="109"/>
        <v/>
      </c>
      <c r="AH895" s="13" t="str">
        <f t="shared" si="105"/>
        <v/>
      </c>
      <c r="AI895" s="181" t="str">
        <f>UPPER(IF($Z895="","",IF(COUNTIF($AI$34:$AI894,$Z895)&lt;1,$Z895,"")))</f>
        <v/>
      </c>
      <c r="AJ895" s="36" t="str">
        <f t="shared" si="103"/>
        <v/>
      </c>
      <c r="AK895" s="109" t="str">
        <f t="shared" si="106"/>
        <v/>
      </c>
      <c r="AL895" s="246"/>
      <c r="AM895" s="33"/>
    </row>
    <row r="896" spans="1:39">
      <c r="A896" s="36" t="str">
        <f t="shared" si="107"/>
        <v>XXX</v>
      </c>
      <c r="B896" s="105" t="str">
        <f t="shared" si="104"/>
        <v/>
      </c>
      <c r="C896" s="178"/>
      <c r="D896" s="36"/>
      <c r="E896" s="36" t="str">
        <f t="shared" si="108"/>
        <v/>
      </c>
      <c r="F896" s="246"/>
      <c r="G896" s="246"/>
      <c r="H896" s="246"/>
      <c r="I896" s="246"/>
      <c r="J896" s="246"/>
      <c r="K896" s="246"/>
      <c r="L896" s="246"/>
      <c r="M896" s="246"/>
      <c r="N896" s="246"/>
      <c r="O896" s="246"/>
      <c r="P896" s="246"/>
      <c r="Q896" s="246"/>
      <c r="R896" s="246"/>
      <c r="S896" s="246"/>
      <c r="T896" s="246"/>
      <c r="U896" s="246"/>
      <c r="V896" s="246"/>
      <c r="W896" s="246"/>
      <c r="X896" s="246"/>
      <c r="Y896" s="246"/>
      <c r="Z896" s="246"/>
      <c r="AA896" s="247"/>
      <c r="AB896" s="246"/>
      <c r="AC896" s="248"/>
      <c r="AD896" s="246"/>
      <c r="AE896" s="246"/>
      <c r="AF896" s="246"/>
      <c r="AG896" s="108" t="str">
        <f t="shared" si="109"/>
        <v/>
      </c>
      <c r="AH896" s="13" t="str">
        <f t="shared" si="105"/>
        <v/>
      </c>
      <c r="AI896" s="181" t="str">
        <f>UPPER(IF($Z896="","",IF(COUNTIF($AI$34:$AI895,$Z896)&lt;1,$Z896,"")))</f>
        <v/>
      </c>
      <c r="AJ896" s="36" t="str">
        <f t="shared" si="103"/>
        <v/>
      </c>
      <c r="AK896" s="109" t="str">
        <f t="shared" si="106"/>
        <v/>
      </c>
      <c r="AL896" s="246"/>
      <c r="AM896" s="33"/>
    </row>
    <row r="897" spans="1:39">
      <c r="A897" s="36" t="str">
        <f t="shared" si="107"/>
        <v>XXX</v>
      </c>
      <c r="B897" s="105" t="str">
        <f t="shared" si="104"/>
        <v/>
      </c>
      <c r="C897" s="178"/>
      <c r="D897" s="36"/>
      <c r="E897" s="36" t="str">
        <f t="shared" si="108"/>
        <v/>
      </c>
      <c r="F897" s="246"/>
      <c r="G897" s="246"/>
      <c r="H897" s="246"/>
      <c r="I897" s="246"/>
      <c r="J897" s="246"/>
      <c r="K897" s="246"/>
      <c r="L897" s="246"/>
      <c r="M897" s="246"/>
      <c r="N897" s="246"/>
      <c r="O897" s="246"/>
      <c r="P897" s="246"/>
      <c r="Q897" s="246"/>
      <c r="R897" s="246"/>
      <c r="S897" s="246"/>
      <c r="T897" s="246"/>
      <c r="U897" s="246"/>
      <c r="V897" s="246"/>
      <c r="W897" s="246"/>
      <c r="X897" s="246"/>
      <c r="Y897" s="246"/>
      <c r="Z897" s="246"/>
      <c r="AA897" s="247"/>
      <c r="AB897" s="246"/>
      <c r="AC897" s="248"/>
      <c r="AD897" s="246"/>
      <c r="AE897" s="246"/>
      <c r="AF897" s="246"/>
      <c r="AG897" s="108" t="str">
        <f t="shared" si="109"/>
        <v/>
      </c>
      <c r="AH897" s="13" t="str">
        <f t="shared" si="105"/>
        <v/>
      </c>
      <c r="AI897" s="181" t="str">
        <f>UPPER(IF($Z897="","",IF(COUNTIF($AI$34:$AI896,$Z897)&lt;1,$Z897,"")))</f>
        <v/>
      </c>
      <c r="AJ897" s="36" t="str">
        <f t="shared" si="103"/>
        <v/>
      </c>
      <c r="AK897" s="109" t="str">
        <f t="shared" si="106"/>
        <v/>
      </c>
      <c r="AL897" s="246"/>
      <c r="AM897" s="33"/>
    </row>
    <row r="898" spans="1:39">
      <c r="A898" s="36" t="str">
        <f t="shared" si="107"/>
        <v>XXX</v>
      </c>
      <c r="B898" s="105" t="str">
        <f t="shared" si="104"/>
        <v/>
      </c>
      <c r="C898" s="178"/>
      <c r="D898" s="36"/>
      <c r="E898" s="36" t="str">
        <f t="shared" si="108"/>
        <v/>
      </c>
      <c r="F898" s="246"/>
      <c r="G898" s="246"/>
      <c r="H898" s="246"/>
      <c r="I898" s="246"/>
      <c r="J898" s="246"/>
      <c r="K898" s="246"/>
      <c r="L898" s="246"/>
      <c r="M898" s="246"/>
      <c r="N898" s="246"/>
      <c r="O898" s="246"/>
      <c r="P898" s="246"/>
      <c r="Q898" s="246"/>
      <c r="R898" s="246"/>
      <c r="S898" s="246"/>
      <c r="T898" s="246"/>
      <c r="U898" s="246"/>
      <c r="V898" s="246"/>
      <c r="W898" s="246"/>
      <c r="X898" s="246"/>
      <c r="Y898" s="246"/>
      <c r="Z898" s="246"/>
      <c r="AA898" s="247"/>
      <c r="AB898" s="246"/>
      <c r="AC898" s="248"/>
      <c r="AD898" s="246"/>
      <c r="AE898" s="246"/>
      <c r="AF898" s="246"/>
      <c r="AG898" s="108" t="str">
        <f t="shared" si="109"/>
        <v/>
      </c>
      <c r="AH898" s="13" t="str">
        <f t="shared" si="105"/>
        <v/>
      </c>
      <c r="AI898" s="181" t="str">
        <f>UPPER(IF($Z898="","",IF(COUNTIF($AI$34:$AI897,$Z898)&lt;1,$Z898,"")))</f>
        <v/>
      </c>
      <c r="AJ898" s="36" t="str">
        <f t="shared" si="103"/>
        <v/>
      </c>
      <c r="AK898" s="109" t="str">
        <f t="shared" si="106"/>
        <v/>
      </c>
      <c r="AL898" s="246"/>
      <c r="AM898" s="33"/>
    </row>
    <row r="899" spans="1:39">
      <c r="A899" s="36" t="str">
        <f t="shared" si="107"/>
        <v>XXX</v>
      </c>
      <c r="B899" s="105" t="str">
        <f t="shared" si="104"/>
        <v/>
      </c>
      <c r="C899" s="178"/>
      <c r="D899" s="36"/>
      <c r="E899" s="36" t="str">
        <f t="shared" si="108"/>
        <v/>
      </c>
      <c r="F899" s="246"/>
      <c r="G899" s="246"/>
      <c r="H899" s="246"/>
      <c r="I899" s="246"/>
      <c r="J899" s="246"/>
      <c r="K899" s="246"/>
      <c r="L899" s="246"/>
      <c r="M899" s="246"/>
      <c r="N899" s="246"/>
      <c r="O899" s="246"/>
      <c r="P899" s="246"/>
      <c r="Q899" s="246"/>
      <c r="R899" s="246"/>
      <c r="S899" s="246"/>
      <c r="T899" s="246"/>
      <c r="U899" s="246"/>
      <c r="V899" s="246"/>
      <c r="W899" s="246"/>
      <c r="X899" s="246"/>
      <c r="Y899" s="246"/>
      <c r="Z899" s="246"/>
      <c r="AA899" s="247"/>
      <c r="AB899" s="246"/>
      <c r="AC899" s="248"/>
      <c r="AD899" s="246"/>
      <c r="AE899" s="246"/>
      <c r="AF899" s="246"/>
      <c r="AG899" s="108" t="str">
        <f t="shared" si="109"/>
        <v/>
      </c>
      <c r="AH899" s="13" t="str">
        <f t="shared" si="105"/>
        <v/>
      </c>
      <c r="AI899" s="181" t="str">
        <f>UPPER(IF($Z899="","",IF(COUNTIF($AI$34:$AI898,$Z899)&lt;1,$Z899,"")))</f>
        <v/>
      </c>
      <c r="AJ899" s="36" t="str">
        <f t="shared" si="103"/>
        <v/>
      </c>
      <c r="AK899" s="109" t="str">
        <f t="shared" si="106"/>
        <v/>
      </c>
      <c r="AL899" s="246"/>
      <c r="AM899" s="33"/>
    </row>
    <row r="900" spans="1:39">
      <c r="A900" s="36" t="str">
        <f t="shared" si="107"/>
        <v>XXX</v>
      </c>
      <c r="B900" s="105" t="str">
        <f t="shared" si="104"/>
        <v/>
      </c>
      <c r="C900" s="178"/>
      <c r="D900" s="36"/>
      <c r="E900" s="36" t="str">
        <f t="shared" si="108"/>
        <v/>
      </c>
      <c r="F900" s="246"/>
      <c r="G900" s="246"/>
      <c r="H900" s="246"/>
      <c r="I900" s="246"/>
      <c r="J900" s="246"/>
      <c r="K900" s="246"/>
      <c r="L900" s="246"/>
      <c r="M900" s="246"/>
      <c r="N900" s="246"/>
      <c r="O900" s="246"/>
      <c r="P900" s="246"/>
      <c r="Q900" s="246"/>
      <c r="R900" s="246"/>
      <c r="S900" s="246"/>
      <c r="T900" s="246"/>
      <c r="U900" s="246"/>
      <c r="V900" s="246"/>
      <c r="W900" s="246"/>
      <c r="X900" s="246"/>
      <c r="Y900" s="246"/>
      <c r="Z900" s="246"/>
      <c r="AA900" s="247"/>
      <c r="AB900" s="246"/>
      <c r="AC900" s="248"/>
      <c r="AD900" s="246"/>
      <c r="AE900" s="246"/>
      <c r="AF900" s="246"/>
      <c r="AG900" s="108" t="str">
        <f t="shared" si="109"/>
        <v/>
      </c>
      <c r="AH900" s="13" t="str">
        <f t="shared" si="105"/>
        <v/>
      </c>
      <c r="AI900" s="181" t="str">
        <f>UPPER(IF($Z900="","",IF(COUNTIF($AI$34:$AI899,$Z900)&lt;1,$Z900,"")))</f>
        <v/>
      </c>
      <c r="AJ900" s="36" t="str">
        <f t="shared" si="103"/>
        <v/>
      </c>
      <c r="AK900" s="109" t="str">
        <f t="shared" si="106"/>
        <v/>
      </c>
      <c r="AL900" s="246"/>
      <c r="AM900" s="33"/>
    </row>
    <row r="901" spans="1:39">
      <c r="A901" s="36" t="str">
        <f t="shared" si="107"/>
        <v>XXX</v>
      </c>
      <c r="B901" s="105" t="str">
        <f t="shared" si="104"/>
        <v/>
      </c>
      <c r="C901" s="178"/>
      <c r="D901" s="36"/>
      <c r="E901" s="36" t="str">
        <f t="shared" si="108"/>
        <v/>
      </c>
      <c r="F901" s="246"/>
      <c r="G901" s="246"/>
      <c r="H901" s="246"/>
      <c r="I901" s="246"/>
      <c r="J901" s="246"/>
      <c r="K901" s="246"/>
      <c r="L901" s="246"/>
      <c r="M901" s="246"/>
      <c r="N901" s="246"/>
      <c r="O901" s="246"/>
      <c r="P901" s="246"/>
      <c r="Q901" s="246"/>
      <c r="R901" s="246"/>
      <c r="S901" s="246"/>
      <c r="T901" s="246"/>
      <c r="U901" s="246"/>
      <c r="V901" s="246"/>
      <c r="W901" s="246"/>
      <c r="X901" s="246"/>
      <c r="Y901" s="246"/>
      <c r="Z901" s="246"/>
      <c r="AA901" s="247"/>
      <c r="AB901" s="246"/>
      <c r="AC901" s="248"/>
      <c r="AD901" s="246"/>
      <c r="AE901" s="246"/>
      <c r="AF901" s="246"/>
      <c r="AG901" s="108" t="str">
        <f t="shared" si="109"/>
        <v/>
      </c>
      <c r="AH901" s="13" t="str">
        <f t="shared" si="105"/>
        <v/>
      </c>
      <c r="AI901" s="181" t="str">
        <f>UPPER(IF($Z901="","",IF(COUNTIF($AI$34:$AI900,$Z901)&lt;1,$Z901,"")))</f>
        <v/>
      </c>
      <c r="AJ901" s="36" t="str">
        <f t="shared" si="103"/>
        <v/>
      </c>
      <c r="AK901" s="109" t="str">
        <f t="shared" si="106"/>
        <v/>
      </c>
      <c r="AL901" s="246"/>
      <c r="AM901" s="33"/>
    </row>
    <row r="902" spans="1:39">
      <c r="A902" s="36" t="str">
        <f t="shared" si="107"/>
        <v>XXX</v>
      </c>
      <c r="B902" s="105" t="str">
        <f t="shared" si="104"/>
        <v/>
      </c>
      <c r="C902" s="178"/>
      <c r="D902" s="36"/>
      <c r="E902" s="36" t="str">
        <f t="shared" si="108"/>
        <v/>
      </c>
      <c r="F902" s="246"/>
      <c r="G902" s="246"/>
      <c r="H902" s="246"/>
      <c r="I902" s="246"/>
      <c r="J902" s="246"/>
      <c r="K902" s="246"/>
      <c r="L902" s="246"/>
      <c r="M902" s="246"/>
      <c r="N902" s="246"/>
      <c r="O902" s="246"/>
      <c r="P902" s="246"/>
      <c r="Q902" s="246"/>
      <c r="R902" s="246"/>
      <c r="S902" s="246"/>
      <c r="T902" s="246"/>
      <c r="U902" s="246"/>
      <c r="V902" s="246"/>
      <c r="W902" s="246"/>
      <c r="X902" s="246"/>
      <c r="Y902" s="246"/>
      <c r="Z902" s="246"/>
      <c r="AA902" s="247"/>
      <c r="AB902" s="246"/>
      <c r="AC902" s="248"/>
      <c r="AD902" s="246"/>
      <c r="AE902" s="246"/>
      <c r="AF902" s="246"/>
      <c r="AG902" s="108" t="str">
        <f t="shared" si="109"/>
        <v/>
      </c>
      <c r="AH902" s="13" t="str">
        <f t="shared" si="105"/>
        <v/>
      </c>
      <c r="AI902" s="181" t="str">
        <f>UPPER(IF($Z902="","",IF(COUNTIF($AI$34:$AI901,$Z902)&lt;1,$Z902,"")))</f>
        <v/>
      </c>
      <c r="AJ902" s="36" t="str">
        <f t="shared" si="103"/>
        <v/>
      </c>
      <c r="AK902" s="109" t="str">
        <f t="shared" si="106"/>
        <v/>
      </c>
      <c r="AL902" s="246"/>
      <c r="AM902" s="33"/>
    </row>
    <row r="903" spans="1:39">
      <c r="A903" s="36" t="str">
        <f t="shared" si="107"/>
        <v>XXX</v>
      </c>
      <c r="B903" s="105" t="str">
        <f t="shared" si="104"/>
        <v/>
      </c>
      <c r="C903" s="178"/>
      <c r="D903" s="36"/>
      <c r="E903" s="36" t="str">
        <f t="shared" si="108"/>
        <v/>
      </c>
      <c r="F903" s="246"/>
      <c r="G903" s="246"/>
      <c r="H903" s="246"/>
      <c r="I903" s="246"/>
      <c r="J903" s="246"/>
      <c r="K903" s="246"/>
      <c r="L903" s="246"/>
      <c r="M903" s="246"/>
      <c r="N903" s="246"/>
      <c r="O903" s="246"/>
      <c r="P903" s="246"/>
      <c r="Q903" s="246"/>
      <c r="R903" s="246"/>
      <c r="S903" s="246"/>
      <c r="T903" s="246"/>
      <c r="U903" s="246"/>
      <c r="V903" s="246"/>
      <c r="W903" s="246"/>
      <c r="X903" s="246"/>
      <c r="Y903" s="246"/>
      <c r="Z903" s="246"/>
      <c r="AA903" s="247"/>
      <c r="AB903" s="246"/>
      <c r="AC903" s="248"/>
      <c r="AD903" s="246"/>
      <c r="AE903" s="246"/>
      <c r="AF903" s="246"/>
      <c r="AG903" s="108" t="str">
        <f t="shared" si="109"/>
        <v/>
      </c>
      <c r="AH903" s="13" t="str">
        <f t="shared" si="105"/>
        <v/>
      </c>
      <c r="AI903" s="181" t="str">
        <f>UPPER(IF($Z903="","",IF(COUNTIF($AI$34:$AI902,$Z903)&lt;1,$Z903,"")))</f>
        <v/>
      </c>
      <c r="AJ903" s="36" t="str">
        <f t="shared" si="103"/>
        <v/>
      </c>
      <c r="AK903" s="109" t="str">
        <f t="shared" si="106"/>
        <v/>
      </c>
      <c r="AL903" s="246"/>
      <c r="AM903" s="33"/>
    </row>
    <row r="904" spans="1:39">
      <c r="A904" s="36" t="str">
        <f t="shared" si="107"/>
        <v>XXX</v>
      </c>
      <c r="B904" s="105" t="str">
        <f t="shared" si="104"/>
        <v/>
      </c>
      <c r="C904" s="178"/>
      <c r="D904" s="36"/>
      <c r="E904" s="36" t="str">
        <f t="shared" si="108"/>
        <v/>
      </c>
      <c r="F904" s="246"/>
      <c r="G904" s="246"/>
      <c r="H904" s="246"/>
      <c r="I904" s="246"/>
      <c r="J904" s="246"/>
      <c r="K904" s="246"/>
      <c r="L904" s="246"/>
      <c r="M904" s="246"/>
      <c r="N904" s="246"/>
      <c r="O904" s="246"/>
      <c r="P904" s="246"/>
      <c r="Q904" s="246"/>
      <c r="R904" s="246"/>
      <c r="S904" s="246"/>
      <c r="T904" s="246"/>
      <c r="U904" s="246"/>
      <c r="V904" s="246"/>
      <c r="W904" s="246"/>
      <c r="X904" s="246"/>
      <c r="Y904" s="246"/>
      <c r="Z904" s="246"/>
      <c r="AA904" s="247"/>
      <c r="AB904" s="246"/>
      <c r="AC904" s="248"/>
      <c r="AD904" s="246"/>
      <c r="AE904" s="246"/>
      <c r="AF904" s="246"/>
      <c r="AG904" s="108" t="str">
        <f t="shared" si="109"/>
        <v/>
      </c>
      <c r="AH904" s="13" t="str">
        <f t="shared" si="105"/>
        <v/>
      </c>
      <c r="AI904" s="181" t="str">
        <f>UPPER(IF($Z904="","",IF(COUNTIF($AI$34:$AI903,$Z904)&lt;1,$Z904,"")))</f>
        <v/>
      </c>
      <c r="AJ904" s="36" t="str">
        <f t="shared" si="103"/>
        <v/>
      </c>
      <c r="AK904" s="109" t="str">
        <f t="shared" si="106"/>
        <v/>
      </c>
      <c r="AL904" s="246"/>
      <c r="AM904" s="33"/>
    </row>
    <row r="905" spans="1:39">
      <c r="A905" s="36" t="str">
        <f t="shared" si="107"/>
        <v>XXX</v>
      </c>
      <c r="B905" s="105" t="str">
        <f t="shared" si="104"/>
        <v/>
      </c>
      <c r="C905" s="178"/>
      <c r="D905" s="36"/>
      <c r="E905" s="36" t="str">
        <f t="shared" si="108"/>
        <v/>
      </c>
      <c r="F905" s="246"/>
      <c r="G905" s="246"/>
      <c r="H905" s="246"/>
      <c r="I905" s="246"/>
      <c r="J905" s="246"/>
      <c r="K905" s="246"/>
      <c r="L905" s="246"/>
      <c r="M905" s="246"/>
      <c r="N905" s="246"/>
      <c r="O905" s="246"/>
      <c r="P905" s="246"/>
      <c r="Q905" s="246"/>
      <c r="R905" s="246"/>
      <c r="S905" s="246"/>
      <c r="T905" s="246"/>
      <c r="U905" s="246"/>
      <c r="V905" s="246"/>
      <c r="W905" s="246"/>
      <c r="X905" s="246"/>
      <c r="Y905" s="246"/>
      <c r="Z905" s="246"/>
      <c r="AA905" s="247"/>
      <c r="AB905" s="246"/>
      <c r="AC905" s="248"/>
      <c r="AD905" s="246"/>
      <c r="AE905" s="246"/>
      <c r="AF905" s="246"/>
      <c r="AG905" s="108" t="str">
        <f t="shared" si="109"/>
        <v/>
      </c>
      <c r="AH905" s="13" t="str">
        <f t="shared" si="105"/>
        <v/>
      </c>
      <c r="AI905" s="181" t="str">
        <f>UPPER(IF($Z905="","",IF(COUNTIF($AI$34:$AI904,$Z905)&lt;1,$Z905,"")))</f>
        <v/>
      </c>
      <c r="AJ905" s="36" t="str">
        <f t="shared" si="103"/>
        <v/>
      </c>
      <c r="AK905" s="109" t="str">
        <f t="shared" si="106"/>
        <v/>
      </c>
      <c r="AL905" s="246"/>
      <c r="AM905" s="33"/>
    </row>
    <row r="906" spans="1:39">
      <c r="A906" s="36" t="str">
        <f t="shared" si="107"/>
        <v>XXX</v>
      </c>
      <c r="B906" s="105" t="str">
        <f t="shared" si="104"/>
        <v/>
      </c>
      <c r="C906" s="178"/>
      <c r="D906" s="36"/>
      <c r="E906" s="36" t="str">
        <f t="shared" si="108"/>
        <v/>
      </c>
      <c r="F906" s="246"/>
      <c r="G906" s="246"/>
      <c r="H906" s="246"/>
      <c r="I906" s="246"/>
      <c r="J906" s="246"/>
      <c r="K906" s="246"/>
      <c r="L906" s="246"/>
      <c r="M906" s="246"/>
      <c r="N906" s="246"/>
      <c r="O906" s="246"/>
      <c r="P906" s="246"/>
      <c r="Q906" s="246"/>
      <c r="R906" s="246"/>
      <c r="S906" s="246"/>
      <c r="T906" s="246"/>
      <c r="U906" s="246"/>
      <c r="V906" s="246"/>
      <c r="W906" s="246"/>
      <c r="X906" s="246"/>
      <c r="Y906" s="246"/>
      <c r="Z906" s="246"/>
      <c r="AA906" s="247"/>
      <c r="AB906" s="246"/>
      <c r="AC906" s="248"/>
      <c r="AD906" s="246"/>
      <c r="AE906" s="246"/>
      <c r="AF906" s="246"/>
      <c r="AG906" s="108" t="str">
        <f t="shared" si="109"/>
        <v/>
      </c>
      <c r="AH906" s="13" t="str">
        <f t="shared" si="105"/>
        <v/>
      </c>
      <c r="AI906" s="181" t="str">
        <f>UPPER(IF($Z906="","",IF(COUNTIF($AI$34:$AI905,$Z906)&lt;1,$Z906,"")))</f>
        <v/>
      </c>
      <c r="AJ906" s="36" t="str">
        <f t="shared" si="103"/>
        <v/>
      </c>
      <c r="AK906" s="109" t="str">
        <f t="shared" si="106"/>
        <v/>
      </c>
      <c r="AL906" s="246"/>
      <c r="AM906" s="33"/>
    </row>
    <row r="907" spans="1:39">
      <c r="A907" s="36" t="str">
        <f t="shared" si="107"/>
        <v>XXX</v>
      </c>
      <c r="B907" s="105" t="str">
        <f t="shared" si="104"/>
        <v/>
      </c>
      <c r="C907" s="178"/>
      <c r="D907" s="36"/>
      <c r="E907" s="36" t="str">
        <f t="shared" si="108"/>
        <v/>
      </c>
      <c r="F907" s="246"/>
      <c r="G907" s="246"/>
      <c r="H907" s="246"/>
      <c r="I907" s="246"/>
      <c r="J907" s="246"/>
      <c r="K907" s="246"/>
      <c r="L907" s="246"/>
      <c r="M907" s="246"/>
      <c r="N907" s="246"/>
      <c r="O907" s="246"/>
      <c r="P907" s="246"/>
      <c r="Q907" s="246"/>
      <c r="R907" s="246"/>
      <c r="S907" s="246"/>
      <c r="T907" s="246"/>
      <c r="U907" s="246"/>
      <c r="V907" s="246"/>
      <c r="W907" s="246"/>
      <c r="X907" s="246"/>
      <c r="Y907" s="246"/>
      <c r="Z907" s="246"/>
      <c r="AA907" s="247"/>
      <c r="AB907" s="246"/>
      <c r="AC907" s="248"/>
      <c r="AD907" s="246"/>
      <c r="AE907" s="246"/>
      <c r="AF907" s="246"/>
      <c r="AG907" s="108" t="str">
        <f t="shared" si="109"/>
        <v/>
      </c>
      <c r="AH907" s="13" t="str">
        <f t="shared" si="105"/>
        <v/>
      </c>
      <c r="AI907" s="181" t="str">
        <f>UPPER(IF($Z907="","",IF(COUNTIF($AI$34:$AI906,$Z907)&lt;1,$Z907,"")))</f>
        <v/>
      </c>
      <c r="AJ907" s="36" t="str">
        <f t="shared" si="103"/>
        <v/>
      </c>
      <c r="AK907" s="109" t="str">
        <f t="shared" si="106"/>
        <v/>
      </c>
      <c r="AL907" s="246"/>
      <c r="AM907" s="33"/>
    </row>
    <row r="908" spans="1:39">
      <c r="A908" s="36" t="str">
        <f t="shared" si="107"/>
        <v>XXX</v>
      </c>
      <c r="B908" s="105" t="str">
        <f t="shared" si="104"/>
        <v/>
      </c>
      <c r="C908" s="178"/>
      <c r="D908" s="36"/>
      <c r="E908" s="36" t="str">
        <f t="shared" si="108"/>
        <v/>
      </c>
      <c r="F908" s="246"/>
      <c r="G908" s="246"/>
      <c r="H908" s="246"/>
      <c r="I908" s="246"/>
      <c r="J908" s="246"/>
      <c r="K908" s="246"/>
      <c r="L908" s="246"/>
      <c r="M908" s="246"/>
      <c r="N908" s="246"/>
      <c r="O908" s="246"/>
      <c r="P908" s="246"/>
      <c r="Q908" s="246"/>
      <c r="R908" s="246"/>
      <c r="S908" s="246"/>
      <c r="T908" s="246"/>
      <c r="U908" s="246"/>
      <c r="V908" s="246"/>
      <c r="W908" s="246"/>
      <c r="X908" s="246"/>
      <c r="Y908" s="246"/>
      <c r="Z908" s="246"/>
      <c r="AA908" s="247"/>
      <c r="AB908" s="246"/>
      <c r="AC908" s="248"/>
      <c r="AD908" s="246"/>
      <c r="AE908" s="246"/>
      <c r="AF908" s="246"/>
      <c r="AG908" s="108" t="str">
        <f t="shared" si="109"/>
        <v/>
      </c>
      <c r="AH908" s="13" t="str">
        <f t="shared" si="105"/>
        <v/>
      </c>
      <c r="AI908" s="181" t="str">
        <f>UPPER(IF($Z908="","",IF(COUNTIF($AI$34:$AI907,$Z908)&lt;1,$Z908,"")))</f>
        <v/>
      </c>
      <c r="AJ908" s="36" t="str">
        <f t="shared" si="103"/>
        <v/>
      </c>
      <c r="AK908" s="109" t="str">
        <f t="shared" si="106"/>
        <v/>
      </c>
      <c r="AL908" s="246"/>
      <c r="AM908" s="33"/>
    </row>
    <row r="909" spans="1:39">
      <c r="A909" s="36" t="str">
        <f t="shared" si="107"/>
        <v>XXX</v>
      </c>
      <c r="B909" s="105" t="str">
        <f t="shared" si="104"/>
        <v/>
      </c>
      <c r="C909" s="178"/>
      <c r="D909" s="36"/>
      <c r="E909" s="36" t="str">
        <f t="shared" si="108"/>
        <v/>
      </c>
      <c r="F909" s="246"/>
      <c r="G909" s="246"/>
      <c r="H909" s="246"/>
      <c r="I909" s="246"/>
      <c r="J909" s="246"/>
      <c r="K909" s="246"/>
      <c r="L909" s="246"/>
      <c r="M909" s="246"/>
      <c r="N909" s="246"/>
      <c r="O909" s="246"/>
      <c r="P909" s="246"/>
      <c r="Q909" s="246"/>
      <c r="R909" s="246"/>
      <c r="S909" s="246"/>
      <c r="T909" s="246"/>
      <c r="U909" s="246"/>
      <c r="V909" s="246"/>
      <c r="W909" s="246"/>
      <c r="X909" s="246"/>
      <c r="Y909" s="246"/>
      <c r="Z909" s="246"/>
      <c r="AA909" s="247"/>
      <c r="AB909" s="246"/>
      <c r="AC909" s="248"/>
      <c r="AD909" s="246"/>
      <c r="AE909" s="246"/>
      <c r="AF909" s="246"/>
      <c r="AG909" s="108" t="str">
        <f t="shared" si="109"/>
        <v/>
      </c>
      <c r="AH909" s="13" t="str">
        <f t="shared" si="105"/>
        <v/>
      </c>
      <c r="AI909" s="181" t="str">
        <f>UPPER(IF($Z909="","",IF(COUNTIF($AI$34:$AI908,$Z909)&lt;1,$Z909,"")))</f>
        <v/>
      </c>
      <c r="AJ909" s="36" t="str">
        <f t="shared" si="103"/>
        <v/>
      </c>
      <c r="AK909" s="109" t="str">
        <f t="shared" si="106"/>
        <v/>
      </c>
      <c r="AL909" s="246"/>
      <c r="AM909" s="33"/>
    </row>
    <row r="910" spans="1:39">
      <c r="A910" s="36" t="str">
        <f t="shared" si="107"/>
        <v>XXX</v>
      </c>
      <c r="B910" s="105" t="str">
        <f t="shared" si="104"/>
        <v/>
      </c>
      <c r="C910" s="178"/>
      <c r="D910" s="36"/>
      <c r="E910" s="36" t="str">
        <f t="shared" si="108"/>
        <v/>
      </c>
      <c r="F910" s="246"/>
      <c r="G910" s="246"/>
      <c r="H910" s="246"/>
      <c r="I910" s="246"/>
      <c r="J910" s="246"/>
      <c r="K910" s="246"/>
      <c r="L910" s="246"/>
      <c r="M910" s="246"/>
      <c r="N910" s="246"/>
      <c r="O910" s="246"/>
      <c r="P910" s="246"/>
      <c r="Q910" s="246"/>
      <c r="R910" s="246"/>
      <c r="S910" s="246"/>
      <c r="T910" s="246"/>
      <c r="U910" s="246"/>
      <c r="V910" s="246"/>
      <c r="W910" s="246"/>
      <c r="X910" s="246"/>
      <c r="Y910" s="246"/>
      <c r="Z910" s="246"/>
      <c r="AA910" s="247"/>
      <c r="AB910" s="246"/>
      <c r="AC910" s="248"/>
      <c r="AD910" s="246"/>
      <c r="AE910" s="246"/>
      <c r="AF910" s="246"/>
      <c r="AG910" s="108" t="str">
        <f t="shared" si="109"/>
        <v/>
      </c>
      <c r="AH910" s="13" t="str">
        <f t="shared" si="105"/>
        <v/>
      </c>
      <c r="AI910" s="181" t="str">
        <f>UPPER(IF($Z910="","",IF(COUNTIF($AI$34:$AI909,$Z910)&lt;1,$Z910,"")))</f>
        <v/>
      </c>
      <c r="AJ910" s="36" t="str">
        <f t="shared" si="103"/>
        <v/>
      </c>
      <c r="AK910" s="109" t="str">
        <f t="shared" si="106"/>
        <v/>
      </c>
      <c r="AL910" s="246"/>
      <c r="AM910" s="33"/>
    </row>
    <row r="911" spans="1:39">
      <c r="A911" s="36" t="str">
        <f t="shared" si="107"/>
        <v>XXX</v>
      </c>
      <c r="B911" s="105" t="str">
        <f t="shared" si="104"/>
        <v/>
      </c>
      <c r="C911" s="178"/>
      <c r="D911" s="36"/>
      <c r="E911" s="36" t="str">
        <f t="shared" si="108"/>
        <v/>
      </c>
      <c r="F911" s="246"/>
      <c r="G911" s="246"/>
      <c r="H911" s="246"/>
      <c r="I911" s="246"/>
      <c r="J911" s="246"/>
      <c r="K911" s="246"/>
      <c r="L911" s="246"/>
      <c r="M911" s="246"/>
      <c r="N911" s="246"/>
      <c r="O911" s="246"/>
      <c r="P911" s="246"/>
      <c r="Q911" s="246"/>
      <c r="R911" s="246"/>
      <c r="S911" s="246"/>
      <c r="T911" s="246"/>
      <c r="U911" s="246"/>
      <c r="V911" s="246"/>
      <c r="W911" s="246"/>
      <c r="X911" s="246"/>
      <c r="Y911" s="246"/>
      <c r="Z911" s="246"/>
      <c r="AA911" s="247"/>
      <c r="AB911" s="246"/>
      <c r="AC911" s="248"/>
      <c r="AD911" s="246"/>
      <c r="AE911" s="246"/>
      <c r="AF911" s="246"/>
      <c r="AG911" s="108" t="str">
        <f t="shared" si="109"/>
        <v/>
      </c>
      <c r="AH911" s="13" t="str">
        <f t="shared" si="105"/>
        <v/>
      </c>
      <c r="AI911" s="181" t="str">
        <f>UPPER(IF($Z911="","",IF(COUNTIF($AI$34:$AI910,$Z911)&lt;1,$Z911,"")))</f>
        <v/>
      </c>
      <c r="AJ911" s="36" t="str">
        <f t="shared" si="103"/>
        <v/>
      </c>
      <c r="AK911" s="109" t="str">
        <f t="shared" si="106"/>
        <v/>
      </c>
      <c r="AL911" s="246"/>
      <c r="AM911" s="33"/>
    </row>
    <row r="912" spans="1:39">
      <c r="A912" s="36" t="str">
        <f t="shared" si="107"/>
        <v>XXX</v>
      </c>
      <c r="B912" s="105" t="str">
        <f t="shared" si="104"/>
        <v/>
      </c>
      <c r="C912" s="178"/>
      <c r="D912" s="36"/>
      <c r="E912" s="36" t="str">
        <f t="shared" si="108"/>
        <v/>
      </c>
      <c r="F912" s="246"/>
      <c r="G912" s="246"/>
      <c r="H912" s="246"/>
      <c r="I912" s="246"/>
      <c r="J912" s="246"/>
      <c r="K912" s="246"/>
      <c r="L912" s="246"/>
      <c r="M912" s="246"/>
      <c r="N912" s="246"/>
      <c r="O912" s="246"/>
      <c r="P912" s="246"/>
      <c r="Q912" s="246"/>
      <c r="R912" s="246"/>
      <c r="S912" s="246"/>
      <c r="T912" s="246"/>
      <c r="U912" s="246"/>
      <c r="V912" s="246"/>
      <c r="W912" s="246"/>
      <c r="X912" s="246"/>
      <c r="Y912" s="246"/>
      <c r="Z912" s="246"/>
      <c r="AA912" s="247"/>
      <c r="AB912" s="246"/>
      <c r="AC912" s="248"/>
      <c r="AD912" s="246"/>
      <c r="AE912" s="246"/>
      <c r="AF912" s="246"/>
      <c r="AG912" s="108" t="str">
        <f t="shared" si="109"/>
        <v/>
      </c>
      <c r="AH912" s="13" t="str">
        <f t="shared" si="105"/>
        <v/>
      </c>
      <c r="AI912" s="181" t="str">
        <f>UPPER(IF($Z912="","",IF(COUNTIF($AI$34:$AI911,$Z912)&lt;1,$Z912,"")))</f>
        <v/>
      </c>
      <c r="AJ912" s="36" t="str">
        <f t="shared" si="103"/>
        <v/>
      </c>
      <c r="AK912" s="109" t="str">
        <f t="shared" si="106"/>
        <v/>
      </c>
      <c r="AL912" s="246"/>
      <c r="AM912" s="33"/>
    </row>
    <row r="913" spans="1:39">
      <c r="A913" s="36" t="str">
        <f t="shared" si="107"/>
        <v>XXX</v>
      </c>
      <c r="B913" s="105" t="str">
        <f t="shared" si="104"/>
        <v/>
      </c>
      <c r="C913" s="178"/>
      <c r="D913" s="36"/>
      <c r="E913" s="36" t="str">
        <f t="shared" si="108"/>
        <v/>
      </c>
      <c r="F913" s="246"/>
      <c r="G913" s="246"/>
      <c r="H913" s="246"/>
      <c r="I913" s="246"/>
      <c r="J913" s="246"/>
      <c r="K913" s="246"/>
      <c r="L913" s="246"/>
      <c r="M913" s="246"/>
      <c r="N913" s="246"/>
      <c r="O913" s="246"/>
      <c r="P913" s="246"/>
      <c r="Q913" s="246"/>
      <c r="R913" s="246"/>
      <c r="S913" s="246"/>
      <c r="T913" s="246"/>
      <c r="U913" s="246"/>
      <c r="V913" s="246"/>
      <c r="W913" s="246"/>
      <c r="X913" s="246"/>
      <c r="Y913" s="246"/>
      <c r="Z913" s="246"/>
      <c r="AA913" s="247"/>
      <c r="AB913" s="246"/>
      <c r="AC913" s="248"/>
      <c r="AD913" s="246"/>
      <c r="AE913" s="246"/>
      <c r="AF913" s="246"/>
      <c r="AG913" s="108" t="str">
        <f t="shared" si="109"/>
        <v/>
      </c>
      <c r="AH913" s="13" t="str">
        <f t="shared" si="105"/>
        <v/>
      </c>
      <c r="AI913" s="181" t="str">
        <f>UPPER(IF($Z913="","",IF(COUNTIF($AI$34:$AI912,$Z913)&lt;1,$Z913,"")))</f>
        <v/>
      </c>
      <c r="AJ913" s="36" t="str">
        <f t="shared" si="103"/>
        <v/>
      </c>
      <c r="AK913" s="109" t="str">
        <f t="shared" si="106"/>
        <v/>
      </c>
      <c r="AL913" s="246"/>
      <c r="AM913" s="33"/>
    </row>
    <row r="914" spans="1:39">
      <c r="A914" s="36" t="str">
        <f t="shared" si="107"/>
        <v>XXX</v>
      </c>
      <c r="B914" s="105" t="str">
        <f t="shared" si="104"/>
        <v/>
      </c>
      <c r="C914" s="178"/>
      <c r="D914" s="36"/>
      <c r="E914" s="36" t="str">
        <f t="shared" si="108"/>
        <v/>
      </c>
      <c r="F914" s="246"/>
      <c r="G914" s="246"/>
      <c r="H914" s="246"/>
      <c r="I914" s="246"/>
      <c r="J914" s="246"/>
      <c r="K914" s="246"/>
      <c r="L914" s="246"/>
      <c r="M914" s="246"/>
      <c r="N914" s="246"/>
      <c r="O914" s="246"/>
      <c r="P914" s="246"/>
      <c r="Q914" s="246"/>
      <c r="R914" s="246"/>
      <c r="S914" s="246"/>
      <c r="T914" s="246"/>
      <c r="U914" s="246"/>
      <c r="V914" s="246"/>
      <c r="W914" s="246"/>
      <c r="X914" s="246"/>
      <c r="Y914" s="246"/>
      <c r="Z914" s="246"/>
      <c r="AA914" s="247"/>
      <c r="AB914" s="246"/>
      <c r="AC914" s="248"/>
      <c r="AD914" s="246"/>
      <c r="AE914" s="246"/>
      <c r="AF914" s="246"/>
      <c r="AG914" s="108" t="str">
        <f t="shared" si="109"/>
        <v/>
      </c>
      <c r="AH914" s="13" t="str">
        <f t="shared" si="105"/>
        <v/>
      </c>
      <c r="AI914" s="181" t="str">
        <f>UPPER(IF($Z914="","",IF(COUNTIF($AI$34:$AI913,$Z914)&lt;1,$Z914,"")))</f>
        <v/>
      </c>
      <c r="AJ914" s="36" t="str">
        <f t="shared" si="103"/>
        <v/>
      </c>
      <c r="AK914" s="109" t="str">
        <f t="shared" si="106"/>
        <v/>
      </c>
      <c r="AL914" s="246"/>
      <c r="AM914" s="33"/>
    </row>
    <row r="915" spans="1:39">
      <c r="A915" s="36" t="str">
        <f t="shared" si="107"/>
        <v>XXX</v>
      </c>
      <c r="B915" s="105" t="str">
        <f t="shared" si="104"/>
        <v/>
      </c>
      <c r="C915" s="178"/>
      <c r="D915" s="36"/>
      <c r="E915" s="36" t="str">
        <f t="shared" si="108"/>
        <v/>
      </c>
      <c r="F915" s="246"/>
      <c r="G915" s="246"/>
      <c r="H915" s="246"/>
      <c r="I915" s="246"/>
      <c r="J915" s="246"/>
      <c r="K915" s="246"/>
      <c r="L915" s="246"/>
      <c r="M915" s="246"/>
      <c r="N915" s="246"/>
      <c r="O915" s="246"/>
      <c r="P915" s="246"/>
      <c r="Q915" s="246"/>
      <c r="R915" s="246"/>
      <c r="S915" s="246"/>
      <c r="T915" s="246"/>
      <c r="U915" s="246"/>
      <c r="V915" s="246"/>
      <c r="W915" s="246"/>
      <c r="X915" s="246"/>
      <c r="Y915" s="246"/>
      <c r="Z915" s="246"/>
      <c r="AA915" s="247"/>
      <c r="AB915" s="246"/>
      <c r="AC915" s="248"/>
      <c r="AD915" s="246"/>
      <c r="AE915" s="246"/>
      <c r="AF915" s="246"/>
      <c r="AG915" s="108" t="str">
        <f t="shared" si="109"/>
        <v/>
      </c>
      <c r="AH915" s="13" t="str">
        <f t="shared" si="105"/>
        <v/>
      </c>
      <c r="AI915" s="181" t="str">
        <f>UPPER(IF($Z915="","",IF(COUNTIF($AI$34:$AI914,$Z915)&lt;1,$Z915,"")))</f>
        <v/>
      </c>
      <c r="AJ915" s="36" t="str">
        <f t="shared" ref="AJ915:AJ978" si="110">IF(Z915="","",IF(COUNTIF(Z$35:Z$1035,$Z915)&lt;4,"每隊最少4人",IF(COUNTIF(Z$35:Z$1035,Z915)&gt;6,"每隊最多6人",COUNTIF(Z$35:Z$1035,Z915))))</f>
        <v/>
      </c>
      <c r="AK915" s="109" t="str">
        <f t="shared" si="106"/>
        <v/>
      </c>
      <c r="AL915" s="246"/>
      <c r="AM915" s="33"/>
    </row>
    <row r="916" spans="1:39">
      <c r="A916" s="36" t="str">
        <f t="shared" si="107"/>
        <v>XXX</v>
      </c>
      <c r="B916" s="105" t="str">
        <f t="shared" si="104"/>
        <v/>
      </c>
      <c r="C916" s="178"/>
      <c r="D916" s="36"/>
      <c r="E916" s="36" t="str">
        <f t="shared" si="108"/>
        <v/>
      </c>
      <c r="F916" s="246"/>
      <c r="G916" s="246"/>
      <c r="H916" s="246"/>
      <c r="I916" s="246"/>
      <c r="J916" s="246"/>
      <c r="K916" s="246"/>
      <c r="L916" s="246"/>
      <c r="M916" s="246"/>
      <c r="N916" s="246"/>
      <c r="O916" s="246"/>
      <c r="P916" s="246"/>
      <c r="Q916" s="246"/>
      <c r="R916" s="246"/>
      <c r="S916" s="246"/>
      <c r="T916" s="246"/>
      <c r="U916" s="246"/>
      <c r="V916" s="246"/>
      <c r="W916" s="246"/>
      <c r="X916" s="246"/>
      <c r="Y916" s="246"/>
      <c r="Z916" s="246"/>
      <c r="AA916" s="247"/>
      <c r="AB916" s="246"/>
      <c r="AC916" s="248"/>
      <c r="AD916" s="246"/>
      <c r="AE916" s="246"/>
      <c r="AF916" s="246"/>
      <c r="AG916" s="108" t="str">
        <f t="shared" si="109"/>
        <v/>
      </c>
      <c r="AH916" s="13" t="str">
        <f t="shared" si="105"/>
        <v/>
      </c>
      <c r="AI916" s="181" t="str">
        <f>UPPER(IF($Z916="","",IF(COUNTIF($AI$34:$AI915,$Z916)&lt;1,$Z916,"")))</f>
        <v/>
      </c>
      <c r="AJ916" s="36" t="str">
        <f t="shared" si="110"/>
        <v/>
      </c>
      <c r="AK916" s="109" t="str">
        <f t="shared" si="106"/>
        <v/>
      </c>
      <c r="AL916" s="246"/>
      <c r="AM916" s="33"/>
    </row>
    <row r="917" spans="1:39">
      <c r="A917" s="36" t="str">
        <f t="shared" si="107"/>
        <v>XXX</v>
      </c>
      <c r="B917" s="105" t="str">
        <f t="shared" si="104"/>
        <v/>
      </c>
      <c r="C917" s="178"/>
      <c r="D917" s="36"/>
      <c r="E917" s="36" t="str">
        <f t="shared" si="108"/>
        <v/>
      </c>
      <c r="F917" s="246"/>
      <c r="G917" s="246"/>
      <c r="H917" s="246"/>
      <c r="I917" s="246"/>
      <c r="J917" s="246"/>
      <c r="K917" s="246"/>
      <c r="L917" s="246"/>
      <c r="M917" s="246"/>
      <c r="N917" s="246"/>
      <c r="O917" s="246"/>
      <c r="P917" s="246"/>
      <c r="Q917" s="246"/>
      <c r="R917" s="246"/>
      <c r="S917" s="246"/>
      <c r="T917" s="246"/>
      <c r="U917" s="246"/>
      <c r="V917" s="246"/>
      <c r="W917" s="246"/>
      <c r="X917" s="246"/>
      <c r="Y917" s="246"/>
      <c r="Z917" s="246"/>
      <c r="AA917" s="247"/>
      <c r="AB917" s="246"/>
      <c r="AC917" s="248"/>
      <c r="AD917" s="246"/>
      <c r="AE917" s="246"/>
      <c r="AF917" s="246"/>
      <c r="AG917" s="108" t="str">
        <f t="shared" si="109"/>
        <v/>
      </c>
      <c r="AH917" s="13" t="str">
        <f t="shared" si="105"/>
        <v/>
      </c>
      <c r="AI917" s="181" t="str">
        <f>UPPER(IF($Z917="","",IF(COUNTIF($AI$34:$AI916,$Z917)&lt;1,$Z917,"")))</f>
        <v/>
      </c>
      <c r="AJ917" s="36" t="str">
        <f t="shared" si="110"/>
        <v/>
      </c>
      <c r="AK917" s="109" t="str">
        <f t="shared" si="106"/>
        <v/>
      </c>
      <c r="AL917" s="246"/>
      <c r="AM917" s="33"/>
    </row>
    <row r="918" spans="1:39">
      <c r="A918" s="36" t="str">
        <f t="shared" si="107"/>
        <v>XXX</v>
      </c>
      <c r="B918" s="105" t="str">
        <f t="shared" si="104"/>
        <v/>
      </c>
      <c r="C918" s="178"/>
      <c r="D918" s="36"/>
      <c r="E918" s="36" t="str">
        <f t="shared" si="108"/>
        <v/>
      </c>
      <c r="F918" s="246"/>
      <c r="G918" s="246"/>
      <c r="H918" s="246"/>
      <c r="I918" s="246"/>
      <c r="J918" s="246"/>
      <c r="K918" s="246"/>
      <c r="L918" s="246"/>
      <c r="M918" s="246"/>
      <c r="N918" s="246"/>
      <c r="O918" s="246"/>
      <c r="P918" s="246"/>
      <c r="Q918" s="246"/>
      <c r="R918" s="246"/>
      <c r="S918" s="246"/>
      <c r="T918" s="246"/>
      <c r="U918" s="246"/>
      <c r="V918" s="246"/>
      <c r="W918" s="246"/>
      <c r="X918" s="246"/>
      <c r="Y918" s="246"/>
      <c r="Z918" s="246"/>
      <c r="AA918" s="247"/>
      <c r="AB918" s="246"/>
      <c r="AC918" s="248"/>
      <c r="AD918" s="246"/>
      <c r="AE918" s="246"/>
      <c r="AF918" s="246"/>
      <c r="AG918" s="108" t="str">
        <f t="shared" si="109"/>
        <v/>
      </c>
      <c r="AH918" s="13" t="str">
        <f t="shared" si="105"/>
        <v/>
      </c>
      <c r="AI918" s="181" t="str">
        <f>UPPER(IF($Z918="","",IF(COUNTIF($AI$34:$AI917,$Z918)&lt;1,$Z918,"")))</f>
        <v/>
      </c>
      <c r="AJ918" s="36" t="str">
        <f t="shared" si="110"/>
        <v/>
      </c>
      <c r="AK918" s="109" t="str">
        <f t="shared" si="106"/>
        <v/>
      </c>
      <c r="AL918" s="246"/>
      <c r="AM918" s="33"/>
    </row>
    <row r="919" spans="1:39">
      <c r="A919" s="36" t="str">
        <f t="shared" si="107"/>
        <v>XXX</v>
      </c>
      <c r="B919" s="105" t="str">
        <f t="shared" si="104"/>
        <v/>
      </c>
      <c r="C919" s="178"/>
      <c r="D919" s="36"/>
      <c r="E919" s="36" t="str">
        <f t="shared" si="108"/>
        <v/>
      </c>
      <c r="F919" s="246"/>
      <c r="G919" s="246"/>
      <c r="H919" s="246"/>
      <c r="I919" s="246"/>
      <c r="J919" s="246"/>
      <c r="K919" s="246"/>
      <c r="L919" s="246"/>
      <c r="M919" s="246"/>
      <c r="N919" s="246"/>
      <c r="O919" s="246"/>
      <c r="P919" s="246"/>
      <c r="Q919" s="246"/>
      <c r="R919" s="246"/>
      <c r="S919" s="246"/>
      <c r="T919" s="246"/>
      <c r="U919" s="246"/>
      <c r="V919" s="246"/>
      <c r="W919" s="246"/>
      <c r="X919" s="246"/>
      <c r="Y919" s="246"/>
      <c r="Z919" s="246"/>
      <c r="AA919" s="247"/>
      <c r="AB919" s="246"/>
      <c r="AC919" s="248"/>
      <c r="AD919" s="246"/>
      <c r="AE919" s="246"/>
      <c r="AF919" s="246"/>
      <c r="AG919" s="108" t="str">
        <f t="shared" si="109"/>
        <v/>
      </c>
      <c r="AH919" s="13" t="str">
        <f t="shared" si="105"/>
        <v/>
      </c>
      <c r="AI919" s="181" t="str">
        <f>UPPER(IF($Z919="","",IF(COUNTIF($AI$34:$AI918,$Z919)&lt;1,$Z919,"")))</f>
        <v/>
      </c>
      <c r="AJ919" s="36" t="str">
        <f t="shared" si="110"/>
        <v/>
      </c>
      <c r="AK919" s="109" t="str">
        <f t="shared" si="106"/>
        <v/>
      </c>
      <c r="AL919" s="246"/>
      <c r="AM919" s="33"/>
    </row>
    <row r="920" spans="1:39">
      <c r="A920" s="36" t="str">
        <f t="shared" si="107"/>
        <v>XXX</v>
      </c>
      <c r="B920" s="105" t="str">
        <f t="shared" si="104"/>
        <v/>
      </c>
      <c r="C920" s="178"/>
      <c r="D920" s="36"/>
      <c r="E920" s="36" t="str">
        <f t="shared" si="108"/>
        <v/>
      </c>
      <c r="F920" s="246"/>
      <c r="G920" s="246"/>
      <c r="H920" s="246"/>
      <c r="I920" s="246"/>
      <c r="J920" s="246"/>
      <c r="K920" s="246"/>
      <c r="L920" s="246"/>
      <c r="M920" s="246"/>
      <c r="N920" s="246"/>
      <c r="O920" s="246"/>
      <c r="P920" s="246"/>
      <c r="Q920" s="246"/>
      <c r="R920" s="246"/>
      <c r="S920" s="246"/>
      <c r="T920" s="246"/>
      <c r="U920" s="246"/>
      <c r="V920" s="246"/>
      <c r="W920" s="246"/>
      <c r="X920" s="246"/>
      <c r="Y920" s="246"/>
      <c r="Z920" s="246"/>
      <c r="AA920" s="247"/>
      <c r="AB920" s="246"/>
      <c r="AC920" s="248"/>
      <c r="AD920" s="246"/>
      <c r="AE920" s="246"/>
      <c r="AF920" s="246"/>
      <c r="AG920" s="108" t="str">
        <f t="shared" si="109"/>
        <v/>
      </c>
      <c r="AH920" s="13" t="str">
        <f t="shared" si="105"/>
        <v/>
      </c>
      <c r="AI920" s="181" t="str">
        <f>UPPER(IF($Z920="","",IF(COUNTIF($AI$34:$AI919,$Z920)&lt;1,$Z920,"")))</f>
        <v/>
      </c>
      <c r="AJ920" s="36" t="str">
        <f t="shared" si="110"/>
        <v/>
      </c>
      <c r="AK920" s="109" t="str">
        <f t="shared" si="106"/>
        <v/>
      </c>
      <c r="AL920" s="246"/>
      <c r="AM920" s="33"/>
    </row>
    <row r="921" spans="1:39">
      <c r="A921" s="36" t="str">
        <f t="shared" si="107"/>
        <v>XXX</v>
      </c>
      <c r="B921" s="105" t="str">
        <f t="shared" si="104"/>
        <v/>
      </c>
      <c r="C921" s="178"/>
      <c r="D921" s="36"/>
      <c r="E921" s="36" t="str">
        <f t="shared" si="108"/>
        <v/>
      </c>
      <c r="F921" s="246"/>
      <c r="G921" s="246"/>
      <c r="H921" s="246"/>
      <c r="I921" s="246"/>
      <c r="J921" s="246"/>
      <c r="K921" s="246"/>
      <c r="L921" s="246"/>
      <c r="M921" s="246"/>
      <c r="N921" s="246"/>
      <c r="O921" s="246"/>
      <c r="P921" s="246"/>
      <c r="Q921" s="246"/>
      <c r="R921" s="246"/>
      <c r="S921" s="246"/>
      <c r="T921" s="246"/>
      <c r="U921" s="246"/>
      <c r="V921" s="246"/>
      <c r="W921" s="246"/>
      <c r="X921" s="246"/>
      <c r="Y921" s="246"/>
      <c r="Z921" s="246"/>
      <c r="AA921" s="247"/>
      <c r="AB921" s="246"/>
      <c r="AC921" s="248"/>
      <c r="AD921" s="246"/>
      <c r="AE921" s="246"/>
      <c r="AF921" s="246"/>
      <c r="AG921" s="108" t="str">
        <f t="shared" si="109"/>
        <v/>
      </c>
      <c r="AH921" s="13" t="str">
        <f t="shared" si="105"/>
        <v/>
      </c>
      <c r="AI921" s="181" t="str">
        <f>UPPER(IF($Z921="","",IF(COUNTIF($AI$34:$AI920,$Z921)&lt;1,$Z921,"")))</f>
        <v/>
      </c>
      <c r="AJ921" s="36" t="str">
        <f t="shared" si="110"/>
        <v/>
      </c>
      <c r="AK921" s="109" t="str">
        <f t="shared" si="106"/>
        <v/>
      </c>
      <c r="AL921" s="246"/>
      <c r="AM921" s="33"/>
    </row>
    <row r="922" spans="1:39">
      <c r="A922" s="36" t="str">
        <f t="shared" si="107"/>
        <v>XXX</v>
      </c>
      <c r="B922" s="105" t="str">
        <f t="shared" si="104"/>
        <v/>
      </c>
      <c r="C922" s="178"/>
      <c r="D922" s="36"/>
      <c r="E922" s="36" t="str">
        <f t="shared" si="108"/>
        <v/>
      </c>
      <c r="F922" s="246"/>
      <c r="G922" s="246"/>
      <c r="H922" s="246"/>
      <c r="I922" s="246"/>
      <c r="J922" s="246"/>
      <c r="K922" s="246"/>
      <c r="L922" s="246"/>
      <c r="M922" s="246"/>
      <c r="N922" s="246"/>
      <c r="O922" s="246"/>
      <c r="P922" s="246"/>
      <c r="Q922" s="246"/>
      <c r="R922" s="246"/>
      <c r="S922" s="246"/>
      <c r="T922" s="246"/>
      <c r="U922" s="246"/>
      <c r="V922" s="246"/>
      <c r="W922" s="246"/>
      <c r="X922" s="246"/>
      <c r="Y922" s="246"/>
      <c r="Z922" s="246"/>
      <c r="AA922" s="247"/>
      <c r="AB922" s="246"/>
      <c r="AC922" s="248"/>
      <c r="AD922" s="246"/>
      <c r="AE922" s="246"/>
      <c r="AF922" s="246"/>
      <c r="AG922" s="108" t="str">
        <f t="shared" si="109"/>
        <v/>
      </c>
      <c r="AH922" s="13" t="str">
        <f t="shared" si="105"/>
        <v/>
      </c>
      <c r="AI922" s="181" t="str">
        <f>UPPER(IF($Z922="","",IF(COUNTIF($AI$34:$AI921,$Z922)&lt;1,$Z922,"")))</f>
        <v/>
      </c>
      <c r="AJ922" s="36" t="str">
        <f t="shared" si="110"/>
        <v/>
      </c>
      <c r="AK922" s="109" t="str">
        <f t="shared" si="106"/>
        <v/>
      </c>
      <c r="AL922" s="246"/>
      <c r="AM922" s="33"/>
    </row>
    <row r="923" spans="1:39">
      <c r="A923" s="36" t="str">
        <f t="shared" si="107"/>
        <v>XXX</v>
      </c>
      <c r="B923" s="105" t="str">
        <f t="shared" si="104"/>
        <v/>
      </c>
      <c r="C923" s="178"/>
      <c r="D923" s="36"/>
      <c r="E923" s="36" t="str">
        <f t="shared" si="108"/>
        <v/>
      </c>
      <c r="F923" s="246"/>
      <c r="G923" s="246"/>
      <c r="H923" s="246"/>
      <c r="I923" s="246"/>
      <c r="J923" s="246"/>
      <c r="K923" s="246"/>
      <c r="L923" s="246"/>
      <c r="M923" s="246"/>
      <c r="N923" s="246"/>
      <c r="O923" s="246"/>
      <c r="P923" s="246"/>
      <c r="Q923" s="246"/>
      <c r="R923" s="246"/>
      <c r="S923" s="246"/>
      <c r="T923" s="246"/>
      <c r="U923" s="246"/>
      <c r="V923" s="246"/>
      <c r="W923" s="246"/>
      <c r="X923" s="246"/>
      <c r="Y923" s="246"/>
      <c r="Z923" s="246"/>
      <c r="AA923" s="247"/>
      <c r="AB923" s="246"/>
      <c r="AC923" s="248"/>
      <c r="AD923" s="246"/>
      <c r="AE923" s="246"/>
      <c r="AF923" s="246"/>
      <c r="AG923" s="108" t="str">
        <f t="shared" si="109"/>
        <v/>
      </c>
      <c r="AH923" s="13" t="str">
        <f t="shared" si="105"/>
        <v/>
      </c>
      <c r="AI923" s="181" t="str">
        <f>UPPER(IF($Z923="","",IF(COUNTIF($AI$34:$AI922,$Z923)&lt;1,$Z923,"")))</f>
        <v/>
      </c>
      <c r="AJ923" s="36" t="str">
        <f t="shared" si="110"/>
        <v/>
      </c>
      <c r="AK923" s="109" t="str">
        <f t="shared" si="106"/>
        <v/>
      </c>
      <c r="AL923" s="246"/>
      <c r="AM923" s="33"/>
    </row>
    <row r="924" spans="1:39">
      <c r="A924" s="36" t="str">
        <f t="shared" si="107"/>
        <v>XXX</v>
      </c>
      <c r="B924" s="105" t="str">
        <f t="shared" si="104"/>
        <v/>
      </c>
      <c r="C924" s="178"/>
      <c r="D924" s="36"/>
      <c r="E924" s="36" t="str">
        <f t="shared" si="108"/>
        <v/>
      </c>
      <c r="F924" s="246"/>
      <c r="G924" s="246"/>
      <c r="H924" s="246"/>
      <c r="I924" s="246"/>
      <c r="J924" s="246"/>
      <c r="K924" s="246"/>
      <c r="L924" s="246"/>
      <c r="M924" s="246"/>
      <c r="N924" s="246"/>
      <c r="O924" s="246"/>
      <c r="P924" s="246"/>
      <c r="Q924" s="246"/>
      <c r="R924" s="246"/>
      <c r="S924" s="246"/>
      <c r="T924" s="246"/>
      <c r="U924" s="246"/>
      <c r="V924" s="246"/>
      <c r="W924" s="246"/>
      <c r="X924" s="246"/>
      <c r="Y924" s="246"/>
      <c r="Z924" s="246"/>
      <c r="AA924" s="247"/>
      <c r="AB924" s="246"/>
      <c r="AC924" s="248"/>
      <c r="AD924" s="246"/>
      <c r="AE924" s="246"/>
      <c r="AF924" s="246"/>
      <c r="AG924" s="108" t="str">
        <f t="shared" si="109"/>
        <v/>
      </c>
      <c r="AH924" s="13" t="str">
        <f t="shared" si="105"/>
        <v/>
      </c>
      <c r="AI924" s="181" t="str">
        <f>UPPER(IF($Z924="","",IF(COUNTIF($AI$34:$AI923,$Z924)&lt;1,$Z924,"")))</f>
        <v/>
      </c>
      <c r="AJ924" s="36" t="str">
        <f t="shared" si="110"/>
        <v/>
      </c>
      <c r="AK924" s="109" t="str">
        <f t="shared" si="106"/>
        <v/>
      </c>
      <c r="AL924" s="246"/>
      <c r="AM924" s="33"/>
    </row>
    <row r="925" spans="1:39">
      <c r="A925" s="36" t="str">
        <f t="shared" si="107"/>
        <v>XXX</v>
      </c>
      <c r="B925" s="105" t="str">
        <f t="shared" si="104"/>
        <v/>
      </c>
      <c r="C925" s="178"/>
      <c r="D925" s="36"/>
      <c r="E925" s="36" t="str">
        <f t="shared" si="108"/>
        <v/>
      </c>
      <c r="F925" s="246"/>
      <c r="G925" s="246"/>
      <c r="H925" s="246"/>
      <c r="I925" s="246"/>
      <c r="J925" s="246"/>
      <c r="K925" s="246"/>
      <c r="L925" s="246"/>
      <c r="M925" s="246"/>
      <c r="N925" s="246"/>
      <c r="O925" s="246"/>
      <c r="P925" s="246"/>
      <c r="Q925" s="246"/>
      <c r="R925" s="246"/>
      <c r="S925" s="246"/>
      <c r="T925" s="246"/>
      <c r="U925" s="246"/>
      <c r="V925" s="246"/>
      <c r="W925" s="246"/>
      <c r="X925" s="246"/>
      <c r="Y925" s="246"/>
      <c r="Z925" s="246"/>
      <c r="AA925" s="247"/>
      <c r="AB925" s="246"/>
      <c r="AC925" s="248"/>
      <c r="AD925" s="246"/>
      <c r="AE925" s="246"/>
      <c r="AF925" s="246"/>
      <c r="AG925" s="108" t="str">
        <f t="shared" si="109"/>
        <v/>
      </c>
      <c r="AH925" s="13" t="str">
        <f t="shared" si="105"/>
        <v/>
      </c>
      <c r="AI925" s="181" t="str">
        <f>UPPER(IF($Z925="","",IF(COUNTIF($AI$34:$AI924,$Z925)&lt;1,$Z925,"")))</f>
        <v/>
      </c>
      <c r="AJ925" s="36" t="str">
        <f t="shared" si="110"/>
        <v/>
      </c>
      <c r="AK925" s="109" t="str">
        <f t="shared" si="106"/>
        <v/>
      </c>
      <c r="AL925" s="246"/>
      <c r="AM925" s="33"/>
    </row>
    <row r="926" spans="1:39">
      <c r="A926" s="36" t="str">
        <f t="shared" si="107"/>
        <v>XXX</v>
      </c>
      <c r="B926" s="105" t="str">
        <f t="shared" si="104"/>
        <v/>
      </c>
      <c r="C926" s="178"/>
      <c r="D926" s="36"/>
      <c r="E926" s="36" t="str">
        <f t="shared" si="108"/>
        <v/>
      </c>
      <c r="F926" s="246"/>
      <c r="G926" s="246"/>
      <c r="H926" s="246"/>
      <c r="I926" s="246"/>
      <c r="J926" s="246"/>
      <c r="K926" s="246"/>
      <c r="L926" s="246"/>
      <c r="M926" s="246"/>
      <c r="N926" s="246"/>
      <c r="O926" s="246"/>
      <c r="P926" s="246"/>
      <c r="Q926" s="246"/>
      <c r="R926" s="246"/>
      <c r="S926" s="246"/>
      <c r="T926" s="246"/>
      <c r="U926" s="246"/>
      <c r="V926" s="246"/>
      <c r="W926" s="246"/>
      <c r="X926" s="246"/>
      <c r="Y926" s="246"/>
      <c r="Z926" s="246"/>
      <c r="AA926" s="247"/>
      <c r="AB926" s="246"/>
      <c r="AC926" s="248"/>
      <c r="AD926" s="246"/>
      <c r="AE926" s="246"/>
      <c r="AF926" s="246"/>
      <c r="AG926" s="108" t="str">
        <f t="shared" si="109"/>
        <v/>
      </c>
      <c r="AH926" s="13" t="str">
        <f t="shared" si="105"/>
        <v/>
      </c>
      <c r="AI926" s="181" t="str">
        <f>UPPER(IF($Z926="","",IF(COUNTIF($AI$34:$AI925,$Z926)&lt;1,$Z926,"")))</f>
        <v/>
      </c>
      <c r="AJ926" s="36" t="str">
        <f t="shared" si="110"/>
        <v/>
      </c>
      <c r="AK926" s="109" t="str">
        <f t="shared" si="106"/>
        <v/>
      </c>
      <c r="AL926" s="246"/>
      <c r="AM926" s="33"/>
    </row>
    <row r="927" spans="1:39">
      <c r="A927" s="36" t="str">
        <f t="shared" si="107"/>
        <v>XXX</v>
      </c>
      <c r="B927" s="105" t="str">
        <f t="shared" si="104"/>
        <v/>
      </c>
      <c r="C927" s="178"/>
      <c r="D927" s="36"/>
      <c r="E927" s="36" t="str">
        <f t="shared" si="108"/>
        <v/>
      </c>
      <c r="F927" s="246"/>
      <c r="G927" s="246"/>
      <c r="H927" s="246"/>
      <c r="I927" s="246"/>
      <c r="J927" s="246"/>
      <c r="K927" s="246"/>
      <c r="L927" s="246"/>
      <c r="M927" s="246"/>
      <c r="N927" s="246"/>
      <c r="O927" s="246"/>
      <c r="P927" s="246"/>
      <c r="Q927" s="246"/>
      <c r="R927" s="246"/>
      <c r="S927" s="246"/>
      <c r="T927" s="246"/>
      <c r="U927" s="246"/>
      <c r="V927" s="246"/>
      <c r="W927" s="246"/>
      <c r="X927" s="246"/>
      <c r="Y927" s="246"/>
      <c r="Z927" s="246"/>
      <c r="AA927" s="247"/>
      <c r="AB927" s="246"/>
      <c r="AC927" s="248"/>
      <c r="AD927" s="246"/>
      <c r="AE927" s="246"/>
      <c r="AF927" s="246"/>
      <c r="AG927" s="108" t="str">
        <f t="shared" si="109"/>
        <v/>
      </c>
      <c r="AH927" s="13" t="str">
        <f t="shared" si="105"/>
        <v/>
      </c>
      <c r="AI927" s="181" t="str">
        <f>UPPER(IF($Z927="","",IF(COUNTIF($AI$34:$AI926,$Z927)&lt;1,$Z927,"")))</f>
        <v/>
      </c>
      <c r="AJ927" s="36" t="str">
        <f t="shared" si="110"/>
        <v/>
      </c>
      <c r="AK927" s="109" t="str">
        <f t="shared" si="106"/>
        <v/>
      </c>
      <c r="AL927" s="246"/>
      <c r="AM927" s="33"/>
    </row>
    <row r="928" spans="1:39">
      <c r="A928" s="36" t="str">
        <f t="shared" si="107"/>
        <v>XXX</v>
      </c>
      <c r="B928" s="105" t="str">
        <f t="shared" si="104"/>
        <v/>
      </c>
      <c r="C928" s="178"/>
      <c r="D928" s="36"/>
      <c r="E928" s="36" t="str">
        <f t="shared" si="108"/>
        <v/>
      </c>
      <c r="F928" s="246"/>
      <c r="G928" s="246"/>
      <c r="H928" s="246"/>
      <c r="I928" s="246"/>
      <c r="J928" s="246"/>
      <c r="K928" s="246"/>
      <c r="L928" s="246"/>
      <c r="M928" s="246"/>
      <c r="N928" s="246"/>
      <c r="O928" s="246"/>
      <c r="P928" s="246"/>
      <c r="Q928" s="246"/>
      <c r="R928" s="246"/>
      <c r="S928" s="246"/>
      <c r="T928" s="246"/>
      <c r="U928" s="246"/>
      <c r="V928" s="246"/>
      <c r="W928" s="246"/>
      <c r="X928" s="246"/>
      <c r="Y928" s="246"/>
      <c r="Z928" s="246"/>
      <c r="AA928" s="247"/>
      <c r="AB928" s="246"/>
      <c r="AC928" s="248"/>
      <c r="AD928" s="246"/>
      <c r="AE928" s="246"/>
      <c r="AF928" s="246"/>
      <c r="AG928" s="108" t="str">
        <f t="shared" si="109"/>
        <v/>
      </c>
      <c r="AH928" s="13" t="str">
        <f t="shared" si="105"/>
        <v/>
      </c>
      <c r="AI928" s="181" t="str">
        <f>UPPER(IF($Z928="","",IF(COUNTIF($AI$34:$AI927,$Z928)&lt;1,$Z928,"")))</f>
        <v/>
      </c>
      <c r="AJ928" s="36" t="str">
        <f t="shared" si="110"/>
        <v/>
      </c>
      <c r="AK928" s="109" t="str">
        <f t="shared" si="106"/>
        <v/>
      </c>
      <c r="AL928" s="246"/>
      <c r="AM928" s="33"/>
    </row>
    <row r="929" spans="1:39">
      <c r="A929" s="36" t="str">
        <f t="shared" si="107"/>
        <v>XXX</v>
      </c>
      <c r="B929" s="105" t="str">
        <f t="shared" si="104"/>
        <v/>
      </c>
      <c r="C929" s="178"/>
      <c r="D929" s="36"/>
      <c r="E929" s="36" t="str">
        <f t="shared" si="108"/>
        <v/>
      </c>
      <c r="F929" s="246"/>
      <c r="G929" s="246"/>
      <c r="H929" s="246"/>
      <c r="I929" s="246"/>
      <c r="J929" s="246"/>
      <c r="K929" s="246"/>
      <c r="L929" s="246"/>
      <c r="M929" s="246"/>
      <c r="N929" s="246"/>
      <c r="O929" s="246"/>
      <c r="P929" s="246"/>
      <c r="Q929" s="246"/>
      <c r="R929" s="246"/>
      <c r="S929" s="246"/>
      <c r="T929" s="246"/>
      <c r="U929" s="246"/>
      <c r="V929" s="246"/>
      <c r="W929" s="246"/>
      <c r="X929" s="246"/>
      <c r="Y929" s="246"/>
      <c r="Z929" s="246"/>
      <c r="AA929" s="247"/>
      <c r="AB929" s="246"/>
      <c r="AC929" s="248"/>
      <c r="AD929" s="246"/>
      <c r="AE929" s="246"/>
      <c r="AF929" s="246"/>
      <c r="AG929" s="108" t="str">
        <f t="shared" si="109"/>
        <v/>
      </c>
      <c r="AH929" s="13" t="str">
        <f t="shared" si="105"/>
        <v/>
      </c>
      <c r="AI929" s="181" t="str">
        <f>UPPER(IF($Z929="","",IF(COUNTIF($AI$34:$AI928,$Z929)&lt;1,$Z929,"")))</f>
        <v/>
      </c>
      <c r="AJ929" s="36" t="str">
        <f t="shared" si="110"/>
        <v/>
      </c>
      <c r="AK929" s="109" t="str">
        <f t="shared" si="106"/>
        <v/>
      </c>
      <c r="AL929" s="246"/>
      <c r="AM929" s="33"/>
    </row>
    <row r="930" spans="1:39">
      <c r="A930" s="36" t="str">
        <f t="shared" si="107"/>
        <v>XXX</v>
      </c>
      <c r="B930" s="105" t="str">
        <f t="shared" si="104"/>
        <v/>
      </c>
      <c r="C930" s="178"/>
      <c r="D930" s="36"/>
      <c r="E930" s="36" t="str">
        <f t="shared" si="108"/>
        <v/>
      </c>
      <c r="F930" s="246"/>
      <c r="G930" s="246"/>
      <c r="H930" s="246"/>
      <c r="I930" s="246"/>
      <c r="J930" s="246"/>
      <c r="K930" s="246"/>
      <c r="L930" s="246"/>
      <c r="M930" s="246"/>
      <c r="N930" s="246"/>
      <c r="O930" s="246"/>
      <c r="P930" s="246"/>
      <c r="Q930" s="246"/>
      <c r="R930" s="246"/>
      <c r="S930" s="246"/>
      <c r="T930" s="246"/>
      <c r="U930" s="246"/>
      <c r="V930" s="246"/>
      <c r="W930" s="246"/>
      <c r="X930" s="246"/>
      <c r="Y930" s="246"/>
      <c r="Z930" s="246"/>
      <c r="AA930" s="247"/>
      <c r="AB930" s="246"/>
      <c r="AC930" s="248"/>
      <c r="AD930" s="246"/>
      <c r="AE930" s="246"/>
      <c r="AF930" s="246"/>
      <c r="AG930" s="108" t="str">
        <f t="shared" si="109"/>
        <v/>
      </c>
      <c r="AH930" s="13" t="str">
        <f t="shared" si="105"/>
        <v/>
      </c>
      <c r="AI930" s="181" t="str">
        <f>UPPER(IF($Z930="","",IF(COUNTIF($AI$34:$AI929,$Z930)&lt;1,$Z930,"")))</f>
        <v/>
      </c>
      <c r="AJ930" s="36" t="str">
        <f t="shared" si="110"/>
        <v/>
      </c>
      <c r="AK930" s="109" t="str">
        <f t="shared" si="106"/>
        <v/>
      </c>
      <c r="AL930" s="246"/>
      <c r="AM930" s="33"/>
    </row>
    <row r="931" spans="1:39">
      <c r="A931" s="36" t="str">
        <f t="shared" si="107"/>
        <v>XXX</v>
      </c>
      <c r="B931" s="105" t="str">
        <f t="shared" ref="B931:B994" si="111">IF(G931="","",IF(C931="","X",A931&amp;TEXT(C931,"000")))</f>
        <v/>
      </c>
      <c r="C931" s="178"/>
      <c r="D931" s="36"/>
      <c r="E931" s="36" t="str">
        <f t="shared" si="108"/>
        <v/>
      </c>
      <c r="F931" s="246"/>
      <c r="G931" s="246"/>
      <c r="H931" s="246"/>
      <c r="I931" s="246"/>
      <c r="J931" s="246"/>
      <c r="K931" s="246"/>
      <c r="L931" s="246"/>
      <c r="M931" s="246"/>
      <c r="N931" s="246"/>
      <c r="O931" s="246"/>
      <c r="P931" s="246"/>
      <c r="Q931" s="246"/>
      <c r="R931" s="246"/>
      <c r="S931" s="246"/>
      <c r="T931" s="246"/>
      <c r="U931" s="246"/>
      <c r="V931" s="246"/>
      <c r="W931" s="246"/>
      <c r="X931" s="246"/>
      <c r="Y931" s="246"/>
      <c r="Z931" s="246"/>
      <c r="AA931" s="247"/>
      <c r="AB931" s="246"/>
      <c r="AC931" s="248"/>
      <c r="AD931" s="246"/>
      <c r="AE931" s="246"/>
      <c r="AF931" s="246"/>
      <c r="AG931" s="108" t="str">
        <f t="shared" si="109"/>
        <v/>
      </c>
      <c r="AH931" s="13" t="str">
        <f t="shared" ref="AH931:AH994" si="112">IF(AI931="","",$AH$31)</f>
        <v/>
      </c>
      <c r="AI931" s="181" t="str">
        <f>UPPER(IF($Z931="","",IF(COUNTIF($AI$34:$AI930,$Z931)&lt;1,$Z931,"")))</f>
        <v/>
      </c>
      <c r="AJ931" s="36" t="str">
        <f t="shared" si="110"/>
        <v/>
      </c>
      <c r="AK931" s="109" t="str">
        <f t="shared" ref="AK931:AK994" si="113">IF($E931="","",IF(ISTEXT($AG931),"輸入有錯誤",IF($AA931="",SUM($AG931:$AH931)+$AM931,SUM($AG931:$AH931)+$AM931+$AA$34)))</f>
        <v/>
      </c>
      <c r="AL931" s="246"/>
      <c r="AM931" s="33"/>
    </row>
    <row r="932" spans="1:39">
      <c r="A932" s="36" t="str">
        <f t="shared" ref="A932:A995" si="114">IF(H932="M","B",IF(H932="F","G","XXX"))</f>
        <v>XXX</v>
      </c>
      <c r="B932" s="105" t="str">
        <f t="shared" si="111"/>
        <v/>
      </c>
      <c r="C932" s="178"/>
      <c r="D932" s="36"/>
      <c r="E932" s="36" t="str">
        <f t="shared" ref="E932:E995" si="115">UPPER(IF($I932="","",IF(AND($I932&lt;=$E$4,$I932&gt;=$D$4),$A932&amp;$F$4,IF(AND($I932&lt;=$E$5,$I932&gt;=$D$5),$A932&amp;$F$5,IF(AND($I932&lt;=$E$6,$I932&gt;=$D$6),$A932&amp;$F$6,IF(AND($I932&lt;=$E$7,$I932&gt;=$D$7),$A932&amp;$F$7,IF(AND($I932&lt;=$E$8,$I932&gt;=$D$8),$A932&amp;$F$8,IF(AND($I932&lt;=$E$9,$I932&gt;=$D$9),$A932&amp;$F$9,IF(AND($I932&lt;=$E$10,$I932&gt;=$D$10),$A932&amp;$F$10,IF(AND($I932&lt;=$E$11,$I932&gt;=$D$11),$A932&amp;$F$11,IF(AND($I932&lt;=$E$12,$I932&gt;=$D$12),$A932&amp;$F$12,"ERR")))))))))))</f>
        <v/>
      </c>
      <c r="F932" s="246"/>
      <c r="G932" s="246"/>
      <c r="H932" s="246"/>
      <c r="I932" s="246"/>
      <c r="J932" s="246"/>
      <c r="K932" s="246"/>
      <c r="L932" s="246"/>
      <c r="M932" s="246"/>
      <c r="N932" s="246"/>
      <c r="O932" s="246"/>
      <c r="P932" s="246"/>
      <c r="Q932" s="246"/>
      <c r="R932" s="246"/>
      <c r="S932" s="246"/>
      <c r="T932" s="246"/>
      <c r="U932" s="246"/>
      <c r="V932" s="246"/>
      <c r="W932" s="246"/>
      <c r="X932" s="246"/>
      <c r="Y932" s="246"/>
      <c r="Z932" s="246"/>
      <c r="AA932" s="247"/>
      <c r="AB932" s="246"/>
      <c r="AC932" s="248"/>
      <c r="AD932" s="246"/>
      <c r="AE932" s="246"/>
      <c r="AF932" s="246"/>
      <c r="AG932" s="108" t="str">
        <f t="shared" ref="AG932:AG995" si="116">IF(I932="","",IF(COUNTA(J932:W932)&gt;4,"超過項目上限",IF(COUNTA(J932:W932)=0,200,IF(COUNTA(AB932)=1,COUNTA(J932:W932)*($AG$31+$AG$32)+$AG$30,IF(COUNTA(AB932)=0,COUNTA(J932:W932)*$AG$31+$AG$30,"輸入錯誤")))))</f>
        <v/>
      </c>
      <c r="AH932" s="13" t="str">
        <f t="shared" si="112"/>
        <v/>
      </c>
      <c r="AI932" s="181" t="str">
        <f>UPPER(IF($Z932="","",IF(COUNTIF($AI$34:$AI931,$Z932)&lt;1,$Z932,"")))</f>
        <v/>
      </c>
      <c r="AJ932" s="36" t="str">
        <f t="shared" si="110"/>
        <v/>
      </c>
      <c r="AK932" s="109" t="str">
        <f t="shared" si="113"/>
        <v/>
      </c>
      <c r="AL932" s="246"/>
      <c r="AM932" s="33"/>
    </row>
    <row r="933" spans="1:39">
      <c r="A933" s="36" t="str">
        <f t="shared" si="114"/>
        <v>XXX</v>
      </c>
      <c r="B933" s="105" t="str">
        <f t="shared" si="111"/>
        <v/>
      </c>
      <c r="C933" s="178"/>
      <c r="D933" s="36"/>
      <c r="E933" s="36" t="str">
        <f t="shared" si="115"/>
        <v/>
      </c>
      <c r="F933" s="246"/>
      <c r="G933" s="246"/>
      <c r="H933" s="246"/>
      <c r="I933" s="246"/>
      <c r="J933" s="246"/>
      <c r="K933" s="246"/>
      <c r="L933" s="246"/>
      <c r="M933" s="246"/>
      <c r="N933" s="246"/>
      <c r="O933" s="246"/>
      <c r="P933" s="246"/>
      <c r="Q933" s="246"/>
      <c r="R933" s="246"/>
      <c r="S933" s="246"/>
      <c r="T933" s="246"/>
      <c r="U933" s="246"/>
      <c r="V933" s="246"/>
      <c r="W933" s="246"/>
      <c r="X933" s="246"/>
      <c r="Y933" s="246"/>
      <c r="Z933" s="246"/>
      <c r="AA933" s="247"/>
      <c r="AB933" s="246"/>
      <c r="AC933" s="248"/>
      <c r="AD933" s="246"/>
      <c r="AE933" s="246"/>
      <c r="AF933" s="246"/>
      <c r="AG933" s="108" t="str">
        <f t="shared" si="116"/>
        <v/>
      </c>
      <c r="AH933" s="13" t="str">
        <f t="shared" si="112"/>
        <v/>
      </c>
      <c r="AI933" s="181" t="str">
        <f>UPPER(IF($Z933="","",IF(COUNTIF($AI$34:$AI932,$Z933)&lt;1,$Z933,"")))</f>
        <v/>
      </c>
      <c r="AJ933" s="36" t="str">
        <f t="shared" si="110"/>
        <v/>
      </c>
      <c r="AK933" s="109" t="str">
        <f t="shared" si="113"/>
        <v/>
      </c>
      <c r="AL933" s="246"/>
      <c r="AM933" s="33"/>
    </row>
    <row r="934" spans="1:39">
      <c r="A934" s="36" t="str">
        <f t="shared" si="114"/>
        <v>XXX</v>
      </c>
      <c r="B934" s="105" t="str">
        <f t="shared" si="111"/>
        <v/>
      </c>
      <c r="C934" s="178"/>
      <c r="D934" s="36"/>
      <c r="E934" s="36" t="str">
        <f t="shared" si="115"/>
        <v/>
      </c>
      <c r="F934" s="246"/>
      <c r="G934" s="246"/>
      <c r="H934" s="246"/>
      <c r="I934" s="246"/>
      <c r="J934" s="246"/>
      <c r="K934" s="246"/>
      <c r="L934" s="246"/>
      <c r="M934" s="246"/>
      <c r="N934" s="246"/>
      <c r="O934" s="246"/>
      <c r="P934" s="246"/>
      <c r="Q934" s="246"/>
      <c r="R934" s="246"/>
      <c r="S934" s="246"/>
      <c r="T934" s="246"/>
      <c r="U934" s="246"/>
      <c r="V934" s="246"/>
      <c r="W934" s="246"/>
      <c r="X934" s="246"/>
      <c r="Y934" s="246"/>
      <c r="Z934" s="246"/>
      <c r="AA934" s="247"/>
      <c r="AB934" s="246"/>
      <c r="AC934" s="248"/>
      <c r="AD934" s="246"/>
      <c r="AE934" s="246"/>
      <c r="AF934" s="246"/>
      <c r="AG934" s="108" t="str">
        <f t="shared" si="116"/>
        <v/>
      </c>
      <c r="AH934" s="13" t="str">
        <f t="shared" si="112"/>
        <v/>
      </c>
      <c r="AI934" s="181" t="str">
        <f>UPPER(IF($Z934="","",IF(COUNTIF($AI$34:$AI933,$Z934)&lt;1,$Z934,"")))</f>
        <v/>
      </c>
      <c r="AJ934" s="36" t="str">
        <f t="shared" si="110"/>
        <v/>
      </c>
      <c r="AK934" s="109" t="str">
        <f t="shared" si="113"/>
        <v/>
      </c>
      <c r="AL934" s="246"/>
      <c r="AM934" s="33"/>
    </row>
    <row r="935" spans="1:39">
      <c r="A935" s="36" t="str">
        <f t="shared" si="114"/>
        <v>XXX</v>
      </c>
      <c r="B935" s="105" t="str">
        <f t="shared" si="111"/>
        <v/>
      </c>
      <c r="C935" s="178"/>
      <c r="D935" s="36"/>
      <c r="E935" s="36" t="str">
        <f t="shared" si="115"/>
        <v/>
      </c>
      <c r="F935" s="246"/>
      <c r="G935" s="246"/>
      <c r="H935" s="246"/>
      <c r="I935" s="246"/>
      <c r="J935" s="246"/>
      <c r="K935" s="246"/>
      <c r="L935" s="246"/>
      <c r="M935" s="246"/>
      <c r="N935" s="246"/>
      <c r="O935" s="246"/>
      <c r="P935" s="246"/>
      <c r="Q935" s="246"/>
      <c r="R935" s="246"/>
      <c r="S935" s="246"/>
      <c r="T935" s="246"/>
      <c r="U935" s="246"/>
      <c r="V935" s="246"/>
      <c r="W935" s="246"/>
      <c r="X935" s="246"/>
      <c r="Y935" s="246"/>
      <c r="Z935" s="246"/>
      <c r="AA935" s="247"/>
      <c r="AB935" s="246"/>
      <c r="AC935" s="248"/>
      <c r="AD935" s="246"/>
      <c r="AE935" s="246"/>
      <c r="AF935" s="246"/>
      <c r="AG935" s="108" t="str">
        <f t="shared" si="116"/>
        <v/>
      </c>
      <c r="AH935" s="13" t="str">
        <f t="shared" si="112"/>
        <v/>
      </c>
      <c r="AI935" s="181" t="str">
        <f>UPPER(IF($Z935="","",IF(COUNTIF($AI$34:$AI934,$Z935)&lt;1,$Z935,"")))</f>
        <v/>
      </c>
      <c r="AJ935" s="36" t="str">
        <f t="shared" si="110"/>
        <v/>
      </c>
      <c r="AK935" s="109" t="str">
        <f t="shared" si="113"/>
        <v/>
      </c>
      <c r="AL935" s="246"/>
      <c r="AM935" s="33"/>
    </row>
    <row r="936" spans="1:39">
      <c r="A936" s="36" t="str">
        <f t="shared" si="114"/>
        <v>XXX</v>
      </c>
      <c r="B936" s="105" t="str">
        <f t="shared" si="111"/>
        <v/>
      </c>
      <c r="C936" s="178"/>
      <c r="D936" s="36"/>
      <c r="E936" s="36" t="str">
        <f t="shared" si="115"/>
        <v/>
      </c>
      <c r="F936" s="246"/>
      <c r="G936" s="246"/>
      <c r="H936" s="246"/>
      <c r="I936" s="246"/>
      <c r="J936" s="246"/>
      <c r="K936" s="246"/>
      <c r="L936" s="246"/>
      <c r="M936" s="246"/>
      <c r="N936" s="246"/>
      <c r="O936" s="246"/>
      <c r="P936" s="246"/>
      <c r="Q936" s="246"/>
      <c r="R936" s="246"/>
      <c r="S936" s="246"/>
      <c r="T936" s="246"/>
      <c r="U936" s="246"/>
      <c r="V936" s="246"/>
      <c r="W936" s="246"/>
      <c r="X936" s="246"/>
      <c r="Y936" s="246"/>
      <c r="Z936" s="246"/>
      <c r="AA936" s="247"/>
      <c r="AB936" s="246"/>
      <c r="AC936" s="248"/>
      <c r="AD936" s="246"/>
      <c r="AE936" s="246"/>
      <c r="AF936" s="246"/>
      <c r="AG936" s="108" t="str">
        <f t="shared" si="116"/>
        <v/>
      </c>
      <c r="AH936" s="13" t="str">
        <f t="shared" si="112"/>
        <v/>
      </c>
      <c r="AI936" s="181" t="str">
        <f>UPPER(IF($Z936="","",IF(COUNTIF($AI$34:$AI935,$Z936)&lt;1,$Z936,"")))</f>
        <v/>
      </c>
      <c r="AJ936" s="36" t="str">
        <f t="shared" si="110"/>
        <v/>
      </c>
      <c r="AK936" s="109" t="str">
        <f t="shared" si="113"/>
        <v/>
      </c>
      <c r="AL936" s="246"/>
      <c r="AM936" s="33"/>
    </row>
    <row r="937" spans="1:39">
      <c r="A937" s="36" t="str">
        <f t="shared" si="114"/>
        <v>XXX</v>
      </c>
      <c r="B937" s="105" t="str">
        <f t="shared" si="111"/>
        <v/>
      </c>
      <c r="C937" s="178"/>
      <c r="D937" s="36"/>
      <c r="E937" s="36" t="str">
        <f t="shared" si="115"/>
        <v/>
      </c>
      <c r="F937" s="246"/>
      <c r="G937" s="246"/>
      <c r="H937" s="246"/>
      <c r="I937" s="246"/>
      <c r="J937" s="246"/>
      <c r="K937" s="246"/>
      <c r="L937" s="246"/>
      <c r="M937" s="246"/>
      <c r="N937" s="246"/>
      <c r="O937" s="246"/>
      <c r="P937" s="246"/>
      <c r="Q937" s="246"/>
      <c r="R937" s="246"/>
      <c r="S937" s="246"/>
      <c r="T937" s="246"/>
      <c r="U937" s="246"/>
      <c r="V937" s="246"/>
      <c r="W937" s="246"/>
      <c r="X937" s="246"/>
      <c r="Y937" s="246"/>
      <c r="Z937" s="246"/>
      <c r="AA937" s="247"/>
      <c r="AB937" s="246"/>
      <c r="AC937" s="248"/>
      <c r="AD937" s="246"/>
      <c r="AE937" s="246"/>
      <c r="AF937" s="246"/>
      <c r="AG937" s="108" t="str">
        <f t="shared" si="116"/>
        <v/>
      </c>
      <c r="AH937" s="13" t="str">
        <f t="shared" si="112"/>
        <v/>
      </c>
      <c r="AI937" s="181" t="str">
        <f>UPPER(IF($Z937="","",IF(COUNTIF($AI$34:$AI936,$Z937)&lt;1,$Z937,"")))</f>
        <v/>
      </c>
      <c r="AJ937" s="36" t="str">
        <f t="shared" si="110"/>
        <v/>
      </c>
      <c r="AK937" s="109" t="str">
        <f t="shared" si="113"/>
        <v/>
      </c>
      <c r="AL937" s="246"/>
      <c r="AM937" s="33"/>
    </row>
    <row r="938" spans="1:39">
      <c r="A938" s="36" t="str">
        <f t="shared" si="114"/>
        <v>XXX</v>
      </c>
      <c r="B938" s="105" t="str">
        <f t="shared" si="111"/>
        <v/>
      </c>
      <c r="C938" s="178"/>
      <c r="D938" s="36"/>
      <c r="E938" s="36" t="str">
        <f t="shared" si="115"/>
        <v/>
      </c>
      <c r="F938" s="246"/>
      <c r="G938" s="246"/>
      <c r="H938" s="246"/>
      <c r="I938" s="246"/>
      <c r="J938" s="246"/>
      <c r="K938" s="246"/>
      <c r="L938" s="246"/>
      <c r="M938" s="246"/>
      <c r="N938" s="246"/>
      <c r="O938" s="246"/>
      <c r="P938" s="246"/>
      <c r="Q938" s="246"/>
      <c r="R938" s="246"/>
      <c r="S938" s="246"/>
      <c r="T938" s="246"/>
      <c r="U938" s="246"/>
      <c r="V938" s="246"/>
      <c r="W938" s="246"/>
      <c r="X938" s="246"/>
      <c r="Y938" s="246"/>
      <c r="Z938" s="246"/>
      <c r="AA938" s="247"/>
      <c r="AB938" s="246"/>
      <c r="AC938" s="248"/>
      <c r="AD938" s="246"/>
      <c r="AE938" s="246"/>
      <c r="AF938" s="246"/>
      <c r="AG938" s="108" t="str">
        <f t="shared" si="116"/>
        <v/>
      </c>
      <c r="AH938" s="13" t="str">
        <f t="shared" si="112"/>
        <v/>
      </c>
      <c r="AI938" s="181" t="str">
        <f>UPPER(IF($Z938="","",IF(COUNTIF($AI$34:$AI937,$Z938)&lt;1,$Z938,"")))</f>
        <v/>
      </c>
      <c r="AJ938" s="36" t="str">
        <f t="shared" si="110"/>
        <v/>
      </c>
      <c r="AK938" s="109" t="str">
        <f t="shared" si="113"/>
        <v/>
      </c>
      <c r="AL938" s="246"/>
      <c r="AM938" s="33"/>
    </row>
    <row r="939" spans="1:39">
      <c r="A939" s="36" t="str">
        <f t="shared" si="114"/>
        <v>XXX</v>
      </c>
      <c r="B939" s="105" t="str">
        <f t="shared" si="111"/>
        <v/>
      </c>
      <c r="C939" s="178"/>
      <c r="D939" s="36"/>
      <c r="E939" s="36" t="str">
        <f t="shared" si="115"/>
        <v/>
      </c>
      <c r="F939" s="246"/>
      <c r="G939" s="246"/>
      <c r="H939" s="246"/>
      <c r="I939" s="246"/>
      <c r="J939" s="246"/>
      <c r="K939" s="246"/>
      <c r="L939" s="246"/>
      <c r="M939" s="246"/>
      <c r="N939" s="246"/>
      <c r="O939" s="246"/>
      <c r="P939" s="246"/>
      <c r="Q939" s="246"/>
      <c r="R939" s="246"/>
      <c r="S939" s="246"/>
      <c r="T939" s="246"/>
      <c r="U939" s="246"/>
      <c r="V939" s="246"/>
      <c r="W939" s="246"/>
      <c r="X939" s="246"/>
      <c r="Y939" s="246"/>
      <c r="Z939" s="246"/>
      <c r="AA939" s="247"/>
      <c r="AB939" s="246"/>
      <c r="AC939" s="248"/>
      <c r="AD939" s="246"/>
      <c r="AE939" s="246"/>
      <c r="AF939" s="246"/>
      <c r="AG939" s="108" t="str">
        <f t="shared" si="116"/>
        <v/>
      </c>
      <c r="AH939" s="13" t="str">
        <f t="shared" si="112"/>
        <v/>
      </c>
      <c r="AI939" s="181" t="str">
        <f>UPPER(IF($Z939="","",IF(COUNTIF($AI$34:$AI938,$Z939)&lt;1,$Z939,"")))</f>
        <v/>
      </c>
      <c r="AJ939" s="36" t="str">
        <f t="shared" si="110"/>
        <v/>
      </c>
      <c r="AK939" s="109" t="str">
        <f t="shared" si="113"/>
        <v/>
      </c>
      <c r="AL939" s="246"/>
      <c r="AM939" s="33"/>
    </row>
    <row r="940" spans="1:39">
      <c r="A940" s="36" t="str">
        <f t="shared" si="114"/>
        <v>XXX</v>
      </c>
      <c r="B940" s="105" t="str">
        <f t="shared" si="111"/>
        <v/>
      </c>
      <c r="C940" s="178"/>
      <c r="D940" s="36"/>
      <c r="E940" s="36" t="str">
        <f t="shared" si="115"/>
        <v/>
      </c>
      <c r="F940" s="246"/>
      <c r="G940" s="246"/>
      <c r="H940" s="246"/>
      <c r="I940" s="246"/>
      <c r="J940" s="246"/>
      <c r="K940" s="246"/>
      <c r="L940" s="246"/>
      <c r="M940" s="246"/>
      <c r="N940" s="246"/>
      <c r="O940" s="246"/>
      <c r="P940" s="246"/>
      <c r="Q940" s="246"/>
      <c r="R940" s="246"/>
      <c r="S940" s="246"/>
      <c r="T940" s="246"/>
      <c r="U940" s="246"/>
      <c r="V940" s="246"/>
      <c r="W940" s="246"/>
      <c r="X940" s="246"/>
      <c r="Y940" s="246"/>
      <c r="Z940" s="246"/>
      <c r="AA940" s="247"/>
      <c r="AB940" s="246"/>
      <c r="AC940" s="248"/>
      <c r="AD940" s="246"/>
      <c r="AE940" s="246"/>
      <c r="AF940" s="246"/>
      <c r="AG940" s="108" t="str">
        <f t="shared" si="116"/>
        <v/>
      </c>
      <c r="AH940" s="13" t="str">
        <f t="shared" si="112"/>
        <v/>
      </c>
      <c r="AI940" s="181" t="str">
        <f>UPPER(IF($Z940="","",IF(COUNTIF($AI$34:$AI939,$Z940)&lt;1,$Z940,"")))</f>
        <v/>
      </c>
      <c r="AJ940" s="36" t="str">
        <f t="shared" si="110"/>
        <v/>
      </c>
      <c r="AK940" s="109" t="str">
        <f t="shared" si="113"/>
        <v/>
      </c>
      <c r="AL940" s="246"/>
      <c r="AM940" s="33"/>
    </row>
    <row r="941" spans="1:39">
      <c r="A941" s="36" t="str">
        <f t="shared" si="114"/>
        <v>XXX</v>
      </c>
      <c r="B941" s="105" t="str">
        <f t="shared" si="111"/>
        <v/>
      </c>
      <c r="C941" s="178"/>
      <c r="D941" s="36"/>
      <c r="E941" s="36" t="str">
        <f t="shared" si="115"/>
        <v/>
      </c>
      <c r="F941" s="246"/>
      <c r="G941" s="246"/>
      <c r="H941" s="246"/>
      <c r="I941" s="246"/>
      <c r="J941" s="246"/>
      <c r="K941" s="246"/>
      <c r="L941" s="246"/>
      <c r="M941" s="246"/>
      <c r="N941" s="246"/>
      <c r="O941" s="246"/>
      <c r="P941" s="246"/>
      <c r="Q941" s="246"/>
      <c r="R941" s="246"/>
      <c r="S941" s="246"/>
      <c r="T941" s="246"/>
      <c r="U941" s="246"/>
      <c r="V941" s="246"/>
      <c r="W941" s="246"/>
      <c r="X941" s="246"/>
      <c r="Y941" s="246"/>
      <c r="Z941" s="246"/>
      <c r="AA941" s="247"/>
      <c r="AB941" s="246"/>
      <c r="AC941" s="248"/>
      <c r="AD941" s="246"/>
      <c r="AE941" s="246"/>
      <c r="AF941" s="246"/>
      <c r="AG941" s="108" t="str">
        <f t="shared" si="116"/>
        <v/>
      </c>
      <c r="AH941" s="13" t="str">
        <f t="shared" si="112"/>
        <v/>
      </c>
      <c r="AI941" s="181" t="str">
        <f>UPPER(IF($Z941="","",IF(COUNTIF($AI$34:$AI940,$Z941)&lt;1,$Z941,"")))</f>
        <v/>
      </c>
      <c r="AJ941" s="36" t="str">
        <f t="shared" si="110"/>
        <v/>
      </c>
      <c r="AK941" s="109" t="str">
        <f t="shared" si="113"/>
        <v/>
      </c>
      <c r="AL941" s="246"/>
      <c r="AM941" s="33"/>
    </row>
    <row r="942" spans="1:39">
      <c r="A942" s="36" t="str">
        <f t="shared" si="114"/>
        <v>XXX</v>
      </c>
      <c r="B942" s="105" t="str">
        <f t="shared" si="111"/>
        <v/>
      </c>
      <c r="C942" s="178"/>
      <c r="D942" s="36"/>
      <c r="E942" s="36" t="str">
        <f t="shared" si="115"/>
        <v/>
      </c>
      <c r="F942" s="246"/>
      <c r="G942" s="246"/>
      <c r="H942" s="246"/>
      <c r="I942" s="246"/>
      <c r="J942" s="246"/>
      <c r="K942" s="246"/>
      <c r="L942" s="246"/>
      <c r="M942" s="246"/>
      <c r="N942" s="246"/>
      <c r="O942" s="246"/>
      <c r="P942" s="246"/>
      <c r="Q942" s="246"/>
      <c r="R942" s="246"/>
      <c r="S942" s="246"/>
      <c r="T942" s="246"/>
      <c r="U942" s="246"/>
      <c r="V942" s="246"/>
      <c r="W942" s="246"/>
      <c r="X942" s="246"/>
      <c r="Y942" s="246"/>
      <c r="Z942" s="246"/>
      <c r="AA942" s="247"/>
      <c r="AB942" s="246"/>
      <c r="AC942" s="248"/>
      <c r="AD942" s="246"/>
      <c r="AE942" s="246"/>
      <c r="AF942" s="246"/>
      <c r="AG942" s="108" t="str">
        <f t="shared" si="116"/>
        <v/>
      </c>
      <c r="AH942" s="13" t="str">
        <f t="shared" si="112"/>
        <v/>
      </c>
      <c r="AI942" s="181" t="str">
        <f>UPPER(IF($Z942="","",IF(COUNTIF($AI$34:$AI941,$Z942)&lt;1,$Z942,"")))</f>
        <v/>
      </c>
      <c r="AJ942" s="36" t="str">
        <f t="shared" si="110"/>
        <v/>
      </c>
      <c r="AK942" s="109" t="str">
        <f t="shared" si="113"/>
        <v/>
      </c>
      <c r="AL942" s="246"/>
      <c r="AM942" s="33"/>
    </row>
    <row r="943" spans="1:39">
      <c r="A943" s="36" t="str">
        <f t="shared" si="114"/>
        <v>XXX</v>
      </c>
      <c r="B943" s="105" t="str">
        <f t="shared" si="111"/>
        <v/>
      </c>
      <c r="C943" s="178"/>
      <c r="D943" s="36"/>
      <c r="E943" s="36" t="str">
        <f t="shared" si="115"/>
        <v/>
      </c>
      <c r="F943" s="246"/>
      <c r="G943" s="246"/>
      <c r="H943" s="246"/>
      <c r="I943" s="246"/>
      <c r="J943" s="246"/>
      <c r="K943" s="246"/>
      <c r="L943" s="246"/>
      <c r="M943" s="246"/>
      <c r="N943" s="246"/>
      <c r="O943" s="246"/>
      <c r="P943" s="246"/>
      <c r="Q943" s="246"/>
      <c r="R943" s="246"/>
      <c r="S943" s="246"/>
      <c r="T943" s="246"/>
      <c r="U943" s="246"/>
      <c r="V943" s="246"/>
      <c r="W943" s="246"/>
      <c r="X943" s="246"/>
      <c r="Y943" s="246"/>
      <c r="Z943" s="246"/>
      <c r="AA943" s="247"/>
      <c r="AB943" s="246"/>
      <c r="AC943" s="248"/>
      <c r="AD943" s="246"/>
      <c r="AE943" s="246"/>
      <c r="AF943" s="246"/>
      <c r="AG943" s="108" t="str">
        <f t="shared" si="116"/>
        <v/>
      </c>
      <c r="AH943" s="13" t="str">
        <f t="shared" si="112"/>
        <v/>
      </c>
      <c r="AI943" s="181" t="str">
        <f>UPPER(IF($Z943="","",IF(COUNTIF($AI$34:$AI942,$Z943)&lt;1,$Z943,"")))</f>
        <v/>
      </c>
      <c r="AJ943" s="36" t="str">
        <f t="shared" si="110"/>
        <v/>
      </c>
      <c r="AK943" s="109" t="str">
        <f t="shared" si="113"/>
        <v/>
      </c>
      <c r="AL943" s="246"/>
      <c r="AM943" s="33"/>
    </row>
    <row r="944" spans="1:39">
      <c r="A944" s="36" t="str">
        <f t="shared" si="114"/>
        <v>XXX</v>
      </c>
      <c r="B944" s="105" t="str">
        <f t="shared" si="111"/>
        <v/>
      </c>
      <c r="C944" s="178"/>
      <c r="D944" s="36"/>
      <c r="E944" s="36" t="str">
        <f t="shared" si="115"/>
        <v/>
      </c>
      <c r="F944" s="246"/>
      <c r="G944" s="246"/>
      <c r="H944" s="246"/>
      <c r="I944" s="246"/>
      <c r="J944" s="246"/>
      <c r="K944" s="246"/>
      <c r="L944" s="246"/>
      <c r="M944" s="246"/>
      <c r="N944" s="246"/>
      <c r="O944" s="246"/>
      <c r="P944" s="246"/>
      <c r="Q944" s="246"/>
      <c r="R944" s="246"/>
      <c r="S944" s="246"/>
      <c r="T944" s="246"/>
      <c r="U944" s="246"/>
      <c r="V944" s="246"/>
      <c r="W944" s="246"/>
      <c r="X944" s="246"/>
      <c r="Y944" s="246"/>
      <c r="Z944" s="246"/>
      <c r="AA944" s="247"/>
      <c r="AB944" s="246"/>
      <c r="AC944" s="248"/>
      <c r="AD944" s="246"/>
      <c r="AE944" s="246"/>
      <c r="AF944" s="246"/>
      <c r="AG944" s="108" t="str">
        <f t="shared" si="116"/>
        <v/>
      </c>
      <c r="AH944" s="13" t="str">
        <f t="shared" si="112"/>
        <v/>
      </c>
      <c r="AI944" s="181" t="str">
        <f>UPPER(IF($Z944="","",IF(COUNTIF($AI$34:$AI943,$Z944)&lt;1,$Z944,"")))</f>
        <v/>
      </c>
      <c r="AJ944" s="36" t="str">
        <f t="shared" si="110"/>
        <v/>
      </c>
      <c r="AK944" s="109" t="str">
        <f t="shared" si="113"/>
        <v/>
      </c>
      <c r="AL944" s="246"/>
      <c r="AM944" s="33"/>
    </row>
    <row r="945" spans="1:39">
      <c r="A945" s="36" t="str">
        <f t="shared" si="114"/>
        <v>XXX</v>
      </c>
      <c r="B945" s="105" t="str">
        <f t="shared" si="111"/>
        <v/>
      </c>
      <c r="C945" s="178"/>
      <c r="D945" s="36"/>
      <c r="E945" s="36" t="str">
        <f t="shared" si="115"/>
        <v/>
      </c>
      <c r="F945" s="246"/>
      <c r="G945" s="246"/>
      <c r="H945" s="246"/>
      <c r="I945" s="246"/>
      <c r="J945" s="246"/>
      <c r="K945" s="246"/>
      <c r="L945" s="246"/>
      <c r="M945" s="246"/>
      <c r="N945" s="246"/>
      <c r="O945" s="246"/>
      <c r="P945" s="246"/>
      <c r="Q945" s="246"/>
      <c r="R945" s="246"/>
      <c r="S945" s="246"/>
      <c r="T945" s="246"/>
      <c r="U945" s="246"/>
      <c r="V945" s="246"/>
      <c r="W945" s="246"/>
      <c r="X945" s="246"/>
      <c r="Y945" s="246"/>
      <c r="Z945" s="246"/>
      <c r="AA945" s="247"/>
      <c r="AB945" s="246"/>
      <c r="AC945" s="248"/>
      <c r="AD945" s="246"/>
      <c r="AE945" s="246"/>
      <c r="AF945" s="246"/>
      <c r="AG945" s="108" t="str">
        <f t="shared" si="116"/>
        <v/>
      </c>
      <c r="AH945" s="13" t="str">
        <f t="shared" si="112"/>
        <v/>
      </c>
      <c r="AI945" s="181" t="str">
        <f>UPPER(IF($Z945="","",IF(COUNTIF($AI$34:$AI944,$Z945)&lt;1,$Z945,"")))</f>
        <v/>
      </c>
      <c r="AJ945" s="36" t="str">
        <f t="shared" si="110"/>
        <v/>
      </c>
      <c r="AK945" s="109" t="str">
        <f t="shared" si="113"/>
        <v/>
      </c>
      <c r="AL945" s="246"/>
      <c r="AM945" s="33"/>
    </row>
    <row r="946" spans="1:39">
      <c r="A946" s="36" t="str">
        <f t="shared" si="114"/>
        <v>XXX</v>
      </c>
      <c r="B946" s="105" t="str">
        <f t="shared" si="111"/>
        <v/>
      </c>
      <c r="C946" s="178"/>
      <c r="D946" s="36"/>
      <c r="E946" s="36" t="str">
        <f t="shared" si="115"/>
        <v/>
      </c>
      <c r="F946" s="246"/>
      <c r="G946" s="246"/>
      <c r="H946" s="246"/>
      <c r="I946" s="246"/>
      <c r="J946" s="246"/>
      <c r="K946" s="246"/>
      <c r="L946" s="246"/>
      <c r="M946" s="246"/>
      <c r="N946" s="246"/>
      <c r="O946" s="246"/>
      <c r="P946" s="246"/>
      <c r="Q946" s="246"/>
      <c r="R946" s="246"/>
      <c r="S946" s="246"/>
      <c r="T946" s="246"/>
      <c r="U946" s="246"/>
      <c r="V946" s="246"/>
      <c r="W946" s="246"/>
      <c r="X946" s="246"/>
      <c r="Y946" s="246"/>
      <c r="Z946" s="246"/>
      <c r="AA946" s="247"/>
      <c r="AB946" s="246"/>
      <c r="AC946" s="248"/>
      <c r="AD946" s="246"/>
      <c r="AE946" s="246"/>
      <c r="AF946" s="246"/>
      <c r="AG946" s="108" t="str">
        <f t="shared" si="116"/>
        <v/>
      </c>
      <c r="AH946" s="13" t="str">
        <f t="shared" si="112"/>
        <v/>
      </c>
      <c r="AI946" s="181" t="str">
        <f>UPPER(IF($Z946="","",IF(COUNTIF($AI$34:$AI945,$Z946)&lt;1,$Z946,"")))</f>
        <v/>
      </c>
      <c r="AJ946" s="36" t="str">
        <f t="shared" si="110"/>
        <v/>
      </c>
      <c r="AK946" s="109" t="str">
        <f t="shared" si="113"/>
        <v/>
      </c>
      <c r="AL946" s="246"/>
      <c r="AM946" s="33"/>
    </row>
    <row r="947" spans="1:39">
      <c r="A947" s="36" t="str">
        <f t="shared" si="114"/>
        <v>XXX</v>
      </c>
      <c r="B947" s="105" t="str">
        <f t="shared" si="111"/>
        <v/>
      </c>
      <c r="C947" s="178"/>
      <c r="D947" s="36"/>
      <c r="E947" s="36" t="str">
        <f t="shared" si="115"/>
        <v/>
      </c>
      <c r="F947" s="246"/>
      <c r="G947" s="246"/>
      <c r="H947" s="246"/>
      <c r="I947" s="246"/>
      <c r="J947" s="246"/>
      <c r="K947" s="246"/>
      <c r="L947" s="246"/>
      <c r="M947" s="246"/>
      <c r="N947" s="246"/>
      <c r="O947" s="246"/>
      <c r="P947" s="246"/>
      <c r="Q947" s="246"/>
      <c r="R947" s="246"/>
      <c r="S947" s="246"/>
      <c r="T947" s="246"/>
      <c r="U947" s="246"/>
      <c r="V947" s="246"/>
      <c r="W947" s="246"/>
      <c r="X947" s="246"/>
      <c r="Y947" s="246"/>
      <c r="Z947" s="246"/>
      <c r="AA947" s="247"/>
      <c r="AB947" s="246"/>
      <c r="AC947" s="248"/>
      <c r="AD947" s="246"/>
      <c r="AE947" s="246"/>
      <c r="AF947" s="246"/>
      <c r="AG947" s="108" t="str">
        <f t="shared" si="116"/>
        <v/>
      </c>
      <c r="AH947" s="13" t="str">
        <f t="shared" si="112"/>
        <v/>
      </c>
      <c r="AI947" s="181" t="str">
        <f>UPPER(IF($Z947="","",IF(COUNTIF($AI$34:$AI946,$Z947)&lt;1,$Z947,"")))</f>
        <v/>
      </c>
      <c r="AJ947" s="36" t="str">
        <f t="shared" si="110"/>
        <v/>
      </c>
      <c r="AK947" s="109" t="str">
        <f t="shared" si="113"/>
        <v/>
      </c>
      <c r="AL947" s="246"/>
      <c r="AM947" s="33"/>
    </row>
    <row r="948" spans="1:39">
      <c r="A948" s="36" t="str">
        <f t="shared" si="114"/>
        <v>XXX</v>
      </c>
      <c r="B948" s="105" t="str">
        <f t="shared" si="111"/>
        <v/>
      </c>
      <c r="C948" s="178"/>
      <c r="D948" s="36"/>
      <c r="E948" s="36" t="str">
        <f t="shared" si="115"/>
        <v/>
      </c>
      <c r="F948" s="246"/>
      <c r="G948" s="246"/>
      <c r="H948" s="246"/>
      <c r="I948" s="246"/>
      <c r="J948" s="246"/>
      <c r="K948" s="246"/>
      <c r="L948" s="246"/>
      <c r="M948" s="246"/>
      <c r="N948" s="246"/>
      <c r="O948" s="246"/>
      <c r="P948" s="246"/>
      <c r="Q948" s="246"/>
      <c r="R948" s="246"/>
      <c r="S948" s="246"/>
      <c r="T948" s="246"/>
      <c r="U948" s="246"/>
      <c r="V948" s="246"/>
      <c r="W948" s="246"/>
      <c r="X948" s="246"/>
      <c r="Y948" s="246"/>
      <c r="Z948" s="246"/>
      <c r="AA948" s="247"/>
      <c r="AB948" s="246"/>
      <c r="AC948" s="248"/>
      <c r="AD948" s="246"/>
      <c r="AE948" s="246"/>
      <c r="AF948" s="246"/>
      <c r="AG948" s="108" t="str">
        <f t="shared" si="116"/>
        <v/>
      </c>
      <c r="AH948" s="13" t="str">
        <f t="shared" si="112"/>
        <v/>
      </c>
      <c r="AI948" s="181" t="str">
        <f>UPPER(IF($Z948="","",IF(COUNTIF($AI$34:$AI947,$Z948)&lt;1,$Z948,"")))</f>
        <v/>
      </c>
      <c r="AJ948" s="36" t="str">
        <f t="shared" si="110"/>
        <v/>
      </c>
      <c r="AK948" s="109" t="str">
        <f t="shared" si="113"/>
        <v/>
      </c>
      <c r="AL948" s="246"/>
      <c r="AM948" s="33"/>
    </row>
    <row r="949" spans="1:39">
      <c r="A949" s="36" t="str">
        <f t="shared" si="114"/>
        <v>XXX</v>
      </c>
      <c r="B949" s="105" t="str">
        <f t="shared" si="111"/>
        <v/>
      </c>
      <c r="C949" s="178"/>
      <c r="D949" s="36"/>
      <c r="E949" s="36" t="str">
        <f t="shared" si="115"/>
        <v/>
      </c>
      <c r="F949" s="246"/>
      <c r="G949" s="246"/>
      <c r="H949" s="246"/>
      <c r="I949" s="246"/>
      <c r="J949" s="246"/>
      <c r="K949" s="246"/>
      <c r="L949" s="246"/>
      <c r="M949" s="246"/>
      <c r="N949" s="246"/>
      <c r="O949" s="246"/>
      <c r="P949" s="246"/>
      <c r="Q949" s="246"/>
      <c r="R949" s="246"/>
      <c r="S949" s="246"/>
      <c r="T949" s="246"/>
      <c r="U949" s="246"/>
      <c r="V949" s="246"/>
      <c r="W949" s="246"/>
      <c r="X949" s="246"/>
      <c r="Y949" s="246"/>
      <c r="Z949" s="246"/>
      <c r="AA949" s="247"/>
      <c r="AB949" s="246"/>
      <c r="AC949" s="248"/>
      <c r="AD949" s="246"/>
      <c r="AE949" s="246"/>
      <c r="AF949" s="246"/>
      <c r="AG949" s="108" t="str">
        <f t="shared" si="116"/>
        <v/>
      </c>
      <c r="AH949" s="13" t="str">
        <f t="shared" si="112"/>
        <v/>
      </c>
      <c r="AI949" s="181" t="str">
        <f>UPPER(IF($Z949="","",IF(COUNTIF($AI$34:$AI948,$Z949)&lt;1,$Z949,"")))</f>
        <v/>
      </c>
      <c r="AJ949" s="36" t="str">
        <f t="shared" si="110"/>
        <v/>
      </c>
      <c r="AK949" s="109" t="str">
        <f t="shared" si="113"/>
        <v/>
      </c>
      <c r="AL949" s="246"/>
      <c r="AM949" s="33"/>
    </row>
    <row r="950" spans="1:39">
      <c r="A950" s="36" t="str">
        <f t="shared" si="114"/>
        <v>XXX</v>
      </c>
      <c r="B950" s="105" t="str">
        <f t="shared" si="111"/>
        <v/>
      </c>
      <c r="C950" s="178"/>
      <c r="D950" s="36"/>
      <c r="E950" s="36" t="str">
        <f t="shared" si="115"/>
        <v/>
      </c>
      <c r="F950" s="246"/>
      <c r="G950" s="246"/>
      <c r="H950" s="246"/>
      <c r="I950" s="246"/>
      <c r="J950" s="246"/>
      <c r="K950" s="246"/>
      <c r="L950" s="246"/>
      <c r="M950" s="246"/>
      <c r="N950" s="246"/>
      <c r="O950" s="246"/>
      <c r="P950" s="246"/>
      <c r="Q950" s="246"/>
      <c r="R950" s="246"/>
      <c r="S950" s="246"/>
      <c r="T950" s="246"/>
      <c r="U950" s="246"/>
      <c r="V950" s="246"/>
      <c r="W950" s="246"/>
      <c r="X950" s="246"/>
      <c r="Y950" s="246"/>
      <c r="Z950" s="246"/>
      <c r="AA950" s="247"/>
      <c r="AB950" s="246"/>
      <c r="AC950" s="248"/>
      <c r="AD950" s="246"/>
      <c r="AE950" s="246"/>
      <c r="AF950" s="246"/>
      <c r="AG950" s="108" t="str">
        <f t="shared" si="116"/>
        <v/>
      </c>
      <c r="AH950" s="13" t="str">
        <f t="shared" si="112"/>
        <v/>
      </c>
      <c r="AI950" s="181" t="str">
        <f>UPPER(IF($Z950="","",IF(COUNTIF($AI$34:$AI949,$Z950)&lt;1,$Z950,"")))</f>
        <v/>
      </c>
      <c r="AJ950" s="36" t="str">
        <f t="shared" si="110"/>
        <v/>
      </c>
      <c r="AK950" s="109" t="str">
        <f t="shared" si="113"/>
        <v/>
      </c>
      <c r="AL950" s="246"/>
      <c r="AM950" s="33"/>
    </row>
    <row r="951" spans="1:39">
      <c r="A951" s="36" t="str">
        <f t="shared" si="114"/>
        <v>XXX</v>
      </c>
      <c r="B951" s="105" t="str">
        <f t="shared" si="111"/>
        <v/>
      </c>
      <c r="C951" s="178"/>
      <c r="D951" s="36"/>
      <c r="E951" s="36" t="str">
        <f t="shared" si="115"/>
        <v/>
      </c>
      <c r="F951" s="246"/>
      <c r="G951" s="246"/>
      <c r="H951" s="246"/>
      <c r="I951" s="246"/>
      <c r="J951" s="246"/>
      <c r="K951" s="246"/>
      <c r="L951" s="246"/>
      <c r="M951" s="246"/>
      <c r="N951" s="246"/>
      <c r="O951" s="246"/>
      <c r="P951" s="246"/>
      <c r="Q951" s="246"/>
      <c r="R951" s="246"/>
      <c r="S951" s="246"/>
      <c r="T951" s="246"/>
      <c r="U951" s="246"/>
      <c r="V951" s="246"/>
      <c r="W951" s="246"/>
      <c r="X951" s="246"/>
      <c r="Y951" s="246"/>
      <c r="Z951" s="246"/>
      <c r="AA951" s="247"/>
      <c r="AB951" s="246"/>
      <c r="AC951" s="248"/>
      <c r="AD951" s="246"/>
      <c r="AE951" s="246"/>
      <c r="AF951" s="246"/>
      <c r="AG951" s="108" t="str">
        <f t="shared" si="116"/>
        <v/>
      </c>
      <c r="AH951" s="13" t="str">
        <f t="shared" si="112"/>
        <v/>
      </c>
      <c r="AI951" s="181" t="str">
        <f>UPPER(IF($Z951="","",IF(COUNTIF($AI$34:$AI950,$Z951)&lt;1,$Z951,"")))</f>
        <v/>
      </c>
      <c r="AJ951" s="36" t="str">
        <f t="shared" si="110"/>
        <v/>
      </c>
      <c r="AK951" s="109" t="str">
        <f t="shared" si="113"/>
        <v/>
      </c>
      <c r="AL951" s="246"/>
      <c r="AM951" s="33"/>
    </row>
    <row r="952" spans="1:39">
      <c r="A952" s="36" t="str">
        <f t="shared" si="114"/>
        <v>XXX</v>
      </c>
      <c r="B952" s="105" t="str">
        <f t="shared" si="111"/>
        <v/>
      </c>
      <c r="C952" s="178"/>
      <c r="D952" s="36"/>
      <c r="E952" s="36" t="str">
        <f t="shared" si="115"/>
        <v/>
      </c>
      <c r="F952" s="246"/>
      <c r="G952" s="246"/>
      <c r="H952" s="246"/>
      <c r="I952" s="246"/>
      <c r="J952" s="246"/>
      <c r="K952" s="246"/>
      <c r="L952" s="246"/>
      <c r="M952" s="246"/>
      <c r="N952" s="246"/>
      <c r="O952" s="246"/>
      <c r="P952" s="246"/>
      <c r="Q952" s="246"/>
      <c r="R952" s="246"/>
      <c r="S952" s="246"/>
      <c r="T952" s="246"/>
      <c r="U952" s="246"/>
      <c r="V952" s="246"/>
      <c r="W952" s="246"/>
      <c r="X952" s="246"/>
      <c r="Y952" s="246"/>
      <c r="Z952" s="246"/>
      <c r="AA952" s="247"/>
      <c r="AB952" s="246"/>
      <c r="AC952" s="248"/>
      <c r="AD952" s="246"/>
      <c r="AE952" s="246"/>
      <c r="AF952" s="246"/>
      <c r="AG952" s="108" t="str">
        <f t="shared" si="116"/>
        <v/>
      </c>
      <c r="AH952" s="13" t="str">
        <f t="shared" si="112"/>
        <v/>
      </c>
      <c r="AI952" s="181" t="str">
        <f>UPPER(IF($Z952="","",IF(COUNTIF($AI$34:$AI951,$Z952)&lt;1,$Z952,"")))</f>
        <v/>
      </c>
      <c r="AJ952" s="36" t="str">
        <f t="shared" si="110"/>
        <v/>
      </c>
      <c r="AK952" s="109" t="str">
        <f t="shared" si="113"/>
        <v/>
      </c>
      <c r="AL952" s="246"/>
      <c r="AM952" s="33"/>
    </row>
    <row r="953" spans="1:39">
      <c r="A953" s="36" t="str">
        <f t="shared" si="114"/>
        <v>XXX</v>
      </c>
      <c r="B953" s="105" t="str">
        <f t="shared" si="111"/>
        <v/>
      </c>
      <c r="C953" s="178"/>
      <c r="D953" s="36"/>
      <c r="E953" s="36" t="str">
        <f t="shared" si="115"/>
        <v/>
      </c>
      <c r="F953" s="246"/>
      <c r="G953" s="246"/>
      <c r="H953" s="246"/>
      <c r="I953" s="246"/>
      <c r="J953" s="246"/>
      <c r="K953" s="246"/>
      <c r="L953" s="246"/>
      <c r="M953" s="246"/>
      <c r="N953" s="246"/>
      <c r="O953" s="246"/>
      <c r="P953" s="246"/>
      <c r="Q953" s="246"/>
      <c r="R953" s="246"/>
      <c r="S953" s="246"/>
      <c r="T953" s="246"/>
      <c r="U953" s="246"/>
      <c r="V953" s="246"/>
      <c r="W953" s="246"/>
      <c r="X953" s="246"/>
      <c r="Y953" s="246"/>
      <c r="Z953" s="246"/>
      <c r="AA953" s="247"/>
      <c r="AB953" s="246"/>
      <c r="AC953" s="248"/>
      <c r="AD953" s="246"/>
      <c r="AE953" s="246"/>
      <c r="AF953" s="246"/>
      <c r="AG953" s="108" t="str">
        <f t="shared" si="116"/>
        <v/>
      </c>
      <c r="AH953" s="13" t="str">
        <f t="shared" si="112"/>
        <v/>
      </c>
      <c r="AI953" s="181" t="str">
        <f>UPPER(IF($Z953="","",IF(COUNTIF($AI$34:$AI952,$Z953)&lt;1,$Z953,"")))</f>
        <v/>
      </c>
      <c r="AJ953" s="36" t="str">
        <f t="shared" si="110"/>
        <v/>
      </c>
      <c r="AK953" s="109" t="str">
        <f t="shared" si="113"/>
        <v/>
      </c>
      <c r="AL953" s="246"/>
      <c r="AM953" s="33"/>
    </row>
    <row r="954" spans="1:39">
      <c r="A954" s="36" t="str">
        <f t="shared" si="114"/>
        <v>XXX</v>
      </c>
      <c r="B954" s="105" t="str">
        <f t="shared" si="111"/>
        <v/>
      </c>
      <c r="C954" s="178"/>
      <c r="D954" s="36"/>
      <c r="E954" s="36" t="str">
        <f t="shared" si="115"/>
        <v/>
      </c>
      <c r="F954" s="246"/>
      <c r="G954" s="246"/>
      <c r="H954" s="246"/>
      <c r="I954" s="246"/>
      <c r="J954" s="246"/>
      <c r="K954" s="246"/>
      <c r="L954" s="246"/>
      <c r="M954" s="246"/>
      <c r="N954" s="246"/>
      <c r="O954" s="246"/>
      <c r="P954" s="246"/>
      <c r="Q954" s="246"/>
      <c r="R954" s="246"/>
      <c r="S954" s="246"/>
      <c r="T954" s="246"/>
      <c r="U954" s="246"/>
      <c r="V954" s="246"/>
      <c r="W954" s="246"/>
      <c r="X954" s="246"/>
      <c r="Y954" s="246"/>
      <c r="Z954" s="246"/>
      <c r="AA954" s="247"/>
      <c r="AB954" s="246"/>
      <c r="AC954" s="248"/>
      <c r="AD954" s="246"/>
      <c r="AE954" s="246"/>
      <c r="AF954" s="246"/>
      <c r="AG954" s="108" t="str">
        <f t="shared" si="116"/>
        <v/>
      </c>
      <c r="AH954" s="13" t="str">
        <f t="shared" si="112"/>
        <v/>
      </c>
      <c r="AI954" s="181" t="str">
        <f>UPPER(IF($Z954="","",IF(COUNTIF($AI$34:$AI953,$Z954)&lt;1,$Z954,"")))</f>
        <v/>
      </c>
      <c r="AJ954" s="36" t="str">
        <f t="shared" si="110"/>
        <v/>
      </c>
      <c r="AK954" s="109" t="str">
        <f t="shared" si="113"/>
        <v/>
      </c>
      <c r="AL954" s="246"/>
      <c r="AM954" s="33"/>
    </row>
    <row r="955" spans="1:39">
      <c r="A955" s="36" t="str">
        <f t="shared" si="114"/>
        <v>XXX</v>
      </c>
      <c r="B955" s="105" t="str">
        <f t="shared" si="111"/>
        <v/>
      </c>
      <c r="C955" s="178"/>
      <c r="D955" s="36"/>
      <c r="E955" s="36" t="str">
        <f t="shared" si="115"/>
        <v/>
      </c>
      <c r="F955" s="246"/>
      <c r="G955" s="246"/>
      <c r="H955" s="246"/>
      <c r="I955" s="246"/>
      <c r="J955" s="246"/>
      <c r="K955" s="246"/>
      <c r="L955" s="246"/>
      <c r="M955" s="246"/>
      <c r="N955" s="246"/>
      <c r="O955" s="246"/>
      <c r="P955" s="246"/>
      <c r="Q955" s="246"/>
      <c r="R955" s="246"/>
      <c r="S955" s="246"/>
      <c r="T955" s="246"/>
      <c r="U955" s="246"/>
      <c r="V955" s="246"/>
      <c r="W955" s="246"/>
      <c r="X955" s="246"/>
      <c r="Y955" s="246"/>
      <c r="Z955" s="246"/>
      <c r="AA955" s="247"/>
      <c r="AB955" s="246"/>
      <c r="AC955" s="248"/>
      <c r="AD955" s="246"/>
      <c r="AE955" s="246"/>
      <c r="AF955" s="246"/>
      <c r="AG955" s="108" t="str">
        <f t="shared" si="116"/>
        <v/>
      </c>
      <c r="AH955" s="13" t="str">
        <f t="shared" si="112"/>
        <v/>
      </c>
      <c r="AI955" s="181" t="str">
        <f>UPPER(IF($Z955="","",IF(COUNTIF($AI$34:$AI954,$Z955)&lt;1,$Z955,"")))</f>
        <v/>
      </c>
      <c r="AJ955" s="36" t="str">
        <f t="shared" si="110"/>
        <v/>
      </c>
      <c r="AK955" s="109" t="str">
        <f t="shared" si="113"/>
        <v/>
      </c>
      <c r="AL955" s="246"/>
      <c r="AM955" s="33"/>
    </row>
    <row r="956" spans="1:39">
      <c r="A956" s="36" t="str">
        <f t="shared" si="114"/>
        <v>XXX</v>
      </c>
      <c r="B956" s="105" t="str">
        <f t="shared" si="111"/>
        <v/>
      </c>
      <c r="C956" s="178"/>
      <c r="D956" s="36"/>
      <c r="E956" s="36" t="str">
        <f t="shared" si="115"/>
        <v/>
      </c>
      <c r="F956" s="246"/>
      <c r="G956" s="246"/>
      <c r="H956" s="246"/>
      <c r="I956" s="246"/>
      <c r="J956" s="246"/>
      <c r="K956" s="246"/>
      <c r="L956" s="246"/>
      <c r="M956" s="246"/>
      <c r="N956" s="246"/>
      <c r="O956" s="246"/>
      <c r="P956" s="246"/>
      <c r="Q956" s="246"/>
      <c r="R956" s="246"/>
      <c r="S956" s="246"/>
      <c r="T956" s="246"/>
      <c r="U956" s="246"/>
      <c r="V956" s="246"/>
      <c r="W956" s="246"/>
      <c r="X956" s="246"/>
      <c r="Y956" s="246"/>
      <c r="Z956" s="246"/>
      <c r="AA956" s="247"/>
      <c r="AB956" s="246"/>
      <c r="AC956" s="248"/>
      <c r="AD956" s="246"/>
      <c r="AE956" s="246"/>
      <c r="AF956" s="246"/>
      <c r="AG956" s="108" t="str">
        <f t="shared" si="116"/>
        <v/>
      </c>
      <c r="AH956" s="13" t="str">
        <f t="shared" si="112"/>
        <v/>
      </c>
      <c r="AI956" s="181" t="str">
        <f>UPPER(IF($Z956="","",IF(COUNTIF($AI$34:$AI955,$Z956)&lt;1,$Z956,"")))</f>
        <v/>
      </c>
      <c r="AJ956" s="36" t="str">
        <f t="shared" si="110"/>
        <v/>
      </c>
      <c r="AK956" s="109" t="str">
        <f t="shared" si="113"/>
        <v/>
      </c>
      <c r="AL956" s="246"/>
      <c r="AM956" s="33"/>
    </row>
    <row r="957" spans="1:39">
      <c r="A957" s="36" t="str">
        <f t="shared" si="114"/>
        <v>XXX</v>
      </c>
      <c r="B957" s="105" t="str">
        <f t="shared" si="111"/>
        <v/>
      </c>
      <c r="C957" s="178"/>
      <c r="D957" s="36"/>
      <c r="E957" s="36" t="str">
        <f t="shared" si="115"/>
        <v/>
      </c>
      <c r="F957" s="246"/>
      <c r="G957" s="246"/>
      <c r="H957" s="246"/>
      <c r="I957" s="246"/>
      <c r="J957" s="246"/>
      <c r="K957" s="246"/>
      <c r="L957" s="246"/>
      <c r="M957" s="246"/>
      <c r="N957" s="246"/>
      <c r="O957" s="246"/>
      <c r="P957" s="246"/>
      <c r="Q957" s="246"/>
      <c r="R957" s="246"/>
      <c r="S957" s="246"/>
      <c r="T957" s="246"/>
      <c r="U957" s="246"/>
      <c r="V957" s="246"/>
      <c r="W957" s="246"/>
      <c r="X957" s="246"/>
      <c r="Y957" s="246"/>
      <c r="Z957" s="246"/>
      <c r="AA957" s="247"/>
      <c r="AB957" s="246"/>
      <c r="AC957" s="248"/>
      <c r="AD957" s="246"/>
      <c r="AE957" s="246"/>
      <c r="AF957" s="246"/>
      <c r="AG957" s="108" t="str">
        <f t="shared" si="116"/>
        <v/>
      </c>
      <c r="AH957" s="13" t="str">
        <f t="shared" si="112"/>
        <v/>
      </c>
      <c r="AI957" s="181" t="str">
        <f>UPPER(IF($Z957="","",IF(COUNTIF($AI$34:$AI956,$Z957)&lt;1,$Z957,"")))</f>
        <v/>
      </c>
      <c r="AJ957" s="36" t="str">
        <f t="shared" si="110"/>
        <v/>
      </c>
      <c r="AK957" s="109" t="str">
        <f t="shared" si="113"/>
        <v/>
      </c>
      <c r="AL957" s="246"/>
      <c r="AM957" s="33"/>
    </row>
    <row r="958" spans="1:39">
      <c r="A958" s="36" t="str">
        <f t="shared" si="114"/>
        <v>XXX</v>
      </c>
      <c r="B958" s="105" t="str">
        <f t="shared" si="111"/>
        <v/>
      </c>
      <c r="C958" s="178"/>
      <c r="D958" s="36"/>
      <c r="E958" s="36" t="str">
        <f t="shared" si="115"/>
        <v/>
      </c>
      <c r="F958" s="246"/>
      <c r="G958" s="246"/>
      <c r="H958" s="246"/>
      <c r="I958" s="246"/>
      <c r="J958" s="246"/>
      <c r="K958" s="246"/>
      <c r="L958" s="246"/>
      <c r="M958" s="246"/>
      <c r="N958" s="246"/>
      <c r="O958" s="246"/>
      <c r="P958" s="246"/>
      <c r="Q958" s="246"/>
      <c r="R958" s="246"/>
      <c r="S958" s="246"/>
      <c r="T958" s="246"/>
      <c r="U958" s="246"/>
      <c r="V958" s="246"/>
      <c r="W958" s="246"/>
      <c r="X958" s="246"/>
      <c r="Y958" s="246"/>
      <c r="Z958" s="246"/>
      <c r="AA958" s="247"/>
      <c r="AB958" s="246"/>
      <c r="AC958" s="248"/>
      <c r="AD958" s="246"/>
      <c r="AE958" s="246"/>
      <c r="AF958" s="246"/>
      <c r="AG958" s="108" t="str">
        <f t="shared" si="116"/>
        <v/>
      </c>
      <c r="AH958" s="13" t="str">
        <f t="shared" si="112"/>
        <v/>
      </c>
      <c r="AI958" s="181" t="str">
        <f>UPPER(IF($Z958="","",IF(COUNTIF($AI$34:$AI957,$Z958)&lt;1,$Z958,"")))</f>
        <v/>
      </c>
      <c r="AJ958" s="36" t="str">
        <f t="shared" si="110"/>
        <v/>
      </c>
      <c r="AK958" s="109" t="str">
        <f t="shared" si="113"/>
        <v/>
      </c>
      <c r="AL958" s="246"/>
      <c r="AM958" s="33"/>
    </row>
    <row r="959" spans="1:39">
      <c r="A959" s="36" t="str">
        <f t="shared" si="114"/>
        <v>XXX</v>
      </c>
      <c r="B959" s="105" t="str">
        <f t="shared" si="111"/>
        <v/>
      </c>
      <c r="C959" s="178"/>
      <c r="D959" s="36"/>
      <c r="E959" s="36" t="str">
        <f t="shared" si="115"/>
        <v/>
      </c>
      <c r="F959" s="246"/>
      <c r="G959" s="246"/>
      <c r="H959" s="246"/>
      <c r="I959" s="246"/>
      <c r="J959" s="246"/>
      <c r="K959" s="246"/>
      <c r="L959" s="246"/>
      <c r="M959" s="246"/>
      <c r="N959" s="246"/>
      <c r="O959" s="246"/>
      <c r="P959" s="246"/>
      <c r="Q959" s="246"/>
      <c r="R959" s="246"/>
      <c r="S959" s="246"/>
      <c r="T959" s="246"/>
      <c r="U959" s="246"/>
      <c r="V959" s="246"/>
      <c r="W959" s="246"/>
      <c r="X959" s="246"/>
      <c r="Y959" s="246"/>
      <c r="Z959" s="246"/>
      <c r="AA959" s="247"/>
      <c r="AB959" s="246"/>
      <c r="AC959" s="248"/>
      <c r="AD959" s="246"/>
      <c r="AE959" s="246"/>
      <c r="AF959" s="246"/>
      <c r="AG959" s="108" t="str">
        <f t="shared" si="116"/>
        <v/>
      </c>
      <c r="AH959" s="13" t="str">
        <f t="shared" si="112"/>
        <v/>
      </c>
      <c r="AI959" s="181" t="str">
        <f>UPPER(IF($Z959="","",IF(COUNTIF($AI$34:$AI958,$Z959)&lt;1,$Z959,"")))</f>
        <v/>
      </c>
      <c r="AJ959" s="36" t="str">
        <f t="shared" si="110"/>
        <v/>
      </c>
      <c r="AK959" s="109" t="str">
        <f t="shared" si="113"/>
        <v/>
      </c>
      <c r="AL959" s="246"/>
      <c r="AM959" s="33"/>
    </row>
    <row r="960" spans="1:39">
      <c r="A960" s="36" t="str">
        <f t="shared" si="114"/>
        <v>XXX</v>
      </c>
      <c r="B960" s="105" t="str">
        <f t="shared" si="111"/>
        <v/>
      </c>
      <c r="C960" s="178"/>
      <c r="D960" s="36"/>
      <c r="E960" s="36" t="str">
        <f t="shared" si="115"/>
        <v/>
      </c>
      <c r="F960" s="246"/>
      <c r="G960" s="246"/>
      <c r="H960" s="246"/>
      <c r="I960" s="246"/>
      <c r="J960" s="246"/>
      <c r="K960" s="246"/>
      <c r="L960" s="246"/>
      <c r="M960" s="246"/>
      <c r="N960" s="246"/>
      <c r="O960" s="246"/>
      <c r="P960" s="246"/>
      <c r="Q960" s="246"/>
      <c r="R960" s="246"/>
      <c r="S960" s="246"/>
      <c r="T960" s="246"/>
      <c r="U960" s="246"/>
      <c r="V960" s="246"/>
      <c r="W960" s="246"/>
      <c r="X960" s="246"/>
      <c r="Y960" s="246"/>
      <c r="Z960" s="246"/>
      <c r="AA960" s="247"/>
      <c r="AB960" s="246"/>
      <c r="AC960" s="248"/>
      <c r="AD960" s="246"/>
      <c r="AE960" s="246"/>
      <c r="AF960" s="246"/>
      <c r="AG960" s="108" t="str">
        <f t="shared" si="116"/>
        <v/>
      </c>
      <c r="AH960" s="13" t="str">
        <f t="shared" si="112"/>
        <v/>
      </c>
      <c r="AI960" s="181" t="str">
        <f>UPPER(IF($Z960="","",IF(COUNTIF($AI$34:$AI959,$Z960)&lt;1,$Z960,"")))</f>
        <v/>
      </c>
      <c r="AJ960" s="36" t="str">
        <f t="shared" si="110"/>
        <v/>
      </c>
      <c r="AK960" s="109" t="str">
        <f t="shared" si="113"/>
        <v/>
      </c>
      <c r="AL960" s="246"/>
      <c r="AM960" s="33"/>
    </row>
    <row r="961" spans="1:39">
      <c r="A961" s="36" t="str">
        <f t="shared" si="114"/>
        <v>XXX</v>
      </c>
      <c r="B961" s="105" t="str">
        <f t="shared" si="111"/>
        <v/>
      </c>
      <c r="C961" s="178"/>
      <c r="D961" s="36"/>
      <c r="E961" s="36" t="str">
        <f t="shared" si="115"/>
        <v/>
      </c>
      <c r="F961" s="246"/>
      <c r="G961" s="246"/>
      <c r="H961" s="246"/>
      <c r="I961" s="246"/>
      <c r="J961" s="246"/>
      <c r="K961" s="246"/>
      <c r="L961" s="246"/>
      <c r="M961" s="246"/>
      <c r="N961" s="246"/>
      <c r="O961" s="246"/>
      <c r="P961" s="246"/>
      <c r="Q961" s="246"/>
      <c r="R961" s="246"/>
      <c r="S961" s="246"/>
      <c r="T961" s="246"/>
      <c r="U961" s="246"/>
      <c r="V961" s="246"/>
      <c r="W961" s="246"/>
      <c r="X961" s="246"/>
      <c r="Y961" s="246"/>
      <c r="Z961" s="246"/>
      <c r="AA961" s="247"/>
      <c r="AB961" s="246"/>
      <c r="AC961" s="248"/>
      <c r="AD961" s="246"/>
      <c r="AE961" s="246"/>
      <c r="AF961" s="246"/>
      <c r="AG961" s="108" t="str">
        <f t="shared" si="116"/>
        <v/>
      </c>
      <c r="AH961" s="13" t="str">
        <f t="shared" si="112"/>
        <v/>
      </c>
      <c r="AI961" s="181" t="str">
        <f>UPPER(IF($Z961="","",IF(COUNTIF($AI$34:$AI960,$Z961)&lt;1,$Z961,"")))</f>
        <v/>
      </c>
      <c r="AJ961" s="36" t="str">
        <f t="shared" si="110"/>
        <v/>
      </c>
      <c r="AK961" s="109" t="str">
        <f t="shared" si="113"/>
        <v/>
      </c>
      <c r="AL961" s="246"/>
      <c r="AM961" s="33"/>
    </row>
    <row r="962" spans="1:39">
      <c r="A962" s="36" t="str">
        <f t="shared" si="114"/>
        <v>XXX</v>
      </c>
      <c r="B962" s="105" t="str">
        <f t="shared" si="111"/>
        <v/>
      </c>
      <c r="C962" s="178"/>
      <c r="D962" s="36"/>
      <c r="E962" s="36" t="str">
        <f t="shared" si="115"/>
        <v/>
      </c>
      <c r="F962" s="246"/>
      <c r="G962" s="246"/>
      <c r="H962" s="246"/>
      <c r="I962" s="246"/>
      <c r="J962" s="246"/>
      <c r="K962" s="246"/>
      <c r="L962" s="246"/>
      <c r="M962" s="246"/>
      <c r="N962" s="246"/>
      <c r="O962" s="246"/>
      <c r="P962" s="246"/>
      <c r="Q962" s="246"/>
      <c r="R962" s="246"/>
      <c r="S962" s="246"/>
      <c r="T962" s="246"/>
      <c r="U962" s="246"/>
      <c r="V962" s="246"/>
      <c r="W962" s="246"/>
      <c r="X962" s="246"/>
      <c r="Y962" s="246"/>
      <c r="Z962" s="246"/>
      <c r="AA962" s="247"/>
      <c r="AB962" s="246"/>
      <c r="AC962" s="248"/>
      <c r="AD962" s="246"/>
      <c r="AE962" s="246"/>
      <c r="AF962" s="246"/>
      <c r="AG962" s="108" t="str">
        <f t="shared" si="116"/>
        <v/>
      </c>
      <c r="AH962" s="13" t="str">
        <f t="shared" si="112"/>
        <v/>
      </c>
      <c r="AI962" s="181" t="str">
        <f>UPPER(IF($Z962="","",IF(COUNTIF($AI$34:$AI961,$Z962)&lt;1,$Z962,"")))</f>
        <v/>
      </c>
      <c r="AJ962" s="36" t="str">
        <f t="shared" si="110"/>
        <v/>
      </c>
      <c r="AK962" s="109" t="str">
        <f t="shared" si="113"/>
        <v/>
      </c>
      <c r="AL962" s="246"/>
      <c r="AM962" s="33"/>
    </row>
    <row r="963" spans="1:39">
      <c r="A963" s="36" t="str">
        <f t="shared" si="114"/>
        <v>XXX</v>
      </c>
      <c r="B963" s="105" t="str">
        <f t="shared" si="111"/>
        <v/>
      </c>
      <c r="C963" s="178"/>
      <c r="D963" s="36"/>
      <c r="E963" s="36" t="str">
        <f t="shared" si="115"/>
        <v/>
      </c>
      <c r="F963" s="246"/>
      <c r="G963" s="246"/>
      <c r="H963" s="246"/>
      <c r="I963" s="246"/>
      <c r="J963" s="246"/>
      <c r="K963" s="246"/>
      <c r="L963" s="246"/>
      <c r="M963" s="246"/>
      <c r="N963" s="246"/>
      <c r="O963" s="246"/>
      <c r="P963" s="246"/>
      <c r="Q963" s="246"/>
      <c r="R963" s="246"/>
      <c r="S963" s="246"/>
      <c r="T963" s="246"/>
      <c r="U963" s="246"/>
      <c r="V963" s="246"/>
      <c r="W963" s="246"/>
      <c r="X963" s="246"/>
      <c r="Y963" s="246"/>
      <c r="Z963" s="246"/>
      <c r="AA963" s="247"/>
      <c r="AB963" s="246"/>
      <c r="AC963" s="248"/>
      <c r="AD963" s="246"/>
      <c r="AE963" s="246"/>
      <c r="AF963" s="246"/>
      <c r="AG963" s="108" t="str">
        <f t="shared" si="116"/>
        <v/>
      </c>
      <c r="AH963" s="13" t="str">
        <f t="shared" si="112"/>
        <v/>
      </c>
      <c r="AI963" s="181" t="str">
        <f>UPPER(IF($Z963="","",IF(COUNTIF($AI$34:$AI962,$Z963)&lt;1,$Z963,"")))</f>
        <v/>
      </c>
      <c r="AJ963" s="36" t="str">
        <f t="shared" si="110"/>
        <v/>
      </c>
      <c r="AK963" s="109" t="str">
        <f t="shared" si="113"/>
        <v/>
      </c>
      <c r="AL963" s="246"/>
      <c r="AM963" s="33"/>
    </row>
    <row r="964" spans="1:39">
      <c r="A964" s="36" t="str">
        <f t="shared" si="114"/>
        <v>XXX</v>
      </c>
      <c r="B964" s="105" t="str">
        <f t="shared" si="111"/>
        <v/>
      </c>
      <c r="C964" s="178"/>
      <c r="D964" s="36"/>
      <c r="E964" s="36" t="str">
        <f t="shared" si="115"/>
        <v/>
      </c>
      <c r="F964" s="246"/>
      <c r="G964" s="246"/>
      <c r="H964" s="246"/>
      <c r="I964" s="246"/>
      <c r="J964" s="246"/>
      <c r="K964" s="246"/>
      <c r="L964" s="246"/>
      <c r="M964" s="246"/>
      <c r="N964" s="246"/>
      <c r="O964" s="246"/>
      <c r="P964" s="246"/>
      <c r="Q964" s="246"/>
      <c r="R964" s="246"/>
      <c r="S964" s="246"/>
      <c r="T964" s="246"/>
      <c r="U964" s="246"/>
      <c r="V964" s="246"/>
      <c r="W964" s="246"/>
      <c r="X964" s="246"/>
      <c r="Y964" s="246"/>
      <c r="Z964" s="246"/>
      <c r="AA964" s="247"/>
      <c r="AB964" s="246"/>
      <c r="AC964" s="248"/>
      <c r="AD964" s="246"/>
      <c r="AE964" s="246"/>
      <c r="AF964" s="246"/>
      <c r="AG964" s="108" t="str">
        <f t="shared" si="116"/>
        <v/>
      </c>
      <c r="AH964" s="13" t="str">
        <f t="shared" si="112"/>
        <v/>
      </c>
      <c r="AI964" s="181" t="str">
        <f>UPPER(IF($Z964="","",IF(COUNTIF($AI$34:$AI963,$Z964)&lt;1,$Z964,"")))</f>
        <v/>
      </c>
      <c r="AJ964" s="36" t="str">
        <f t="shared" si="110"/>
        <v/>
      </c>
      <c r="AK964" s="109" t="str">
        <f t="shared" si="113"/>
        <v/>
      </c>
      <c r="AL964" s="246"/>
      <c r="AM964" s="33"/>
    </row>
    <row r="965" spans="1:39">
      <c r="A965" s="36" t="str">
        <f t="shared" si="114"/>
        <v>XXX</v>
      </c>
      <c r="B965" s="105" t="str">
        <f t="shared" si="111"/>
        <v/>
      </c>
      <c r="C965" s="178"/>
      <c r="D965" s="36"/>
      <c r="E965" s="36" t="str">
        <f t="shared" si="115"/>
        <v/>
      </c>
      <c r="F965" s="246"/>
      <c r="G965" s="246"/>
      <c r="H965" s="246"/>
      <c r="I965" s="246"/>
      <c r="J965" s="246"/>
      <c r="K965" s="246"/>
      <c r="L965" s="246"/>
      <c r="M965" s="246"/>
      <c r="N965" s="246"/>
      <c r="O965" s="246"/>
      <c r="P965" s="246"/>
      <c r="Q965" s="246"/>
      <c r="R965" s="246"/>
      <c r="S965" s="246"/>
      <c r="T965" s="246"/>
      <c r="U965" s="246"/>
      <c r="V965" s="246"/>
      <c r="W965" s="246"/>
      <c r="X965" s="246"/>
      <c r="Y965" s="246"/>
      <c r="Z965" s="246"/>
      <c r="AA965" s="247"/>
      <c r="AB965" s="246"/>
      <c r="AC965" s="248"/>
      <c r="AD965" s="246"/>
      <c r="AE965" s="246"/>
      <c r="AF965" s="246"/>
      <c r="AG965" s="108" t="str">
        <f t="shared" si="116"/>
        <v/>
      </c>
      <c r="AH965" s="13" t="str">
        <f t="shared" si="112"/>
        <v/>
      </c>
      <c r="AI965" s="181" t="str">
        <f>UPPER(IF($Z965="","",IF(COUNTIF($AI$34:$AI964,$Z965)&lt;1,$Z965,"")))</f>
        <v/>
      </c>
      <c r="AJ965" s="36" t="str">
        <f t="shared" si="110"/>
        <v/>
      </c>
      <c r="AK965" s="109" t="str">
        <f t="shared" si="113"/>
        <v/>
      </c>
      <c r="AL965" s="246"/>
      <c r="AM965" s="33"/>
    </row>
    <row r="966" spans="1:39">
      <c r="A966" s="36" t="str">
        <f t="shared" si="114"/>
        <v>XXX</v>
      </c>
      <c r="B966" s="105" t="str">
        <f t="shared" si="111"/>
        <v/>
      </c>
      <c r="C966" s="178"/>
      <c r="D966" s="36"/>
      <c r="E966" s="36" t="str">
        <f t="shared" si="115"/>
        <v/>
      </c>
      <c r="F966" s="246"/>
      <c r="G966" s="246"/>
      <c r="H966" s="246"/>
      <c r="I966" s="246"/>
      <c r="J966" s="246"/>
      <c r="K966" s="246"/>
      <c r="L966" s="246"/>
      <c r="M966" s="246"/>
      <c r="N966" s="246"/>
      <c r="O966" s="246"/>
      <c r="P966" s="246"/>
      <c r="Q966" s="246"/>
      <c r="R966" s="246"/>
      <c r="S966" s="246"/>
      <c r="T966" s="246"/>
      <c r="U966" s="246"/>
      <c r="V966" s="246"/>
      <c r="W966" s="246"/>
      <c r="X966" s="246"/>
      <c r="Y966" s="246"/>
      <c r="Z966" s="246"/>
      <c r="AA966" s="247"/>
      <c r="AB966" s="246"/>
      <c r="AC966" s="248"/>
      <c r="AD966" s="246"/>
      <c r="AE966" s="246"/>
      <c r="AF966" s="246"/>
      <c r="AG966" s="108" t="str">
        <f t="shared" si="116"/>
        <v/>
      </c>
      <c r="AH966" s="13" t="str">
        <f t="shared" si="112"/>
        <v/>
      </c>
      <c r="AI966" s="181" t="str">
        <f>UPPER(IF($Z966="","",IF(COUNTIF($AI$34:$AI965,$Z966)&lt;1,$Z966,"")))</f>
        <v/>
      </c>
      <c r="AJ966" s="36" t="str">
        <f t="shared" si="110"/>
        <v/>
      </c>
      <c r="AK966" s="109" t="str">
        <f t="shared" si="113"/>
        <v/>
      </c>
      <c r="AL966" s="246"/>
      <c r="AM966" s="33"/>
    </row>
    <row r="967" spans="1:39">
      <c r="A967" s="36" t="str">
        <f t="shared" si="114"/>
        <v>XXX</v>
      </c>
      <c r="B967" s="105" t="str">
        <f t="shared" si="111"/>
        <v/>
      </c>
      <c r="C967" s="178"/>
      <c r="D967" s="36"/>
      <c r="E967" s="36" t="str">
        <f t="shared" si="115"/>
        <v/>
      </c>
      <c r="F967" s="246"/>
      <c r="G967" s="246"/>
      <c r="H967" s="246"/>
      <c r="I967" s="246"/>
      <c r="J967" s="246"/>
      <c r="K967" s="246"/>
      <c r="L967" s="246"/>
      <c r="M967" s="246"/>
      <c r="N967" s="246"/>
      <c r="O967" s="246"/>
      <c r="P967" s="246"/>
      <c r="Q967" s="246"/>
      <c r="R967" s="246"/>
      <c r="S967" s="246"/>
      <c r="T967" s="246"/>
      <c r="U967" s="246"/>
      <c r="V967" s="246"/>
      <c r="W967" s="246"/>
      <c r="X967" s="246"/>
      <c r="Y967" s="246"/>
      <c r="Z967" s="246"/>
      <c r="AA967" s="247"/>
      <c r="AB967" s="246"/>
      <c r="AC967" s="248"/>
      <c r="AD967" s="246"/>
      <c r="AE967" s="246"/>
      <c r="AF967" s="246"/>
      <c r="AG967" s="108" t="str">
        <f t="shared" si="116"/>
        <v/>
      </c>
      <c r="AH967" s="13" t="str">
        <f t="shared" si="112"/>
        <v/>
      </c>
      <c r="AI967" s="181" t="str">
        <f>UPPER(IF($Z967="","",IF(COUNTIF($AI$34:$AI966,$Z967)&lt;1,$Z967,"")))</f>
        <v/>
      </c>
      <c r="AJ967" s="36" t="str">
        <f t="shared" si="110"/>
        <v/>
      </c>
      <c r="AK967" s="109" t="str">
        <f t="shared" si="113"/>
        <v/>
      </c>
      <c r="AL967" s="246"/>
      <c r="AM967" s="33"/>
    </row>
    <row r="968" spans="1:39">
      <c r="A968" s="36" t="str">
        <f t="shared" si="114"/>
        <v>XXX</v>
      </c>
      <c r="B968" s="105" t="str">
        <f t="shared" si="111"/>
        <v/>
      </c>
      <c r="C968" s="178"/>
      <c r="D968" s="36"/>
      <c r="E968" s="36" t="str">
        <f t="shared" si="115"/>
        <v/>
      </c>
      <c r="F968" s="246"/>
      <c r="G968" s="246"/>
      <c r="H968" s="246"/>
      <c r="I968" s="246"/>
      <c r="J968" s="246"/>
      <c r="K968" s="246"/>
      <c r="L968" s="246"/>
      <c r="M968" s="246"/>
      <c r="N968" s="246"/>
      <c r="O968" s="246"/>
      <c r="P968" s="246"/>
      <c r="Q968" s="246"/>
      <c r="R968" s="246"/>
      <c r="S968" s="246"/>
      <c r="T968" s="246"/>
      <c r="U968" s="246"/>
      <c r="V968" s="246"/>
      <c r="W968" s="246"/>
      <c r="X968" s="246"/>
      <c r="Y968" s="246"/>
      <c r="Z968" s="246"/>
      <c r="AA968" s="247"/>
      <c r="AB968" s="246"/>
      <c r="AC968" s="248"/>
      <c r="AD968" s="246"/>
      <c r="AE968" s="246"/>
      <c r="AF968" s="246"/>
      <c r="AG968" s="108" t="str">
        <f t="shared" si="116"/>
        <v/>
      </c>
      <c r="AH968" s="13" t="str">
        <f t="shared" si="112"/>
        <v/>
      </c>
      <c r="AI968" s="181" t="str">
        <f>UPPER(IF($Z968="","",IF(COUNTIF($AI$34:$AI967,$Z968)&lt;1,$Z968,"")))</f>
        <v/>
      </c>
      <c r="AJ968" s="36" t="str">
        <f t="shared" si="110"/>
        <v/>
      </c>
      <c r="AK968" s="109" t="str">
        <f t="shared" si="113"/>
        <v/>
      </c>
      <c r="AL968" s="246"/>
      <c r="AM968" s="33"/>
    </row>
    <row r="969" spans="1:39">
      <c r="A969" s="36" t="str">
        <f t="shared" si="114"/>
        <v>XXX</v>
      </c>
      <c r="B969" s="105" t="str">
        <f t="shared" si="111"/>
        <v/>
      </c>
      <c r="C969" s="178"/>
      <c r="D969" s="36"/>
      <c r="E969" s="36" t="str">
        <f t="shared" si="115"/>
        <v/>
      </c>
      <c r="F969" s="246"/>
      <c r="G969" s="246"/>
      <c r="H969" s="246"/>
      <c r="I969" s="246"/>
      <c r="J969" s="246"/>
      <c r="K969" s="246"/>
      <c r="L969" s="246"/>
      <c r="M969" s="246"/>
      <c r="N969" s="246"/>
      <c r="O969" s="246"/>
      <c r="P969" s="246"/>
      <c r="Q969" s="246"/>
      <c r="R969" s="246"/>
      <c r="S969" s="246"/>
      <c r="T969" s="246"/>
      <c r="U969" s="246"/>
      <c r="V969" s="246"/>
      <c r="W969" s="246"/>
      <c r="X969" s="246"/>
      <c r="Y969" s="246"/>
      <c r="Z969" s="246"/>
      <c r="AA969" s="247"/>
      <c r="AB969" s="246"/>
      <c r="AC969" s="248"/>
      <c r="AD969" s="246"/>
      <c r="AE969" s="246"/>
      <c r="AF969" s="246"/>
      <c r="AG969" s="108" t="str">
        <f t="shared" si="116"/>
        <v/>
      </c>
      <c r="AH969" s="13" t="str">
        <f t="shared" si="112"/>
        <v/>
      </c>
      <c r="AI969" s="181" t="str">
        <f>UPPER(IF($Z969="","",IF(COUNTIF($AI$34:$AI968,$Z969)&lt;1,$Z969,"")))</f>
        <v/>
      </c>
      <c r="AJ969" s="36" t="str">
        <f t="shared" si="110"/>
        <v/>
      </c>
      <c r="AK969" s="109" t="str">
        <f t="shared" si="113"/>
        <v/>
      </c>
      <c r="AL969" s="246"/>
      <c r="AM969" s="33"/>
    </row>
    <row r="970" spans="1:39">
      <c r="A970" s="36" t="str">
        <f t="shared" si="114"/>
        <v>XXX</v>
      </c>
      <c r="B970" s="105" t="str">
        <f t="shared" si="111"/>
        <v/>
      </c>
      <c r="C970" s="178"/>
      <c r="D970" s="36"/>
      <c r="E970" s="36" t="str">
        <f t="shared" si="115"/>
        <v/>
      </c>
      <c r="F970" s="246"/>
      <c r="G970" s="246"/>
      <c r="H970" s="246"/>
      <c r="I970" s="246"/>
      <c r="J970" s="246"/>
      <c r="K970" s="246"/>
      <c r="L970" s="246"/>
      <c r="M970" s="246"/>
      <c r="N970" s="246"/>
      <c r="O970" s="246"/>
      <c r="P970" s="246"/>
      <c r="Q970" s="246"/>
      <c r="R970" s="246"/>
      <c r="S970" s="246"/>
      <c r="T970" s="246"/>
      <c r="U970" s="246"/>
      <c r="V970" s="246"/>
      <c r="W970" s="246"/>
      <c r="X970" s="246"/>
      <c r="Y970" s="246"/>
      <c r="Z970" s="246"/>
      <c r="AA970" s="247"/>
      <c r="AB970" s="246"/>
      <c r="AC970" s="248"/>
      <c r="AD970" s="246"/>
      <c r="AE970" s="246"/>
      <c r="AF970" s="246"/>
      <c r="AG970" s="108" t="str">
        <f t="shared" si="116"/>
        <v/>
      </c>
      <c r="AH970" s="13" t="str">
        <f t="shared" si="112"/>
        <v/>
      </c>
      <c r="AI970" s="181" t="str">
        <f>UPPER(IF($Z970="","",IF(COUNTIF($AI$34:$AI969,$Z970)&lt;1,$Z970,"")))</f>
        <v/>
      </c>
      <c r="AJ970" s="36" t="str">
        <f t="shared" si="110"/>
        <v/>
      </c>
      <c r="AK970" s="109" t="str">
        <f t="shared" si="113"/>
        <v/>
      </c>
      <c r="AL970" s="246"/>
      <c r="AM970" s="33"/>
    </row>
    <row r="971" spans="1:39">
      <c r="A971" s="36" t="str">
        <f t="shared" si="114"/>
        <v>XXX</v>
      </c>
      <c r="B971" s="105" t="str">
        <f t="shared" si="111"/>
        <v/>
      </c>
      <c r="C971" s="178"/>
      <c r="D971" s="36"/>
      <c r="E971" s="36" t="str">
        <f t="shared" si="115"/>
        <v/>
      </c>
      <c r="F971" s="246"/>
      <c r="G971" s="246"/>
      <c r="H971" s="246"/>
      <c r="I971" s="246"/>
      <c r="J971" s="246"/>
      <c r="K971" s="246"/>
      <c r="L971" s="246"/>
      <c r="M971" s="246"/>
      <c r="N971" s="246"/>
      <c r="O971" s="246"/>
      <c r="P971" s="246"/>
      <c r="Q971" s="246"/>
      <c r="R971" s="246"/>
      <c r="S971" s="246"/>
      <c r="T971" s="246"/>
      <c r="U971" s="246"/>
      <c r="V971" s="246"/>
      <c r="W971" s="246"/>
      <c r="X971" s="246"/>
      <c r="Y971" s="246"/>
      <c r="Z971" s="246"/>
      <c r="AA971" s="247"/>
      <c r="AB971" s="246"/>
      <c r="AC971" s="248"/>
      <c r="AD971" s="246"/>
      <c r="AE971" s="246"/>
      <c r="AF971" s="246"/>
      <c r="AG971" s="108" t="str">
        <f t="shared" si="116"/>
        <v/>
      </c>
      <c r="AH971" s="13" t="str">
        <f t="shared" si="112"/>
        <v/>
      </c>
      <c r="AI971" s="181" t="str">
        <f>UPPER(IF($Z971="","",IF(COUNTIF($AI$34:$AI970,$Z971)&lt;1,$Z971,"")))</f>
        <v/>
      </c>
      <c r="AJ971" s="36" t="str">
        <f t="shared" si="110"/>
        <v/>
      </c>
      <c r="AK971" s="109" t="str">
        <f t="shared" si="113"/>
        <v/>
      </c>
      <c r="AL971" s="246"/>
      <c r="AM971" s="33"/>
    </row>
    <row r="972" spans="1:39">
      <c r="A972" s="36" t="str">
        <f t="shared" si="114"/>
        <v>XXX</v>
      </c>
      <c r="B972" s="105" t="str">
        <f t="shared" si="111"/>
        <v/>
      </c>
      <c r="C972" s="178"/>
      <c r="D972" s="36"/>
      <c r="E972" s="36" t="str">
        <f t="shared" si="115"/>
        <v/>
      </c>
      <c r="F972" s="246"/>
      <c r="G972" s="246"/>
      <c r="H972" s="246"/>
      <c r="I972" s="246"/>
      <c r="J972" s="246"/>
      <c r="K972" s="246"/>
      <c r="L972" s="246"/>
      <c r="M972" s="246"/>
      <c r="N972" s="246"/>
      <c r="O972" s="246"/>
      <c r="P972" s="246"/>
      <c r="Q972" s="246"/>
      <c r="R972" s="246"/>
      <c r="S972" s="246"/>
      <c r="T972" s="246"/>
      <c r="U972" s="246"/>
      <c r="V972" s="246"/>
      <c r="W972" s="246"/>
      <c r="X972" s="246"/>
      <c r="Y972" s="246"/>
      <c r="Z972" s="246"/>
      <c r="AA972" s="247"/>
      <c r="AB972" s="246"/>
      <c r="AC972" s="248"/>
      <c r="AD972" s="246"/>
      <c r="AE972" s="246"/>
      <c r="AF972" s="246"/>
      <c r="AG972" s="108" t="str">
        <f t="shared" si="116"/>
        <v/>
      </c>
      <c r="AH972" s="13" t="str">
        <f t="shared" si="112"/>
        <v/>
      </c>
      <c r="AI972" s="181" t="str">
        <f>UPPER(IF($Z972="","",IF(COUNTIF($AI$34:$AI971,$Z972)&lt;1,$Z972,"")))</f>
        <v/>
      </c>
      <c r="AJ972" s="36" t="str">
        <f t="shared" si="110"/>
        <v/>
      </c>
      <c r="AK972" s="109" t="str">
        <f t="shared" si="113"/>
        <v/>
      </c>
      <c r="AL972" s="246"/>
      <c r="AM972" s="33"/>
    </row>
    <row r="973" spans="1:39">
      <c r="A973" s="36" t="str">
        <f t="shared" si="114"/>
        <v>XXX</v>
      </c>
      <c r="B973" s="105" t="str">
        <f t="shared" si="111"/>
        <v/>
      </c>
      <c r="C973" s="178"/>
      <c r="D973" s="36"/>
      <c r="E973" s="36" t="str">
        <f t="shared" si="115"/>
        <v/>
      </c>
      <c r="F973" s="246"/>
      <c r="G973" s="246"/>
      <c r="H973" s="246"/>
      <c r="I973" s="246"/>
      <c r="J973" s="246"/>
      <c r="K973" s="246"/>
      <c r="L973" s="246"/>
      <c r="M973" s="246"/>
      <c r="N973" s="246"/>
      <c r="O973" s="246"/>
      <c r="P973" s="246"/>
      <c r="Q973" s="246"/>
      <c r="R973" s="246"/>
      <c r="S973" s="246"/>
      <c r="T973" s="246"/>
      <c r="U973" s="246"/>
      <c r="V973" s="246"/>
      <c r="W973" s="246"/>
      <c r="X973" s="246"/>
      <c r="Y973" s="246"/>
      <c r="Z973" s="246"/>
      <c r="AA973" s="247"/>
      <c r="AB973" s="246"/>
      <c r="AC973" s="248"/>
      <c r="AD973" s="246"/>
      <c r="AE973" s="246"/>
      <c r="AF973" s="246"/>
      <c r="AG973" s="108" t="str">
        <f t="shared" si="116"/>
        <v/>
      </c>
      <c r="AH973" s="13" t="str">
        <f t="shared" si="112"/>
        <v/>
      </c>
      <c r="AI973" s="181" t="str">
        <f>UPPER(IF($Z973="","",IF(COUNTIF($AI$34:$AI972,$Z973)&lt;1,$Z973,"")))</f>
        <v/>
      </c>
      <c r="AJ973" s="36" t="str">
        <f t="shared" si="110"/>
        <v/>
      </c>
      <c r="AK973" s="109" t="str">
        <f t="shared" si="113"/>
        <v/>
      </c>
      <c r="AL973" s="246"/>
      <c r="AM973" s="33"/>
    </row>
    <row r="974" spans="1:39">
      <c r="A974" s="36" t="str">
        <f t="shared" si="114"/>
        <v>XXX</v>
      </c>
      <c r="B974" s="105" t="str">
        <f t="shared" si="111"/>
        <v/>
      </c>
      <c r="C974" s="178"/>
      <c r="D974" s="36"/>
      <c r="E974" s="36" t="str">
        <f t="shared" si="115"/>
        <v/>
      </c>
      <c r="F974" s="246"/>
      <c r="G974" s="246"/>
      <c r="H974" s="246"/>
      <c r="I974" s="246"/>
      <c r="J974" s="246"/>
      <c r="K974" s="246"/>
      <c r="L974" s="246"/>
      <c r="M974" s="246"/>
      <c r="N974" s="246"/>
      <c r="O974" s="246"/>
      <c r="P974" s="246"/>
      <c r="Q974" s="246"/>
      <c r="R974" s="246"/>
      <c r="S974" s="246"/>
      <c r="T974" s="246"/>
      <c r="U974" s="246"/>
      <c r="V974" s="246"/>
      <c r="W974" s="246"/>
      <c r="X974" s="246"/>
      <c r="Y974" s="246"/>
      <c r="Z974" s="246"/>
      <c r="AA974" s="247"/>
      <c r="AB974" s="246"/>
      <c r="AC974" s="248"/>
      <c r="AD974" s="246"/>
      <c r="AE974" s="246"/>
      <c r="AF974" s="246"/>
      <c r="AG974" s="108" t="str">
        <f t="shared" si="116"/>
        <v/>
      </c>
      <c r="AH974" s="13" t="str">
        <f t="shared" si="112"/>
        <v/>
      </c>
      <c r="AI974" s="181" t="str">
        <f>UPPER(IF($Z974="","",IF(COUNTIF($AI$34:$AI973,$Z974)&lt;1,$Z974,"")))</f>
        <v/>
      </c>
      <c r="AJ974" s="36" t="str">
        <f t="shared" si="110"/>
        <v/>
      </c>
      <c r="AK974" s="109" t="str">
        <f t="shared" si="113"/>
        <v/>
      </c>
      <c r="AL974" s="246"/>
      <c r="AM974" s="33"/>
    </row>
    <row r="975" spans="1:39">
      <c r="A975" s="36" t="str">
        <f t="shared" si="114"/>
        <v>XXX</v>
      </c>
      <c r="B975" s="105" t="str">
        <f t="shared" si="111"/>
        <v/>
      </c>
      <c r="C975" s="178"/>
      <c r="D975" s="36"/>
      <c r="E975" s="36" t="str">
        <f t="shared" si="115"/>
        <v/>
      </c>
      <c r="F975" s="246"/>
      <c r="G975" s="246"/>
      <c r="H975" s="246"/>
      <c r="I975" s="246"/>
      <c r="J975" s="246"/>
      <c r="K975" s="246"/>
      <c r="L975" s="246"/>
      <c r="M975" s="246"/>
      <c r="N975" s="246"/>
      <c r="O975" s="246"/>
      <c r="P975" s="246"/>
      <c r="Q975" s="246"/>
      <c r="R975" s="246"/>
      <c r="S975" s="246"/>
      <c r="T975" s="246"/>
      <c r="U975" s="246"/>
      <c r="V975" s="246"/>
      <c r="W975" s="246"/>
      <c r="X975" s="246"/>
      <c r="Y975" s="246"/>
      <c r="Z975" s="246"/>
      <c r="AA975" s="247"/>
      <c r="AB975" s="246"/>
      <c r="AC975" s="248"/>
      <c r="AD975" s="246"/>
      <c r="AE975" s="246"/>
      <c r="AF975" s="246"/>
      <c r="AG975" s="108" t="str">
        <f t="shared" si="116"/>
        <v/>
      </c>
      <c r="AH975" s="13" t="str">
        <f t="shared" si="112"/>
        <v/>
      </c>
      <c r="AI975" s="181" t="str">
        <f>UPPER(IF($Z975="","",IF(COUNTIF($AI$34:$AI974,$Z975)&lt;1,$Z975,"")))</f>
        <v/>
      </c>
      <c r="AJ975" s="36" t="str">
        <f t="shared" si="110"/>
        <v/>
      </c>
      <c r="AK975" s="109" t="str">
        <f t="shared" si="113"/>
        <v/>
      </c>
      <c r="AL975" s="246"/>
      <c r="AM975" s="33"/>
    </row>
    <row r="976" spans="1:39">
      <c r="A976" s="36" t="str">
        <f t="shared" si="114"/>
        <v>XXX</v>
      </c>
      <c r="B976" s="105" t="str">
        <f t="shared" si="111"/>
        <v/>
      </c>
      <c r="C976" s="178"/>
      <c r="D976" s="36"/>
      <c r="E976" s="36" t="str">
        <f t="shared" si="115"/>
        <v/>
      </c>
      <c r="F976" s="246"/>
      <c r="G976" s="246"/>
      <c r="H976" s="246"/>
      <c r="I976" s="246"/>
      <c r="J976" s="246"/>
      <c r="K976" s="246"/>
      <c r="L976" s="246"/>
      <c r="M976" s="246"/>
      <c r="N976" s="246"/>
      <c r="O976" s="246"/>
      <c r="P976" s="246"/>
      <c r="Q976" s="246"/>
      <c r="R976" s="246"/>
      <c r="S976" s="246"/>
      <c r="T976" s="246"/>
      <c r="U976" s="246"/>
      <c r="V976" s="246"/>
      <c r="W976" s="246"/>
      <c r="X976" s="246"/>
      <c r="Y976" s="246"/>
      <c r="Z976" s="246"/>
      <c r="AA976" s="247"/>
      <c r="AB976" s="246"/>
      <c r="AC976" s="248"/>
      <c r="AD976" s="246"/>
      <c r="AE976" s="246"/>
      <c r="AF976" s="246"/>
      <c r="AG976" s="108" t="str">
        <f t="shared" si="116"/>
        <v/>
      </c>
      <c r="AH976" s="13" t="str">
        <f t="shared" si="112"/>
        <v/>
      </c>
      <c r="AI976" s="181" t="str">
        <f>UPPER(IF($Z976="","",IF(COUNTIF($AI$34:$AI975,$Z976)&lt;1,$Z976,"")))</f>
        <v/>
      </c>
      <c r="AJ976" s="36" t="str">
        <f t="shared" si="110"/>
        <v/>
      </c>
      <c r="AK976" s="109" t="str">
        <f t="shared" si="113"/>
        <v/>
      </c>
      <c r="AL976" s="246"/>
      <c r="AM976" s="33"/>
    </row>
    <row r="977" spans="1:39">
      <c r="A977" s="36" t="str">
        <f t="shared" si="114"/>
        <v>XXX</v>
      </c>
      <c r="B977" s="105" t="str">
        <f t="shared" si="111"/>
        <v/>
      </c>
      <c r="C977" s="178"/>
      <c r="D977" s="36"/>
      <c r="E977" s="36" t="str">
        <f t="shared" si="115"/>
        <v/>
      </c>
      <c r="F977" s="246"/>
      <c r="G977" s="246"/>
      <c r="H977" s="246"/>
      <c r="I977" s="246"/>
      <c r="J977" s="246"/>
      <c r="K977" s="246"/>
      <c r="L977" s="246"/>
      <c r="M977" s="246"/>
      <c r="N977" s="246"/>
      <c r="O977" s="246"/>
      <c r="P977" s="246"/>
      <c r="Q977" s="246"/>
      <c r="R977" s="246"/>
      <c r="S977" s="246"/>
      <c r="T977" s="246"/>
      <c r="U977" s="246"/>
      <c r="V977" s="246"/>
      <c r="W977" s="246"/>
      <c r="X977" s="246"/>
      <c r="Y977" s="246"/>
      <c r="Z977" s="246"/>
      <c r="AA977" s="247"/>
      <c r="AB977" s="246"/>
      <c r="AC977" s="248"/>
      <c r="AD977" s="246"/>
      <c r="AE977" s="246"/>
      <c r="AF977" s="246"/>
      <c r="AG977" s="108" t="str">
        <f t="shared" si="116"/>
        <v/>
      </c>
      <c r="AH977" s="13" t="str">
        <f t="shared" si="112"/>
        <v/>
      </c>
      <c r="AI977" s="181" t="str">
        <f>UPPER(IF($Z977="","",IF(COUNTIF($AI$34:$AI976,$Z977)&lt;1,$Z977,"")))</f>
        <v/>
      </c>
      <c r="AJ977" s="36" t="str">
        <f t="shared" si="110"/>
        <v/>
      </c>
      <c r="AK977" s="109" t="str">
        <f t="shared" si="113"/>
        <v/>
      </c>
      <c r="AL977" s="246"/>
      <c r="AM977" s="33"/>
    </row>
    <row r="978" spans="1:39">
      <c r="A978" s="36" t="str">
        <f t="shared" si="114"/>
        <v>XXX</v>
      </c>
      <c r="B978" s="105" t="str">
        <f t="shared" si="111"/>
        <v/>
      </c>
      <c r="C978" s="178"/>
      <c r="D978" s="36"/>
      <c r="E978" s="36" t="str">
        <f t="shared" si="115"/>
        <v/>
      </c>
      <c r="F978" s="246"/>
      <c r="G978" s="246"/>
      <c r="H978" s="246"/>
      <c r="I978" s="246"/>
      <c r="J978" s="246"/>
      <c r="K978" s="246"/>
      <c r="L978" s="246"/>
      <c r="M978" s="246"/>
      <c r="N978" s="246"/>
      <c r="O978" s="246"/>
      <c r="P978" s="246"/>
      <c r="Q978" s="246"/>
      <c r="R978" s="246"/>
      <c r="S978" s="246"/>
      <c r="T978" s="246"/>
      <c r="U978" s="246"/>
      <c r="V978" s="246"/>
      <c r="W978" s="246"/>
      <c r="X978" s="246"/>
      <c r="Y978" s="246"/>
      <c r="Z978" s="246"/>
      <c r="AA978" s="247"/>
      <c r="AB978" s="246"/>
      <c r="AC978" s="248"/>
      <c r="AD978" s="246"/>
      <c r="AE978" s="246"/>
      <c r="AF978" s="246"/>
      <c r="AG978" s="108" t="str">
        <f t="shared" si="116"/>
        <v/>
      </c>
      <c r="AH978" s="13" t="str">
        <f t="shared" si="112"/>
        <v/>
      </c>
      <c r="AI978" s="181" t="str">
        <f>UPPER(IF($Z978="","",IF(COUNTIF($AI$34:$AI977,$Z978)&lt;1,$Z978,"")))</f>
        <v/>
      </c>
      <c r="AJ978" s="36" t="str">
        <f t="shared" si="110"/>
        <v/>
      </c>
      <c r="AK978" s="109" t="str">
        <f t="shared" si="113"/>
        <v/>
      </c>
      <c r="AL978" s="246"/>
      <c r="AM978" s="33"/>
    </row>
    <row r="979" spans="1:39">
      <c r="A979" s="36" t="str">
        <f t="shared" si="114"/>
        <v>XXX</v>
      </c>
      <c r="B979" s="105" t="str">
        <f t="shared" si="111"/>
        <v/>
      </c>
      <c r="C979" s="178"/>
      <c r="D979" s="36"/>
      <c r="E979" s="36" t="str">
        <f t="shared" si="115"/>
        <v/>
      </c>
      <c r="F979" s="246"/>
      <c r="G979" s="246"/>
      <c r="H979" s="246"/>
      <c r="I979" s="246"/>
      <c r="J979" s="246"/>
      <c r="K979" s="246"/>
      <c r="L979" s="246"/>
      <c r="M979" s="246"/>
      <c r="N979" s="246"/>
      <c r="O979" s="246"/>
      <c r="P979" s="246"/>
      <c r="Q979" s="246"/>
      <c r="R979" s="246"/>
      <c r="S979" s="246"/>
      <c r="T979" s="246"/>
      <c r="U979" s="246"/>
      <c r="V979" s="246"/>
      <c r="W979" s="246"/>
      <c r="X979" s="246"/>
      <c r="Y979" s="246"/>
      <c r="Z979" s="246"/>
      <c r="AA979" s="247"/>
      <c r="AB979" s="246"/>
      <c r="AC979" s="248"/>
      <c r="AD979" s="246"/>
      <c r="AE979" s="246"/>
      <c r="AF979" s="246"/>
      <c r="AG979" s="108" t="str">
        <f t="shared" si="116"/>
        <v/>
      </c>
      <c r="AH979" s="13" t="str">
        <f t="shared" si="112"/>
        <v/>
      </c>
      <c r="AI979" s="181" t="str">
        <f>UPPER(IF($Z979="","",IF(COUNTIF($AI$34:$AI978,$Z979)&lt;1,$Z979,"")))</f>
        <v/>
      </c>
      <c r="AJ979" s="36" t="str">
        <f t="shared" ref="AJ979:AJ1034" si="117">IF(Z979="","",IF(COUNTIF(Z$35:Z$1035,$Z979)&lt;4,"每隊最少4人",IF(COUNTIF(Z$35:Z$1035,Z979)&gt;6,"每隊最多6人",COUNTIF(Z$35:Z$1035,Z979))))</f>
        <v/>
      </c>
      <c r="AK979" s="109" t="str">
        <f t="shared" si="113"/>
        <v/>
      </c>
      <c r="AL979" s="246"/>
      <c r="AM979" s="33"/>
    </row>
    <row r="980" spans="1:39">
      <c r="A980" s="36" t="str">
        <f t="shared" si="114"/>
        <v>XXX</v>
      </c>
      <c r="B980" s="105" t="str">
        <f t="shared" si="111"/>
        <v/>
      </c>
      <c r="C980" s="178"/>
      <c r="D980" s="36"/>
      <c r="E980" s="36" t="str">
        <f t="shared" si="115"/>
        <v/>
      </c>
      <c r="F980" s="246"/>
      <c r="G980" s="246"/>
      <c r="H980" s="246"/>
      <c r="I980" s="246"/>
      <c r="J980" s="246"/>
      <c r="K980" s="246"/>
      <c r="L980" s="246"/>
      <c r="M980" s="246"/>
      <c r="N980" s="246"/>
      <c r="O980" s="246"/>
      <c r="P980" s="246"/>
      <c r="Q980" s="246"/>
      <c r="R980" s="246"/>
      <c r="S980" s="246"/>
      <c r="T980" s="246"/>
      <c r="U980" s="246"/>
      <c r="V980" s="246"/>
      <c r="W980" s="246"/>
      <c r="X980" s="246"/>
      <c r="Y980" s="246"/>
      <c r="Z980" s="246"/>
      <c r="AA980" s="247"/>
      <c r="AB980" s="246"/>
      <c r="AC980" s="248"/>
      <c r="AD980" s="246"/>
      <c r="AE980" s="246"/>
      <c r="AF980" s="246"/>
      <c r="AG980" s="108" t="str">
        <f t="shared" si="116"/>
        <v/>
      </c>
      <c r="AH980" s="13" t="str">
        <f t="shared" si="112"/>
        <v/>
      </c>
      <c r="AI980" s="181" t="str">
        <f>UPPER(IF($Z980="","",IF(COUNTIF($AI$34:$AI979,$Z980)&lt;1,$Z980,"")))</f>
        <v/>
      </c>
      <c r="AJ980" s="36" t="str">
        <f t="shared" si="117"/>
        <v/>
      </c>
      <c r="AK980" s="109" t="str">
        <f t="shared" si="113"/>
        <v/>
      </c>
      <c r="AL980" s="246"/>
      <c r="AM980" s="33"/>
    </row>
    <row r="981" spans="1:39">
      <c r="A981" s="36" t="str">
        <f t="shared" si="114"/>
        <v>XXX</v>
      </c>
      <c r="B981" s="105" t="str">
        <f t="shared" si="111"/>
        <v/>
      </c>
      <c r="C981" s="178"/>
      <c r="D981" s="36"/>
      <c r="E981" s="36" t="str">
        <f t="shared" si="115"/>
        <v/>
      </c>
      <c r="F981" s="246"/>
      <c r="G981" s="246"/>
      <c r="H981" s="246"/>
      <c r="I981" s="246"/>
      <c r="J981" s="246"/>
      <c r="K981" s="246"/>
      <c r="L981" s="246"/>
      <c r="M981" s="246"/>
      <c r="N981" s="246"/>
      <c r="O981" s="246"/>
      <c r="P981" s="246"/>
      <c r="Q981" s="246"/>
      <c r="R981" s="246"/>
      <c r="S981" s="246"/>
      <c r="T981" s="246"/>
      <c r="U981" s="246"/>
      <c r="V981" s="246"/>
      <c r="W981" s="246"/>
      <c r="X981" s="246"/>
      <c r="Y981" s="246"/>
      <c r="Z981" s="246"/>
      <c r="AA981" s="247"/>
      <c r="AB981" s="246"/>
      <c r="AC981" s="248"/>
      <c r="AD981" s="246"/>
      <c r="AE981" s="246"/>
      <c r="AF981" s="246"/>
      <c r="AG981" s="108" t="str">
        <f t="shared" si="116"/>
        <v/>
      </c>
      <c r="AH981" s="13" t="str">
        <f t="shared" si="112"/>
        <v/>
      </c>
      <c r="AI981" s="181" t="str">
        <f>UPPER(IF($Z981="","",IF(COUNTIF($AI$34:$AI980,$Z981)&lt;1,$Z981,"")))</f>
        <v/>
      </c>
      <c r="AJ981" s="36" t="str">
        <f t="shared" si="117"/>
        <v/>
      </c>
      <c r="AK981" s="109" t="str">
        <f t="shared" si="113"/>
        <v/>
      </c>
      <c r="AL981" s="246"/>
      <c r="AM981" s="33"/>
    </row>
    <row r="982" spans="1:39">
      <c r="A982" s="36" t="str">
        <f t="shared" si="114"/>
        <v>XXX</v>
      </c>
      <c r="B982" s="105" t="str">
        <f t="shared" si="111"/>
        <v/>
      </c>
      <c r="C982" s="178"/>
      <c r="D982" s="36"/>
      <c r="E982" s="36" t="str">
        <f t="shared" si="115"/>
        <v/>
      </c>
      <c r="F982" s="246"/>
      <c r="G982" s="246"/>
      <c r="H982" s="246"/>
      <c r="I982" s="246"/>
      <c r="J982" s="246"/>
      <c r="K982" s="246"/>
      <c r="L982" s="246"/>
      <c r="M982" s="246"/>
      <c r="N982" s="246"/>
      <c r="O982" s="246"/>
      <c r="P982" s="246"/>
      <c r="Q982" s="246"/>
      <c r="R982" s="246"/>
      <c r="S982" s="246"/>
      <c r="T982" s="246"/>
      <c r="U982" s="246"/>
      <c r="V982" s="246"/>
      <c r="W982" s="246"/>
      <c r="X982" s="246"/>
      <c r="Y982" s="246"/>
      <c r="Z982" s="246"/>
      <c r="AA982" s="247"/>
      <c r="AB982" s="246"/>
      <c r="AC982" s="248"/>
      <c r="AD982" s="246"/>
      <c r="AE982" s="246"/>
      <c r="AF982" s="246"/>
      <c r="AG982" s="108" t="str">
        <f t="shared" si="116"/>
        <v/>
      </c>
      <c r="AH982" s="13" t="str">
        <f t="shared" si="112"/>
        <v/>
      </c>
      <c r="AI982" s="181" t="str">
        <f>UPPER(IF($Z982="","",IF(COUNTIF($AI$34:$AI981,$Z982)&lt;1,$Z982,"")))</f>
        <v/>
      </c>
      <c r="AJ982" s="36" t="str">
        <f t="shared" si="117"/>
        <v/>
      </c>
      <c r="AK982" s="109" t="str">
        <f t="shared" si="113"/>
        <v/>
      </c>
      <c r="AL982" s="246"/>
      <c r="AM982" s="33"/>
    </row>
    <row r="983" spans="1:39">
      <c r="A983" s="36" t="str">
        <f t="shared" si="114"/>
        <v>XXX</v>
      </c>
      <c r="B983" s="105" t="str">
        <f t="shared" si="111"/>
        <v/>
      </c>
      <c r="C983" s="178"/>
      <c r="D983" s="36"/>
      <c r="E983" s="36" t="str">
        <f t="shared" si="115"/>
        <v/>
      </c>
      <c r="F983" s="246"/>
      <c r="G983" s="246"/>
      <c r="H983" s="246"/>
      <c r="I983" s="246"/>
      <c r="J983" s="246"/>
      <c r="K983" s="246"/>
      <c r="L983" s="246"/>
      <c r="M983" s="246"/>
      <c r="N983" s="246"/>
      <c r="O983" s="246"/>
      <c r="P983" s="246"/>
      <c r="Q983" s="246"/>
      <c r="R983" s="246"/>
      <c r="S983" s="246"/>
      <c r="T983" s="246"/>
      <c r="U983" s="246"/>
      <c r="V983" s="246"/>
      <c r="W983" s="246"/>
      <c r="X983" s="246"/>
      <c r="Y983" s="246"/>
      <c r="Z983" s="246"/>
      <c r="AA983" s="247"/>
      <c r="AB983" s="246"/>
      <c r="AC983" s="248"/>
      <c r="AD983" s="246"/>
      <c r="AE983" s="246"/>
      <c r="AF983" s="246"/>
      <c r="AG983" s="108" t="str">
        <f t="shared" si="116"/>
        <v/>
      </c>
      <c r="AH983" s="13" t="str">
        <f t="shared" si="112"/>
        <v/>
      </c>
      <c r="AI983" s="181" t="str">
        <f>UPPER(IF($Z983="","",IF(COUNTIF($AI$34:$AI982,$Z983)&lt;1,$Z983,"")))</f>
        <v/>
      </c>
      <c r="AJ983" s="36" t="str">
        <f t="shared" si="117"/>
        <v/>
      </c>
      <c r="AK983" s="109" t="str">
        <f t="shared" si="113"/>
        <v/>
      </c>
      <c r="AL983" s="246"/>
      <c r="AM983" s="33"/>
    </row>
    <row r="984" spans="1:39">
      <c r="A984" s="36" t="str">
        <f t="shared" si="114"/>
        <v>XXX</v>
      </c>
      <c r="B984" s="105" t="str">
        <f t="shared" si="111"/>
        <v/>
      </c>
      <c r="C984" s="178"/>
      <c r="D984" s="36"/>
      <c r="E984" s="36" t="str">
        <f t="shared" si="115"/>
        <v/>
      </c>
      <c r="F984" s="246"/>
      <c r="G984" s="246"/>
      <c r="H984" s="246"/>
      <c r="I984" s="246"/>
      <c r="J984" s="246"/>
      <c r="K984" s="246"/>
      <c r="L984" s="246"/>
      <c r="M984" s="246"/>
      <c r="N984" s="246"/>
      <c r="O984" s="246"/>
      <c r="P984" s="246"/>
      <c r="Q984" s="246"/>
      <c r="R984" s="246"/>
      <c r="S984" s="246"/>
      <c r="T984" s="246"/>
      <c r="U984" s="246"/>
      <c r="V984" s="246"/>
      <c r="W984" s="246"/>
      <c r="X984" s="246"/>
      <c r="Y984" s="246"/>
      <c r="Z984" s="246"/>
      <c r="AA984" s="247"/>
      <c r="AB984" s="246"/>
      <c r="AC984" s="248"/>
      <c r="AD984" s="246"/>
      <c r="AE984" s="246"/>
      <c r="AF984" s="246"/>
      <c r="AG984" s="108" t="str">
        <f t="shared" si="116"/>
        <v/>
      </c>
      <c r="AH984" s="13" t="str">
        <f t="shared" si="112"/>
        <v/>
      </c>
      <c r="AI984" s="181" t="str">
        <f>UPPER(IF($Z984="","",IF(COUNTIF($AI$34:$AI983,$Z984)&lt;1,$Z984,"")))</f>
        <v/>
      </c>
      <c r="AJ984" s="36" t="str">
        <f t="shared" si="117"/>
        <v/>
      </c>
      <c r="AK984" s="109" t="str">
        <f t="shared" si="113"/>
        <v/>
      </c>
      <c r="AL984" s="246"/>
      <c r="AM984" s="33"/>
    </row>
    <row r="985" spans="1:39">
      <c r="A985" s="36" t="str">
        <f t="shared" si="114"/>
        <v>XXX</v>
      </c>
      <c r="B985" s="105" t="str">
        <f t="shared" si="111"/>
        <v/>
      </c>
      <c r="C985" s="178"/>
      <c r="D985" s="36"/>
      <c r="E985" s="36" t="str">
        <f t="shared" si="115"/>
        <v/>
      </c>
      <c r="F985" s="246"/>
      <c r="G985" s="246"/>
      <c r="H985" s="246"/>
      <c r="I985" s="246"/>
      <c r="J985" s="246"/>
      <c r="K985" s="246"/>
      <c r="L985" s="246"/>
      <c r="M985" s="246"/>
      <c r="N985" s="246"/>
      <c r="O985" s="246"/>
      <c r="P985" s="246"/>
      <c r="Q985" s="246"/>
      <c r="R985" s="246"/>
      <c r="S985" s="246"/>
      <c r="T985" s="246"/>
      <c r="U985" s="246"/>
      <c r="V985" s="246"/>
      <c r="W985" s="246"/>
      <c r="X985" s="246"/>
      <c r="Y985" s="246"/>
      <c r="Z985" s="246"/>
      <c r="AA985" s="247"/>
      <c r="AB985" s="246"/>
      <c r="AC985" s="248"/>
      <c r="AD985" s="246"/>
      <c r="AE985" s="246"/>
      <c r="AF985" s="246"/>
      <c r="AG985" s="108" t="str">
        <f t="shared" si="116"/>
        <v/>
      </c>
      <c r="AH985" s="13" t="str">
        <f t="shared" si="112"/>
        <v/>
      </c>
      <c r="AI985" s="181" t="str">
        <f>UPPER(IF($Z985="","",IF(COUNTIF($AI$34:$AI984,$Z985)&lt;1,$Z985,"")))</f>
        <v/>
      </c>
      <c r="AJ985" s="36" t="str">
        <f t="shared" si="117"/>
        <v/>
      </c>
      <c r="AK985" s="109" t="str">
        <f t="shared" si="113"/>
        <v/>
      </c>
      <c r="AL985" s="246"/>
      <c r="AM985" s="33"/>
    </row>
    <row r="986" spans="1:39">
      <c r="A986" s="36" t="str">
        <f t="shared" si="114"/>
        <v>XXX</v>
      </c>
      <c r="B986" s="105" t="str">
        <f t="shared" si="111"/>
        <v/>
      </c>
      <c r="C986" s="178"/>
      <c r="D986" s="36"/>
      <c r="E986" s="36" t="str">
        <f t="shared" si="115"/>
        <v/>
      </c>
      <c r="F986" s="246"/>
      <c r="G986" s="246"/>
      <c r="H986" s="246"/>
      <c r="I986" s="246"/>
      <c r="J986" s="246"/>
      <c r="K986" s="246"/>
      <c r="L986" s="246"/>
      <c r="M986" s="246"/>
      <c r="N986" s="246"/>
      <c r="O986" s="246"/>
      <c r="P986" s="246"/>
      <c r="Q986" s="246"/>
      <c r="R986" s="246"/>
      <c r="S986" s="246"/>
      <c r="T986" s="246"/>
      <c r="U986" s="246"/>
      <c r="V986" s="246"/>
      <c r="W986" s="246"/>
      <c r="X986" s="246"/>
      <c r="Y986" s="246"/>
      <c r="Z986" s="246"/>
      <c r="AA986" s="247"/>
      <c r="AB986" s="246"/>
      <c r="AC986" s="248"/>
      <c r="AD986" s="246"/>
      <c r="AE986" s="246"/>
      <c r="AF986" s="246"/>
      <c r="AG986" s="108" t="str">
        <f t="shared" si="116"/>
        <v/>
      </c>
      <c r="AH986" s="13" t="str">
        <f t="shared" si="112"/>
        <v/>
      </c>
      <c r="AI986" s="181" t="str">
        <f>UPPER(IF($Z986="","",IF(COUNTIF($AI$34:$AI985,$Z986)&lt;1,$Z986,"")))</f>
        <v/>
      </c>
      <c r="AJ986" s="36" t="str">
        <f t="shared" si="117"/>
        <v/>
      </c>
      <c r="AK986" s="109" t="str">
        <f t="shared" si="113"/>
        <v/>
      </c>
      <c r="AL986" s="246"/>
      <c r="AM986" s="33"/>
    </row>
    <row r="987" spans="1:39">
      <c r="A987" s="36" t="str">
        <f t="shared" si="114"/>
        <v>XXX</v>
      </c>
      <c r="B987" s="105" t="str">
        <f t="shared" si="111"/>
        <v/>
      </c>
      <c r="C987" s="178"/>
      <c r="D987" s="36"/>
      <c r="E987" s="36" t="str">
        <f t="shared" si="115"/>
        <v/>
      </c>
      <c r="F987" s="246"/>
      <c r="G987" s="246"/>
      <c r="H987" s="246"/>
      <c r="I987" s="246"/>
      <c r="J987" s="246"/>
      <c r="K987" s="246"/>
      <c r="L987" s="246"/>
      <c r="M987" s="246"/>
      <c r="N987" s="246"/>
      <c r="O987" s="246"/>
      <c r="P987" s="246"/>
      <c r="Q987" s="246"/>
      <c r="R987" s="246"/>
      <c r="S987" s="246"/>
      <c r="T987" s="246"/>
      <c r="U987" s="246"/>
      <c r="V987" s="246"/>
      <c r="W987" s="246"/>
      <c r="X987" s="246"/>
      <c r="Y987" s="246"/>
      <c r="Z987" s="246"/>
      <c r="AA987" s="247"/>
      <c r="AB987" s="246"/>
      <c r="AC987" s="248"/>
      <c r="AD987" s="246"/>
      <c r="AE987" s="246"/>
      <c r="AF987" s="246"/>
      <c r="AG987" s="108" t="str">
        <f t="shared" si="116"/>
        <v/>
      </c>
      <c r="AH987" s="13" t="str">
        <f t="shared" si="112"/>
        <v/>
      </c>
      <c r="AI987" s="181" t="str">
        <f>UPPER(IF($Z987="","",IF(COUNTIF($AI$34:$AI986,$Z987)&lt;1,$Z987,"")))</f>
        <v/>
      </c>
      <c r="AJ987" s="36" t="str">
        <f t="shared" si="117"/>
        <v/>
      </c>
      <c r="AK987" s="109" t="str">
        <f t="shared" si="113"/>
        <v/>
      </c>
      <c r="AL987" s="246"/>
      <c r="AM987" s="33"/>
    </row>
    <row r="988" spans="1:39">
      <c r="A988" s="36" t="str">
        <f t="shared" si="114"/>
        <v>XXX</v>
      </c>
      <c r="B988" s="105" t="str">
        <f t="shared" si="111"/>
        <v/>
      </c>
      <c r="C988" s="178"/>
      <c r="D988" s="36"/>
      <c r="E988" s="36" t="str">
        <f t="shared" si="115"/>
        <v/>
      </c>
      <c r="F988" s="246"/>
      <c r="G988" s="246"/>
      <c r="H988" s="246"/>
      <c r="I988" s="246"/>
      <c r="J988" s="246"/>
      <c r="K988" s="246"/>
      <c r="L988" s="246"/>
      <c r="M988" s="246"/>
      <c r="N988" s="246"/>
      <c r="O988" s="246"/>
      <c r="P988" s="246"/>
      <c r="Q988" s="246"/>
      <c r="R988" s="246"/>
      <c r="S988" s="246"/>
      <c r="T988" s="246"/>
      <c r="U988" s="246"/>
      <c r="V988" s="246"/>
      <c r="W988" s="246"/>
      <c r="X988" s="246"/>
      <c r="Y988" s="246"/>
      <c r="Z988" s="246"/>
      <c r="AA988" s="247"/>
      <c r="AB988" s="246"/>
      <c r="AC988" s="248"/>
      <c r="AD988" s="246"/>
      <c r="AE988" s="246"/>
      <c r="AF988" s="246"/>
      <c r="AG988" s="108" t="str">
        <f t="shared" si="116"/>
        <v/>
      </c>
      <c r="AH988" s="13" t="str">
        <f t="shared" si="112"/>
        <v/>
      </c>
      <c r="AI988" s="181" t="str">
        <f>UPPER(IF($Z988="","",IF(COUNTIF($AI$34:$AI987,$Z988)&lt;1,$Z988,"")))</f>
        <v/>
      </c>
      <c r="AJ988" s="36" t="str">
        <f t="shared" si="117"/>
        <v/>
      </c>
      <c r="AK988" s="109" t="str">
        <f t="shared" si="113"/>
        <v/>
      </c>
      <c r="AL988" s="246"/>
      <c r="AM988" s="33"/>
    </row>
    <row r="989" spans="1:39">
      <c r="A989" s="36" t="str">
        <f t="shared" si="114"/>
        <v>XXX</v>
      </c>
      <c r="B989" s="105" t="str">
        <f t="shared" si="111"/>
        <v/>
      </c>
      <c r="C989" s="178"/>
      <c r="D989" s="36"/>
      <c r="E989" s="36" t="str">
        <f t="shared" si="115"/>
        <v/>
      </c>
      <c r="F989" s="246"/>
      <c r="G989" s="246"/>
      <c r="H989" s="246"/>
      <c r="I989" s="246"/>
      <c r="J989" s="246"/>
      <c r="K989" s="246"/>
      <c r="L989" s="246"/>
      <c r="M989" s="246"/>
      <c r="N989" s="246"/>
      <c r="O989" s="246"/>
      <c r="P989" s="246"/>
      <c r="Q989" s="246"/>
      <c r="R989" s="246"/>
      <c r="S989" s="246"/>
      <c r="T989" s="246"/>
      <c r="U989" s="246"/>
      <c r="V989" s="246"/>
      <c r="W989" s="246"/>
      <c r="X989" s="246"/>
      <c r="Y989" s="246"/>
      <c r="Z989" s="246"/>
      <c r="AA989" s="247"/>
      <c r="AB989" s="246"/>
      <c r="AC989" s="248"/>
      <c r="AD989" s="246"/>
      <c r="AE989" s="246"/>
      <c r="AF989" s="246"/>
      <c r="AG989" s="108" t="str">
        <f t="shared" si="116"/>
        <v/>
      </c>
      <c r="AH989" s="13" t="str">
        <f t="shared" si="112"/>
        <v/>
      </c>
      <c r="AI989" s="181" t="str">
        <f>UPPER(IF($Z989="","",IF(COUNTIF($AI$34:$AI988,$Z989)&lt;1,$Z989,"")))</f>
        <v/>
      </c>
      <c r="AJ989" s="36" t="str">
        <f t="shared" si="117"/>
        <v/>
      </c>
      <c r="AK989" s="109" t="str">
        <f t="shared" si="113"/>
        <v/>
      </c>
      <c r="AL989" s="246"/>
      <c r="AM989" s="33"/>
    </row>
    <row r="990" spans="1:39">
      <c r="A990" s="36" t="str">
        <f t="shared" si="114"/>
        <v>XXX</v>
      </c>
      <c r="B990" s="105" t="str">
        <f t="shared" si="111"/>
        <v/>
      </c>
      <c r="C990" s="178"/>
      <c r="D990" s="36"/>
      <c r="E990" s="36" t="str">
        <f t="shared" si="115"/>
        <v/>
      </c>
      <c r="F990" s="246"/>
      <c r="G990" s="246"/>
      <c r="H990" s="246"/>
      <c r="I990" s="246"/>
      <c r="J990" s="246"/>
      <c r="K990" s="246"/>
      <c r="L990" s="246"/>
      <c r="M990" s="246"/>
      <c r="N990" s="246"/>
      <c r="O990" s="246"/>
      <c r="P990" s="246"/>
      <c r="Q990" s="246"/>
      <c r="R990" s="246"/>
      <c r="S990" s="246"/>
      <c r="T990" s="246"/>
      <c r="U990" s="246"/>
      <c r="V990" s="246"/>
      <c r="W990" s="246"/>
      <c r="X990" s="246"/>
      <c r="Y990" s="246"/>
      <c r="Z990" s="246"/>
      <c r="AA990" s="247"/>
      <c r="AB990" s="246"/>
      <c r="AC990" s="248"/>
      <c r="AD990" s="246"/>
      <c r="AE990" s="246"/>
      <c r="AF990" s="246"/>
      <c r="AG990" s="108" t="str">
        <f t="shared" si="116"/>
        <v/>
      </c>
      <c r="AH990" s="13" t="str">
        <f t="shared" si="112"/>
        <v/>
      </c>
      <c r="AI990" s="181" t="str">
        <f>UPPER(IF($Z990="","",IF(COUNTIF($AI$34:$AI989,$Z990)&lt;1,$Z990,"")))</f>
        <v/>
      </c>
      <c r="AJ990" s="36" t="str">
        <f t="shared" si="117"/>
        <v/>
      </c>
      <c r="AK990" s="109" t="str">
        <f t="shared" si="113"/>
        <v/>
      </c>
      <c r="AL990" s="246"/>
      <c r="AM990" s="33"/>
    </row>
    <row r="991" spans="1:39">
      <c r="A991" s="36" t="str">
        <f t="shared" si="114"/>
        <v>XXX</v>
      </c>
      <c r="B991" s="105" t="str">
        <f t="shared" si="111"/>
        <v/>
      </c>
      <c r="C991" s="178"/>
      <c r="D991" s="36"/>
      <c r="E991" s="36" t="str">
        <f t="shared" si="115"/>
        <v/>
      </c>
      <c r="F991" s="246"/>
      <c r="G991" s="246"/>
      <c r="H991" s="246"/>
      <c r="I991" s="246"/>
      <c r="J991" s="246"/>
      <c r="K991" s="246"/>
      <c r="L991" s="246"/>
      <c r="M991" s="246"/>
      <c r="N991" s="246"/>
      <c r="O991" s="246"/>
      <c r="P991" s="246"/>
      <c r="Q991" s="246"/>
      <c r="R991" s="246"/>
      <c r="S991" s="246"/>
      <c r="T991" s="246"/>
      <c r="U991" s="246"/>
      <c r="V991" s="246"/>
      <c r="W991" s="246"/>
      <c r="X991" s="246"/>
      <c r="Y991" s="246"/>
      <c r="Z991" s="246"/>
      <c r="AA991" s="247"/>
      <c r="AB991" s="246"/>
      <c r="AC991" s="248"/>
      <c r="AD991" s="246"/>
      <c r="AE991" s="246"/>
      <c r="AF991" s="246"/>
      <c r="AG991" s="108" t="str">
        <f t="shared" si="116"/>
        <v/>
      </c>
      <c r="AH991" s="13" t="str">
        <f t="shared" si="112"/>
        <v/>
      </c>
      <c r="AI991" s="181" t="str">
        <f>UPPER(IF($Z991="","",IF(COUNTIF($AI$34:$AI990,$Z991)&lt;1,$Z991,"")))</f>
        <v/>
      </c>
      <c r="AJ991" s="36" t="str">
        <f t="shared" si="117"/>
        <v/>
      </c>
      <c r="AK991" s="109" t="str">
        <f t="shared" si="113"/>
        <v/>
      </c>
      <c r="AL991" s="246"/>
      <c r="AM991" s="33"/>
    </row>
    <row r="992" spans="1:39">
      <c r="A992" s="36" t="str">
        <f t="shared" si="114"/>
        <v>XXX</v>
      </c>
      <c r="B992" s="105" t="str">
        <f t="shared" si="111"/>
        <v/>
      </c>
      <c r="C992" s="178"/>
      <c r="D992" s="36"/>
      <c r="E992" s="36" t="str">
        <f t="shared" si="115"/>
        <v/>
      </c>
      <c r="F992" s="246"/>
      <c r="G992" s="246"/>
      <c r="H992" s="246"/>
      <c r="I992" s="246"/>
      <c r="J992" s="246"/>
      <c r="K992" s="246"/>
      <c r="L992" s="246"/>
      <c r="M992" s="246"/>
      <c r="N992" s="246"/>
      <c r="O992" s="246"/>
      <c r="P992" s="246"/>
      <c r="Q992" s="246"/>
      <c r="R992" s="246"/>
      <c r="S992" s="246"/>
      <c r="T992" s="246"/>
      <c r="U992" s="246"/>
      <c r="V992" s="246"/>
      <c r="W992" s="246"/>
      <c r="X992" s="246"/>
      <c r="Y992" s="246"/>
      <c r="Z992" s="246"/>
      <c r="AA992" s="247"/>
      <c r="AB992" s="246"/>
      <c r="AC992" s="248"/>
      <c r="AD992" s="246"/>
      <c r="AE992" s="246"/>
      <c r="AF992" s="246"/>
      <c r="AG992" s="108" t="str">
        <f t="shared" si="116"/>
        <v/>
      </c>
      <c r="AH992" s="13" t="str">
        <f t="shared" si="112"/>
        <v/>
      </c>
      <c r="AI992" s="181" t="str">
        <f>UPPER(IF($Z992="","",IF(COUNTIF($AI$34:$AI991,$Z992)&lt;1,$Z992,"")))</f>
        <v/>
      </c>
      <c r="AJ992" s="36" t="str">
        <f t="shared" si="117"/>
        <v/>
      </c>
      <c r="AK992" s="109" t="str">
        <f t="shared" si="113"/>
        <v/>
      </c>
      <c r="AL992" s="246"/>
      <c r="AM992" s="33"/>
    </row>
    <row r="993" spans="1:39">
      <c r="A993" s="36" t="str">
        <f t="shared" si="114"/>
        <v>XXX</v>
      </c>
      <c r="B993" s="105" t="str">
        <f t="shared" si="111"/>
        <v/>
      </c>
      <c r="C993" s="178"/>
      <c r="D993" s="36"/>
      <c r="E993" s="36" t="str">
        <f t="shared" si="115"/>
        <v/>
      </c>
      <c r="F993" s="246"/>
      <c r="G993" s="246"/>
      <c r="H993" s="246"/>
      <c r="I993" s="246"/>
      <c r="J993" s="246"/>
      <c r="K993" s="246"/>
      <c r="L993" s="246"/>
      <c r="M993" s="246"/>
      <c r="N993" s="246"/>
      <c r="O993" s="246"/>
      <c r="P993" s="246"/>
      <c r="Q993" s="246"/>
      <c r="R993" s="246"/>
      <c r="S993" s="246"/>
      <c r="T993" s="246"/>
      <c r="U993" s="246"/>
      <c r="V993" s="246"/>
      <c r="W993" s="246"/>
      <c r="X993" s="246"/>
      <c r="Y993" s="246"/>
      <c r="Z993" s="246"/>
      <c r="AA993" s="247"/>
      <c r="AB993" s="246"/>
      <c r="AC993" s="248"/>
      <c r="AD993" s="246"/>
      <c r="AE993" s="246"/>
      <c r="AF993" s="246"/>
      <c r="AG993" s="108" t="str">
        <f t="shared" si="116"/>
        <v/>
      </c>
      <c r="AH993" s="13" t="str">
        <f t="shared" si="112"/>
        <v/>
      </c>
      <c r="AI993" s="181" t="str">
        <f>UPPER(IF($Z993="","",IF(COUNTIF($AI$34:$AI992,$Z993)&lt;1,$Z993,"")))</f>
        <v/>
      </c>
      <c r="AJ993" s="36" t="str">
        <f t="shared" si="117"/>
        <v/>
      </c>
      <c r="AK993" s="109" t="str">
        <f t="shared" si="113"/>
        <v/>
      </c>
      <c r="AL993" s="246"/>
      <c r="AM993" s="33"/>
    </row>
    <row r="994" spans="1:39">
      <c r="A994" s="36" t="str">
        <f t="shared" si="114"/>
        <v>XXX</v>
      </c>
      <c r="B994" s="105" t="str">
        <f t="shared" si="111"/>
        <v/>
      </c>
      <c r="C994" s="178"/>
      <c r="D994" s="36"/>
      <c r="E994" s="36" t="str">
        <f t="shared" si="115"/>
        <v/>
      </c>
      <c r="F994" s="246"/>
      <c r="G994" s="246"/>
      <c r="H994" s="246"/>
      <c r="I994" s="246"/>
      <c r="J994" s="246"/>
      <c r="K994" s="246"/>
      <c r="L994" s="246"/>
      <c r="M994" s="246"/>
      <c r="N994" s="246"/>
      <c r="O994" s="246"/>
      <c r="P994" s="246"/>
      <c r="Q994" s="246"/>
      <c r="R994" s="246"/>
      <c r="S994" s="246"/>
      <c r="T994" s="246"/>
      <c r="U994" s="246"/>
      <c r="V994" s="246"/>
      <c r="W994" s="246"/>
      <c r="X994" s="246"/>
      <c r="Y994" s="246"/>
      <c r="Z994" s="246"/>
      <c r="AA994" s="247"/>
      <c r="AB994" s="246"/>
      <c r="AC994" s="248"/>
      <c r="AD994" s="246"/>
      <c r="AE994" s="246"/>
      <c r="AF994" s="246"/>
      <c r="AG994" s="108" t="str">
        <f t="shared" si="116"/>
        <v/>
      </c>
      <c r="AH994" s="13" t="str">
        <f t="shared" si="112"/>
        <v/>
      </c>
      <c r="AI994" s="181" t="str">
        <f>UPPER(IF($Z994="","",IF(COUNTIF($AI$34:$AI993,$Z994)&lt;1,$Z994,"")))</f>
        <v/>
      </c>
      <c r="AJ994" s="36" t="str">
        <f t="shared" si="117"/>
        <v/>
      </c>
      <c r="AK994" s="109" t="str">
        <f t="shared" si="113"/>
        <v/>
      </c>
      <c r="AL994" s="246"/>
      <c r="AM994" s="33"/>
    </row>
    <row r="995" spans="1:39">
      <c r="A995" s="36" t="str">
        <f t="shared" si="114"/>
        <v>XXX</v>
      </c>
      <c r="B995" s="105" t="str">
        <f t="shared" ref="B995:B1034" si="118">IF(G995="","",IF(C995="","X",A995&amp;TEXT(C995,"000")))</f>
        <v/>
      </c>
      <c r="C995" s="178"/>
      <c r="D995" s="36"/>
      <c r="E995" s="36" t="str">
        <f t="shared" si="115"/>
        <v/>
      </c>
      <c r="F995" s="246"/>
      <c r="G995" s="246"/>
      <c r="H995" s="246"/>
      <c r="I995" s="246"/>
      <c r="J995" s="246"/>
      <c r="K995" s="246"/>
      <c r="L995" s="246"/>
      <c r="M995" s="246"/>
      <c r="N995" s="246"/>
      <c r="O995" s="246"/>
      <c r="P995" s="246"/>
      <c r="Q995" s="246"/>
      <c r="R995" s="246"/>
      <c r="S995" s="246"/>
      <c r="T995" s="246"/>
      <c r="U995" s="246"/>
      <c r="V995" s="246"/>
      <c r="W995" s="246"/>
      <c r="X995" s="246"/>
      <c r="Y995" s="246"/>
      <c r="Z995" s="246"/>
      <c r="AA995" s="247"/>
      <c r="AB995" s="246"/>
      <c r="AC995" s="248"/>
      <c r="AD995" s="246"/>
      <c r="AE995" s="246"/>
      <c r="AF995" s="246"/>
      <c r="AG995" s="108" t="str">
        <f t="shared" si="116"/>
        <v/>
      </c>
      <c r="AH995" s="13" t="str">
        <f t="shared" ref="AH995:AH1034" si="119">IF(AI995="","",$AH$31)</f>
        <v/>
      </c>
      <c r="AI995" s="181" t="str">
        <f>UPPER(IF($Z995="","",IF(COUNTIF($AI$34:$AI994,$Z995)&lt;1,$Z995,"")))</f>
        <v/>
      </c>
      <c r="AJ995" s="36" t="str">
        <f t="shared" si="117"/>
        <v/>
      </c>
      <c r="AK995" s="109" t="str">
        <f t="shared" ref="AK995:AK1034" si="120">IF($E995="","",IF(ISTEXT($AG995),"輸入有錯誤",IF($AA995="",SUM($AG995:$AH995)+$AM995,SUM($AG995:$AH995)+$AM995+$AA$34)))</f>
        <v/>
      </c>
      <c r="AL995" s="246"/>
      <c r="AM995" s="33"/>
    </row>
    <row r="996" spans="1:39">
      <c r="A996" s="36" t="str">
        <f t="shared" ref="A996:A1034" si="121">IF(H996="M","B",IF(H996="F","G","XXX"))</f>
        <v>XXX</v>
      </c>
      <c r="B996" s="105" t="str">
        <f t="shared" si="118"/>
        <v/>
      </c>
      <c r="C996" s="178"/>
      <c r="D996" s="36"/>
      <c r="E996" s="36" t="str">
        <f t="shared" ref="E996:E1034" si="122">UPPER(IF($I996="","",IF(AND($I996&lt;=$E$4,$I996&gt;=$D$4),$A996&amp;$F$4,IF(AND($I996&lt;=$E$5,$I996&gt;=$D$5),$A996&amp;$F$5,IF(AND($I996&lt;=$E$6,$I996&gt;=$D$6),$A996&amp;$F$6,IF(AND($I996&lt;=$E$7,$I996&gt;=$D$7),$A996&amp;$F$7,IF(AND($I996&lt;=$E$8,$I996&gt;=$D$8),$A996&amp;$F$8,IF(AND($I996&lt;=$E$9,$I996&gt;=$D$9),$A996&amp;$F$9,IF(AND($I996&lt;=$E$10,$I996&gt;=$D$10),$A996&amp;$F$10,IF(AND($I996&lt;=$E$11,$I996&gt;=$D$11),$A996&amp;$F$11,IF(AND($I996&lt;=$E$12,$I996&gt;=$D$12),$A996&amp;$F$12,"ERR")))))))))))</f>
        <v/>
      </c>
      <c r="F996" s="246"/>
      <c r="G996" s="246"/>
      <c r="H996" s="246"/>
      <c r="I996" s="246"/>
      <c r="J996" s="246"/>
      <c r="K996" s="246"/>
      <c r="L996" s="246"/>
      <c r="M996" s="246"/>
      <c r="N996" s="246"/>
      <c r="O996" s="246"/>
      <c r="P996" s="246"/>
      <c r="Q996" s="246"/>
      <c r="R996" s="246"/>
      <c r="S996" s="246"/>
      <c r="T996" s="246"/>
      <c r="U996" s="246"/>
      <c r="V996" s="246"/>
      <c r="W996" s="246"/>
      <c r="X996" s="246"/>
      <c r="Y996" s="246"/>
      <c r="Z996" s="246"/>
      <c r="AA996" s="247"/>
      <c r="AB996" s="246"/>
      <c r="AC996" s="248"/>
      <c r="AD996" s="246"/>
      <c r="AE996" s="246"/>
      <c r="AF996" s="246"/>
      <c r="AG996" s="108" t="str">
        <f t="shared" ref="AG996:AG1034" si="123">IF(I996="","",IF(COUNTA(J996:W996)&gt;4,"超過項目上限",IF(COUNTA(J996:W996)=0,200,IF(COUNTA(AB996)=1,COUNTA(J996:W996)*($AG$31+$AG$32)+$AG$30,IF(COUNTA(AB996)=0,COUNTA(J996:W996)*$AG$31+$AG$30,"輸入錯誤")))))</f>
        <v/>
      </c>
      <c r="AH996" s="13" t="str">
        <f t="shared" si="119"/>
        <v/>
      </c>
      <c r="AI996" s="181" t="str">
        <f>UPPER(IF($Z996="","",IF(COUNTIF($AI$34:$AI995,$Z996)&lt;1,$Z996,"")))</f>
        <v/>
      </c>
      <c r="AJ996" s="36" t="str">
        <f t="shared" si="117"/>
        <v/>
      </c>
      <c r="AK996" s="109" t="str">
        <f t="shared" si="120"/>
        <v/>
      </c>
      <c r="AL996" s="246"/>
      <c r="AM996" s="33"/>
    </row>
    <row r="997" spans="1:39">
      <c r="A997" s="36" t="str">
        <f t="shared" si="121"/>
        <v>XXX</v>
      </c>
      <c r="B997" s="105" t="str">
        <f t="shared" si="118"/>
        <v/>
      </c>
      <c r="C997" s="178"/>
      <c r="D997" s="36"/>
      <c r="E997" s="36" t="str">
        <f t="shared" si="122"/>
        <v/>
      </c>
      <c r="F997" s="246"/>
      <c r="G997" s="246"/>
      <c r="H997" s="246"/>
      <c r="I997" s="246"/>
      <c r="J997" s="246"/>
      <c r="K997" s="246"/>
      <c r="L997" s="246"/>
      <c r="M997" s="246"/>
      <c r="N997" s="246"/>
      <c r="O997" s="246"/>
      <c r="P997" s="246"/>
      <c r="Q997" s="246"/>
      <c r="R997" s="246"/>
      <c r="S997" s="246"/>
      <c r="T997" s="246"/>
      <c r="U997" s="246"/>
      <c r="V997" s="246"/>
      <c r="W997" s="246"/>
      <c r="X997" s="246"/>
      <c r="Y997" s="246"/>
      <c r="Z997" s="246"/>
      <c r="AA997" s="247"/>
      <c r="AB997" s="246"/>
      <c r="AC997" s="248"/>
      <c r="AD997" s="246"/>
      <c r="AE997" s="246"/>
      <c r="AF997" s="246"/>
      <c r="AG997" s="108" t="str">
        <f t="shared" si="123"/>
        <v/>
      </c>
      <c r="AH997" s="13" t="str">
        <f t="shared" si="119"/>
        <v/>
      </c>
      <c r="AI997" s="181" t="str">
        <f>UPPER(IF($Z997="","",IF(COUNTIF($AI$34:$AI996,$Z997)&lt;1,$Z997,"")))</f>
        <v/>
      </c>
      <c r="AJ997" s="36" t="str">
        <f t="shared" si="117"/>
        <v/>
      </c>
      <c r="AK997" s="109" t="str">
        <f t="shared" si="120"/>
        <v/>
      </c>
      <c r="AL997" s="246"/>
      <c r="AM997" s="33"/>
    </row>
    <row r="998" spans="1:39">
      <c r="A998" s="36" t="str">
        <f t="shared" si="121"/>
        <v>XXX</v>
      </c>
      <c r="B998" s="105" t="str">
        <f t="shared" si="118"/>
        <v/>
      </c>
      <c r="C998" s="178"/>
      <c r="D998" s="36"/>
      <c r="E998" s="36" t="str">
        <f t="shared" si="122"/>
        <v/>
      </c>
      <c r="F998" s="246"/>
      <c r="G998" s="246"/>
      <c r="H998" s="246"/>
      <c r="I998" s="246"/>
      <c r="J998" s="246"/>
      <c r="K998" s="246"/>
      <c r="L998" s="246"/>
      <c r="M998" s="246"/>
      <c r="N998" s="246"/>
      <c r="O998" s="246"/>
      <c r="P998" s="246"/>
      <c r="Q998" s="246"/>
      <c r="R998" s="246"/>
      <c r="S998" s="246"/>
      <c r="T998" s="246"/>
      <c r="U998" s="246"/>
      <c r="V998" s="246"/>
      <c r="W998" s="246"/>
      <c r="X998" s="246"/>
      <c r="Y998" s="246"/>
      <c r="Z998" s="246"/>
      <c r="AA998" s="247"/>
      <c r="AB998" s="246"/>
      <c r="AC998" s="248"/>
      <c r="AD998" s="246"/>
      <c r="AE998" s="246"/>
      <c r="AF998" s="246"/>
      <c r="AG998" s="108" t="str">
        <f t="shared" si="123"/>
        <v/>
      </c>
      <c r="AH998" s="13" t="str">
        <f t="shared" si="119"/>
        <v/>
      </c>
      <c r="AI998" s="181" t="str">
        <f>UPPER(IF($Z998="","",IF(COUNTIF($AI$34:$AI997,$Z998)&lt;1,$Z998,"")))</f>
        <v/>
      </c>
      <c r="AJ998" s="36" t="str">
        <f t="shared" si="117"/>
        <v/>
      </c>
      <c r="AK998" s="109" t="str">
        <f t="shared" si="120"/>
        <v/>
      </c>
      <c r="AL998" s="246"/>
      <c r="AM998" s="33"/>
    </row>
    <row r="999" spans="1:39">
      <c r="A999" s="36" t="str">
        <f t="shared" si="121"/>
        <v>XXX</v>
      </c>
      <c r="B999" s="105" t="str">
        <f t="shared" si="118"/>
        <v/>
      </c>
      <c r="C999" s="178"/>
      <c r="D999" s="36"/>
      <c r="E999" s="36" t="str">
        <f t="shared" si="122"/>
        <v/>
      </c>
      <c r="F999" s="246"/>
      <c r="G999" s="246"/>
      <c r="H999" s="246"/>
      <c r="I999" s="246"/>
      <c r="J999" s="246"/>
      <c r="K999" s="246"/>
      <c r="L999" s="246"/>
      <c r="M999" s="246"/>
      <c r="N999" s="246"/>
      <c r="O999" s="246"/>
      <c r="P999" s="246"/>
      <c r="Q999" s="246"/>
      <c r="R999" s="246"/>
      <c r="S999" s="246"/>
      <c r="T999" s="246"/>
      <c r="U999" s="246"/>
      <c r="V999" s="246"/>
      <c r="W999" s="246"/>
      <c r="X999" s="246"/>
      <c r="Y999" s="246"/>
      <c r="Z999" s="246"/>
      <c r="AA999" s="247"/>
      <c r="AB999" s="246"/>
      <c r="AC999" s="248"/>
      <c r="AD999" s="246"/>
      <c r="AE999" s="246"/>
      <c r="AF999" s="246"/>
      <c r="AG999" s="108" t="str">
        <f t="shared" si="123"/>
        <v/>
      </c>
      <c r="AH999" s="13" t="str">
        <f t="shared" si="119"/>
        <v/>
      </c>
      <c r="AI999" s="181" t="str">
        <f>UPPER(IF($Z999="","",IF(COUNTIF($AI$34:$AI998,$Z999)&lt;1,$Z999,"")))</f>
        <v/>
      </c>
      <c r="AJ999" s="36" t="str">
        <f t="shared" si="117"/>
        <v/>
      </c>
      <c r="AK999" s="109" t="str">
        <f t="shared" si="120"/>
        <v/>
      </c>
      <c r="AL999" s="246"/>
      <c r="AM999" s="33"/>
    </row>
    <row r="1000" spans="1:39">
      <c r="A1000" s="36" t="str">
        <f t="shared" si="121"/>
        <v>XXX</v>
      </c>
      <c r="B1000" s="105" t="str">
        <f t="shared" si="118"/>
        <v/>
      </c>
      <c r="C1000" s="178"/>
      <c r="D1000" s="36"/>
      <c r="E1000" s="36" t="str">
        <f t="shared" si="122"/>
        <v/>
      </c>
      <c r="F1000" s="246"/>
      <c r="G1000" s="246"/>
      <c r="H1000" s="246"/>
      <c r="I1000" s="246"/>
      <c r="J1000" s="246"/>
      <c r="K1000" s="246"/>
      <c r="L1000" s="246"/>
      <c r="M1000" s="246"/>
      <c r="N1000" s="246"/>
      <c r="O1000" s="246"/>
      <c r="P1000" s="246"/>
      <c r="Q1000" s="246"/>
      <c r="R1000" s="246"/>
      <c r="S1000" s="246"/>
      <c r="T1000" s="246"/>
      <c r="U1000" s="246"/>
      <c r="V1000" s="246"/>
      <c r="W1000" s="246"/>
      <c r="X1000" s="246"/>
      <c r="Y1000" s="246"/>
      <c r="Z1000" s="246"/>
      <c r="AA1000" s="247"/>
      <c r="AB1000" s="246"/>
      <c r="AC1000" s="248"/>
      <c r="AD1000" s="246"/>
      <c r="AE1000" s="246"/>
      <c r="AF1000" s="246"/>
      <c r="AG1000" s="108" t="str">
        <f t="shared" si="123"/>
        <v/>
      </c>
      <c r="AH1000" s="13" t="str">
        <f t="shared" si="119"/>
        <v/>
      </c>
      <c r="AI1000" s="181" t="str">
        <f>UPPER(IF($Z1000="","",IF(COUNTIF($AI$34:$AI999,$Z1000)&lt;1,$Z1000,"")))</f>
        <v/>
      </c>
      <c r="AJ1000" s="36" t="str">
        <f t="shared" si="117"/>
        <v/>
      </c>
      <c r="AK1000" s="109" t="str">
        <f t="shared" si="120"/>
        <v/>
      </c>
      <c r="AL1000" s="246"/>
      <c r="AM1000" s="33"/>
    </row>
    <row r="1001" spans="1:39">
      <c r="A1001" s="36" t="str">
        <f t="shared" si="121"/>
        <v>XXX</v>
      </c>
      <c r="B1001" s="105" t="str">
        <f t="shared" si="118"/>
        <v/>
      </c>
      <c r="C1001" s="178"/>
      <c r="D1001" s="36"/>
      <c r="E1001" s="36" t="str">
        <f t="shared" si="122"/>
        <v/>
      </c>
      <c r="F1001" s="246"/>
      <c r="G1001" s="246"/>
      <c r="H1001" s="246"/>
      <c r="I1001" s="246"/>
      <c r="J1001" s="246"/>
      <c r="K1001" s="246"/>
      <c r="L1001" s="246"/>
      <c r="M1001" s="246"/>
      <c r="N1001" s="246"/>
      <c r="O1001" s="246"/>
      <c r="P1001" s="246"/>
      <c r="Q1001" s="246"/>
      <c r="R1001" s="246"/>
      <c r="S1001" s="246"/>
      <c r="T1001" s="246"/>
      <c r="U1001" s="246"/>
      <c r="V1001" s="246"/>
      <c r="W1001" s="246"/>
      <c r="X1001" s="246"/>
      <c r="Y1001" s="246"/>
      <c r="Z1001" s="246"/>
      <c r="AA1001" s="247"/>
      <c r="AB1001" s="246"/>
      <c r="AC1001" s="248"/>
      <c r="AD1001" s="246"/>
      <c r="AE1001" s="246"/>
      <c r="AF1001" s="246"/>
      <c r="AG1001" s="108" t="str">
        <f t="shared" si="123"/>
        <v/>
      </c>
      <c r="AH1001" s="13" t="str">
        <f t="shared" si="119"/>
        <v/>
      </c>
      <c r="AI1001" s="181" t="str">
        <f>UPPER(IF($Z1001="","",IF(COUNTIF($AI$34:$AI1000,$Z1001)&lt;1,$Z1001,"")))</f>
        <v/>
      </c>
      <c r="AJ1001" s="36" t="str">
        <f t="shared" si="117"/>
        <v/>
      </c>
      <c r="AK1001" s="109" t="str">
        <f t="shared" si="120"/>
        <v/>
      </c>
      <c r="AL1001" s="246"/>
      <c r="AM1001" s="33"/>
    </row>
    <row r="1002" spans="1:39">
      <c r="A1002" s="36" t="str">
        <f t="shared" si="121"/>
        <v>XXX</v>
      </c>
      <c r="B1002" s="105" t="str">
        <f t="shared" si="118"/>
        <v/>
      </c>
      <c r="C1002" s="178"/>
      <c r="D1002" s="36"/>
      <c r="E1002" s="36" t="str">
        <f t="shared" si="122"/>
        <v/>
      </c>
      <c r="F1002" s="246"/>
      <c r="G1002" s="246"/>
      <c r="H1002" s="246"/>
      <c r="I1002" s="246"/>
      <c r="J1002" s="246"/>
      <c r="K1002" s="246"/>
      <c r="L1002" s="246"/>
      <c r="M1002" s="246"/>
      <c r="N1002" s="246"/>
      <c r="O1002" s="246"/>
      <c r="P1002" s="246"/>
      <c r="Q1002" s="246"/>
      <c r="R1002" s="246"/>
      <c r="S1002" s="246"/>
      <c r="T1002" s="246"/>
      <c r="U1002" s="246"/>
      <c r="V1002" s="246"/>
      <c r="W1002" s="246"/>
      <c r="X1002" s="246"/>
      <c r="Y1002" s="246"/>
      <c r="Z1002" s="246"/>
      <c r="AA1002" s="247"/>
      <c r="AB1002" s="246"/>
      <c r="AC1002" s="248"/>
      <c r="AD1002" s="246"/>
      <c r="AE1002" s="246"/>
      <c r="AF1002" s="246"/>
      <c r="AG1002" s="108" t="str">
        <f t="shared" si="123"/>
        <v/>
      </c>
      <c r="AH1002" s="13" t="str">
        <f t="shared" si="119"/>
        <v/>
      </c>
      <c r="AI1002" s="181" t="str">
        <f>UPPER(IF($Z1002="","",IF(COUNTIF($AI$34:$AI1001,$Z1002)&lt;1,$Z1002,"")))</f>
        <v/>
      </c>
      <c r="AJ1002" s="36" t="str">
        <f t="shared" si="117"/>
        <v/>
      </c>
      <c r="AK1002" s="109" t="str">
        <f t="shared" si="120"/>
        <v/>
      </c>
      <c r="AL1002" s="246"/>
      <c r="AM1002" s="33"/>
    </row>
    <row r="1003" spans="1:39">
      <c r="A1003" s="36" t="str">
        <f t="shared" si="121"/>
        <v>XXX</v>
      </c>
      <c r="B1003" s="105" t="str">
        <f t="shared" si="118"/>
        <v/>
      </c>
      <c r="C1003" s="178"/>
      <c r="D1003" s="36"/>
      <c r="E1003" s="36" t="str">
        <f t="shared" si="122"/>
        <v/>
      </c>
      <c r="F1003" s="246"/>
      <c r="G1003" s="246"/>
      <c r="H1003" s="246"/>
      <c r="I1003" s="246"/>
      <c r="J1003" s="246"/>
      <c r="K1003" s="246"/>
      <c r="L1003" s="246"/>
      <c r="M1003" s="246"/>
      <c r="N1003" s="246"/>
      <c r="O1003" s="246"/>
      <c r="P1003" s="246"/>
      <c r="Q1003" s="246"/>
      <c r="R1003" s="246"/>
      <c r="S1003" s="246"/>
      <c r="T1003" s="246"/>
      <c r="U1003" s="246"/>
      <c r="V1003" s="246"/>
      <c r="W1003" s="246"/>
      <c r="X1003" s="246"/>
      <c r="Y1003" s="246"/>
      <c r="Z1003" s="246"/>
      <c r="AA1003" s="247"/>
      <c r="AB1003" s="246"/>
      <c r="AC1003" s="248"/>
      <c r="AD1003" s="246"/>
      <c r="AE1003" s="246"/>
      <c r="AF1003" s="246"/>
      <c r="AG1003" s="108" t="str">
        <f t="shared" si="123"/>
        <v/>
      </c>
      <c r="AH1003" s="13" t="str">
        <f t="shared" si="119"/>
        <v/>
      </c>
      <c r="AI1003" s="181" t="str">
        <f>UPPER(IF($Z1003="","",IF(COUNTIF($AI$34:$AI1002,$Z1003)&lt;1,$Z1003,"")))</f>
        <v/>
      </c>
      <c r="AJ1003" s="36" t="str">
        <f t="shared" si="117"/>
        <v/>
      </c>
      <c r="AK1003" s="109" t="str">
        <f t="shared" si="120"/>
        <v/>
      </c>
      <c r="AL1003" s="246"/>
      <c r="AM1003" s="33"/>
    </row>
    <row r="1004" spans="1:39">
      <c r="A1004" s="36" t="str">
        <f t="shared" si="121"/>
        <v>XXX</v>
      </c>
      <c r="B1004" s="105" t="str">
        <f t="shared" si="118"/>
        <v/>
      </c>
      <c r="C1004" s="178"/>
      <c r="D1004" s="36"/>
      <c r="E1004" s="36" t="str">
        <f t="shared" si="122"/>
        <v/>
      </c>
      <c r="F1004" s="246"/>
      <c r="G1004" s="246"/>
      <c r="H1004" s="246"/>
      <c r="I1004" s="246"/>
      <c r="J1004" s="246"/>
      <c r="K1004" s="246"/>
      <c r="L1004" s="246"/>
      <c r="M1004" s="246"/>
      <c r="N1004" s="246"/>
      <c r="O1004" s="246"/>
      <c r="P1004" s="246"/>
      <c r="Q1004" s="246"/>
      <c r="R1004" s="246"/>
      <c r="S1004" s="246"/>
      <c r="T1004" s="246"/>
      <c r="U1004" s="246"/>
      <c r="V1004" s="246"/>
      <c r="W1004" s="246"/>
      <c r="X1004" s="246"/>
      <c r="Y1004" s="246"/>
      <c r="Z1004" s="246"/>
      <c r="AA1004" s="247"/>
      <c r="AB1004" s="246"/>
      <c r="AC1004" s="248"/>
      <c r="AD1004" s="246"/>
      <c r="AE1004" s="246"/>
      <c r="AF1004" s="246"/>
      <c r="AG1004" s="108" t="str">
        <f t="shared" si="123"/>
        <v/>
      </c>
      <c r="AH1004" s="13" t="str">
        <f t="shared" si="119"/>
        <v/>
      </c>
      <c r="AI1004" s="181" t="str">
        <f>UPPER(IF($Z1004="","",IF(COUNTIF($AI$34:$AI1003,$Z1004)&lt;1,$Z1004,"")))</f>
        <v/>
      </c>
      <c r="AJ1004" s="36" t="str">
        <f t="shared" si="117"/>
        <v/>
      </c>
      <c r="AK1004" s="109" t="str">
        <f t="shared" si="120"/>
        <v/>
      </c>
      <c r="AL1004" s="246"/>
      <c r="AM1004" s="33"/>
    </row>
    <row r="1005" spans="1:39">
      <c r="A1005" s="36" t="str">
        <f t="shared" si="121"/>
        <v>XXX</v>
      </c>
      <c r="B1005" s="105" t="str">
        <f t="shared" si="118"/>
        <v/>
      </c>
      <c r="C1005" s="178"/>
      <c r="D1005" s="36"/>
      <c r="E1005" s="36" t="str">
        <f t="shared" si="122"/>
        <v/>
      </c>
      <c r="F1005" s="246"/>
      <c r="G1005" s="246"/>
      <c r="H1005" s="246"/>
      <c r="I1005" s="246"/>
      <c r="J1005" s="246"/>
      <c r="K1005" s="246"/>
      <c r="L1005" s="246"/>
      <c r="M1005" s="246"/>
      <c r="N1005" s="246"/>
      <c r="O1005" s="246"/>
      <c r="P1005" s="246"/>
      <c r="Q1005" s="246"/>
      <c r="R1005" s="246"/>
      <c r="S1005" s="246"/>
      <c r="T1005" s="246"/>
      <c r="U1005" s="246"/>
      <c r="V1005" s="246"/>
      <c r="W1005" s="246"/>
      <c r="X1005" s="246"/>
      <c r="Y1005" s="246"/>
      <c r="Z1005" s="246"/>
      <c r="AA1005" s="247"/>
      <c r="AB1005" s="246"/>
      <c r="AC1005" s="248"/>
      <c r="AD1005" s="246"/>
      <c r="AE1005" s="246"/>
      <c r="AF1005" s="246"/>
      <c r="AG1005" s="108" t="str">
        <f t="shared" si="123"/>
        <v/>
      </c>
      <c r="AH1005" s="13" t="str">
        <f t="shared" si="119"/>
        <v/>
      </c>
      <c r="AI1005" s="181" t="str">
        <f>UPPER(IF($Z1005="","",IF(COUNTIF($AI$34:$AI1004,$Z1005)&lt;1,$Z1005,"")))</f>
        <v/>
      </c>
      <c r="AJ1005" s="36" t="str">
        <f t="shared" si="117"/>
        <v/>
      </c>
      <c r="AK1005" s="109" t="str">
        <f t="shared" si="120"/>
        <v/>
      </c>
      <c r="AL1005" s="246"/>
      <c r="AM1005" s="33"/>
    </row>
    <row r="1006" spans="1:39">
      <c r="A1006" s="36" t="str">
        <f t="shared" si="121"/>
        <v>XXX</v>
      </c>
      <c r="B1006" s="105" t="str">
        <f t="shared" si="118"/>
        <v/>
      </c>
      <c r="C1006" s="178"/>
      <c r="D1006" s="36"/>
      <c r="E1006" s="36" t="str">
        <f t="shared" si="122"/>
        <v/>
      </c>
      <c r="F1006" s="246"/>
      <c r="G1006" s="246"/>
      <c r="H1006" s="246"/>
      <c r="I1006" s="246"/>
      <c r="J1006" s="246"/>
      <c r="K1006" s="246"/>
      <c r="L1006" s="246"/>
      <c r="M1006" s="246"/>
      <c r="N1006" s="246"/>
      <c r="O1006" s="246"/>
      <c r="P1006" s="246"/>
      <c r="Q1006" s="246"/>
      <c r="R1006" s="246"/>
      <c r="S1006" s="246"/>
      <c r="T1006" s="246"/>
      <c r="U1006" s="246"/>
      <c r="V1006" s="246"/>
      <c r="W1006" s="246"/>
      <c r="X1006" s="246"/>
      <c r="Y1006" s="246"/>
      <c r="Z1006" s="246"/>
      <c r="AA1006" s="247"/>
      <c r="AB1006" s="246"/>
      <c r="AC1006" s="248"/>
      <c r="AD1006" s="246"/>
      <c r="AE1006" s="246"/>
      <c r="AF1006" s="246"/>
      <c r="AG1006" s="108" t="str">
        <f t="shared" si="123"/>
        <v/>
      </c>
      <c r="AH1006" s="13" t="str">
        <f t="shared" si="119"/>
        <v/>
      </c>
      <c r="AI1006" s="181" t="str">
        <f>UPPER(IF($Z1006="","",IF(COUNTIF($AI$34:$AI1005,$Z1006)&lt;1,$Z1006,"")))</f>
        <v/>
      </c>
      <c r="AJ1006" s="36" t="str">
        <f t="shared" si="117"/>
        <v/>
      </c>
      <c r="AK1006" s="109" t="str">
        <f t="shared" si="120"/>
        <v/>
      </c>
      <c r="AL1006" s="246"/>
      <c r="AM1006" s="33"/>
    </row>
    <row r="1007" spans="1:39">
      <c r="A1007" s="36" t="str">
        <f t="shared" si="121"/>
        <v>XXX</v>
      </c>
      <c r="B1007" s="105" t="str">
        <f t="shared" si="118"/>
        <v/>
      </c>
      <c r="C1007" s="178"/>
      <c r="D1007" s="36"/>
      <c r="E1007" s="36" t="str">
        <f t="shared" si="122"/>
        <v/>
      </c>
      <c r="F1007" s="246"/>
      <c r="G1007" s="246"/>
      <c r="H1007" s="246"/>
      <c r="I1007" s="246"/>
      <c r="J1007" s="246"/>
      <c r="K1007" s="246"/>
      <c r="L1007" s="246"/>
      <c r="M1007" s="246"/>
      <c r="N1007" s="246"/>
      <c r="O1007" s="246"/>
      <c r="P1007" s="246"/>
      <c r="Q1007" s="246"/>
      <c r="R1007" s="246"/>
      <c r="S1007" s="246"/>
      <c r="T1007" s="246"/>
      <c r="U1007" s="246"/>
      <c r="V1007" s="246"/>
      <c r="W1007" s="246"/>
      <c r="X1007" s="246"/>
      <c r="Y1007" s="246"/>
      <c r="Z1007" s="246"/>
      <c r="AA1007" s="247"/>
      <c r="AB1007" s="246"/>
      <c r="AC1007" s="248"/>
      <c r="AD1007" s="246"/>
      <c r="AE1007" s="246"/>
      <c r="AF1007" s="246"/>
      <c r="AG1007" s="108" t="str">
        <f t="shared" si="123"/>
        <v/>
      </c>
      <c r="AH1007" s="13" t="str">
        <f t="shared" si="119"/>
        <v/>
      </c>
      <c r="AI1007" s="181" t="str">
        <f>UPPER(IF($Z1007="","",IF(COUNTIF($AI$34:$AI1006,$Z1007)&lt;1,$Z1007,"")))</f>
        <v/>
      </c>
      <c r="AJ1007" s="36" t="str">
        <f t="shared" si="117"/>
        <v/>
      </c>
      <c r="AK1007" s="109" t="str">
        <f t="shared" si="120"/>
        <v/>
      </c>
      <c r="AL1007" s="246"/>
      <c r="AM1007" s="33"/>
    </row>
    <row r="1008" spans="1:39">
      <c r="A1008" s="36" t="str">
        <f t="shared" si="121"/>
        <v>XXX</v>
      </c>
      <c r="B1008" s="105" t="str">
        <f t="shared" si="118"/>
        <v/>
      </c>
      <c r="C1008" s="178"/>
      <c r="D1008" s="36"/>
      <c r="E1008" s="36" t="str">
        <f t="shared" si="122"/>
        <v/>
      </c>
      <c r="F1008" s="246"/>
      <c r="G1008" s="246"/>
      <c r="H1008" s="246"/>
      <c r="I1008" s="246"/>
      <c r="J1008" s="246"/>
      <c r="K1008" s="246"/>
      <c r="L1008" s="246"/>
      <c r="M1008" s="246"/>
      <c r="N1008" s="246"/>
      <c r="O1008" s="246"/>
      <c r="P1008" s="246"/>
      <c r="Q1008" s="246"/>
      <c r="R1008" s="246"/>
      <c r="S1008" s="246"/>
      <c r="T1008" s="246"/>
      <c r="U1008" s="246"/>
      <c r="V1008" s="246"/>
      <c r="W1008" s="246"/>
      <c r="X1008" s="246"/>
      <c r="Y1008" s="246"/>
      <c r="Z1008" s="246"/>
      <c r="AA1008" s="247"/>
      <c r="AB1008" s="246"/>
      <c r="AC1008" s="248"/>
      <c r="AD1008" s="246"/>
      <c r="AE1008" s="246"/>
      <c r="AF1008" s="246"/>
      <c r="AG1008" s="108" t="str">
        <f t="shared" si="123"/>
        <v/>
      </c>
      <c r="AH1008" s="13" t="str">
        <f t="shared" si="119"/>
        <v/>
      </c>
      <c r="AI1008" s="181" t="str">
        <f>UPPER(IF($Z1008="","",IF(COUNTIF($AI$34:$AI1007,$Z1008)&lt;1,$Z1008,"")))</f>
        <v/>
      </c>
      <c r="AJ1008" s="36" t="str">
        <f t="shared" si="117"/>
        <v/>
      </c>
      <c r="AK1008" s="109" t="str">
        <f t="shared" si="120"/>
        <v/>
      </c>
      <c r="AL1008" s="246"/>
      <c r="AM1008" s="33"/>
    </row>
    <row r="1009" spans="1:39">
      <c r="A1009" s="36" t="str">
        <f t="shared" si="121"/>
        <v>XXX</v>
      </c>
      <c r="B1009" s="105" t="str">
        <f t="shared" si="118"/>
        <v/>
      </c>
      <c r="C1009" s="178"/>
      <c r="D1009" s="36"/>
      <c r="E1009" s="36" t="str">
        <f t="shared" si="122"/>
        <v/>
      </c>
      <c r="F1009" s="246"/>
      <c r="G1009" s="246"/>
      <c r="H1009" s="246"/>
      <c r="I1009" s="246"/>
      <c r="J1009" s="246"/>
      <c r="K1009" s="246"/>
      <c r="L1009" s="246"/>
      <c r="M1009" s="246"/>
      <c r="N1009" s="246"/>
      <c r="O1009" s="246"/>
      <c r="P1009" s="246"/>
      <c r="Q1009" s="246"/>
      <c r="R1009" s="246"/>
      <c r="S1009" s="246"/>
      <c r="T1009" s="246"/>
      <c r="U1009" s="246"/>
      <c r="V1009" s="246"/>
      <c r="W1009" s="246"/>
      <c r="X1009" s="246"/>
      <c r="Y1009" s="246"/>
      <c r="Z1009" s="246"/>
      <c r="AA1009" s="247"/>
      <c r="AB1009" s="246"/>
      <c r="AC1009" s="248"/>
      <c r="AD1009" s="246"/>
      <c r="AE1009" s="246"/>
      <c r="AF1009" s="246"/>
      <c r="AG1009" s="108" t="str">
        <f t="shared" si="123"/>
        <v/>
      </c>
      <c r="AH1009" s="13" t="str">
        <f t="shared" si="119"/>
        <v/>
      </c>
      <c r="AI1009" s="181" t="str">
        <f>UPPER(IF($Z1009="","",IF(COUNTIF($AI$34:$AI1008,$Z1009)&lt;1,$Z1009,"")))</f>
        <v/>
      </c>
      <c r="AJ1009" s="36" t="str">
        <f t="shared" si="117"/>
        <v/>
      </c>
      <c r="AK1009" s="109" t="str">
        <f t="shared" si="120"/>
        <v/>
      </c>
      <c r="AL1009" s="246"/>
      <c r="AM1009" s="33"/>
    </row>
    <row r="1010" spans="1:39">
      <c r="A1010" s="36" t="str">
        <f t="shared" si="121"/>
        <v>XXX</v>
      </c>
      <c r="B1010" s="105" t="str">
        <f t="shared" si="118"/>
        <v/>
      </c>
      <c r="C1010" s="178"/>
      <c r="D1010" s="36"/>
      <c r="E1010" s="36" t="str">
        <f t="shared" si="122"/>
        <v/>
      </c>
      <c r="F1010" s="246"/>
      <c r="G1010" s="246"/>
      <c r="H1010" s="246"/>
      <c r="I1010" s="246"/>
      <c r="J1010" s="246"/>
      <c r="K1010" s="246"/>
      <c r="L1010" s="246"/>
      <c r="M1010" s="246"/>
      <c r="N1010" s="246"/>
      <c r="O1010" s="246"/>
      <c r="P1010" s="246"/>
      <c r="Q1010" s="246"/>
      <c r="R1010" s="246"/>
      <c r="S1010" s="246"/>
      <c r="T1010" s="246"/>
      <c r="U1010" s="246"/>
      <c r="V1010" s="246"/>
      <c r="W1010" s="246"/>
      <c r="X1010" s="246"/>
      <c r="Y1010" s="246"/>
      <c r="Z1010" s="246"/>
      <c r="AA1010" s="247"/>
      <c r="AB1010" s="246"/>
      <c r="AC1010" s="248"/>
      <c r="AD1010" s="246"/>
      <c r="AE1010" s="246"/>
      <c r="AF1010" s="246"/>
      <c r="AG1010" s="108" t="str">
        <f t="shared" si="123"/>
        <v/>
      </c>
      <c r="AH1010" s="13" t="str">
        <f t="shared" si="119"/>
        <v/>
      </c>
      <c r="AI1010" s="181" t="str">
        <f>UPPER(IF($Z1010="","",IF(COUNTIF($AI$34:$AI1009,$Z1010)&lt;1,$Z1010,"")))</f>
        <v/>
      </c>
      <c r="AJ1010" s="36" t="str">
        <f t="shared" si="117"/>
        <v/>
      </c>
      <c r="AK1010" s="109" t="str">
        <f t="shared" si="120"/>
        <v/>
      </c>
      <c r="AL1010" s="246"/>
      <c r="AM1010" s="33"/>
    </row>
    <row r="1011" spans="1:39">
      <c r="A1011" s="36" t="str">
        <f t="shared" si="121"/>
        <v>XXX</v>
      </c>
      <c r="B1011" s="105" t="str">
        <f t="shared" si="118"/>
        <v/>
      </c>
      <c r="C1011" s="178"/>
      <c r="D1011" s="36"/>
      <c r="E1011" s="36" t="str">
        <f t="shared" si="122"/>
        <v/>
      </c>
      <c r="F1011" s="246"/>
      <c r="G1011" s="246"/>
      <c r="H1011" s="246"/>
      <c r="I1011" s="246"/>
      <c r="J1011" s="246"/>
      <c r="K1011" s="246"/>
      <c r="L1011" s="246"/>
      <c r="M1011" s="246"/>
      <c r="N1011" s="246"/>
      <c r="O1011" s="246"/>
      <c r="P1011" s="246"/>
      <c r="Q1011" s="246"/>
      <c r="R1011" s="246"/>
      <c r="S1011" s="246"/>
      <c r="T1011" s="246"/>
      <c r="U1011" s="246"/>
      <c r="V1011" s="246"/>
      <c r="W1011" s="246"/>
      <c r="X1011" s="246"/>
      <c r="Y1011" s="246"/>
      <c r="Z1011" s="246"/>
      <c r="AA1011" s="247"/>
      <c r="AB1011" s="246"/>
      <c r="AC1011" s="248"/>
      <c r="AD1011" s="246"/>
      <c r="AE1011" s="246"/>
      <c r="AF1011" s="246"/>
      <c r="AG1011" s="108" t="str">
        <f t="shared" si="123"/>
        <v/>
      </c>
      <c r="AH1011" s="13" t="str">
        <f t="shared" si="119"/>
        <v/>
      </c>
      <c r="AI1011" s="181" t="str">
        <f>UPPER(IF($Z1011="","",IF(COUNTIF($AI$34:$AI1010,$Z1011)&lt;1,$Z1011,"")))</f>
        <v/>
      </c>
      <c r="AJ1011" s="36" t="str">
        <f t="shared" si="117"/>
        <v/>
      </c>
      <c r="AK1011" s="109" t="str">
        <f t="shared" si="120"/>
        <v/>
      </c>
      <c r="AL1011" s="246"/>
      <c r="AM1011" s="33"/>
    </row>
    <row r="1012" spans="1:39">
      <c r="A1012" s="36" t="str">
        <f t="shared" si="121"/>
        <v>XXX</v>
      </c>
      <c r="B1012" s="105" t="str">
        <f t="shared" si="118"/>
        <v/>
      </c>
      <c r="C1012" s="178"/>
      <c r="D1012" s="36"/>
      <c r="E1012" s="36" t="str">
        <f t="shared" si="122"/>
        <v/>
      </c>
      <c r="F1012" s="246"/>
      <c r="G1012" s="246"/>
      <c r="H1012" s="246"/>
      <c r="I1012" s="246"/>
      <c r="J1012" s="246"/>
      <c r="K1012" s="246"/>
      <c r="L1012" s="246"/>
      <c r="M1012" s="246"/>
      <c r="N1012" s="246"/>
      <c r="O1012" s="246"/>
      <c r="P1012" s="246"/>
      <c r="Q1012" s="246"/>
      <c r="R1012" s="246"/>
      <c r="S1012" s="246"/>
      <c r="T1012" s="246"/>
      <c r="U1012" s="246"/>
      <c r="V1012" s="246"/>
      <c r="W1012" s="246"/>
      <c r="X1012" s="246"/>
      <c r="Y1012" s="246"/>
      <c r="Z1012" s="246"/>
      <c r="AA1012" s="247"/>
      <c r="AB1012" s="246"/>
      <c r="AC1012" s="248"/>
      <c r="AD1012" s="246"/>
      <c r="AE1012" s="246"/>
      <c r="AF1012" s="246"/>
      <c r="AG1012" s="108" t="str">
        <f t="shared" si="123"/>
        <v/>
      </c>
      <c r="AH1012" s="13" t="str">
        <f t="shared" si="119"/>
        <v/>
      </c>
      <c r="AI1012" s="181" t="str">
        <f>UPPER(IF($Z1012="","",IF(COUNTIF($AI$34:$AI1011,$Z1012)&lt;1,$Z1012,"")))</f>
        <v/>
      </c>
      <c r="AJ1012" s="36" t="str">
        <f t="shared" si="117"/>
        <v/>
      </c>
      <c r="AK1012" s="109" t="str">
        <f t="shared" si="120"/>
        <v/>
      </c>
      <c r="AL1012" s="246"/>
      <c r="AM1012" s="33"/>
    </row>
    <row r="1013" spans="1:39">
      <c r="A1013" s="36" t="str">
        <f t="shared" si="121"/>
        <v>XXX</v>
      </c>
      <c r="B1013" s="105" t="str">
        <f t="shared" si="118"/>
        <v/>
      </c>
      <c r="C1013" s="180"/>
      <c r="D1013" s="36"/>
      <c r="E1013" s="36" t="str">
        <f t="shared" si="122"/>
        <v/>
      </c>
      <c r="F1013" s="246"/>
      <c r="G1013" s="246"/>
      <c r="H1013" s="246"/>
      <c r="I1013" s="246"/>
      <c r="J1013" s="246"/>
      <c r="K1013" s="246"/>
      <c r="L1013" s="246"/>
      <c r="M1013" s="246"/>
      <c r="N1013" s="246"/>
      <c r="O1013" s="246"/>
      <c r="P1013" s="246"/>
      <c r="Q1013" s="246"/>
      <c r="R1013" s="246"/>
      <c r="S1013" s="246"/>
      <c r="T1013" s="246"/>
      <c r="U1013" s="246"/>
      <c r="V1013" s="246"/>
      <c r="W1013" s="246"/>
      <c r="X1013" s="246"/>
      <c r="Y1013" s="246"/>
      <c r="Z1013" s="246"/>
      <c r="AA1013" s="247"/>
      <c r="AB1013" s="246"/>
      <c r="AC1013" s="248"/>
      <c r="AD1013" s="246"/>
      <c r="AE1013" s="246"/>
      <c r="AF1013" s="246"/>
      <c r="AG1013" s="108" t="str">
        <f t="shared" si="123"/>
        <v/>
      </c>
      <c r="AH1013" s="13" t="str">
        <f t="shared" si="119"/>
        <v/>
      </c>
      <c r="AI1013" s="181" t="str">
        <f>UPPER(IF($Z1013="","",IF(COUNTIF($AI$34:$AI1012,$Z1013)&lt;1,$Z1013,"")))</f>
        <v/>
      </c>
      <c r="AJ1013" s="36" t="str">
        <f t="shared" si="117"/>
        <v/>
      </c>
      <c r="AK1013" s="109" t="str">
        <f t="shared" si="120"/>
        <v/>
      </c>
      <c r="AL1013" s="246"/>
      <c r="AM1013" s="33"/>
    </row>
    <row r="1014" spans="1:39">
      <c r="A1014" s="36" t="str">
        <f t="shared" si="121"/>
        <v>XXX</v>
      </c>
      <c r="B1014" s="105" t="str">
        <f t="shared" si="118"/>
        <v/>
      </c>
      <c r="C1014" s="180"/>
      <c r="D1014" s="36"/>
      <c r="E1014" s="36" t="str">
        <f t="shared" si="122"/>
        <v/>
      </c>
      <c r="F1014" s="246"/>
      <c r="G1014" s="246"/>
      <c r="H1014" s="246"/>
      <c r="I1014" s="246"/>
      <c r="J1014" s="246"/>
      <c r="K1014" s="246"/>
      <c r="L1014" s="246"/>
      <c r="M1014" s="246"/>
      <c r="N1014" s="246"/>
      <c r="O1014" s="246"/>
      <c r="P1014" s="246"/>
      <c r="Q1014" s="246"/>
      <c r="R1014" s="246"/>
      <c r="S1014" s="246"/>
      <c r="T1014" s="246"/>
      <c r="U1014" s="246"/>
      <c r="V1014" s="246"/>
      <c r="W1014" s="246"/>
      <c r="X1014" s="246"/>
      <c r="Y1014" s="246"/>
      <c r="Z1014" s="246"/>
      <c r="AA1014" s="247"/>
      <c r="AB1014" s="246"/>
      <c r="AC1014" s="248"/>
      <c r="AD1014" s="246"/>
      <c r="AE1014" s="246"/>
      <c r="AF1014" s="246"/>
      <c r="AG1014" s="108" t="str">
        <f t="shared" si="123"/>
        <v/>
      </c>
      <c r="AH1014" s="13" t="str">
        <f t="shared" si="119"/>
        <v/>
      </c>
      <c r="AI1014" s="181" t="str">
        <f>UPPER(IF($Z1014="","",IF(COUNTIF($AI$34:$AI1013,$Z1014)&lt;1,$Z1014,"")))</f>
        <v/>
      </c>
      <c r="AJ1014" s="36" t="str">
        <f t="shared" si="117"/>
        <v/>
      </c>
      <c r="AK1014" s="109" t="str">
        <f t="shared" si="120"/>
        <v/>
      </c>
      <c r="AL1014" s="246"/>
      <c r="AM1014" s="33"/>
    </row>
    <row r="1015" spans="1:39">
      <c r="A1015" s="36" t="str">
        <f t="shared" si="121"/>
        <v>XXX</v>
      </c>
      <c r="B1015" s="105" t="str">
        <f t="shared" si="118"/>
        <v/>
      </c>
      <c r="C1015" s="180"/>
      <c r="D1015" s="36"/>
      <c r="E1015" s="36" t="str">
        <f t="shared" si="122"/>
        <v/>
      </c>
      <c r="F1015" s="246"/>
      <c r="G1015" s="246"/>
      <c r="H1015" s="246"/>
      <c r="I1015" s="246"/>
      <c r="J1015" s="246"/>
      <c r="K1015" s="246"/>
      <c r="L1015" s="246"/>
      <c r="M1015" s="246"/>
      <c r="N1015" s="246"/>
      <c r="O1015" s="246"/>
      <c r="P1015" s="246"/>
      <c r="Q1015" s="246"/>
      <c r="R1015" s="246"/>
      <c r="S1015" s="246"/>
      <c r="T1015" s="246"/>
      <c r="U1015" s="246"/>
      <c r="V1015" s="246"/>
      <c r="W1015" s="246"/>
      <c r="X1015" s="246"/>
      <c r="Y1015" s="246"/>
      <c r="Z1015" s="246"/>
      <c r="AA1015" s="247"/>
      <c r="AB1015" s="246"/>
      <c r="AC1015" s="248"/>
      <c r="AD1015" s="246"/>
      <c r="AE1015" s="246"/>
      <c r="AF1015" s="246"/>
      <c r="AG1015" s="108" t="str">
        <f t="shared" si="123"/>
        <v/>
      </c>
      <c r="AH1015" s="13" t="str">
        <f t="shared" si="119"/>
        <v/>
      </c>
      <c r="AI1015" s="181" t="str">
        <f>UPPER(IF($Z1015="","",IF(COUNTIF($AI$34:$AI1014,$Z1015)&lt;1,$Z1015,"")))</f>
        <v/>
      </c>
      <c r="AJ1015" s="36" t="str">
        <f t="shared" si="117"/>
        <v/>
      </c>
      <c r="AK1015" s="109" t="str">
        <f t="shared" si="120"/>
        <v/>
      </c>
      <c r="AL1015" s="246"/>
      <c r="AM1015" s="33"/>
    </row>
    <row r="1016" spans="1:39">
      <c r="A1016" s="36" t="str">
        <f t="shared" si="121"/>
        <v>XXX</v>
      </c>
      <c r="B1016" s="105" t="str">
        <f t="shared" si="118"/>
        <v/>
      </c>
      <c r="C1016" s="180"/>
      <c r="D1016" s="36"/>
      <c r="E1016" s="36" t="str">
        <f t="shared" si="122"/>
        <v/>
      </c>
      <c r="F1016" s="246"/>
      <c r="G1016" s="246"/>
      <c r="H1016" s="246"/>
      <c r="I1016" s="246"/>
      <c r="J1016" s="246"/>
      <c r="K1016" s="246"/>
      <c r="L1016" s="246"/>
      <c r="M1016" s="246"/>
      <c r="N1016" s="246"/>
      <c r="O1016" s="246"/>
      <c r="P1016" s="246"/>
      <c r="Q1016" s="246"/>
      <c r="R1016" s="246"/>
      <c r="S1016" s="246"/>
      <c r="T1016" s="246"/>
      <c r="U1016" s="246"/>
      <c r="V1016" s="246"/>
      <c r="W1016" s="246"/>
      <c r="X1016" s="246"/>
      <c r="Y1016" s="246"/>
      <c r="Z1016" s="246"/>
      <c r="AA1016" s="247"/>
      <c r="AB1016" s="246"/>
      <c r="AC1016" s="248"/>
      <c r="AD1016" s="246"/>
      <c r="AE1016" s="246"/>
      <c r="AF1016" s="246"/>
      <c r="AG1016" s="108" t="str">
        <f t="shared" si="123"/>
        <v/>
      </c>
      <c r="AH1016" s="13" t="str">
        <f t="shared" si="119"/>
        <v/>
      </c>
      <c r="AI1016" s="181" t="str">
        <f>UPPER(IF($Z1016="","",IF(COUNTIF($AI$34:$AI1015,$Z1016)&lt;1,$Z1016,"")))</f>
        <v/>
      </c>
      <c r="AJ1016" s="36" t="str">
        <f t="shared" si="117"/>
        <v/>
      </c>
      <c r="AK1016" s="109" t="str">
        <f t="shared" si="120"/>
        <v/>
      </c>
      <c r="AL1016" s="246"/>
      <c r="AM1016" s="33"/>
    </row>
    <row r="1017" spans="1:39">
      <c r="A1017" s="36" t="str">
        <f t="shared" si="121"/>
        <v>XXX</v>
      </c>
      <c r="B1017" s="105" t="str">
        <f t="shared" si="118"/>
        <v/>
      </c>
      <c r="C1017" s="180"/>
      <c r="D1017" s="36"/>
      <c r="E1017" s="36" t="str">
        <f t="shared" si="122"/>
        <v/>
      </c>
      <c r="F1017" s="246"/>
      <c r="G1017" s="246"/>
      <c r="H1017" s="246"/>
      <c r="I1017" s="246"/>
      <c r="J1017" s="246"/>
      <c r="K1017" s="246"/>
      <c r="L1017" s="246"/>
      <c r="M1017" s="246"/>
      <c r="N1017" s="246"/>
      <c r="O1017" s="246"/>
      <c r="P1017" s="246"/>
      <c r="Q1017" s="246"/>
      <c r="R1017" s="246"/>
      <c r="S1017" s="246"/>
      <c r="T1017" s="246"/>
      <c r="U1017" s="246"/>
      <c r="V1017" s="246"/>
      <c r="W1017" s="246"/>
      <c r="X1017" s="246"/>
      <c r="Y1017" s="246"/>
      <c r="Z1017" s="246"/>
      <c r="AA1017" s="247"/>
      <c r="AB1017" s="246"/>
      <c r="AC1017" s="248"/>
      <c r="AD1017" s="246"/>
      <c r="AE1017" s="246"/>
      <c r="AF1017" s="246"/>
      <c r="AG1017" s="108" t="str">
        <f t="shared" si="123"/>
        <v/>
      </c>
      <c r="AH1017" s="13" t="str">
        <f t="shared" si="119"/>
        <v/>
      </c>
      <c r="AI1017" s="181" t="str">
        <f>UPPER(IF($Z1017="","",IF(COUNTIF($AI$34:$AI1016,$Z1017)&lt;1,$Z1017,"")))</f>
        <v/>
      </c>
      <c r="AJ1017" s="36" t="str">
        <f t="shared" si="117"/>
        <v/>
      </c>
      <c r="AK1017" s="109" t="str">
        <f t="shared" si="120"/>
        <v/>
      </c>
      <c r="AL1017" s="246"/>
      <c r="AM1017" s="33"/>
    </row>
    <row r="1018" spans="1:39">
      <c r="A1018" s="36" t="str">
        <f t="shared" si="121"/>
        <v>XXX</v>
      </c>
      <c r="B1018" s="105" t="str">
        <f t="shared" si="118"/>
        <v/>
      </c>
      <c r="C1018" s="180"/>
      <c r="D1018" s="36"/>
      <c r="E1018" s="36" t="str">
        <f t="shared" si="122"/>
        <v/>
      </c>
      <c r="F1018" s="246"/>
      <c r="G1018" s="246"/>
      <c r="H1018" s="246"/>
      <c r="I1018" s="246"/>
      <c r="J1018" s="246"/>
      <c r="K1018" s="246"/>
      <c r="L1018" s="246"/>
      <c r="M1018" s="246"/>
      <c r="N1018" s="246"/>
      <c r="O1018" s="246"/>
      <c r="P1018" s="246"/>
      <c r="Q1018" s="246"/>
      <c r="R1018" s="246"/>
      <c r="S1018" s="246"/>
      <c r="T1018" s="246"/>
      <c r="U1018" s="246"/>
      <c r="V1018" s="246"/>
      <c r="W1018" s="246"/>
      <c r="X1018" s="246"/>
      <c r="Y1018" s="246"/>
      <c r="Z1018" s="246"/>
      <c r="AA1018" s="247"/>
      <c r="AB1018" s="246"/>
      <c r="AC1018" s="248"/>
      <c r="AD1018" s="246"/>
      <c r="AE1018" s="246"/>
      <c r="AF1018" s="246"/>
      <c r="AG1018" s="108" t="str">
        <f t="shared" si="123"/>
        <v/>
      </c>
      <c r="AH1018" s="13" t="str">
        <f t="shared" si="119"/>
        <v/>
      </c>
      <c r="AI1018" s="181" t="str">
        <f>UPPER(IF($Z1018="","",IF(COUNTIF($AI$34:$AI1017,$Z1018)&lt;1,$Z1018,"")))</f>
        <v/>
      </c>
      <c r="AJ1018" s="36" t="str">
        <f t="shared" si="117"/>
        <v/>
      </c>
      <c r="AK1018" s="109" t="str">
        <f t="shared" si="120"/>
        <v/>
      </c>
      <c r="AL1018" s="246"/>
      <c r="AM1018" s="33"/>
    </row>
    <row r="1019" spans="1:39">
      <c r="A1019" s="36" t="str">
        <f t="shared" si="121"/>
        <v>XXX</v>
      </c>
      <c r="B1019" s="105" t="str">
        <f t="shared" si="118"/>
        <v/>
      </c>
      <c r="C1019" s="180"/>
      <c r="D1019" s="36"/>
      <c r="E1019" s="36" t="str">
        <f t="shared" si="122"/>
        <v/>
      </c>
      <c r="F1019" s="246"/>
      <c r="G1019" s="246"/>
      <c r="H1019" s="246"/>
      <c r="I1019" s="246"/>
      <c r="J1019" s="246"/>
      <c r="K1019" s="246"/>
      <c r="L1019" s="246"/>
      <c r="M1019" s="246"/>
      <c r="N1019" s="246"/>
      <c r="O1019" s="246"/>
      <c r="P1019" s="246"/>
      <c r="Q1019" s="246"/>
      <c r="R1019" s="246"/>
      <c r="S1019" s="246"/>
      <c r="T1019" s="246"/>
      <c r="U1019" s="246"/>
      <c r="V1019" s="246"/>
      <c r="W1019" s="246"/>
      <c r="X1019" s="246"/>
      <c r="Y1019" s="246"/>
      <c r="Z1019" s="246"/>
      <c r="AA1019" s="247"/>
      <c r="AB1019" s="246"/>
      <c r="AC1019" s="248"/>
      <c r="AD1019" s="246"/>
      <c r="AE1019" s="246"/>
      <c r="AF1019" s="246"/>
      <c r="AG1019" s="108" t="str">
        <f t="shared" si="123"/>
        <v/>
      </c>
      <c r="AH1019" s="13" t="str">
        <f t="shared" si="119"/>
        <v/>
      </c>
      <c r="AI1019" s="181" t="str">
        <f>UPPER(IF($Z1019="","",IF(COUNTIF($AI$34:$AI1018,$Z1019)&lt;1,$Z1019,"")))</f>
        <v/>
      </c>
      <c r="AJ1019" s="36" t="str">
        <f t="shared" si="117"/>
        <v/>
      </c>
      <c r="AK1019" s="109" t="str">
        <f t="shared" si="120"/>
        <v/>
      </c>
      <c r="AL1019" s="246"/>
      <c r="AM1019" s="33"/>
    </row>
    <row r="1020" spans="1:39">
      <c r="A1020" s="36" t="str">
        <f t="shared" si="121"/>
        <v>XXX</v>
      </c>
      <c r="B1020" s="105" t="str">
        <f t="shared" si="118"/>
        <v/>
      </c>
      <c r="C1020" s="180"/>
      <c r="D1020" s="36"/>
      <c r="E1020" s="36" t="str">
        <f t="shared" si="122"/>
        <v/>
      </c>
      <c r="F1020" s="246"/>
      <c r="G1020" s="246"/>
      <c r="H1020" s="246"/>
      <c r="I1020" s="246"/>
      <c r="J1020" s="246"/>
      <c r="K1020" s="246"/>
      <c r="L1020" s="246"/>
      <c r="M1020" s="246"/>
      <c r="N1020" s="246"/>
      <c r="O1020" s="246"/>
      <c r="P1020" s="246"/>
      <c r="Q1020" s="246"/>
      <c r="R1020" s="246"/>
      <c r="S1020" s="246"/>
      <c r="T1020" s="246"/>
      <c r="U1020" s="246"/>
      <c r="V1020" s="246"/>
      <c r="W1020" s="246"/>
      <c r="X1020" s="246"/>
      <c r="Y1020" s="246"/>
      <c r="Z1020" s="246"/>
      <c r="AA1020" s="247"/>
      <c r="AB1020" s="246"/>
      <c r="AC1020" s="248"/>
      <c r="AD1020" s="246"/>
      <c r="AE1020" s="246"/>
      <c r="AF1020" s="246"/>
      <c r="AG1020" s="108" t="str">
        <f t="shared" si="123"/>
        <v/>
      </c>
      <c r="AH1020" s="13" t="str">
        <f t="shared" si="119"/>
        <v/>
      </c>
      <c r="AI1020" s="181" t="str">
        <f>UPPER(IF($Z1020="","",IF(COUNTIF($AI$34:$AI1019,$Z1020)&lt;1,$Z1020,"")))</f>
        <v/>
      </c>
      <c r="AJ1020" s="36" t="str">
        <f t="shared" si="117"/>
        <v/>
      </c>
      <c r="AK1020" s="109" t="str">
        <f t="shared" si="120"/>
        <v/>
      </c>
      <c r="AL1020" s="246"/>
      <c r="AM1020" s="33"/>
    </row>
    <row r="1021" spans="1:39">
      <c r="A1021" s="36" t="str">
        <f t="shared" si="121"/>
        <v>XXX</v>
      </c>
      <c r="B1021" s="105" t="str">
        <f t="shared" si="118"/>
        <v/>
      </c>
      <c r="C1021" s="180"/>
      <c r="D1021" s="36"/>
      <c r="E1021" s="36" t="str">
        <f t="shared" si="122"/>
        <v/>
      </c>
      <c r="F1021" s="246"/>
      <c r="G1021" s="246"/>
      <c r="H1021" s="246"/>
      <c r="I1021" s="246"/>
      <c r="J1021" s="246"/>
      <c r="K1021" s="246"/>
      <c r="L1021" s="246"/>
      <c r="M1021" s="246"/>
      <c r="N1021" s="246"/>
      <c r="O1021" s="246"/>
      <c r="P1021" s="246"/>
      <c r="Q1021" s="246"/>
      <c r="R1021" s="246"/>
      <c r="S1021" s="246"/>
      <c r="T1021" s="246"/>
      <c r="U1021" s="246"/>
      <c r="V1021" s="246"/>
      <c r="W1021" s="246"/>
      <c r="X1021" s="246"/>
      <c r="Y1021" s="246"/>
      <c r="Z1021" s="246"/>
      <c r="AA1021" s="247"/>
      <c r="AB1021" s="246"/>
      <c r="AC1021" s="248"/>
      <c r="AD1021" s="246"/>
      <c r="AE1021" s="246"/>
      <c r="AF1021" s="246"/>
      <c r="AG1021" s="108" t="str">
        <f t="shared" si="123"/>
        <v/>
      </c>
      <c r="AH1021" s="13" t="str">
        <f t="shared" si="119"/>
        <v/>
      </c>
      <c r="AI1021" s="181" t="str">
        <f>UPPER(IF($Z1021="","",IF(COUNTIF($AI$34:$AI1020,$Z1021)&lt;1,$Z1021,"")))</f>
        <v/>
      </c>
      <c r="AJ1021" s="36" t="str">
        <f t="shared" si="117"/>
        <v/>
      </c>
      <c r="AK1021" s="109" t="str">
        <f t="shared" si="120"/>
        <v/>
      </c>
      <c r="AL1021" s="246"/>
      <c r="AM1021" s="33"/>
    </row>
    <row r="1022" spans="1:39">
      <c r="A1022" s="36" t="str">
        <f t="shared" si="121"/>
        <v>XXX</v>
      </c>
      <c r="B1022" s="105" t="str">
        <f t="shared" si="118"/>
        <v/>
      </c>
      <c r="C1022" s="180"/>
      <c r="D1022" s="36"/>
      <c r="E1022" s="36" t="str">
        <f t="shared" si="122"/>
        <v/>
      </c>
      <c r="F1022" s="246"/>
      <c r="G1022" s="246"/>
      <c r="H1022" s="246"/>
      <c r="I1022" s="246"/>
      <c r="J1022" s="246"/>
      <c r="K1022" s="246"/>
      <c r="L1022" s="246"/>
      <c r="M1022" s="246"/>
      <c r="N1022" s="246"/>
      <c r="O1022" s="246"/>
      <c r="P1022" s="246"/>
      <c r="Q1022" s="246"/>
      <c r="R1022" s="246"/>
      <c r="S1022" s="246"/>
      <c r="T1022" s="246"/>
      <c r="U1022" s="246"/>
      <c r="V1022" s="246"/>
      <c r="W1022" s="246"/>
      <c r="X1022" s="246"/>
      <c r="Y1022" s="246"/>
      <c r="Z1022" s="246"/>
      <c r="AA1022" s="247"/>
      <c r="AB1022" s="246"/>
      <c r="AC1022" s="248"/>
      <c r="AD1022" s="246"/>
      <c r="AE1022" s="246"/>
      <c r="AF1022" s="246"/>
      <c r="AG1022" s="108" t="str">
        <f t="shared" si="123"/>
        <v/>
      </c>
      <c r="AH1022" s="13" t="str">
        <f t="shared" si="119"/>
        <v/>
      </c>
      <c r="AI1022" s="181" t="str">
        <f>UPPER(IF($Z1022="","",IF(COUNTIF($AI$34:$AI1021,$Z1022)&lt;1,$Z1022,"")))</f>
        <v/>
      </c>
      <c r="AJ1022" s="36" t="str">
        <f t="shared" si="117"/>
        <v/>
      </c>
      <c r="AK1022" s="109" t="str">
        <f t="shared" si="120"/>
        <v/>
      </c>
      <c r="AL1022" s="246"/>
      <c r="AM1022" s="33"/>
    </row>
    <row r="1023" spans="1:39">
      <c r="A1023" s="36" t="str">
        <f t="shared" si="121"/>
        <v>XXX</v>
      </c>
      <c r="B1023" s="105" t="str">
        <f t="shared" si="118"/>
        <v/>
      </c>
      <c r="C1023" s="180"/>
      <c r="D1023" s="36"/>
      <c r="E1023" s="36" t="str">
        <f t="shared" si="122"/>
        <v/>
      </c>
      <c r="F1023" s="246"/>
      <c r="G1023" s="246"/>
      <c r="H1023" s="246"/>
      <c r="I1023" s="246"/>
      <c r="J1023" s="246"/>
      <c r="K1023" s="246"/>
      <c r="L1023" s="246"/>
      <c r="M1023" s="246"/>
      <c r="N1023" s="246"/>
      <c r="O1023" s="246"/>
      <c r="P1023" s="246"/>
      <c r="Q1023" s="246"/>
      <c r="R1023" s="246"/>
      <c r="S1023" s="246"/>
      <c r="T1023" s="246"/>
      <c r="U1023" s="246"/>
      <c r="V1023" s="246"/>
      <c r="W1023" s="246"/>
      <c r="X1023" s="246"/>
      <c r="Y1023" s="246"/>
      <c r="Z1023" s="246"/>
      <c r="AA1023" s="247"/>
      <c r="AB1023" s="246"/>
      <c r="AC1023" s="248"/>
      <c r="AD1023" s="246"/>
      <c r="AE1023" s="246"/>
      <c r="AF1023" s="246"/>
      <c r="AG1023" s="108" t="str">
        <f t="shared" si="123"/>
        <v/>
      </c>
      <c r="AH1023" s="13" t="str">
        <f t="shared" si="119"/>
        <v/>
      </c>
      <c r="AI1023" s="181" t="str">
        <f>UPPER(IF($Z1023="","",IF(COUNTIF($AI$34:$AI1022,$Z1023)&lt;1,$Z1023,"")))</f>
        <v/>
      </c>
      <c r="AJ1023" s="36" t="str">
        <f t="shared" si="117"/>
        <v/>
      </c>
      <c r="AK1023" s="109" t="str">
        <f t="shared" si="120"/>
        <v/>
      </c>
      <c r="AL1023" s="246"/>
      <c r="AM1023" s="33"/>
    </row>
    <row r="1024" spans="1:39">
      <c r="A1024" s="36" t="str">
        <f t="shared" si="121"/>
        <v>XXX</v>
      </c>
      <c r="B1024" s="105" t="str">
        <f t="shared" si="118"/>
        <v/>
      </c>
      <c r="C1024" s="180"/>
      <c r="D1024" s="36"/>
      <c r="E1024" s="36" t="str">
        <f t="shared" si="122"/>
        <v/>
      </c>
      <c r="F1024" s="246"/>
      <c r="G1024" s="246"/>
      <c r="H1024" s="246"/>
      <c r="I1024" s="246"/>
      <c r="J1024" s="246"/>
      <c r="K1024" s="246"/>
      <c r="L1024" s="246"/>
      <c r="M1024" s="246"/>
      <c r="N1024" s="246"/>
      <c r="O1024" s="246"/>
      <c r="P1024" s="246"/>
      <c r="Q1024" s="246"/>
      <c r="R1024" s="246"/>
      <c r="S1024" s="246"/>
      <c r="T1024" s="246"/>
      <c r="U1024" s="246"/>
      <c r="V1024" s="246"/>
      <c r="W1024" s="246"/>
      <c r="X1024" s="246"/>
      <c r="Y1024" s="246"/>
      <c r="Z1024" s="246"/>
      <c r="AA1024" s="247"/>
      <c r="AB1024" s="246"/>
      <c r="AC1024" s="248"/>
      <c r="AD1024" s="246"/>
      <c r="AE1024" s="246"/>
      <c r="AF1024" s="246"/>
      <c r="AG1024" s="108" t="str">
        <f t="shared" si="123"/>
        <v/>
      </c>
      <c r="AH1024" s="13" t="str">
        <f t="shared" si="119"/>
        <v/>
      </c>
      <c r="AI1024" s="181" t="str">
        <f>UPPER(IF($Z1024="","",IF(COUNTIF($AI$34:$AI1023,$Z1024)&lt;1,$Z1024,"")))</f>
        <v/>
      </c>
      <c r="AJ1024" s="36" t="str">
        <f t="shared" si="117"/>
        <v/>
      </c>
      <c r="AK1024" s="109" t="str">
        <f t="shared" si="120"/>
        <v/>
      </c>
      <c r="AL1024" s="246"/>
      <c r="AM1024" s="33"/>
    </row>
    <row r="1025" spans="1:39">
      <c r="A1025" s="36" t="str">
        <f t="shared" si="121"/>
        <v>XXX</v>
      </c>
      <c r="B1025" s="105" t="str">
        <f t="shared" si="118"/>
        <v/>
      </c>
      <c r="C1025" s="180"/>
      <c r="D1025" s="36"/>
      <c r="E1025" s="36" t="str">
        <f t="shared" si="122"/>
        <v/>
      </c>
      <c r="F1025" s="246"/>
      <c r="G1025" s="246"/>
      <c r="H1025" s="246"/>
      <c r="I1025" s="246"/>
      <c r="J1025" s="246"/>
      <c r="K1025" s="246"/>
      <c r="L1025" s="246"/>
      <c r="M1025" s="246"/>
      <c r="N1025" s="246"/>
      <c r="O1025" s="246"/>
      <c r="P1025" s="246"/>
      <c r="Q1025" s="246"/>
      <c r="R1025" s="246"/>
      <c r="S1025" s="246"/>
      <c r="T1025" s="246"/>
      <c r="U1025" s="246"/>
      <c r="V1025" s="246"/>
      <c r="W1025" s="246"/>
      <c r="X1025" s="246"/>
      <c r="Y1025" s="246"/>
      <c r="Z1025" s="246"/>
      <c r="AA1025" s="247"/>
      <c r="AB1025" s="246"/>
      <c r="AC1025" s="248"/>
      <c r="AD1025" s="246"/>
      <c r="AE1025" s="246"/>
      <c r="AF1025" s="246"/>
      <c r="AG1025" s="108" t="str">
        <f t="shared" si="123"/>
        <v/>
      </c>
      <c r="AH1025" s="13" t="str">
        <f t="shared" si="119"/>
        <v/>
      </c>
      <c r="AI1025" s="181" t="str">
        <f>UPPER(IF($Z1025="","",IF(COUNTIF($AI$34:$AI1024,$Z1025)&lt;1,$Z1025,"")))</f>
        <v/>
      </c>
      <c r="AJ1025" s="36" t="str">
        <f t="shared" si="117"/>
        <v/>
      </c>
      <c r="AK1025" s="109" t="str">
        <f t="shared" si="120"/>
        <v/>
      </c>
      <c r="AL1025" s="246"/>
      <c r="AM1025" s="33"/>
    </row>
    <row r="1026" spans="1:39">
      <c r="A1026" s="36" t="str">
        <f t="shared" si="121"/>
        <v>XXX</v>
      </c>
      <c r="B1026" s="105" t="str">
        <f t="shared" si="118"/>
        <v/>
      </c>
      <c r="C1026" s="180"/>
      <c r="D1026" s="36"/>
      <c r="E1026" s="36" t="str">
        <f t="shared" si="122"/>
        <v/>
      </c>
      <c r="F1026" s="246"/>
      <c r="G1026" s="246"/>
      <c r="H1026" s="246"/>
      <c r="I1026" s="246"/>
      <c r="J1026" s="246"/>
      <c r="K1026" s="246"/>
      <c r="L1026" s="246"/>
      <c r="M1026" s="246"/>
      <c r="N1026" s="246"/>
      <c r="O1026" s="246"/>
      <c r="P1026" s="246"/>
      <c r="Q1026" s="246"/>
      <c r="R1026" s="246"/>
      <c r="S1026" s="246"/>
      <c r="T1026" s="246"/>
      <c r="U1026" s="246"/>
      <c r="V1026" s="246"/>
      <c r="W1026" s="246"/>
      <c r="X1026" s="246"/>
      <c r="Y1026" s="246"/>
      <c r="Z1026" s="246"/>
      <c r="AA1026" s="247"/>
      <c r="AB1026" s="246"/>
      <c r="AC1026" s="248"/>
      <c r="AD1026" s="246"/>
      <c r="AE1026" s="246"/>
      <c r="AF1026" s="246"/>
      <c r="AG1026" s="108" t="str">
        <f t="shared" si="123"/>
        <v/>
      </c>
      <c r="AH1026" s="13" t="str">
        <f t="shared" si="119"/>
        <v/>
      </c>
      <c r="AI1026" s="181" t="str">
        <f>UPPER(IF($Z1026="","",IF(COUNTIF($AI$34:$AI1025,$Z1026)&lt;1,$Z1026,"")))</f>
        <v/>
      </c>
      <c r="AJ1026" s="36" t="str">
        <f t="shared" si="117"/>
        <v/>
      </c>
      <c r="AK1026" s="109" t="str">
        <f t="shared" si="120"/>
        <v/>
      </c>
      <c r="AL1026" s="246"/>
      <c r="AM1026" s="33"/>
    </row>
    <row r="1027" spans="1:39">
      <c r="A1027" s="36" t="str">
        <f t="shared" si="121"/>
        <v>XXX</v>
      </c>
      <c r="B1027" s="105" t="str">
        <f t="shared" si="118"/>
        <v/>
      </c>
      <c r="C1027" s="180"/>
      <c r="D1027" s="36"/>
      <c r="E1027" s="36" t="str">
        <f t="shared" si="122"/>
        <v/>
      </c>
      <c r="F1027" s="246"/>
      <c r="G1027" s="246"/>
      <c r="H1027" s="246"/>
      <c r="I1027" s="246"/>
      <c r="J1027" s="246"/>
      <c r="K1027" s="246"/>
      <c r="L1027" s="246"/>
      <c r="M1027" s="246"/>
      <c r="N1027" s="246"/>
      <c r="O1027" s="246"/>
      <c r="P1027" s="246"/>
      <c r="Q1027" s="246"/>
      <c r="R1027" s="246"/>
      <c r="S1027" s="246"/>
      <c r="T1027" s="246"/>
      <c r="U1027" s="246"/>
      <c r="V1027" s="246"/>
      <c r="W1027" s="246"/>
      <c r="X1027" s="246"/>
      <c r="Y1027" s="246"/>
      <c r="Z1027" s="246"/>
      <c r="AA1027" s="247"/>
      <c r="AB1027" s="246"/>
      <c r="AC1027" s="248"/>
      <c r="AD1027" s="246"/>
      <c r="AE1027" s="246"/>
      <c r="AF1027" s="246"/>
      <c r="AG1027" s="108" t="str">
        <f t="shared" si="123"/>
        <v/>
      </c>
      <c r="AH1027" s="13" t="str">
        <f t="shared" si="119"/>
        <v/>
      </c>
      <c r="AI1027" s="181" t="str">
        <f>UPPER(IF($Z1027="","",IF(COUNTIF($AI$34:$AI1026,$Z1027)&lt;1,$Z1027,"")))</f>
        <v/>
      </c>
      <c r="AJ1027" s="36" t="str">
        <f t="shared" si="117"/>
        <v/>
      </c>
      <c r="AK1027" s="109" t="str">
        <f t="shared" si="120"/>
        <v/>
      </c>
      <c r="AL1027" s="246"/>
      <c r="AM1027" s="33"/>
    </row>
    <row r="1028" spans="1:39">
      <c r="A1028" s="36" t="str">
        <f t="shared" si="121"/>
        <v>XXX</v>
      </c>
      <c r="B1028" s="105" t="str">
        <f t="shared" si="118"/>
        <v/>
      </c>
      <c r="C1028" s="180"/>
      <c r="D1028" s="36"/>
      <c r="E1028" s="36" t="str">
        <f t="shared" si="122"/>
        <v/>
      </c>
      <c r="F1028" s="246"/>
      <c r="G1028" s="246"/>
      <c r="H1028" s="246"/>
      <c r="I1028" s="246"/>
      <c r="J1028" s="246"/>
      <c r="K1028" s="246"/>
      <c r="L1028" s="246"/>
      <c r="M1028" s="246"/>
      <c r="N1028" s="246"/>
      <c r="O1028" s="246"/>
      <c r="P1028" s="246"/>
      <c r="Q1028" s="246"/>
      <c r="R1028" s="246"/>
      <c r="S1028" s="246"/>
      <c r="T1028" s="246"/>
      <c r="U1028" s="246"/>
      <c r="V1028" s="246"/>
      <c r="W1028" s="246"/>
      <c r="X1028" s="246"/>
      <c r="Y1028" s="246"/>
      <c r="Z1028" s="246"/>
      <c r="AA1028" s="247"/>
      <c r="AB1028" s="246"/>
      <c r="AC1028" s="248"/>
      <c r="AD1028" s="246"/>
      <c r="AE1028" s="246"/>
      <c r="AF1028" s="246"/>
      <c r="AG1028" s="108" t="str">
        <f t="shared" si="123"/>
        <v/>
      </c>
      <c r="AH1028" s="13" t="str">
        <f t="shared" si="119"/>
        <v/>
      </c>
      <c r="AI1028" s="181" t="str">
        <f>UPPER(IF($Z1028="","",IF(COUNTIF($AI$34:$AI1027,$Z1028)&lt;1,$Z1028,"")))</f>
        <v/>
      </c>
      <c r="AJ1028" s="36" t="str">
        <f t="shared" si="117"/>
        <v/>
      </c>
      <c r="AK1028" s="109" t="str">
        <f t="shared" si="120"/>
        <v/>
      </c>
      <c r="AL1028" s="246"/>
      <c r="AM1028" s="33"/>
    </row>
    <row r="1029" spans="1:39">
      <c r="A1029" s="36" t="str">
        <f t="shared" si="121"/>
        <v>XXX</v>
      </c>
      <c r="B1029" s="105" t="str">
        <f t="shared" si="118"/>
        <v/>
      </c>
      <c r="C1029" s="180"/>
      <c r="D1029" s="36"/>
      <c r="E1029" s="36" t="str">
        <f t="shared" si="122"/>
        <v/>
      </c>
      <c r="F1029" s="246"/>
      <c r="G1029" s="246"/>
      <c r="H1029" s="246"/>
      <c r="I1029" s="246"/>
      <c r="J1029" s="246"/>
      <c r="K1029" s="246"/>
      <c r="L1029" s="246"/>
      <c r="M1029" s="246"/>
      <c r="N1029" s="246"/>
      <c r="O1029" s="246"/>
      <c r="P1029" s="246"/>
      <c r="Q1029" s="246"/>
      <c r="R1029" s="246"/>
      <c r="S1029" s="246"/>
      <c r="T1029" s="246"/>
      <c r="U1029" s="246"/>
      <c r="V1029" s="246"/>
      <c r="W1029" s="246"/>
      <c r="X1029" s="246"/>
      <c r="Y1029" s="246"/>
      <c r="Z1029" s="246"/>
      <c r="AA1029" s="247"/>
      <c r="AB1029" s="246"/>
      <c r="AC1029" s="248"/>
      <c r="AD1029" s="246"/>
      <c r="AE1029" s="246"/>
      <c r="AF1029" s="246"/>
      <c r="AG1029" s="108" t="str">
        <f t="shared" si="123"/>
        <v/>
      </c>
      <c r="AH1029" s="13" t="str">
        <f t="shared" si="119"/>
        <v/>
      </c>
      <c r="AI1029" s="181" t="str">
        <f>UPPER(IF($Z1029="","",IF(COUNTIF($AI$34:$AI1028,$Z1029)&lt;1,$Z1029,"")))</f>
        <v/>
      </c>
      <c r="AJ1029" s="36" t="str">
        <f t="shared" si="117"/>
        <v/>
      </c>
      <c r="AK1029" s="109" t="str">
        <f t="shared" si="120"/>
        <v/>
      </c>
      <c r="AL1029" s="246"/>
      <c r="AM1029" s="33"/>
    </row>
    <row r="1030" spans="1:39">
      <c r="A1030" s="36" t="str">
        <f t="shared" si="121"/>
        <v>XXX</v>
      </c>
      <c r="B1030" s="105" t="str">
        <f t="shared" si="118"/>
        <v/>
      </c>
      <c r="C1030" s="180"/>
      <c r="D1030" s="36"/>
      <c r="E1030" s="36" t="str">
        <f t="shared" si="122"/>
        <v/>
      </c>
      <c r="F1030" s="246"/>
      <c r="G1030" s="246"/>
      <c r="H1030" s="246"/>
      <c r="I1030" s="246"/>
      <c r="J1030" s="246"/>
      <c r="K1030" s="246"/>
      <c r="L1030" s="246"/>
      <c r="M1030" s="246"/>
      <c r="N1030" s="246"/>
      <c r="O1030" s="246"/>
      <c r="P1030" s="246"/>
      <c r="Q1030" s="246"/>
      <c r="R1030" s="246"/>
      <c r="S1030" s="246"/>
      <c r="T1030" s="246"/>
      <c r="U1030" s="246"/>
      <c r="V1030" s="246"/>
      <c r="W1030" s="246"/>
      <c r="X1030" s="246"/>
      <c r="Y1030" s="246"/>
      <c r="Z1030" s="246"/>
      <c r="AA1030" s="247"/>
      <c r="AB1030" s="246"/>
      <c r="AC1030" s="248"/>
      <c r="AD1030" s="246"/>
      <c r="AE1030" s="246"/>
      <c r="AF1030" s="246"/>
      <c r="AG1030" s="108" t="str">
        <f t="shared" si="123"/>
        <v/>
      </c>
      <c r="AH1030" s="13" t="str">
        <f t="shared" si="119"/>
        <v/>
      </c>
      <c r="AI1030" s="181" t="str">
        <f>UPPER(IF($Z1030="","",IF(COUNTIF($AI$34:$AI1029,$Z1030)&lt;1,$Z1030,"")))</f>
        <v/>
      </c>
      <c r="AJ1030" s="36" t="str">
        <f t="shared" si="117"/>
        <v/>
      </c>
      <c r="AK1030" s="109" t="str">
        <f t="shared" si="120"/>
        <v/>
      </c>
      <c r="AL1030" s="246"/>
      <c r="AM1030" s="33"/>
    </row>
    <row r="1031" spans="1:39">
      <c r="A1031" s="36" t="str">
        <f t="shared" si="121"/>
        <v>XXX</v>
      </c>
      <c r="B1031" s="105" t="str">
        <f t="shared" si="118"/>
        <v/>
      </c>
      <c r="C1031" s="180"/>
      <c r="D1031" s="36"/>
      <c r="E1031" s="36" t="str">
        <f t="shared" si="122"/>
        <v/>
      </c>
      <c r="F1031" s="246"/>
      <c r="G1031" s="246"/>
      <c r="H1031" s="246"/>
      <c r="I1031" s="246"/>
      <c r="J1031" s="246"/>
      <c r="K1031" s="246"/>
      <c r="L1031" s="246"/>
      <c r="M1031" s="246"/>
      <c r="N1031" s="246"/>
      <c r="O1031" s="246"/>
      <c r="P1031" s="246"/>
      <c r="Q1031" s="246"/>
      <c r="R1031" s="246"/>
      <c r="S1031" s="246"/>
      <c r="T1031" s="246"/>
      <c r="U1031" s="246"/>
      <c r="V1031" s="246"/>
      <c r="W1031" s="246"/>
      <c r="X1031" s="246"/>
      <c r="Y1031" s="246"/>
      <c r="Z1031" s="246"/>
      <c r="AA1031" s="247"/>
      <c r="AB1031" s="246"/>
      <c r="AC1031" s="248"/>
      <c r="AD1031" s="246"/>
      <c r="AE1031" s="246"/>
      <c r="AF1031" s="246"/>
      <c r="AG1031" s="108" t="str">
        <f t="shared" si="123"/>
        <v/>
      </c>
      <c r="AH1031" s="13" t="str">
        <f t="shared" si="119"/>
        <v/>
      </c>
      <c r="AI1031" s="181" t="str">
        <f>UPPER(IF($Z1031="","",IF(COUNTIF($AI$34:$AI1030,$Z1031)&lt;1,$Z1031,"")))</f>
        <v/>
      </c>
      <c r="AJ1031" s="36" t="str">
        <f t="shared" si="117"/>
        <v/>
      </c>
      <c r="AK1031" s="109" t="str">
        <f t="shared" si="120"/>
        <v/>
      </c>
      <c r="AL1031" s="246"/>
      <c r="AM1031" s="33"/>
    </row>
    <row r="1032" spans="1:39">
      <c r="A1032" s="36" t="str">
        <f t="shared" si="121"/>
        <v>XXX</v>
      </c>
      <c r="B1032" s="105" t="str">
        <f t="shared" si="118"/>
        <v/>
      </c>
      <c r="C1032" s="180"/>
      <c r="D1032" s="36"/>
      <c r="E1032" s="36" t="str">
        <f t="shared" si="122"/>
        <v/>
      </c>
      <c r="F1032" s="246"/>
      <c r="G1032" s="246"/>
      <c r="H1032" s="246"/>
      <c r="I1032" s="246"/>
      <c r="J1032" s="246"/>
      <c r="K1032" s="246"/>
      <c r="L1032" s="246"/>
      <c r="M1032" s="246"/>
      <c r="N1032" s="246"/>
      <c r="O1032" s="246"/>
      <c r="P1032" s="246"/>
      <c r="Q1032" s="246"/>
      <c r="R1032" s="246"/>
      <c r="S1032" s="246"/>
      <c r="T1032" s="246"/>
      <c r="U1032" s="246"/>
      <c r="V1032" s="246"/>
      <c r="W1032" s="246"/>
      <c r="X1032" s="246"/>
      <c r="Y1032" s="246"/>
      <c r="Z1032" s="246"/>
      <c r="AA1032" s="247"/>
      <c r="AB1032" s="246"/>
      <c r="AC1032" s="248"/>
      <c r="AD1032" s="246"/>
      <c r="AE1032" s="246"/>
      <c r="AF1032" s="246"/>
      <c r="AG1032" s="108" t="str">
        <f t="shared" si="123"/>
        <v/>
      </c>
      <c r="AH1032" s="13" t="str">
        <f t="shared" si="119"/>
        <v/>
      </c>
      <c r="AI1032" s="181" t="str">
        <f>UPPER(IF($Z1032="","",IF(COUNTIF($AI$34:$AI1031,$Z1032)&lt;1,$Z1032,"")))</f>
        <v/>
      </c>
      <c r="AJ1032" s="36" t="str">
        <f t="shared" si="117"/>
        <v/>
      </c>
      <c r="AK1032" s="109" t="str">
        <f t="shared" si="120"/>
        <v/>
      </c>
      <c r="AL1032" s="246"/>
      <c r="AM1032" s="33"/>
    </row>
    <row r="1033" spans="1:39">
      <c r="A1033" s="36" t="str">
        <f t="shared" si="121"/>
        <v>XXX</v>
      </c>
      <c r="B1033" s="105" t="str">
        <f t="shared" si="118"/>
        <v/>
      </c>
      <c r="C1033" s="180"/>
      <c r="D1033" s="36"/>
      <c r="E1033" s="36" t="str">
        <f t="shared" si="122"/>
        <v/>
      </c>
      <c r="F1033" s="246"/>
      <c r="G1033" s="246"/>
      <c r="H1033" s="246"/>
      <c r="I1033" s="246"/>
      <c r="J1033" s="246"/>
      <c r="K1033" s="246"/>
      <c r="L1033" s="246"/>
      <c r="M1033" s="246"/>
      <c r="N1033" s="246"/>
      <c r="O1033" s="246"/>
      <c r="P1033" s="246"/>
      <c r="Q1033" s="246"/>
      <c r="R1033" s="246"/>
      <c r="S1033" s="246"/>
      <c r="T1033" s="246"/>
      <c r="U1033" s="246"/>
      <c r="V1033" s="246"/>
      <c r="W1033" s="246"/>
      <c r="X1033" s="246"/>
      <c r="Y1033" s="246"/>
      <c r="Z1033" s="246"/>
      <c r="AA1033" s="247"/>
      <c r="AB1033" s="246"/>
      <c r="AC1033" s="248"/>
      <c r="AD1033" s="246"/>
      <c r="AE1033" s="246"/>
      <c r="AF1033" s="246"/>
      <c r="AG1033" s="108" t="str">
        <f t="shared" si="123"/>
        <v/>
      </c>
      <c r="AH1033" s="13" t="str">
        <f t="shared" si="119"/>
        <v/>
      </c>
      <c r="AI1033" s="181" t="str">
        <f>UPPER(IF($Z1033="","",IF(COUNTIF($AI$34:$AI1032,$Z1033)&lt;1,$Z1033,"")))</f>
        <v/>
      </c>
      <c r="AJ1033" s="36" t="str">
        <f t="shared" si="117"/>
        <v/>
      </c>
      <c r="AK1033" s="109" t="str">
        <f t="shared" si="120"/>
        <v/>
      </c>
      <c r="AL1033" s="246"/>
      <c r="AM1033" s="33"/>
    </row>
    <row r="1034" spans="1:39">
      <c r="A1034" s="36" t="str">
        <f t="shared" si="121"/>
        <v>XXX</v>
      </c>
      <c r="B1034" s="105" t="str">
        <f t="shared" si="118"/>
        <v/>
      </c>
      <c r="C1034" s="180"/>
      <c r="D1034" s="36"/>
      <c r="E1034" s="36" t="str">
        <f t="shared" si="122"/>
        <v/>
      </c>
      <c r="F1034" s="246"/>
      <c r="G1034" s="246"/>
      <c r="H1034" s="246"/>
      <c r="I1034" s="246"/>
      <c r="J1034" s="246"/>
      <c r="K1034" s="246"/>
      <c r="L1034" s="246"/>
      <c r="M1034" s="246"/>
      <c r="N1034" s="246"/>
      <c r="O1034" s="246"/>
      <c r="P1034" s="246"/>
      <c r="Q1034" s="246"/>
      <c r="R1034" s="246"/>
      <c r="S1034" s="246"/>
      <c r="T1034" s="246"/>
      <c r="U1034" s="246"/>
      <c r="V1034" s="246"/>
      <c r="W1034" s="246"/>
      <c r="X1034" s="246"/>
      <c r="Y1034" s="246"/>
      <c r="Z1034" s="246"/>
      <c r="AA1034" s="247"/>
      <c r="AB1034" s="246"/>
      <c r="AC1034" s="248"/>
      <c r="AD1034" s="246"/>
      <c r="AE1034" s="246"/>
      <c r="AF1034" s="246"/>
      <c r="AG1034" s="108" t="str">
        <f t="shared" si="123"/>
        <v/>
      </c>
      <c r="AH1034" s="13" t="str">
        <f t="shared" si="119"/>
        <v/>
      </c>
      <c r="AI1034" s="181" t="str">
        <f>UPPER(IF($Z1034="","",IF(COUNTIF($AI$34:$AI1033,$Z1034)&lt;1,$Z1034,"")))</f>
        <v/>
      </c>
      <c r="AJ1034" s="36" t="str">
        <f t="shared" si="117"/>
        <v/>
      </c>
      <c r="AK1034" s="109" t="str">
        <f t="shared" si="120"/>
        <v/>
      </c>
      <c r="AL1034" s="246"/>
      <c r="AM1034" s="33"/>
    </row>
    <row r="1035" spans="1:39">
      <c r="A1035" s="36"/>
      <c r="B1035" s="105"/>
      <c r="C1035" s="163"/>
      <c r="D1035" s="36"/>
      <c r="E1035" s="36"/>
      <c r="F1035" s="36"/>
      <c r="G1035" s="36"/>
      <c r="H1035" s="36"/>
      <c r="I1035" s="36"/>
      <c r="J1035" s="36"/>
      <c r="K1035" s="36"/>
      <c r="L1035" s="36"/>
      <c r="M1035" s="36"/>
      <c r="N1035" s="36"/>
      <c r="O1035" s="36"/>
      <c r="P1035" s="36"/>
      <c r="Q1035" s="36"/>
      <c r="R1035" s="36"/>
      <c r="S1035" s="36"/>
      <c r="T1035" s="36"/>
      <c r="U1035" s="36"/>
      <c r="V1035" s="36"/>
      <c r="W1035" s="36"/>
      <c r="X1035" s="36"/>
      <c r="Y1035" s="36"/>
      <c r="Z1035" s="36"/>
      <c r="AA1035" s="112"/>
      <c r="AB1035" s="36"/>
      <c r="AC1035" s="113"/>
      <c r="AD1035" s="36"/>
      <c r="AE1035" s="36"/>
      <c r="AF1035" s="36"/>
      <c r="AG1035" s="108"/>
      <c r="AH1035" s="13"/>
      <c r="AI1035" s="23"/>
      <c r="AJ1035" s="36"/>
      <c r="AK1035" s="109"/>
      <c r="AL1035" s="36"/>
      <c r="AM1035" s="33"/>
    </row>
  </sheetData>
  <sheetProtection algorithmName="SHA-512" hashValue="kT7ROH3puMeiYkZDTS619YjoNsI3TuhbfqudbGj6bXmCECDj/JKktVcFOsyJgvv0eRCe1ZTyfGErecWtBoSogQ==" saltValue="+DuELq3UygejC5px35mWuQ==" spinCount="100000" sheet="1" objects="1" scenarios="1" formatCells="0" selectLockedCells="1"/>
  <phoneticPr fontId="8" type="noConversion"/>
  <conditionalFormatting sqref="B35:B1034">
    <cfRule type="expression" dxfId="11" priority="23">
      <formula>$C35=""</formula>
    </cfRule>
    <cfRule type="duplicateValues" dxfId="10" priority="44"/>
  </conditionalFormatting>
  <conditionalFormatting sqref="F35:G1034">
    <cfRule type="duplicateValues" dxfId="9" priority="1629"/>
  </conditionalFormatting>
  <conditionalFormatting sqref="J35:L1034 W35:W1034">
    <cfRule type="expression" dxfId="8" priority="34" stopIfTrue="1">
      <formula>OR($G35:$I35="",$I35&gt;$D$9,$I35&lt;$D$4)</formula>
    </cfRule>
  </conditionalFormatting>
  <conditionalFormatting sqref="J24:Y24">
    <cfRule type="expression" dxfId="7" priority="1628">
      <formula>J$24=J$30</formula>
    </cfRule>
  </conditionalFormatting>
  <conditionalFormatting sqref="J35:Y1034">
    <cfRule type="expression" dxfId="6" priority="3">
      <formula>AND(J35&lt;&gt;"",J35&lt;&gt;J$33)</formula>
    </cfRule>
  </conditionalFormatting>
  <conditionalFormatting sqref="M35:M1034 Q35:R1034 T35:T1034 X35:X1034">
    <cfRule type="expression" dxfId="5" priority="31">
      <formula>OR($G35:$I35="",$I35&gt;$D$6,$I35&lt;$D$4)</formula>
    </cfRule>
  </conditionalFormatting>
  <conditionalFormatting sqref="M1035">
    <cfRule type="expression" dxfId="4" priority="11" stopIfTrue="1">
      <formula>OR($I1035:$I1035="",$I1035&gt;$D$6,$I1035&lt;$D$4)</formula>
    </cfRule>
  </conditionalFormatting>
  <conditionalFormatting sqref="U35:U1034 S35:S1035">
    <cfRule type="expression" dxfId="3" priority="28">
      <formula>OR($G35:$I35="",$I35&lt;$D$7,$I35&gt;$D$9)</formula>
    </cfRule>
  </conditionalFormatting>
  <conditionalFormatting sqref="V35:V1034 N35:P1035">
    <cfRule type="expression" dxfId="2" priority="10">
      <formula>OR($G35:$I35="",$I35&gt;$D$4,$I35&lt;$D$4)</formula>
    </cfRule>
  </conditionalFormatting>
  <conditionalFormatting sqref="Y35:Y1034">
    <cfRule type="expression" dxfId="1" priority="2" stopIfTrue="1">
      <formula>OR($G$35="",$H$35="",$I$35="")</formula>
    </cfRule>
  </conditionalFormatting>
  <conditionalFormatting sqref="Z35:Z1034">
    <cfRule type="expression" dxfId="0" priority="1">
      <formula>AND($X35="",$Y35="")</formula>
    </cfRule>
  </conditionalFormatting>
  <dataValidations count="20">
    <dataValidation type="custom" allowBlank="1" showInputMessage="1" showErrorMessage="1" errorTitle="輸入錯誤" error="請輸入正確電郵地址" sqref="AC1035" xr:uid="{6B0F2179-51A4-D344-B1D6-C98E024F8CF1}">
      <formula1>ISNUMBER(MATCH("*@*.?*",AC1035,0))</formula1>
    </dataValidation>
    <dataValidation allowBlank="1" showInputMessage="1" showErrorMessage="1" prompt="{必須輸入}" sqref="G35:G1034 AE35:AF1034" xr:uid="{8AA9164D-204E-0E40-A0F9-FF439D224F3B}"/>
    <dataValidation type="custom" allowBlank="1" showInputMessage="1" showErrorMessage="1" error="只接受輸入 M / F" prompt="{必須輸入}" sqref="H35:H1034" xr:uid="{F2BEAAA0-2F4E-9E4B-84E8-E49F65CF6D36}">
      <formula1>OR($H35="M",$H35="F")</formula1>
    </dataValidation>
    <dataValidation allowBlank="1" showInputMessage="1" showErrorMessage="1" promptTitle="請輸入" prompt="60M" sqref="J35:K1034" xr:uid="{E50E86FC-70FE-D34F-9131-656DC0A97DAD}"/>
    <dataValidation allowBlank="1" showInputMessage="1" showErrorMessage="1" promptTitle="請輸入" prompt="100M" sqref="L35:L1034" xr:uid="{C16956F9-CABA-3B41-8D9B-2B7C5F5EAED3}"/>
    <dataValidation allowBlank="1" showInputMessage="1" showErrorMessage="1" promptTitle="請輸入" prompt="200M" sqref="M35:M1034" xr:uid="{9472315A-D0ED-8C47-A361-CB21F3F76CBA}"/>
    <dataValidation allowBlank="1" showInputMessage="1" showErrorMessage="1" promptTitle="請輸入" prompt="400M" sqref="N35:P1034" xr:uid="{95C8543C-7346-0E42-A9A2-31A7D7A8E0C7}"/>
    <dataValidation allowBlank="1" showInputMessage="1" showErrorMessage="1" promptTitle="請輸入" prompt="HJ" sqref="Q35:Q1034" xr:uid="{B18F9BA3-CE3B-F248-AE69-6EE0BFBE986C}"/>
    <dataValidation allowBlank="1" showInputMessage="1" showErrorMessage="1" promptTitle="請輸入" prompt="LJ" sqref="R35:R1034" xr:uid="{AABD15BC-19D5-7847-885C-92E3AE601F65}"/>
    <dataValidation allowBlank="1" showInputMessage="1" showErrorMessage="1" promptTitle="請輸入" prompt="SJ" sqref="S35:S1034" xr:uid="{7DE6B5AB-E0EB-8F48-8E01-A08D2EF180D3}"/>
    <dataValidation allowBlank="1" showInputMessage="1" showErrorMessage="1" promptTitle="請輸入" prompt="STJ" sqref="T35:T1034" xr:uid="{46C429A6-4F1A-8740-9E73-475251DE0044}"/>
    <dataValidation allowBlank="1" showInputMessage="1" showErrorMessage="1" promptTitle="請輸入" prompt="SSJ" sqref="U35:U1034" xr:uid="{FC650415-2302-B04F-8FAF-86A20FA6EED0}"/>
    <dataValidation allowBlank="1" showInputMessage="1" showErrorMessage="1" promptTitle="請輸入" prompt="SP" sqref="V35:V1034" xr:uid="{8B80FF70-2182-B648-9240-1DCE9E2090D8}"/>
    <dataValidation allowBlank="1" showInputMessage="1" showErrorMessage="1" promptTitle="請輸入" prompt="SB" sqref="W35:W1034" xr:uid="{59D51293-3B6E-BD44-A861-760C3E67F556}"/>
    <dataValidation allowBlank="1" showInputMessage="1" showErrorMessage="1" promptTitle="請輸入" prompt="4x100M" sqref="X35:X1034" xr:uid="{3F44EF43-5263-714B-84A8-7E2B5154CC95}"/>
    <dataValidation allowBlank="1" showInputMessage="1" showErrorMessage="1" promptTitle="請輸入" prompt="[ 隊名 ]" sqref="Z35:Z1034" xr:uid="{A85AF177-0A5D-1B4D-AD66-082011386CE8}"/>
    <dataValidation allowBlank="1" showInputMessage="1" showErrorMessage="1" promptTitle="請輸入" prompt="$60" sqref="AA35:AA1034" xr:uid="{A69DA081-59AA-6F41-92CC-9E56486C535B}"/>
    <dataValidation type="custom" allowBlank="1" showInputMessage="1" showErrorMessage="1" errorTitle="輸入錯誤" error="請輸入正確電郵地址" prompt="{必須輸入}" sqref="AC35:AC1034" xr:uid="{6E38AC1F-CF9C-A748-8A8A-ED03C162CC34}">
      <formula1>ISNUMBER(MATCH("*@*.?*",AC35,0))</formula1>
    </dataValidation>
    <dataValidation type="whole" allowBlank="1" showInputMessage="1" showErrorMessage="1" error="輸入年份錯誤" prompt="{必須輸入}" sqref="I35:I1034" xr:uid="{01678E5C-CDD2-2E4E-9CC7-E35B2E9A0C04}">
      <formula1>$D$4</formula1>
      <formula2>$E$9</formula2>
    </dataValidation>
    <dataValidation type="custom" allowBlank="1" showInputMessage="1" showErrorMessage="1" error="出生年份不適合本年齡組別" sqref="I1035" xr:uid="{4BF6FBA1-1C1A-804D-B1C3-08869E3C8FEB}">
      <formula1>OR($I1035=$D$4,$I1035=$D$5,$I1035=$D$6,$I1035=$D$7,$I1035=$D$8,$I1035=$D$9)</formula1>
    </dataValidation>
  </dataValidations>
  <hyperlinks>
    <hyperlink ref="AB33" r:id="rId1" location="submenu" display="http://www.tcaa.com.hk/memeberreglist/ - submenu" xr:uid="{A209A3EB-065C-2247-9501-461229A4C691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3" fitToHeight="15" orientation="portrait" horizontalDpi="4294967292" verticalDpi="4294967292" r:id="rId2"/>
  <headerFooter>
    <oddFooter>&amp;L&amp;"新細明體,標準"&amp;8&amp;K000000&amp;A&amp;C&amp;"新細明體,標準"&amp;K000000P. &amp;P of &amp;N&amp;R&amp;"新細明體,標準"&amp;K000000Printed @&amp;D - &amp;T</oddFooter>
  </headerFooter>
  <ignoredErrors>
    <ignoredError sqref="I4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公開及青年組 Open &amp; Junior</vt:lpstr>
      <vt:lpstr>少年組 Youth</vt:lpstr>
      <vt:lpstr>'公開及青年組 Open &amp; Junior'!Print_Titles</vt:lpstr>
      <vt:lpstr>'少年組 Youth'!Print_Titles</vt:lpstr>
      <vt:lpstr>董康正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Yeung</dc:creator>
  <cp:lastModifiedBy>HK UCS</cp:lastModifiedBy>
  <cp:lastPrinted>2024-02-09T04:23:22Z</cp:lastPrinted>
  <dcterms:created xsi:type="dcterms:W3CDTF">2017-02-07T17:26:07Z</dcterms:created>
  <dcterms:modified xsi:type="dcterms:W3CDTF">2026-07-09T08:08:19Z</dcterms:modified>
</cp:coreProperties>
</file>