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ropbox/Mac/Desktop/TCAA/2023.03.18-19 OAC/"/>
    </mc:Choice>
  </mc:AlternateContent>
  <xr:revisionPtr revIDLastSave="0" documentId="13_ncr:1_{592855EB-4F88-7A46-834A-E4AFE265BD37}" xr6:coauthVersionLast="47" xr6:coauthVersionMax="47" xr10:uidLastSave="{00000000-0000-0000-0000-000000000000}"/>
  <bookViews>
    <workbookView xWindow="0" yWindow="460" windowWidth="26960" windowHeight="17260" tabRatio="500" activeTab="1" xr2:uid="{00000000-000D-0000-FFFF-FFFF00000000}"/>
  </bookViews>
  <sheets>
    <sheet name="公開及青年組 Open &amp; Junior" sheetId="7" r:id="rId1"/>
    <sheet name="少年組 Youth" sheetId="8" r:id="rId2"/>
  </sheets>
  <definedNames>
    <definedName name="_xlnm._FilterDatabase" localSheetId="0" hidden="1">'公開及青年組 Open &amp; Junior'!$A$34:$BI$1035</definedName>
    <definedName name="_xlnm._FilterDatabase" localSheetId="1" hidden="1">'少年組 Youth'!$A$34:$AT$1035</definedName>
    <definedName name="_xlnm.Print_Area" localSheetId="0">'公開及青年組 Open &amp; Junior'!$BA$33:$BE$504</definedName>
    <definedName name="_xlnm.Print_Area" localSheetId="1">'少年組 Youth'!$AM$33:$AQ$427</definedName>
    <definedName name="_xlnm.Print_Titles" localSheetId="0">'公開及青年組 Open &amp; Junior'!$33:$34</definedName>
    <definedName name="_xlnm.Print_Titles" localSheetId="1">'少年組 Youth'!$33:$34</definedName>
    <definedName name="tbPrice">#REF!</definedName>
    <definedName name="董康正">'公開及青年組 Open &amp; Junior'!$AS$37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6" i="7" l="1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R58" i="7"/>
  <c r="AR59" i="7"/>
  <c r="AR60" i="7"/>
  <c r="AR61" i="7"/>
  <c r="AR62" i="7"/>
  <c r="AR63" i="7"/>
  <c r="AR64" i="7"/>
  <c r="AR65" i="7"/>
  <c r="AR66" i="7"/>
  <c r="AR67" i="7"/>
  <c r="AR68" i="7"/>
  <c r="AR69" i="7"/>
  <c r="AR70" i="7"/>
  <c r="AR71" i="7"/>
  <c r="AR72" i="7"/>
  <c r="AR73" i="7"/>
  <c r="AR74" i="7"/>
  <c r="AR75" i="7"/>
  <c r="AR76" i="7"/>
  <c r="AR77" i="7"/>
  <c r="AR78" i="7"/>
  <c r="AR79" i="7"/>
  <c r="AR80" i="7"/>
  <c r="AR81" i="7"/>
  <c r="AR82" i="7"/>
  <c r="AR83" i="7"/>
  <c r="AR84" i="7"/>
  <c r="AR85" i="7"/>
  <c r="AR86" i="7"/>
  <c r="AR87" i="7"/>
  <c r="AR88" i="7"/>
  <c r="AR89" i="7"/>
  <c r="AR90" i="7"/>
  <c r="AR91" i="7"/>
  <c r="AR92" i="7"/>
  <c r="AR93" i="7"/>
  <c r="AR94" i="7"/>
  <c r="AR95" i="7"/>
  <c r="AR96" i="7"/>
  <c r="AR97" i="7"/>
  <c r="AR98" i="7"/>
  <c r="AR99" i="7"/>
  <c r="AR100" i="7"/>
  <c r="AR101" i="7"/>
  <c r="AR102" i="7"/>
  <c r="AR103" i="7"/>
  <c r="AR104" i="7"/>
  <c r="AR105" i="7"/>
  <c r="AR106" i="7"/>
  <c r="AR107" i="7"/>
  <c r="AR108" i="7"/>
  <c r="AR109" i="7"/>
  <c r="AR110" i="7"/>
  <c r="AR111" i="7"/>
  <c r="AR112" i="7"/>
  <c r="AR113" i="7"/>
  <c r="AR114" i="7"/>
  <c r="AR115" i="7"/>
  <c r="AR116" i="7"/>
  <c r="AR117" i="7"/>
  <c r="AR118" i="7"/>
  <c r="AR119" i="7"/>
  <c r="AR120" i="7"/>
  <c r="AR121" i="7"/>
  <c r="AR122" i="7"/>
  <c r="AR123" i="7"/>
  <c r="AR124" i="7"/>
  <c r="AR125" i="7"/>
  <c r="AR126" i="7"/>
  <c r="AR127" i="7"/>
  <c r="AR128" i="7"/>
  <c r="AR129" i="7"/>
  <c r="AR130" i="7"/>
  <c r="AR131" i="7"/>
  <c r="AR132" i="7"/>
  <c r="AR133" i="7"/>
  <c r="AR134" i="7"/>
  <c r="AR135" i="7"/>
  <c r="AR136" i="7"/>
  <c r="AR137" i="7"/>
  <c r="AR138" i="7"/>
  <c r="AR139" i="7"/>
  <c r="AR140" i="7"/>
  <c r="AR141" i="7"/>
  <c r="AR142" i="7"/>
  <c r="AR143" i="7"/>
  <c r="AR144" i="7"/>
  <c r="AR145" i="7"/>
  <c r="AR146" i="7"/>
  <c r="AR147" i="7"/>
  <c r="AR148" i="7"/>
  <c r="AR149" i="7"/>
  <c r="AR150" i="7"/>
  <c r="AR151" i="7"/>
  <c r="AR152" i="7"/>
  <c r="AR153" i="7"/>
  <c r="AR154" i="7"/>
  <c r="AR155" i="7"/>
  <c r="AR156" i="7"/>
  <c r="AR157" i="7"/>
  <c r="AR158" i="7"/>
  <c r="AR159" i="7"/>
  <c r="AR160" i="7"/>
  <c r="AR161" i="7"/>
  <c r="AR162" i="7"/>
  <c r="AR163" i="7"/>
  <c r="AR164" i="7"/>
  <c r="AR165" i="7"/>
  <c r="AR166" i="7"/>
  <c r="AR167" i="7"/>
  <c r="AR168" i="7"/>
  <c r="AR169" i="7"/>
  <c r="AR170" i="7"/>
  <c r="AR171" i="7"/>
  <c r="AR172" i="7"/>
  <c r="AR173" i="7"/>
  <c r="AR174" i="7"/>
  <c r="AR175" i="7"/>
  <c r="AR176" i="7"/>
  <c r="AR177" i="7"/>
  <c r="AR178" i="7"/>
  <c r="AR179" i="7"/>
  <c r="AR180" i="7"/>
  <c r="AR181" i="7"/>
  <c r="AR182" i="7"/>
  <c r="AR183" i="7"/>
  <c r="AR184" i="7"/>
  <c r="AR185" i="7"/>
  <c r="AR186" i="7"/>
  <c r="AR187" i="7"/>
  <c r="AR188" i="7"/>
  <c r="AR189" i="7"/>
  <c r="AR190" i="7"/>
  <c r="AR191" i="7"/>
  <c r="AR192" i="7"/>
  <c r="AR193" i="7"/>
  <c r="AR194" i="7"/>
  <c r="AR195" i="7"/>
  <c r="AR196" i="7"/>
  <c r="AR197" i="7"/>
  <c r="AR198" i="7"/>
  <c r="AR199" i="7"/>
  <c r="AR200" i="7"/>
  <c r="AR201" i="7"/>
  <c r="AR202" i="7"/>
  <c r="AR203" i="7"/>
  <c r="AR204" i="7"/>
  <c r="AR205" i="7"/>
  <c r="AR206" i="7"/>
  <c r="AR207" i="7"/>
  <c r="AR208" i="7"/>
  <c r="AR209" i="7"/>
  <c r="AR210" i="7"/>
  <c r="AR211" i="7"/>
  <c r="AR212" i="7"/>
  <c r="AR213" i="7"/>
  <c r="AR214" i="7"/>
  <c r="AR215" i="7"/>
  <c r="AR216" i="7"/>
  <c r="AR217" i="7"/>
  <c r="AR218" i="7"/>
  <c r="AR219" i="7"/>
  <c r="AR220" i="7"/>
  <c r="AR221" i="7"/>
  <c r="AR222" i="7"/>
  <c r="AR223" i="7"/>
  <c r="AR224" i="7"/>
  <c r="AR225" i="7"/>
  <c r="AR226" i="7"/>
  <c r="AR227" i="7"/>
  <c r="AR228" i="7"/>
  <c r="AR229" i="7"/>
  <c r="AR230" i="7"/>
  <c r="AR231" i="7"/>
  <c r="AR232" i="7"/>
  <c r="AR233" i="7"/>
  <c r="AR234" i="7"/>
  <c r="AR235" i="7"/>
  <c r="AR236" i="7"/>
  <c r="AR237" i="7"/>
  <c r="AR238" i="7"/>
  <c r="AR239" i="7"/>
  <c r="AR240" i="7"/>
  <c r="AR241" i="7"/>
  <c r="AR242" i="7"/>
  <c r="AR243" i="7"/>
  <c r="AR244" i="7"/>
  <c r="AR245" i="7"/>
  <c r="AR246" i="7"/>
  <c r="AR247" i="7"/>
  <c r="AR248" i="7"/>
  <c r="AR249" i="7"/>
  <c r="AR250" i="7"/>
  <c r="AR251" i="7"/>
  <c r="AR252" i="7"/>
  <c r="AR253" i="7"/>
  <c r="AR254" i="7"/>
  <c r="AR255" i="7"/>
  <c r="AR256" i="7"/>
  <c r="AR257" i="7"/>
  <c r="AR258" i="7"/>
  <c r="AR259" i="7"/>
  <c r="AR260" i="7"/>
  <c r="AR261" i="7"/>
  <c r="AR262" i="7"/>
  <c r="AR263" i="7"/>
  <c r="AR264" i="7"/>
  <c r="AR265" i="7"/>
  <c r="AR266" i="7"/>
  <c r="AR267" i="7"/>
  <c r="AR268" i="7"/>
  <c r="AR269" i="7"/>
  <c r="AR270" i="7"/>
  <c r="AR271" i="7"/>
  <c r="AR272" i="7"/>
  <c r="AR273" i="7"/>
  <c r="AR274" i="7"/>
  <c r="AR275" i="7"/>
  <c r="AR276" i="7"/>
  <c r="AR277" i="7"/>
  <c r="AR278" i="7"/>
  <c r="AR279" i="7"/>
  <c r="AR280" i="7"/>
  <c r="AR281" i="7"/>
  <c r="AR282" i="7"/>
  <c r="AR283" i="7"/>
  <c r="AR284" i="7"/>
  <c r="AR285" i="7"/>
  <c r="AR286" i="7"/>
  <c r="AR287" i="7"/>
  <c r="AR288" i="7"/>
  <c r="AR289" i="7"/>
  <c r="AR290" i="7"/>
  <c r="AR291" i="7"/>
  <c r="AR292" i="7"/>
  <c r="AR293" i="7"/>
  <c r="AR294" i="7"/>
  <c r="AR295" i="7"/>
  <c r="AR296" i="7"/>
  <c r="AR297" i="7"/>
  <c r="AR298" i="7"/>
  <c r="AR299" i="7"/>
  <c r="AR300" i="7"/>
  <c r="AR301" i="7"/>
  <c r="AR302" i="7"/>
  <c r="AR303" i="7"/>
  <c r="AR304" i="7"/>
  <c r="AR305" i="7"/>
  <c r="AR306" i="7"/>
  <c r="AR307" i="7"/>
  <c r="AR308" i="7"/>
  <c r="AR309" i="7"/>
  <c r="AR310" i="7"/>
  <c r="AR311" i="7"/>
  <c r="AR312" i="7"/>
  <c r="AR313" i="7"/>
  <c r="AR314" i="7"/>
  <c r="AR315" i="7"/>
  <c r="AR316" i="7"/>
  <c r="AR317" i="7"/>
  <c r="AR318" i="7"/>
  <c r="AR319" i="7"/>
  <c r="AR320" i="7"/>
  <c r="AR321" i="7"/>
  <c r="AR322" i="7"/>
  <c r="AR323" i="7"/>
  <c r="AR324" i="7"/>
  <c r="AR325" i="7"/>
  <c r="AR326" i="7"/>
  <c r="AR327" i="7"/>
  <c r="AR328" i="7"/>
  <c r="AR329" i="7"/>
  <c r="AR330" i="7"/>
  <c r="AR331" i="7"/>
  <c r="AR332" i="7"/>
  <c r="AR333" i="7"/>
  <c r="AR334" i="7"/>
  <c r="AR335" i="7"/>
  <c r="AR336" i="7"/>
  <c r="AR337" i="7"/>
  <c r="AR338" i="7"/>
  <c r="AR339" i="7"/>
  <c r="AR340" i="7"/>
  <c r="AR341" i="7"/>
  <c r="AR342" i="7"/>
  <c r="AR343" i="7"/>
  <c r="AR344" i="7"/>
  <c r="AR345" i="7"/>
  <c r="AR346" i="7"/>
  <c r="AR347" i="7"/>
  <c r="AR348" i="7"/>
  <c r="AR349" i="7"/>
  <c r="AR350" i="7"/>
  <c r="AR351" i="7"/>
  <c r="AR352" i="7"/>
  <c r="AR353" i="7"/>
  <c r="AR354" i="7"/>
  <c r="AR355" i="7"/>
  <c r="AR356" i="7"/>
  <c r="AR357" i="7"/>
  <c r="AR358" i="7"/>
  <c r="AR359" i="7"/>
  <c r="AR360" i="7"/>
  <c r="AR361" i="7"/>
  <c r="AR362" i="7"/>
  <c r="AR363" i="7"/>
  <c r="AR364" i="7"/>
  <c r="AR365" i="7"/>
  <c r="AR366" i="7"/>
  <c r="AR367" i="7"/>
  <c r="AR368" i="7"/>
  <c r="AR369" i="7"/>
  <c r="AR370" i="7"/>
  <c r="AR371" i="7"/>
  <c r="AR372" i="7"/>
  <c r="AR373" i="7"/>
  <c r="AR374" i="7"/>
  <c r="AR375" i="7"/>
  <c r="AR376" i="7"/>
  <c r="AR377" i="7"/>
  <c r="AR378" i="7"/>
  <c r="AR379" i="7"/>
  <c r="AR380" i="7"/>
  <c r="AR381" i="7"/>
  <c r="AR382" i="7"/>
  <c r="AR383" i="7"/>
  <c r="AR384" i="7"/>
  <c r="AR385" i="7"/>
  <c r="AR386" i="7"/>
  <c r="AR387" i="7"/>
  <c r="AR388" i="7"/>
  <c r="AR389" i="7"/>
  <c r="AR390" i="7"/>
  <c r="AR391" i="7"/>
  <c r="AR392" i="7"/>
  <c r="AR393" i="7"/>
  <c r="AR394" i="7"/>
  <c r="AR395" i="7"/>
  <c r="AR396" i="7"/>
  <c r="AR397" i="7"/>
  <c r="AR398" i="7"/>
  <c r="AR399" i="7"/>
  <c r="AR400" i="7"/>
  <c r="AR401" i="7"/>
  <c r="AR402" i="7"/>
  <c r="AR403" i="7"/>
  <c r="AR404" i="7"/>
  <c r="AR405" i="7"/>
  <c r="AR406" i="7"/>
  <c r="AR407" i="7"/>
  <c r="AR408" i="7"/>
  <c r="AR409" i="7"/>
  <c r="AR410" i="7"/>
  <c r="AR411" i="7"/>
  <c r="AR412" i="7"/>
  <c r="AR413" i="7"/>
  <c r="AR414" i="7"/>
  <c r="AR415" i="7"/>
  <c r="AR416" i="7"/>
  <c r="AR417" i="7"/>
  <c r="AR418" i="7"/>
  <c r="AR419" i="7"/>
  <c r="AR420" i="7"/>
  <c r="AR421" i="7"/>
  <c r="AR422" i="7"/>
  <c r="AR423" i="7"/>
  <c r="AR424" i="7"/>
  <c r="AR425" i="7"/>
  <c r="AR426" i="7"/>
  <c r="AR427" i="7"/>
  <c r="AR428" i="7"/>
  <c r="AR429" i="7"/>
  <c r="AR430" i="7"/>
  <c r="AR431" i="7"/>
  <c r="AR432" i="7"/>
  <c r="AR433" i="7"/>
  <c r="AR434" i="7"/>
  <c r="AR435" i="7"/>
  <c r="AR436" i="7"/>
  <c r="AR437" i="7"/>
  <c r="AR438" i="7"/>
  <c r="AR439" i="7"/>
  <c r="AR440" i="7"/>
  <c r="AR441" i="7"/>
  <c r="AR442" i="7"/>
  <c r="AR443" i="7"/>
  <c r="AR444" i="7"/>
  <c r="AR445" i="7"/>
  <c r="AR446" i="7"/>
  <c r="AR447" i="7"/>
  <c r="AR448" i="7"/>
  <c r="AR449" i="7"/>
  <c r="AR450" i="7"/>
  <c r="AR451" i="7"/>
  <c r="AR452" i="7"/>
  <c r="AR453" i="7"/>
  <c r="AR454" i="7"/>
  <c r="AR455" i="7"/>
  <c r="AR456" i="7"/>
  <c r="AR457" i="7"/>
  <c r="AR458" i="7"/>
  <c r="AR459" i="7"/>
  <c r="AR460" i="7"/>
  <c r="AR461" i="7"/>
  <c r="AR462" i="7"/>
  <c r="AR463" i="7"/>
  <c r="AR464" i="7"/>
  <c r="AR465" i="7"/>
  <c r="AR466" i="7"/>
  <c r="AR467" i="7"/>
  <c r="AR468" i="7"/>
  <c r="AR469" i="7"/>
  <c r="AR470" i="7"/>
  <c r="AR471" i="7"/>
  <c r="AR472" i="7"/>
  <c r="AR473" i="7"/>
  <c r="AR474" i="7"/>
  <c r="AR475" i="7"/>
  <c r="AR476" i="7"/>
  <c r="AR477" i="7"/>
  <c r="AR478" i="7"/>
  <c r="AR479" i="7"/>
  <c r="AR480" i="7"/>
  <c r="AR481" i="7"/>
  <c r="AR482" i="7"/>
  <c r="AR483" i="7"/>
  <c r="AR484" i="7"/>
  <c r="AR485" i="7"/>
  <c r="AR486" i="7"/>
  <c r="AR487" i="7"/>
  <c r="AR488" i="7"/>
  <c r="AR489" i="7"/>
  <c r="AR490" i="7"/>
  <c r="AR491" i="7"/>
  <c r="AR492" i="7"/>
  <c r="AR493" i="7"/>
  <c r="AR494" i="7"/>
  <c r="AR495" i="7"/>
  <c r="AR496" i="7"/>
  <c r="AR497" i="7"/>
  <c r="AR498" i="7"/>
  <c r="AR499" i="7"/>
  <c r="AR500" i="7"/>
  <c r="AR501" i="7"/>
  <c r="AR502" i="7"/>
  <c r="AR503" i="7"/>
  <c r="AR504" i="7"/>
  <c r="AR505" i="7"/>
  <c r="AR506" i="7"/>
  <c r="AR507" i="7"/>
  <c r="AR508" i="7"/>
  <c r="AR509" i="7"/>
  <c r="AR510" i="7"/>
  <c r="AR511" i="7"/>
  <c r="AR512" i="7"/>
  <c r="AR513" i="7"/>
  <c r="AR514" i="7"/>
  <c r="AR515" i="7"/>
  <c r="AR516" i="7"/>
  <c r="AR517" i="7"/>
  <c r="AR518" i="7"/>
  <c r="AR519" i="7"/>
  <c r="AR520" i="7"/>
  <c r="AR521" i="7"/>
  <c r="AR522" i="7"/>
  <c r="AR523" i="7"/>
  <c r="AR524" i="7"/>
  <c r="AR525" i="7"/>
  <c r="AR526" i="7"/>
  <c r="AR527" i="7"/>
  <c r="AR528" i="7"/>
  <c r="AR529" i="7"/>
  <c r="AR530" i="7"/>
  <c r="AR531" i="7"/>
  <c r="AR532" i="7"/>
  <c r="AR533" i="7"/>
  <c r="AR534" i="7"/>
  <c r="AR535" i="7"/>
  <c r="AR536" i="7"/>
  <c r="AR537" i="7"/>
  <c r="AR538" i="7"/>
  <c r="AR539" i="7"/>
  <c r="AR540" i="7"/>
  <c r="AR541" i="7"/>
  <c r="AR542" i="7"/>
  <c r="AR543" i="7"/>
  <c r="AR544" i="7"/>
  <c r="AR545" i="7"/>
  <c r="AR546" i="7"/>
  <c r="AR547" i="7"/>
  <c r="AR548" i="7"/>
  <c r="AR549" i="7"/>
  <c r="AR550" i="7"/>
  <c r="AR551" i="7"/>
  <c r="AR552" i="7"/>
  <c r="AR553" i="7"/>
  <c r="AR554" i="7"/>
  <c r="AR555" i="7"/>
  <c r="AR556" i="7"/>
  <c r="AR557" i="7"/>
  <c r="AR558" i="7"/>
  <c r="AR559" i="7"/>
  <c r="AR560" i="7"/>
  <c r="AR561" i="7"/>
  <c r="AR562" i="7"/>
  <c r="AR563" i="7"/>
  <c r="AR564" i="7"/>
  <c r="AR565" i="7"/>
  <c r="AR566" i="7"/>
  <c r="AR567" i="7"/>
  <c r="AR568" i="7"/>
  <c r="AR569" i="7"/>
  <c r="AR570" i="7"/>
  <c r="AR571" i="7"/>
  <c r="AR572" i="7"/>
  <c r="AR573" i="7"/>
  <c r="AR574" i="7"/>
  <c r="AR575" i="7"/>
  <c r="AR576" i="7"/>
  <c r="AR577" i="7"/>
  <c r="AR578" i="7"/>
  <c r="AR579" i="7"/>
  <c r="AR580" i="7"/>
  <c r="AR581" i="7"/>
  <c r="AR582" i="7"/>
  <c r="AR583" i="7"/>
  <c r="AR584" i="7"/>
  <c r="AR585" i="7"/>
  <c r="AR586" i="7"/>
  <c r="AR587" i="7"/>
  <c r="AR588" i="7"/>
  <c r="AR589" i="7"/>
  <c r="AR590" i="7"/>
  <c r="AR591" i="7"/>
  <c r="AR592" i="7"/>
  <c r="AR593" i="7"/>
  <c r="AR594" i="7"/>
  <c r="AR595" i="7"/>
  <c r="AR596" i="7"/>
  <c r="AR597" i="7"/>
  <c r="AR598" i="7"/>
  <c r="AR599" i="7"/>
  <c r="AR600" i="7"/>
  <c r="AR601" i="7"/>
  <c r="AR602" i="7"/>
  <c r="AR603" i="7"/>
  <c r="AR604" i="7"/>
  <c r="AR605" i="7"/>
  <c r="AR606" i="7"/>
  <c r="AR607" i="7"/>
  <c r="AR608" i="7"/>
  <c r="AR609" i="7"/>
  <c r="AR610" i="7"/>
  <c r="AR611" i="7"/>
  <c r="AR612" i="7"/>
  <c r="AR613" i="7"/>
  <c r="AR614" i="7"/>
  <c r="AR615" i="7"/>
  <c r="AR616" i="7"/>
  <c r="AR617" i="7"/>
  <c r="AR618" i="7"/>
  <c r="AR619" i="7"/>
  <c r="AR620" i="7"/>
  <c r="AR621" i="7"/>
  <c r="AR622" i="7"/>
  <c r="AR623" i="7"/>
  <c r="AR624" i="7"/>
  <c r="AR625" i="7"/>
  <c r="AR626" i="7"/>
  <c r="AR627" i="7"/>
  <c r="AR628" i="7"/>
  <c r="AR629" i="7"/>
  <c r="AR630" i="7"/>
  <c r="AR631" i="7"/>
  <c r="AR632" i="7"/>
  <c r="AR633" i="7"/>
  <c r="AR634" i="7"/>
  <c r="AR635" i="7"/>
  <c r="AR636" i="7"/>
  <c r="AR637" i="7"/>
  <c r="AR638" i="7"/>
  <c r="AR639" i="7"/>
  <c r="AR640" i="7"/>
  <c r="AR641" i="7"/>
  <c r="AR642" i="7"/>
  <c r="AR643" i="7"/>
  <c r="AR644" i="7"/>
  <c r="AR645" i="7"/>
  <c r="AR646" i="7"/>
  <c r="AR647" i="7"/>
  <c r="AR648" i="7"/>
  <c r="AR649" i="7"/>
  <c r="AR650" i="7"/>
  <c r="AR651" i="7"/>
  <c r="AR652" i="7"/>
  <c r="AR653" i="7"/>
  <c r="AR654" i="7"/>
  <c r="AR655" i="7"/>
  <c r="AR656" i="7"/>
  <c r="AR657" i="7"/>
  <c r="AR658" i="7"/>
  <c r="AR659" i="7"/>
  <c r="AR660" i="7"/>
  <c r="AR661" i="7"/>
  <c r="AR662" i="7"/>
  <c r="AR663" i="7"/>
  <c r="AR664" i="7"/>
  <c r="AR665" i="7"/>
  <c r="AR666" i="7"/>
  <c r="AR667" i="7"/>
  <c r="AR668" i="7"/>
  <c r="AR669" i="7"/>
  <c r="AR670" i="7"/>
  <c r="AR671" i="7"/>
  <c r="AR672" i="7"/>
  <c r="AR673" i="7"/>
  <c r="AR674" i="7"/>
  <c r="AR675" i="7"/>
  <c r="AR676" i="7"/>
  <c r="AR677" i="7"/>
  <c r="AR678" i="7"/>
  <c r="AR679" i="7"/>
  <c r="AR680" i="7"/>
  <c r="AR681" i="7"/>
  <c r="AR682" i="7"/>
  <c r="AR683" i="7"/>
  <c r="AR684" i="7"/>
  <c r="AR685" i="7"/>
  <c r="AR686" i="7"/>
  <c r="AR687" i="7"/>
  <c r="AR688" i="7"/>
  <c r="AR689" i="7"/>
  <c r="AR690" i="7"/>
  <c r="AR691" i="7"/>
  <c r="AR692" i="7"/>
  <c r="AR693" i="7"/>
  <c r="AR694" i="7"/>
  <c r="AR695" i="7"/>
  <c r="AR696" i="7"/>
  <c r="AR697" i="7"/>
  <c r="AR698" i="7"/>
  <c r="AR699" i="7"/>
  <c r="AR700" i="7"/>
  <c r="AR701" i="7"/>
  <c r="AR702" i="7"/>
  <c r="AR703" i="7"/>
  <c r="AR704" i="7"/>
  <c r="AR705" i="7"/>
  <c r="AR706" i="7"/>
  <c r="AR707" i="7"/>
  <c r="AR708" i="7"/>
  <c r="AR709" i="7"/>
  <c r="AR710" i="7"/>
  <c r="AR711" i="7"/>
  <c r="AR712" i="7"/>
  <c r="AR713" i="7"/>
  <c r="AR714" i="7"/>
  <c r="AR715" i="7"/>
  <c r="AR716" i="7"/>
  <c r="AR717" i="7"/>
  <c r="AR718" i="7"/>
  <c r="AR719" i="7"/>
  <c r="AR720" i="7"/>
  <c r="AR721" i="7"/>
  <c r="AR722" i="7"/>
  <c r="AR723" i="7"/>
  <c r="AR724" i="7"/>
  <c r="AR725" i="7"/>
  <c r="AR726" i="7"/>
  <c r="AR727" i="7"/>
  <c r="AR728" i="7"/>
  <c r="AR729" i="7"/>
  <c r="AR730" i="7"/>
  <c r="AR731" i="7"/>
  <c r="AR732" i="7"/>
  <c r="AR733" i="7"/>
  <c r="AR734" i="7"/>
  <c r="AR735" i="7"/>
  <c r="AR736" i="7"/>
  <c r="AR737" i="7"/>
  <c r="AR738" i="7"/>
  <c r="AR739" i="7"/>
  <c r="AR740" i="7"/>
  <c r="AR741" i="7"/>
  <c r="AR742" i="7"/>
  <c r="AR743" i="7"/>
  <c r="AR744" i="7"/>
  <c r="AR745" i="7"/>
  <c r="AR746" i="7"/>
  <c r="AR747" i="7"/>
  <c r="AR748" i="7"/>
  <c r="AR749" i="7"/>
  <c r="AR750" i="7"/>
  <c r="AR751" i="7"/>
  <c r="AR752" i="7"/>
  <c r="AR753" i="7"/>
  <c r="AR754" i="7"/>
  <c r="AR755" i="7"/>
  <c r="AR756" i="7"/>
  <c r="AR757" i="7"/>
  <c r="AR758" i="7"/>
  <c r="AR759" i="7"/>
  <c r="AR760" i="7"/>
  <c r="AR761" i="7"/>
  <c r="AR762" i="7"/>
  <c r="AR763" i="7"/>
  <c r="AR764" i="7"/>
  <c r="AR765" i="7"/>
  <c r="AR766" i="7"/>
  <c r="AR767" i="7"/>
  <c r="AR768" i="7"/>
  <c r="AR769" i="7"/>
  <c r="AR770" i="7"/>
  <c r="AR771" i="7"/>
  <c r="AR772" i="7"/>
  <c r="AR773" i="7"/>
  <c r="AR774" i="7"/>
  <c r="AR775" i="7"/>
  <c r="AR776" i="7"/>
  <c r="AR777" i="7"/>
  <c r="AR778" i="7"/>
  <c r="AR779" i="7"/>
  <c r="AR780" i="7"/>
  <c r="AR781" i="7"/>
  <c r="AR782" i="7"/>
  <c r="AR783" i="7"/>
  <c r="AR784" i="7"/>
  <c r="AR785" i="7"/>
  <c r="AR786" i="7"/>
  <c r="AR787" i="7"/>
  <c r="AR788" i="7"/>
  <c r="AR789" i="7"/>
  <c r="AR790" i="7"/>
  <c r="AR791" i="7"/>
  <c r="AR792" i="7"/>
  <c r="AR793" i="7"/>
  <c r="AR794" i="7"/>
  <c r="AR795" i="7"/>
  <c r="AR796" i="7"/>
  <c r="AR797" i="7"/>
  <c r="AR798" i="7"/>
  <c r="AR799" i="7"/>
  <c r="AR800" i="7"/>
  <c r="AR801" i="7"/>
  <c r="AR802" i="7"/>
  <c r="AR803" i="7"/>
  <c r="AR804" i="7"/>
  <c r="AR805" i="7"/>
  <c r="AR806" i="7"/>
  <c r="AR807" i="7"/>
  <c r="AR808" i="7"/>
  <c r="AR809" i="7"/>
  <c r="AR810" i="7"/>
  <c r="AR811" i="7"/>
  <c r="AR812" i="7"/>
  <c r="AR813" i="7"/>
  <c r="AR814" i="7"/>
  <c r="AR815" i="7"/>
  <c r="AR816" i="7"/>
  <c r="AR817" i="7"/>
  <c r="AR818" i="7"/>
  <c r="AR819" i="7"/>
  <c r="AR820" i="7"/>
  <c r="AR821" i="7"/>
  <c r="AR822" i="7"/>
  <c r="AR823" i="7"/>
  <c r="AR824" i="7"/>
  <c r="AR825" i="7"/>
  <c r="AR826" i="7"/>
  <c r="AR827" i="7"/>
  <c r="AR828" i="7"/>
  <c r="AR829" i="7"/>
  <c r="AR830" i="7"/>
  <c r="AR831" i="7"/>
  <c r="AR832" i="7"/>
  <c r="AR833" i="7"/>
  <c r="AR834" i="7"/>
  <c r="AR835" i="7"/>
  <c r="AR836" i="7"/>
  <c r="AR837" i="7"/>
  <c r="AR838" i="7"/>
  <c r="AR839" i="7"/>
  <c r="AR840" i="7"/>
  <c r="AR841" i="7"/>
  <c r="AR842" i="7"/>
  <c r="AR843" i="7"/>
  <c r="AR844" i="7"/>
  <c r="AR845" i="7"/>
  <c r="AR846" i="7"/>
  <c r="AR847" i="7"/>
  <c r="AR848" i="7"/>
  <c r="AR849" i="7"/>
  <c r="AR850" i="7"/>
  <c r="AR851" i="7"/>
  <c r="AR852" i="7"/>
  <c r="AR853" i="7"/>
  <c r="AR854" i="7"/>
  <c r="AR855" i="7"/>
  <c r="AR856" i="7"/>
  <c r="AR857" i="7"/>
  <c r="AR858" i="7"/>
  <c r="AR859" i="7"/>
  <c r="AR860" i="7"/>
  <c r="AR861" i="7"/>
  <c r="AR862" i="7"/>
  <c r="AR863" i="7"/>
  <c r="AR864" i="7"/>
  <c r="AR865" i="7"/>
  <c r="AR866" i="7"/>
  <c r="AR867" i="7"/>
  <c r="AR868" i="7"/>
  <c r="AR869" i="7"/>
  <c r="AR870" i="7"/>
  <c r="AR871" i="7"/>
  <c r="AR872" i="7"/>
  <c r="AR873" i="7"/>
  <c r="AR874" i="7"/>
  <c r="AR875" i="7"/>
  <c r="AR876" i="7"/>
  <c r="AR877" i="7"/>
  <c r="AR878" i="7"/>
  <c r="AR879" i="7"/>
  <c r="AR880" i="7"/>
  <c r="AR881" i="7"/>
  <c r="AR882" i="7"/>
  <c r="AR883" i="7"/>
  <c r="AR884" i="7"/>
  <c r="AR885" i="7"/>
  <c r="AR886" i="7"/>
  <c r="AR887" i="7"/>
  <c r="AR888" i="7"/>
  <c r="AR889" i="7"/>
  <c r="AR890" i="7"/>
  <c r="AR891" i="7"/>
  <c r="AR892" i="7"/>
  <c r="AR893" i="7"/>
  <c r="AR894" i="7"/>
  <c r="AR895" i="7"/>
  <c r="AR896" i="7"/>
  <c r="AR897" i="7"/>
  <c r="AR898" i="7"/>
  <c r="AR899" i="7"/>
  <c r="AR900" i="7"/>
  <c r="AR901" i="7"/>
  <c r="AR902" i="7"/>
  <c r="AR903" i="7"/>
  <c r="AR904" i="7"/>
  <c r="AR905" i="7"/>
  <c r="AR906" i="7"/>
  <c r="AR907" i="7"/>
  <c r="AR908" i="7"/>
  <c r="AR909" i="7"/>
  <c r="AR910" i="7"/>
  <c r="AR911" i="7"/>
  <c r="AR912" i="7"/>
  <c r="AR913" i="7"/>
  <c r="AR914" i="7"/>
  <c r="AR915" i="7"/>
  <c r="AR916" i="7"/>
  <c r="AR917" i="7"/>
  <c r="AR918" i="7"/>
  <c r="AR919" i="7"/>
  <c r="AR920" i="7"/>
  <c r="AR921" i="7"/>
  <c r="AR922" i="7"/>
  <c r="AR923" i="7"/>
  <c r="AR924" i="7"/>
  <c r="AR925" i="7"/>
  <c r="AR926" i="7"/>
  <c r="AR927" i="7"/>
  <c r="AR928" i="7"/>
  <c r="AR929" i="7"/>
  <c r="AR930" i="7"/>
  <c r="AR931" i="7"/>
  <c r="AR932" i="7"/>
  <c r="AR933" i="7"/>
  <c r="AR934" i="7"/>
  <c r="AR935" i="7"/>
  <c r="AR936" i="7"/>
  <c r="AR937" i="7"/>
  <c r="AR938" i="7"/>
  <c r="AR939" i="7"/>
  <c r="AR940" i="7"/>
  <c r="AR941" i="7"/>
  <c r="AR942" i="7"/>
  <c r="AR943" i="7"/>
  <c r="AR944" i="7"/>
  <c r="AR945" i="7"/>
  <c r="AR946" i="7"/>
  <c r="AR947" i="7"/>
  <c r="AR948" i="7"/>
  <c r="AR949" i="7"/>
  <c r="AR950" i="7"/>
  <c r="AR951" i="7"/>
  <c r="AR952" i="7"/>
  <c r="AR953" i="7"/>
  <c r="AR954" i="7"/>
  <c r="AR955" i="7"/>
  <c r="AR956" i="7"/>
  <c r="AR957" i="7"/>
  <c r="AR958" i="7"/>
  <c r="AR959" i="7"/>
  <c r="AR960" i="7"/>
  <c r="AR961" i="7"/>
  <c r="AR962" i="7"/>
  <c r="AR963" i="7"/>
  <c r="AR964" i="7"/>
  <c r="AR965" i="7"/>
  <c r="AR966" i="7"/>
  <c r="AR967" i="7"/>
  <c r="AR968" i="7"/>
  <c r="AR969" i="7"/>
  <c r="AR970" i="7"/>
  <c r="AR971" i="7"/>
  <c r="AR972" i="7"/>
  <c r="AR973" i="7"/>
  <c r="AR974" i="7"/>
  <c r="AR975" i="7"/>
  <c r="AR976" i="7"/>
  <c r="AR977" i="7"/>
  <c r="AR978" i="7"/>
  <c r="AR979" i="7"/>
  <c r="AR980" i="7"/>
  <c r="AR981" i="7"/>
  <c r="AR982" i="7"/>
  <c r="AR983" i="7"/>
  <c r="AR984" i="7"/>
  <c r="AR985" i="7"/>
  <c r="AR986" i="7"/>
  <c r="AR987" i="7"/>
  <c r="AR988" i="7"/>
  <c r="AR989" i="7"/>
  <c r="AR990" i="7"/>
  <c r="AR991" i="7"/>
  <c r="AR992" i="7"/>
  <c r="AR993" i="7"/>
  <c r="AR994" i="7"/>
  <c r="AR995" i="7"/>
  <c r="AR996" i="7"/>
  <c r="AR997" i="7"/>
  <c r="AR998" i="7"/>
  <c r="AR999" i="7"/>
  <c r="AR1000" i="7"/>
  <c r="AR1001" i="7"/>
  <c r="AR1002" i="7"/>
  <c r="AR1003" i="7"/>
  <c r="AR1004" i="7"/>
  <c r="AR1005" i="7"/>
  <c r="AR1006" i="7"/>
  <c r="AR1007" i="7"/>
  <c r="AR1008" i="7"/>
  <c r="AR1009" i="7"/>
  <c r="AR1010" i="7"/>
  <c r="AR1011" i="7"/>
  <c r="AR1012" i="7"/>
  <c r="AR1013" i="7"/>
  <c r="AR1014" i="7"/>
  <c r="AR1015" i="7"/>
  <c r="AR1016" i="7"/>
  <c r="AR1017" i="7"/>
  <c r="AR1018" i="7"/>
  <c r="AR1019" i="7"/>
  <c r="AR1020" i="7"/>
  <c r="AR1021" i="7"/>
  <c r="AR1022" i="7"/>
  <c r="AR1023" i="7"/>
  <c r="AR1024" i="7"/>
  <c r="AR1025" i="7"/>
  <c r="AR1026" i="7"/>
  <c r="AR1027" i="7"/>
  <c r="AR1028" i="7"/>
  <c r="AR1029" i="7"/>
  <c r="AR1030" i="7"/>
  <c r="AR1031" i="7"/>
  <c r="AR1032" i="7"/>
  <c r="AR1033" i="7"/>
  <c r="AR1034" i="7"/>
  <c r="AR35" i="7"/>
  <c r="BE36" i="7"/>
  <c r="BE37" i="7"/>
  <c r="BE38" i="7"/>
  <c r="BE39" i="7"/>
  <c r="BE40" i="7"/>
  <c r="BE41" i="7"/>
  <c r="BE42" i="7"/>
  <c r="BE43" i="7"/>
  <c r="BE44" i="7"/>
  <c r="BE45" i="7"/>
  <c r="BE46" i="7"/>
  <c r="BE47" i="7"/>
  <c r="BE48" i="7"/>
  <c r="BE49" i="7"/>
  <c r="BE50" i="7"/>
  <c r="BE51" i="7"/>
  <c r="BE52" i="7"/>
  <c r="BE53" i="7"/>
  <c r="BE54" i="7"/>
  <c r="BE55" i="7"/>
  <c r="BE56" i="7"/>
  <c r="BE57" i="7"/>
  <c r="BE58" i="7"/>
  <c r="BE59" i="7"/>
  <c r="BE60" i="7"/>
  <c r="BE61" i="7"/>
  <c r="BE62" i="7"/>
  <c r="BE63" i="7"/>
  <c r="BE64" i="7"/>
  <c r="BE65" i="7"/>
  <c r="BE66" i="7"/>
  <c r="BE67" i="7"/>
  <c r="BE68" i="7"/>
  <c r="BE69" i="7"/>
  <c r="BE70" i="7"/>
  <c r="BE71" i="7"/>
  <c r="BE72" i="7"/>
  <c r="BE73" i="7"/>
  <c r="BE74" i="7"/>
  <c r="BE75" i="7"/>
  <c r="BE76" i="7"/>
  <c r="BE77" i="7"/>
  <c r="BE78" i="7"/>
  <c r="BE79" i="7"/>
  <c r="BE80" i="7"/>
  <c r="BE81" i="7"/>
  <c r="BE82" i="7"/>
  <c r="BE83" i="7"/>
  <c r="BE84" i="7"/>
  <c r="BE85" i="7"/>
  <c r="BE86" i="7"/>
  <c r="BE87" i="7"/>
  <c r="BE88" i="7"/>
  <c r="BE89" i="7"/>
  <c r="BE90" i="7"/>
  <c r="BE91" i="7"/>
  <c r="BE92" i="7"/>
  <c r="BE93" i="7"/>
  <c r="BE94" i="7"/>
  <c r="BE95" i="7"/>
  <c r="BE96" i="7"/>
  <c r="BE97" i="7"/>
  <c r="BE98" i="7"/>
  <c r="BE99" i="7"/>
  <c r="BE100" i="7"/>
  <c r="BE101" i="7"/>
  <c r="BE102" i="7"/>
  <c r="BE103" i="7"/>
  <c r="BE104" i="7"/>
  <c r="BE105" i="7"/>
  <c r="BE106" i="7"/>
  <c r="BE107" i="7"/>
  <c r="BE108" i="7"/>
  <c r="BE109" i="7"/>
  <c r="BE110" i="7"/>
  <c r="BE111" i="7"/>
  <c r="BE112" i="7"/>
  <c r="BE113" i="7"/>
  <c r="BE114" i="7"/>
  <c r="BE115" i="7"/>
  <c r="BE116" i="7"/>
  <c r="BE117" i="7"/>
  <c r="BE118" i="7"/>
  <c r="BE119" i="7"/>
  <c r="BE120" i="7"/>
  <c r="BE121" i="7"/>
  <c r="BE122" i="7"/>
  <c r="BE123" i="7"/>
  <c r="BE124" i="7"/>
  <c r="BE125" i="7"/>
  <c r="BE126" i="7"/>
  <c r="BE127" i="7"/>
  <c r="BE128" i="7"/>
  <c r="BE129" i="7"/>
  <c r="BE130" i="7"/>
  <c r="BE131" i="7"/>
  <c r="BE132" i="7"/>
  <c r="BE133" i="7"/>
  <c r="BE134" i="7"/>
  <c r="BE135" i="7"/>
  <c r="BE136" i="7"/>
  <c r="BE137" i="7"/>
  <c r="BE138" i="7"/>
  <c r="BE139" i="7"/>
  <c r="BE140" i="7"/>
  <c r="BE141" i="7"/>
  <c r="BE142" i="7"/>
  <c r="BE143" i="7"/>
  <c r="BE144" i="7"/>
  <c r="BE145" i="7"/>
  <c r="BE146" i="7"/>
  <c r="BE147" i="7"/>
  <c r="BE148" i="7"/>
  <c r="BE149" i="7"/>
  <c r="BE150" i="7"/>
  <c r="BE151" i="7"/>
  <c r="BE152" i="7"/>
  <c r="BE153" i="7"/>
  <c r="BE154" i="7"/>
  <c r="BE155" i="7"/>
  <c r="BE156" i="7"/>
  <c r="BE157" i="7"/>
  <c r="BE158" i="7"/>
  <c r="BE159" i="7"/>
  <c r="BE160" i="7"/>
  <c r="BE161" i="7"/>
  <c r="BE162" i="7"/>
  <c r="BE163" i="7"/>
  <c r="BE164" i="7"/>
  <c r="BE165" i="7"/>
  <c r="BE166" i="7"/>
  <c r="BE167" i="7"/>
  <c r="BE168" i="7"/>
  <c r="BE169" i="7"/>
  <c r="BE170" i="7"/>
  <c r="BE171" i="7"/>
  <c r="BE172" i="7"/>
  <c r="BE173" i="7"/>
  <c r="BE174" i="7"/>
  <c r="BE175" i="7"/>
  <c r="BE176" i="7"/>
  <c r="BE177" i="7"/>
  <c r="BE178" i="7"/>
  <c r="BE179" i="7"/>
  <c r="BE180" i="7"/>
  <c r="BE181" i="7"/>
  <c r="BE182" i="7"/>
  <c r="BE183" i="7"/>
  <c r="BE184" i="7"/>
  <c r="BE185" i="7"/>
  <c r="BE186" i="7"/>
  <c r="BE187" i="7"/>
  <c r="BE188" i="7"/>
  <c r="BE189" i="7"/>
  <c r="BE190" i="7"/>
  <c r="BE191" i="7"/>
  <c r="BE192" i="7"/>
  <c r="BE193" i="7"/>
  <c r="BE194" i="7"/>
  <c r="BE195" i="7"/>
  <c r="BE196" i="7"/>
  <c r="BE197" i="7"/>
  <c r="BE198" i="7"/>
  <c r="BE199" i="7"/>
  <c r="BE200" i="7"/>
  <c r="BE201" i="7"/>
  <c r="BE202" i="7"/>
  <c r="BE203" i="7"/>
  <c r="BE204" i="7"/>
  <c r="BE205" i="7"/>
  <c r="BE206" i="7"/>
  <c r="BE207" i="7"/>
  <c r="BE208" i="7"/>
  <c r="BE209" i="7"/>
  <c r="BE210" i="7"/>
  <c r="BE211" i="7"/>
  <c r="BE212" i="7"/>
  <c r="BE213" i="7"/>
  <c r="BE214" i="7"/>
  <c r="BE215" i="7"/>
  <c r="BE216" i="7"/>
  <c r="BE217" i="7"/>
  <c r="BE218" i="7"/>
  <c r="BE219" i="7"/>
  <c r="BE220" i="7"/>
  <c r="BE221" i="7"/>
  <c r="BE222" i="7"/>
  <c r="BE223" i="7"/>
  <c r="BE224" i="7"/>
  <c r="BE225" i="7"/>
  <c r="BE226" i="7"/>
  <c r="BE227" i="7"/>
  <c r="BE228" i="7"/>
  <c r="BE229" i="7"/>
  <c r="BE230" i="7"/>
  <c r="BE231" i="7"/>
  <c r="BE232" i="7"/>
  <c r="BE233" i="7"/>
  <c r="BE234" i="7"/>
  <c r="BE235" i="7"/>
  <c r="BE236" i="7"/>
  <c r="BE237" i="7"/>
  <c r="BE238" i="7"/>
  <c r="BE239" i="7"/>
  <c r="BE240" i="7"/>
  <c r="BE241" i="7"/>
  <c r="BE242" i="7"/>
  <c r="BE243" i="7"/>
  <c r="BE244" i="7"/>
  <c r="BE245" i="7"/>
  <c r="BE246" i="7"/>
  <c r="BE247" i="7"/>
  <c r="BE248" i="7"/>
  <c r="BE249" i="7"/>
  <c r="BE250" i="7"/>
  <c r="BE251" i="7"/>
  <c r="BE252" i="7"/>
  <c r="BE253" i="7"/>
  <c r="BE254" i="7"/>
  <c r="BE255" i="7"/>
  <c r="BE256" i="7"/>
  <c r="BE257" i="7"/>
  <c r="BE258" i="7"/>
  <c r="BE259" i="7"/>
  <c r="BE260" i="7"/>
  <c r="BE261" i="7"/>
  <c r="BE262" i="7"/>
  <c r="BE263" i="7"/>
  <c r="BE264" i="7"/>
  <c r="BE265" i="7"/>
  <c r="BE266" i="7"/>
  <c r="BE267" i="7"/>
  <c r="BE268" i="7"/>
  <c r="BE269" i="7"/>
  <c r="BE270" i="7"/>
  <c r="BE271" i="7"/>
  <c r="BE272" i="7"/>
  <c r="BE273" i="7"/>
  <c r="BE274" i="7"/>
  <c r="BE275" i="7"/>
  <c r="BE276" i="7"/>
  <c r="BE277" i="7"/>
  <c r="BE278" i="7"/>
  <c r="BE279" i="7"/>
  <c r="BE280" i="7"/>
  <c r="BE281" i="7"/>
  <c r="BE282" i="7"/>
  <c r="BE283" i="7"/>
  <c r="BE284" i="7"/>
  <c r="BE285" i="7"/>
  <c r="BE286" i="7"/>
  <c r="BE287" i="7"/>
  <c r="BE288" i="7"/>
  <c r="BE289" i="7"/>
  <c r="BE290" i="7"/>
  <c r="BE291" i="7"/>
  <c r="BE292" i="7"/>
  <c r="BE293" i="7"/>
  <c r="BE294" i="7"/>
  <c r="BE295" i="7"/>
  <c r="BE296" i="7"/>
  <c r="BE297" i="7"/>
  <c r="BE298" i="7"/>
  <c r="BE299" i="7"/>
  <c r="BE300" i="7"/>
  <c r="BE301" i="7"/>
  <c r="BE302" i="7"/>
  <c r="BE303" i="7"/>
  <c r="BE304" i="7"/>
  <c r="BE305" i="7"/>
  <c r="BE306" i="7"/>
  <c r="BE307" i="7"/>
  <c r="BE308" i="7"/>
  <c r="BE309" i="7"/>
  <c r="BE310" i="7"/>
  <c r="BE311" i="7"/>
  <c r="BE312" i="7"/>
  <c r="BE313" i="7"/>
  <c r="BE314" i="7"/>
  <c r="BE315" i="7"/>
  <c r="BE316" i="7"/>
  <c r="BE317" i="7"/>
  <c r="BE318" i="7"/>
  <c r="BE319" i="7"/>
  <c r="BE320" i="7"/>
  <c r="BE321" i="7"/>
  <c r="BE322" i="7"/>
  <c r="BE323" i="7"/>
  <c r="BE324" i="7"/>
  <c r="BE325" i="7"/>
  <c r="BE326" i="7"/>
  <c r="BE327" i="7"/>
  <c r="BE328" i="7"/>
  <c r="BE329" i="7"/>
  <c r="BE330" i="7"/>
  <c r="BE331" i="7"/>
  <c r="BE332" i="7"/>
  <c r="BE333" i="7"/>
  <c r="BE334" i="7"/>
  <c r="BE335" i="7"/>
  <c r="BE336" i="7"/>
  <c r="BE337" i="7"/>
  <c r="BE338" i="7"/>
  <c r="BE339" i="7"/>
  <c r="BE340" i="7"/>
  <c r="BE341" i="7"/>
  <c r="BE342" i="7"/>
  <c r="BE343" i="7"/>
  <c r="BE344" i="7"/>
  <c r="BE345" i="7"/>
  <c r="BE346" i="7"/>
  <c r="BE347" i="7"/>
  <c r="BE348" i="7"/>
  <c r="BE349" i="7"/>
  <c r="BE350" i="7"/>
  <c r="BE351" i="7"/>
  <c r="BE352" i="7"/>
  <c r="BE353" i="7"/>
  <c r="BE354" i="7"/>
  <c r="BE355" i="7"/>
  <c r="BE356" i="7"/>
  <c r="BE357" i="7"/>
  <c r="BE358" i="7"/>
  <c r="BE359" i="7"/>
  <c r="BE360" i="7"/>
  <c r="BE361" i="7"/>
  <c r="BE362" i="7"/>
  <c r="BE363" i="7"/>
  <c r="BE364" i="7"/>
  <c r="BE365" i="7"/>
  <c r="BE366" i="7"/>
  <c r="BE367" i="7"/>
  <c r="BE368" i="7"/>
  <c r="BE369" i="7"/>
  <c r="BE370" i="7"/>
  <c r="BE371" i="7"/>
  <c r="BE372" i="7"/>
  <c r="BE373" i="7"/>
  <c r="BE374" i="7"/>
  <c r="BE375" i="7"/>
  <c r="BE376" i="7"/>
  <c r="BE377" i="7"/>
  <c r="BE378" i="7"/>
  <c r="BE379" i="7"/>
  <c r="BE380" i="7"/>
  <c r="BE381" i="7"/>
  <c r="BE382" i="7"/>
  <c r="BE383" i="7"/>
  <c r="BE384" i="7"/>
  <c r="BE385" i="7"/>
  <c r="BE386" i="7"/>
  <c r="BE387" i="7"/>
  <c r="BE388" i="7"/>
  <c r="BE389" i="7"/>
  <c r="BE390" i="7"/>
  <c r="BE391" i="7"/>
  <c r="BE392" i="7"/>
  <c r="BE393" i="7"/>
  <c r="BE394" i="7"/>
  <c r="BE395" i="7"/>
  <c r="BE396" i="7"/>
  <c r="BE397" i="7"/>
  <c r="BE398" i="7"/>
  <c r="BE399" i="7"/>
  <c r="BE400" i="7"/>
  <c r="BE401" i="7"/>
  <c r="BE402" i="7"/>
  <c r="BE403" i="7"/>
  <c r="BE404" i="7"/>
  <c r="BE405" i="7"/>
  <c r="BE406" i="7"/>
  <c r="BE407" i="7"/>
  <c r="BE408" i="7"/>
  <c r="BE409" i="7"/>
  <c r="BE410" i="7"/>
  <c r="BE411" i="7"/>
  <c r="BE412" i="7"/>
  <c r="BE413" i="7"/>
  <c r="BE414" i="7"/>
  <c r="BE415" i="7"/>
  <c r="BE416" i="7"/>
  <c r="BE417" i="7"/>
  <c r="BE418" i="7"/>
  <c r="BE419" i="7"/>
  <c r="BE420" i="7"/>
  <c r="BE421" i="7"/>
  <c r="BE422" i="7"/>
  <c r="BE423" i="7"/>
  <c r="BE424" i="7"/>
  <c r="BE425" i="7"/>
  <c r="BE426" i="7"/>
  <c r="BE427" i="7"/>
  <c r="BE428" i="7"/>
  <c r="BE429" i="7"/>
  <c r="BE430" i="7"/>
  <c r="BE431" i="7"/>
  <c r="BE432" i="7"/>
  <c r="BE433" i="7"/>
  <c r="BE434" i="7"/>
  <c r="BE435" i="7"/>
  <c r="BE436" i="7"/>
  <c r="BE437" i="7"/>
  <c r="BE438" i="7"/>
  <c r="BE439" i="7"/>
  <c r="BE440" i="7"/>
  <c r="BE441" i="7"/>
  <c r="BE442" i="7"/>
  <c r="BE443" i="7"/>
  <c r="BE444" i="7"/>
  <c r="BE445" i="7"/>
  <c r="BE446" i="7"/>
  <c r="BE447" i="7"/>
  <c r="BE448" i="7"/>
  <c r="BE449" i="7"/>
  <c r="BE450" i="7"/>
  <c r="BE451" i="7"/>
  <c r="BE452" i="7"/>
  <c r="BE453" i="7"/>
  <c r="BE454" i="7"/>
  <c r="BE455" i="7"/>
  <c r="BE456" i="7"/>
  <c r="BE457" i="7"/>
  <c r="BE458" i="7"/>
  <c r="BE459" i="7"/>
  <c r="BE460" i="7"/>
  <c r="BE461" i="7"/>
  <c r="BE462" i="7"/>
  <c r="BE463" i="7"/>
  <c r="BE464" i="7"/>
  <c r="BE465" i="7"/>
  <c r="BE466" i="7"/>
  <c r="BE467" i="7"/>
  <c r="BE468" i="7"/>
  <c r="BE469" i="7"/>
  <c r="BE470" i="7"/>
  <c r="BE471" i="7"/>
  <c r="BE472" i="7"/>
  <c r="BE473" i="7"/>
  <c r="BE474" i="7"/>
  <c r="BE475" i="7"/>
  <c r="BE476" i="7"/>
  <c r="BE477" i="7"/>
  <c r="BE478" i="7"/>
  <c r="BE479" i="7"/>
  <c r="BE480" i="7"/>
  <c r="BE481" i="7"/>
  <c r="BE482" i="7"/>
  <c r="BE483" i="7"/>
  <c r="BE484" i="7"/>
  <c r="BE485" i="7"/>
  <c r="BE486" i="7"/>
  <c r="BE487" i="7"/>
  <c r="BE488" i="7"/>
  <c r="BE489" i="7"/>
  <c r="BE490" i="7"/>
  <c r="BE491" i="7"/>
  <c r="BE492" i="7"/>
  <c r="BE493" i="7"/>
  <c r="BE494" i="7"/>
  <c r="BE495" i="7"/>
  <c r="BE496" i="7"/>
  <c r="BE497" i="7"/>
  <c r="BE498" i="7"/>
  <c r="BE499" i="7"/>
  <c r="BE500" i="7"/>
  <c r="BE501" i="7"/>
  <c r="BE502" i="7"/>
  <c r="BE503" i="7"/>
  <c r="BE504" i="7"/>
  <c r="BE505" i="7"/>
  <c r="BE506" i="7"/>
  <c r="BE507" i="7"/>
  <c r="BE508" i="7"/>
  <c r="BE509" i="7"/>
  <c r="BE510" i="7"/>
  <c r="BE511" i="7"/>
  <c r="BE512" i="7"/>
  <c r="BE513" i="7"/>
  <c r="BE514" i="7"/>
  <c r="BE515" i="7"/>
  <c r="BE516" i="7"/>
  <c r="BE517" i="7"/>
  <c r="BE518" i="7"/>
  <c r="BE519" i="7"/>
  <c r="BE520" i="7"/>
  <c r="BE521" i="7"/>
  <c r="BE522" i="7"/>
  <c r="BE523" i="7"/>
  <c r="BE524" i="7"/>
  <c r="BE525" i="7"/>
  <c r="BE526" i="7"/>
  <c r="BE527" i="7"/>
  <c r="BE528" i="7"/>
  <c r="BE529" i="7"/>
  <c r="BE530" i="7"/>
  <c r="BE531" i="7"/>
  <c r="BE532" i="7"/>
  <c r="BE533" i="7"/>
  <c r="BE534" i="7"/>
  <c r="BE535" i="7"/>
  <c r="BE536" i="7"/>
  <c r="BE537" i="7"/>
  <c r="BE538" i="7"/>
  <c r="BE539" i="7"/>
  <c r="BE540" i="7"/>
  <c r="BE541" i="7"/>
  <c r="BE542" i="7"/>
  <c r="BE543" i="7"/>
  <c r="BE544" i="7"/>
  <c r="BE545" i="7"/>
  <c r="BE546" i="7"/>
  <c r="BE547" i="7"/>
  <c r="BE548" i="7"/>
  <c r="BE549" i="7"/>
  <c r="BE550" i="7"/>
  <c r="BE551" i="7"/>
  <c r="BE552" i="7"/>
  <c r="BE553" i="7"/>
  <c r="BE554" i="7"/>
  <c r="BE555" i="7"/>
  <c r="BE556" i="7"/>
  <c r="BE557" i="7"/>
  <c r="BE558" i="7"/>
  <c r="BE559" i="7"/>
  <c r="BE560" i="7"/>
  <c r="BE561" i="7"/>
  <c r="BE562" i="7"/>
  <c r="BE563" i="7"/>
  <c r="BE564" i="7"/>
  <c r="BE565" i="7"/>
  <c r="BE566" i="7"/>
  <c r="BE567" i="7"/>
  <c r="BE568" i="7"/>
  <c r="BE569" i="7"/>
  <c r="BE570" i="7"/>
  <c r="BE571" i="7"/>
  <c r="BE572" i="7"/>
  <c r="BE573" i="7"/>
  <c r="BE574" i="7"/>
  <c r="BE575" i="7"/>
  <c r="BE576" i="7"/>
  <c r="BE577" i="7"/>
  <c r="BE578" i="7"/>
  <c r="BE579" i="7"/>
  <c r="BE580" i="7"/>
  <c r="BE581" i="7"/>
  <c r="BE582" i="7"/>
  <c r="BE583" i="7"/>
  <c r="BE584" i="7"/>
  <c r="BE585" i="7"/>
  <c r="BE586" i="7"/>
  <c r="BE587" i="7"/>
  <c r="BE588" i="7"/>
  <c r="BE589" i="7"/>
  <c r="BE590" i="7"/>
  <c r="BE591" i="7"/>
  <c r="BE592" i="7"/>
  <c r="BE593" i="7"/>
  <c r="BE594" i="7"/>
  <c r="BE595" i="7"/>
  <c r="BE596" i="7"/>
  <c r="BE597" i="7"/>
  <c r="BE598" i="7"/>
  <c r="BE599" i="7"/>
  <c r="BE600" i="7"/>
  <c r="BE601" i="7"/>
  <c r="BE602" i="7"/>
  <c r="BE603" i="7"/>
  <c r="BE604" i="7"/>
  <c r="BE605" i="7"/>
  <c r="BE606" i="7"/>
  <c r="BE607" i="7"/>
  <c r="BE608" i="7"/>
  <c r="BE609" i="7"/>
  <c r="BE610" i="7"/>
  <c r="BE611" i="7"/>
  <c r="BE612" i="7"/>
  <c r="BE613" i="7"/>
  <c r="BE614" i="7"/>
  <c r="BE615" i="7"/>
  <c r="BE616" i="7"/>
  <c r="BE617" i="7"/>
  <c r="BE618" i="7"/>
  <c r="BE619" i="7"/>
  <c r="BE620" i="7"/>
  <c r="BE621" i="7"/>
  <c r="BE622" i="7"/>
  <c r="BE623" i="7"/>
  <c r="BE624" i="7"/>
  <c r="BE625" i="7"/>
  <c r="BE626" i="7"/>
  <c r="BE627" i="7"/>
  <c r="BE628" i="7"/>
  <c r="BE629" i="7"/>
  <c r="BE630" i="7"/>
  <c r="BE631" i="7"/>
  <c r="BE632" i="7"/>
  <c r="BE633" i="7"/>
  <c r="BE634" i="7"/>
  <c r="BE635" i="7"/>
  <c r="BE636" i="7"/>
  <c r="BE637" i="7"/>
  <c r="BE638" i="7"/>
  <c r="BE639" i="7"/>
  <c r="BE640" i="7"/>
  <c r="BE641" i="7"/>
  <c r="BE642" i="7"/>
  <c r="BE643" i="7"/>
  <c r="BE644" i="7"/>
  <c r="BE645" i="7"/>
  <c r="BE646" i="7"/>
  <c r="BE647" i="7"/>
  <c r="BE648" i="7"/>
  <c r="BE649" i="7"/>
  <c r="BE650" i="7"/>
  <c r="BE651" i="7"/>
  <c r="BE652" i="7"/>
  <c r="BE653" i="7"/>
  <c r="BE654" i="7"/>
  <c r="BE655" i="7"/>
  <c r="BE656" i="7"/>
  <c r="BE657" i="7"/>
  <c r="BE658" i="7"/>
  <c r="BE659" i="7"/>
  <c r="BE660" i="7"/>
  <c r="BE661" i="7"/>
  <c r="BE662" i="7"/>
  <c r="BE663" i="7"/>
  <c r="BE664" i="7"/>
  <c r="BE665" i="7"/>
  <c r="BE666" i="7"/>
  <c r="BE667" i="7"/>
  <c r="BE668" i="7"/>
  <c r="BE669" i="7"/>
  <c r="BE670" i="7"/>
  <c r="BE671" i="7"/>
  <c r="BE672" i="7"/>
  <c r="BE673" i="7"/>
  <c r="BE674" i="7"/>
  <c r="BE675" i="7"/>
  <c r="BE676" i="7"/>
  <c r="BE677" i="7"/>
  <c r="BE678" i="7"/>
  <c r="BE679" i="7"/>
  <c r="BE680" i="7"/>
  <c r="BE681" i="7"/>
  <c r="BE682" i="7"/>
  <c r="BE683" i="7"/>
  <c r="BE684" i="7"/>
  <c r="BE685" i="7"/>
  <c r="BE686" i="7"/>
  <c r="BE687" i="7"/>
  <c r="BE688" i="7"/>
  <c r="BE689" i="7"/>
  <c r="BE690" i="7"/>
  <c r="BE691" i="7"/>
  <c r="BE692" i="7"/>
  <c r="BE693" i="7"/>
  <c r="BE694" i="7"/>
  <c r="BE695" i="7"/>
  <c r="BE696" i="7"/>
  <c r="BE697" i="7"/>
  <c r="BE698" i="7"/>
  <c r="BE699" i="7"/>
  <c r="BE700" i="7"/>
  <c r="BE701" i="7"/>
  <c r="BE702" i="7"/>
  <c r="BE703" i="7"/>
  <c r="BE704" i="7"/>
  <c r="BE705" i="7"/>
  <c r="BE706" i="7"/>
  <c r="BE707" i="7"/>
  <c r="BE708" i="7"/>
  <c r="BE709" i="7"/>
  <c r="BE710" i="7"/>
  <c r="BE711" i="7"/>
  <c r="BE712" i="7"/>
  <c r="BE713" i="7"/>
  <c r="BE714" i="7"/>
  <c r="BE715" i="7"/>
  <c r="BE716" i="7"/>
  <c r="BE717" i="7"/>
  <c r="BE718" i="7"/>
  <c r="BE719" i="7"/>
  <c r="BE720" i="7"/>
  <c r="BE721" i="7"/>
  <c r="BE722" i="7"/>
  <c r="BE723" i="7"/>
  <c r="BE724" i="7"/>
  <c r="BE725" i="7"/>
  <c r="BE726" i="7"/>
  <c r="BE727" i="7"/>
  <c r="BE728" i="7"/>
  <c r="BE729" i="7"/>
  <c r="BE730" i="7"/>
  <c r="BE731" i="7"/>
  <c r="BE732" i="7"/>
  <c r="BE733" i="7"/>
  <c r="BE734" i="7"/>
  <c r="BE735" i="7"/>
  <c r="BE736" i="7"/>
  <c r="BE737" i="7"/>
  <c r="BE738" i="7"/>
  <c r="BE739" i="7"/>
  <c r="BE740" i="7"/>
  <c r="BE741" i="7"/>
  <c r="BE742" i="7"/>
  <c r="BE743" i="7"/>
  <c r="BE744" i="7"/>
  <c r="BE745" i="7"/>
  <c r="BE746" i="7"/>
  <c r="BE747" i="7"/>
  <c r="BE748" i="7"/>
  <c r="BE749" i="7"/>
  <c r="BE750" i="7"/>
  <c r="BE751" i="7"/>
  <c r="BE752" i="7"/>
  <c r="BE753" i="7"/>
  <c r="BE754" i="7"/>
  <c r="BE755" i="7"/>
  <c r="BE756" i="7"/>
  <c r="BE757" i="7"/>
  <c r="BE758" i="7"/>
  <c r="BE759" i="7"/>
  <c r="BE760" i="7"/>
  <c r="BE761" i="7"/>
  <c r="BE762" i="7"/>
  <c r="BE763" i="7"/>
  <c r="BE764" i="7"/>
  <c r="BE765" i="7"/>
  <c r="BE766" i="7"/>
  <c r="BE767" i="7"/>
  <c r="BE768" i="7"/>
  <c r="BE769" i="7"/>
  <c r="BE770" i="7"/>
  <c r="BE771" i="7"/>
  <c r="BE772" i="7"/>
  <c r="BE773" i="7"/>
  <c r="BE774" i="7"/>
  <c r="BE775" i="7"/>
  <c r="BE776" i="7"/>
  <c r="BE777" i="7"/>
  <c r="BE778" i="7"/>
  <c r="BE779" i="7"/>
  <c r="BE780" i="7"/>
  <c r="BE781" i="7"/>
  <c r="BE782" i="7"/>
  <c r="BE783" i="7"/>
  <c r="BE784" i="7"/>
  <c r="BE785" i="7"/>
  <c r="BE786" i="7"/>
  <c r="BE787" i="7"/>
  <c r="BE788" i="7"/>
  <c r="BE789" i="7"/>
  <c r="BE790" i="7"/>
  <c r="BE791" i="7"/>
  <c r="BE792" i="7"/>
  <c r="BE793" i="7"/>
  <c r="BE794" i="7"/>
  <c r="BE795" i="7"/>
  <c r="BE796" i="7"/>
  <c r="BE797" i="7"/>
  <c r="BE798" i="7"/>
  <c r="BE799" i="7"/>
  <c r="BE800" i="7"/>
  <c r="BE801" i="7"/>
  <c r="BE802" i="7"/>
  <c r="BE803" i="7"/>
  <c r="BE804" i="7"/>
  <c r="BE805" i="7"/>
  <c r="BE806" i="7"/>
  <c r="BE807" i="7"/>
  <c r="BE808" i="7"/>
  <c r="BE809" i="7"/>
  <c r="BE810" i="7"/>
  <c r="BE811" i="7"/>
  <c r="BE812" i="7"/>
  <c r="BE813" i="7"/>
  <c r="BE814" i="7"/>
  <c r="BE815" i="7"/>
  <c r="BE816" i="7"/>
  <c r="BE817" i="7"/>
  <c r="BE818" i="7"/>
  <c r="BE819" i="7"/>
  <c r="BE820" i="7"/>
  <c r="BE821" i="7"/>
  <c r="BE822" i="7"/>
  <c r="BE823" i="7"/>
  <c r="BE824" i="7"/>
  <c r="BE825" i="7"/>
  <c r="BE826" i="7"/>
  <c r="BE827" i="7"/>
  <c r="BE828" i="7"/>
  <c r="BE829" i="7"/>
  <c r="BE830" i="7"/>
  <c r="BE831" i="7"/>
  <c r="BE832" i="7"/>
  <c r="BE833" i="7"/>
  <c r="BE834" i="7"/>
  <c r="BE835" i="7"/>
  <c r="BE836" i="7"/>
  <c r="BE837" i="7"/>
  <c r="BE838" i="7"/>
  <c r="BE839" i="7"/>
  <c r="BE840" i="7"/>
  <c r="BE841" i="7"/>
  <c r="BE842" i="7"/>
  <c r="BE843" i="7"/>
  <c r="BE844" i="7"/>
  <c r="BE845" i="7"/>
  <c r="BE846" i="7"/>
  <c r="BE847" i="7"/>
  <c r="BE848" i="7"/>
  <c r="BE849" i="7"/>
  <c r="BE850" i="7"/>
  <c r="BE851" i="7"/>
  <c r="BE852" i="7"/>
  <c r="BE853" i="7"/>
  <c r="BE854" i="7"/>
  <c r="BE855" i="7"/>
  <c r="BE856" i="7"/>
  <c r="BE857" i="7"/>
  <c r="BE858" i="7"/>
  <c r="BE859" i="7"/>
  <c r="BE860" i="7"/>
  <c r="BE861" i="7"/>
  <c r="BE862" i="7"/>
  <c r="BE863" i="7"/>
  <c r="BE864" i="7"/>
  <c r="BE865" i="7"/>
  <c r="BE866" i="7"/>
  <c r="BE867" i="7"/>
  <c r="BE868" i="7"/>
  <c r="BE869" i="7"/>
  <c r="BE870" i="7"/>
  <c r="BE871" i="7"/>
  <c r="BE872" i="7"/>
  <c r="BE873" i="7"/>
  <c r="BE874" i="7"/>
  <c r="BE875" i="7"/>
  <c r="BE876" i="7"/>
  <c r="BE877" i="7"/>
  <c r="BE878" i="7"/>
  <c r="BE879" i="7"/>
  <c r="BE880" i="7"/>
  <c r="BE881" i="7"/>
  <c r="BE882" i="7"/>
  <c r="BE883" i="7"/>
  <c r="BE884" i="7"/>
  <c r="BE885" i="7"/>
  <c r="BE886" i="7"/>
  <c r="BE887" i="7"/>
  <c r="BE888" i="7"/>
  <c r="BE889" i="7"/>
  <c r="BE890" i="7"/>
  <c r="BE891" i="7"/>
  <c r="BE892" i="7"/>
  <c r="BE893" i="7"/>
  <c r="BE894" i="7"/>
  <c r="BE895" i="7"/>
  <c r="BE896" i="7"/>
  <c r="BE897" i="7"/>
  <c r="BE898" i="7"/>
  <c r="BE899" i="7"/>
  <c r="BE900" i="7"/>
  <c r="BE901" i="7"/>
  <c r="BE902" i="7"/>
  <c r="BE903" i="7"/>
  <c r="BE904" i="7"/>
  <c r="BE905" i="7"/>
  <c r="BE906" i="7"/>
  <c r="BE907" i="7"/>
  <c r="BE908" i="7"/>
  <c r="BE909" i="7"/>
  <c r="BE910" i="7"/>
  <c r="BE911" i="7"/>
  <c r="BE912" i="7"/>
  <c r="BE913" i="7"/>
  <c r="BE914" i="7"/>
  <c r="BE915" i="7"/>
  <c r="BE916" i="7"/>
  <c r="BE917" i="7"/>
  <c r="BE918" i="7"/>
  <c r="BE919" i="7"/>
  <c r="BE920" i="7"/>
  <c r="BE921" i="7"/>
  <c r="BE922" i="7"/>
  <c r="BE923" i="7"/>
  <c r="BE924" i="7"/>
  <c r="BE925" i="7"/>
  <c r="BE926" i="7"/>
  <c r="BE927" i="7"/>
  <c r="BE928" i="7"/>
  <c r="BE929" i="7"/>
  <c r="BE930" i="7"/>
  <c r="BE931" i="7"/>
  <c r="BE932" i="7"/>
  <c r="BE933" i="7"/>
  <c r="BE934" i="7"/>
  <c r="BE935" i="7"/>
  <c r="BE936" i="7"/>
  <c r="BE937" i="7"/>
  <c r="BE938" i="7"/>
  <c r="BE939" i="7"/>
  <c r="BE940" i="7"/>
  <c r="BE941" i="7"/>
  <c r="BE942" i="7"/>
  <c r="BE943" i="7"/>
  <c r="BE944" i="7"/>
  <c r="BE945" i="7"/>
  <c r="BE946" i="7"/>
  <c r="BE947" i="7"/>
  <c r="BE948" i="7"/>
  <c r="BE949" i="7"/>
  <c r="BE950" i="7"/>
  <c r="BE951" i="7"/>
  <c r="BE952" i="7"/>
  <c r="BE953" i="7"/>
  <c r="BE954" i="7"/>
  <c r="BE955" i="7"/>
  <c r="BE956" i="7"/>
  <c r="BE957" i="7"/>
  <c r="BE958" i="7"/>
  <c r="BE959" i="7"/>
  <c r="BE960" i="7"/>
  <c r="BE961" i="7"/>
  <c r="BE962" i="7"/>
  <c r="BE963" i="7"/>
  <c r="BE964" i="7"/>
  <c r="BE965" i="7"/>
  <c r="BE966" i="7"/>
  <c r="BE967" i="7"/>
  <c r="BE968" i="7"/>
  <c r="BE969" i="7"/>
  <c r="BE970" i="7"/>
  <c r="BE971" i="7"/>
  <c r="BE972" i="7"/>
  <c r="BE973" i="7"/>
  <c r="BE974" i="7"/>
  <c r="BE975" i="7"/>
  <c r="BE976" i="7"/>
  <c r="BE977" i="7"/>
  <c r="BE978" i="7"/>
  <c r="BE979" i="7"/>
  <c r="BE980" i="7"/>
  <c r="BE981" i="7"/>
  <c r="BE982" i="7"/>
  <c r="BE983" i="7"/>
  <c r="BE984" i="7"/>
  <c r="BE985" i="7"/>
  <c r="BE986" i="7"/>
  <c r="BE987" i="7"/>
  <c r="BE988" i="7"/>
  <c r="BE989" i="7"/>
  <c r="BE990" i="7"/>
  <c r="BE991" i="7"/>
  <c r="BE992" i="7"/>
  <c r="BE993" i="7"/>
  <c r="BE994" i="7"/>
  <c r="BE995" i="7"/>
  <c r="BE996" i="7"/>
  <c r="BE997" i="7"/>
  <c r="BE998" i="7"/>
  <c r="BE999" i="7"/>
  <c r="BE1000" i="7"/>
  <c r="BE1001" i="7"/>
  <c r="BE1002" i="7"/>
  <c r="BE1003" i="7"/>
  <c r="BE1004" i="7"/>
  <c r="BE1005" i="7"/>
  <c r="BE1006" i="7"/>
  <c r="BE1007" i="7"/>
  <c r="BE1008" i="7"/>
  <c r="BE1009" i="7"/>
  <c r="BE1010" i="7"/>
  <c r="BE1011" i="7"/>
  <c r="BE1012" i="7"/>
  <c r="BE1013" i="7"/>
  <c r="BE1014" i="7"/>
  <c r="BE1015" i="7"/>
  <c r="BE1016" i="7"/>
  <c r="BE1017" i="7"/>
  <c r="BE1018" i="7"/>
  <c r="BE1019" i="7"/>
  <c r="BE1020" i="7"/>
  <c r="BE1021" i="7"/>
  <c r="BE1022" i="7"/>
  <c r="BE1023" i="7"/>
  <c r="BE1024" i="7"/>
  <c r="BE1025" i="7"/>
  <c r="BE1026" i="7"/>
  <c r="BE1027" i="7"/>
  <c r="BE1028" i="7"/>
  <c r="BE1029" i="7"/>
  <c r="BE1030" i="7"/>
  <c r="BE1031" i="7"/>
  <c r="BE1032" i="7"/>
  <c r="BE1033" i="7"/>
  <c r="BE1034" i="7"/>
  <c r="BE35" i="7"/>
  <c r="A36" i="7"/>
  <c r="E36" i="7"/>
  <c r="A37" i="7"/>
  <c r="E37" i="7"/>
  <c r="A38" i="7"/>
  <c r="E38" i="7"/>
  <c r="A39" i="7"/>
  <c r="E39" i="7"/>
  <c r="A40" i="7"/>
  <c r="E40" i="7"/>
  <c r="A41" i="7"/>
  <c r="E41" i="7"/>
  <c r="A42" i="7"/>
  <c r="E42" i="7"/>
  <c r="A43" i="7"/>
  <c r="E43" i="7"/>
  <c r="A44" i="7"/>
  <c r="E44" i="7"/>
  <c r="A45" i="7"/>
  <c r="E45" i="7"/>
  <c r="A46" i="7"/>
  <c r="E46" i="7"/>
  <c r="A47" i="7"/>
  <c r="E47" i="7"/>
  <c r="A48" i="7"/>
  <c r="E48" i="7"/>
  <c r="A49" i="7"/>
  <c r="E49" i="7"/>
  <c r="A50" i="7"/>
  <c r="E50" i="7"/>
  <c r="A51" i="7"/>
  <c r="E51" i="7"/>
  <c r="A52" i="7"/>
  <c r="E52" i="7"/>
  <c r="A53" i="7"/>
  <c r="E53" i="7"/>
  <c r="A54" i="7"/>
  <c r="E54" i="7"/>
  <c r="A55" i="7"/>
  <c r="E55" i="7"/>
  <c r="A56" i="7"/>
  <c r="E56" i="7"/>
  <c r="A57" i="7"/>
  <c r="E57" i="7"/>
  <c r="A58" i="7"/>
  <c r="E58" i="7"/>
  <c r="A59" i="7"/>
  <c r="E59" i="7"/>
  <c r="A60" i="7"/>
  <c r="E60" i="7"/>
  <c r="A61" i="7"/>
  <c r="E61" i="7"/>
  <c r="A62" i="7"/>
  <c r="E62" i="7"/>
  <c r="A63" i="7"/>
  <c r="E63" i="7"/>
  <c r="A64" i="7"/>
  <c r="E64" i="7"/>
  <c r="A65" i="7"/>
  <c r="E65" i="7"/>
  <c r="A66" i="7"/>
  <c r="E66" i="7"/>
  <c r="A67" i="7"/>
  <c r="E67" i="7"/>
  <c r="A68" i="7"/>
  <c r="E68" i="7"/>
  <c r="A69" i="7"/>
  <c r="E69" i="7"/>
  <c r="A70" i="7"/>
  <c r="E70" i="7"/>
  <c r="A71" i="7"/>
  <c r="E71" i="7"/>
  <c r="A72" i="7"/>
  <c r="E72" i="7"/>
  <c r="A73" i="7"/>
  <c r="E73" i="7"/>
  <c r="A74" i="7"/>
  <c r="E74" i="7"/>
  <c r="A75" i="7"/>
  <c r="E75" i="7"/>
  <c r="A76" i="7"/>
  <c r="E76" i="7"/>
  <c r="A77" i="7"/>
  <c r="E77" i="7"/>
  <c r="A78" i="7"/>
  <c r="E78" i="7"/>
  <c r="A79" i="7"/>
  <c r="E79" i="7"/>
  <c r="A80" i="7"/>
  <c r="E80" i="7"/>
  <c r="A81" i="7"/>
  <c r="E81" i="7"/>
  <c r="A82" i="7"/>
  <c r="E82" i="7"/>
  <c r="A83" i="7"/>
  <c r="E83" i="7"/>
  <c r="A84" i="7"/>
  <c r="E84" i="7"/>
  <c r="A85" i="7"/>
  <c r="E85" i="7"/>
  <c r="A86" i="7"/>
  <c r="E86" i="7"/>
  <c r="A87" i="7"/>
  <c r="E87" i="7"/>
  <c r="A88" i="7"/>
  <c r="E88" i="7"/>
  <c r="A89" i="7"/>
  <c r="E89" i="7"/>
  <c r="A90" i="7"/>
  <c r="E90" i="7"/>
  <c r="A91" i="7"/>
  <c r="E91" i="7"/>
  <c r="A92" i="7"/>
  <c r="E92" i="7"/>
  <c r="A93" i="7"/>
  <c r="E93" i="7"/>
  <c r="A94" i="7"/>
  <c r="E94" i="7"/>
  <c r="A95" i="7"/>
  <c r="E95" i="7"/>
  <c r="A96" i="7"/>
  <c r="E96" i="7"/>
  <c r="A97" i="7"/>
  <c r="E97" i="7"/>
  <c r="A98" i="7"/>
  <c r="E98" i="7"/>
  <c r="A99" i="7"/>
  <c r="E99" i="7"/>
  <c r="A100" i="7"/>
  <c r="E100" i="7"/>
  <c r="A101" i="7"/>
  <c r="E101" i="7"/>
  <c r="A102" i="7"/>
  <c r="E102" i="7"/>
  <c r="A103" i="7"/>
  <c r="E103" i="7"/>
  <c r="A104" i="7"/>
  <c r="E104" i="7"/>
  <c r="A105" i="7"/>
  <c r="E105" i="7"/>
  <c r="A106" i="7"/>
  <c r="E106" i="7"/>
  <c r="A107" i="7"/>
  <c r="E107" i="7"/>
  <c r="A108" i="7"/>
  <c r="E108" i="7"/>
  <c r="A109" i="7"/>
  <c r="E109" i="7"/>
  <c r="A110" i="7"/>
  <c r="E110" i="7"/>
  <c r="A111" i="7"/>
  <c r="E111" i="7"/>
  <c r="A112" i="7"/>
  <c r="E112" i="7"/>
  <c r="A113" i="7"/>
  <c r="E113" i="7"/>
  <c r="A114" i="7"/>
  <c r="E114" i="7"/>
  <c r="A115" i="7"/>
  <c r="E115" i="7"/>
  <c r="A116" i="7"/>
  <c r="E116" i="7"/>
  <c r="A117" i="7"/>
  <c r="E117" i="7"/>
  <c r="A118" i="7"/>
  <c r="E118" i="7"/>
  <c r="A119" i="7"/>
  <c r="E119" i="7"/>
  <c r="E120" i="7"/>
  <c r="A121" i="7"/>
  <c r="E121" i="7"/>
  <c r="E122" i="7"/>
  <c r="E123" i="7"/>
  <c r="A124" i="7"/>
  <c r="E124" i="7"/>
  <c r="A125" i="7"/>
  <c r="E125" i="7"/>
  <c r="A126" i="7"/>
  <c r="E126" i="7"/>
  <c r="A127" i="7"/>
  <c r="E127" i="7"/>
  <c r="A128" i="7"/>
  <c r="E128" i="7"/>
  <c r="A129" i="7"/>
  <c r="E129" i="7"/>
  <c r="A130" i="7"/>
  <c r="E130" i="7"/>
  <c r="A131" i="7"/>
  <c r="E131" i="7"/>
  <c r="A132" i="7"/>
  <c r="E132" i="7"/>
  <c r="A133" i="7"/>
  <c r="E133" i="7"/>
  <c r="A134" i="7"/>
  <c r="E134" i="7"/>
  <c r="A135" i="7"/>
  <c r="E135" i="7"/>
  <c r="A136" i="7"/>
  <c r="E136" i="7"/>
  <c r="A137" i="7"/>
  <c r="E137" i="7"/>
  <c r="A138" i="7"/>
  <c r="E138" i="7"/>
  <c r="A139" i="7"/>
  <c r="E139" i="7"/>
  <c r="A140" i="7"/>
  <c r="E140" i="7"/>
  <c r="A141" i="7"/>
  <c r="E141" i="7"/>
  <c r="A142" i="7"/>
  <c r="E142" i="7"/>
  <c r="A143" i="7"/>
  <c r="E143" i="7"/>
  <c r="A144" i="7"/>
  <c r="E144" i="7"/>
  <c r="A145" i="7"/>
  <c r="E145" i="7"/>
  <c r="A146" i="7"/>
  <c r="E146" i="7"/>
  <c r="A147" i="7"/>
  <c r="E147" i="7"/>
  <c r="A148" i="7"/>
  <c r="E148" i="7"/>
  <c r="A149" i="7"/>
  <c r="E149" i="7"/>
  <c r="A150" i="7"/>
  <c r="E150" i="7"/>
  <c r="A151" i="7"/>
  <c r="E151" i="7"/>
  <c r="A152" i="7"/>
  <c r="E152" i="7"/>
  <c r="A153" i="7"/>
  <c r="E153" i="7"/>
  <c r="A154" i="7"/>
  <c r="E154" i="7"/>
  <c r="A155" i="7"/>
  <c r="E155" i="7"/>
  <c r="A156" i="7"/>
  <c r="E156" i="7"/>
  <c r="A157" i="7"/>
  <c r="E157" i="7"/>
  <c r="A158" i="7"/>
  <c r="E158" i="7"/>
  <c r="A159" i="7"/>
  <c r="E159" i="7"/>
  <c r="A160" i="7"/>
  <c r="E160" i="7"/>
  <c r="A161" i="7"/>
  <c r="E161" i="7"/>
  <c r="A162" i="7"/>
  <c r="E162" i="7"/>
  <c r="A163" i="7"/>
  <c r="E163" i="7"/>
  <c r="A164" i="7"/>
  <c r="E164" i="7"/>
  <c r="A165" i="7"/>
  <c r="E165" i="7"/>
  <c r="A166" i="7"/>
  <c r="E166" i="7"/>
  <c r="A167" i="7"/>
  <c r="E167" i="7"/>
  <c r="A168" i="7"/>
  <c r="E168" i="7"/>
  <c r="A169" i="7"/>
  <c r="E169" i="7"/>
  <c r="A170" i="7"/>
  <c r="E170" i="7"/>
  <c r="E171" i="7"/>
  <c r="A172" i="7"/>
  <c r="E172" i="7"/>
  <c r="A173" i="7"/>
  <c r="E173" i="7"/>
  <c r="A174" i="7"/>
  <c r="E174" i="7"/>
  <c r="A175" i="7"/>
  <c r="E175" i="7"/>
  <c r="A176" i="7"/>
  <c r="E176" i="7"/>
  <c r="A177" i="7"/>
  <c r="E177" i="7"/>
  <c r="A178" i="7"/>
  <c r="E178" i="7"/>
  <c r="A179" i="7"/>
  <c r="E179" i="7"/>
  <c r="A180" i="7"/>
  <c r="E180" i="7"/>
  <c r="E181" i="7"/>
  <c r="A182" i="7"/>
  <c r="E182" i="7"/>
  <c r="A183" i="7"/>
  <c r="E183" i="7"/>
  <c r="A184" i="7"/>
  <c r="E184" i="7"/>
  <c r="E185" i="7"/>
  <c r="A186" i="7"/>
  <c r="E186" i="7"/>
  <c r="A187" i="7"/>
  <c r="E187" i="7"/>
  <c r="A188" i="7"/>
  <c r="E188" i="7"/>
  <c r="A189" i="7"/>
  <c r="E189" i="7"/>
  <c r="A190" i="7"/>
  <c r="E190" i="7"/>
  <c r="A191" i="7"/>
  <c r="E191" i="7"/>
  <c r="A192" i="7"/>
  <c r="E192" i="7"/>
  <c r="A193" i="7"/>
  <c r="E193" i="7"/>
  <c r="A194" i="7"/>
  <c r="E194" i="7"/>
  <c r="A195" i="7"/>
  <c r="E195" i="7"/>
  <c r="A196" i="7"/>
  <c r="E196" i="7"/>
  <c r="A197" i="7"/>
  <c r="E197" i="7"/>
  <c r="A198" i="7"/>
  <c r="E198" i="7"/>
  <c r="A199" i="7"/>
  <c r="E199" i="7"/>
  <c r="A200" i="7"/>
  <c r="E200" i="7"/>
  <c r="A201" i="7"/>
  <c r="E201" i="7"/>
  <c r="A202" i="7"/>
  <c r="E202" i="7"/>
  <c r="A203" i="7"/>
  <c r="E203" i="7"/>
  <c r="A204" i="7"/>
  <c r="E204" i="7"/>
  <c r="A205" i="7"/>
  <c r="E205" i="7"/>
  <c r="A206" i="7"/>
  <c r="E206" i="7"/>
  <c r="A207" i="7"/>
  <c r="E207" i="7"/>
  <c r="A208" i="7"/>
  <c r="E208" i="7"/>
  <c r="A209" i="7"/>
  <c r="E209" i="7"/>
  <c r="A210" i="7"/>
  <c r="E210" i="7"/>
  <c r="A211" i="7"/>
  <c r="E211" i="7"/>
  <c r="A212" i="7"/>
  <c r="E212" i="7"/>
  <c r="A213" i="7"/>
  <c r="E213" i="7"/>
  <c r="A214" i="7"/>
  <c r="E214" i="7"/>
  <c r="A215" i="7"/>
  <c r="E215" i="7"/>
  <c r="A216" i="7"/>
  <c r="E216" i="7"/>
  <c r="A217" i="7"/>
  <c r="E217" i="7"/>
  <c r="A218" i="7"/>
  <c r="E218" i="7"/>
  <c r="A219" i="7"/>
  <c r="E219" i="7"/>
  <c r="A220" i="7"/>
  <c r="E220" i="7"/>
  <c r="A221" i="7"/>
  <c r="E221" i="7"/>
  <c r="A222" i="7"/>
  <c r="E222" i="7"/>
  <c r="A223" i="7"/>
  <c r="E223" i="7"/>
  <c r="A224" i="7"/>
  <c r="E224" i="7"/>
  <c r="A225" i="7"/>
  <c r="E225" i="7"/>
  <c r="A226" i="7"/>
  <c r="E226" i="7"/>
  <c r="A227" i="7"/>
  <c r="E227" i="7"/>
  <c r="A228" i="7"/>
  <c r="E228" i="7"/>
  <c r="A229" i="7"/>
  <c r="E229" i="7"/>
  <c r="A230" i="7"/>
  <c r="E230" i="7"/>
  <c r="A231" i="7"/>
  <c r="E231" i="7"/>
  <c r="A232" i="7"/>
  <c r="E232" i="7"/>
  <c r="A233" i="7"/>
  <c r="E233" i="7"/>
  <c r="A234" i="7"/>
  <c r="E234" i="7"/>
  <c r="A235" i="7"/>
  <c r="E235" i="7"/>
  <c r="A236" i="7"/>
  <c r="E236" i="7"/>
  <c r="A237" i="7"/>
  <c r="E237" i="7"/>
  <c r="A238" i="7"/>
  <c r="E238" i="7"/>
  <c r="A239" i="7"/>
  <c r="E239" i="7"/>
  <c r="A240" i="7"/>
  <c r="E240" i="7"/>
  <c r="A241" i="7"/>
  <c r="E241" i="7"/>
  <c r="A242" i="7"/>
  <c r="E242" i="7"/>
  <c r="A243" i="7"/>
  <c r="E243" i="7"/>
  <c r="A244" i="7"/>
  <c r="E244" i="7"/>
  <c r="A245" i="7"/>
  <c r="E245" i="7"/>
  <c r="A246" i="7"/>
  <c r="E246" i="7"/>
  <c r="A247" i="7"/>
  <c r="E247" i="7"/>
  <c r="A248" i="7"/>
  <c r="E248" i="7"/>
  <c r="A249" i="7"/>
  <c r="E249" i="7"/>
  <c r="A250" i="7"/>
  <c r="E250" i="7"/>
  <c r="A251" i="7"/>
  <c r="E251" i="7"/>
  <c r="A252" i="7"/>
  <c r="E252" i="7"/>
  <c r="A253" i="7"/>
  <c r="E253" i="7"/>
  <c r="A254" i="7"/>
  <c r="E254" i="7"/>
  <c r="A255" i="7"/>
  <c r="E255" i="7"/>
  <c r="A256" i="7"/>
  <c r="E256" i="7"/>
  <c r="A257" i="7"/>
  <c r="E257" i="7"/>
  <c r="A258" i="7"/>
  <c r="E258" i="7"/>
  <c r="A259" i="7"/>
  <c r="E259" i="7"/>
  <c r="A260" i="7"/>
  <c r="E260" i="7"/>
  <c r="A261" i="7"/>
  <c r="E261" i="7"/>
  <c r="A262" i="7"/>
  <c r="E262" i="7"/>
  <c r="A263" i="7"/>
  <c r="E263" i="7"/>
  <c r="A264" i="7"/>
  <c r="E264" i="7"/>
  <c r="A265" i="7"/>
  <c r="E265" i="7"/>
  <c r="A266" i="7"/>
  <c r="E266" i="7"/>
  <c r="A267" i="7"/>
  <c r="E267" i="7"/>
  <c r="A268" i="7"/>
  <c r="E268" i="7"/>
  <c r="A269" i="7"/>
  <c r="E269" i="7"/>
  <c r="A270" i="7"/>
  <c r="E270" i="7"/>
  <c r="A271" i="7"/>
  <c r="E271" i="7"/>
  <c r="A272" i="7"/>
  <c r="E272" i="7"/>
  <c r="A273" i="7"/>
  <c r="E273" i="7"/>
  <c r="A274" i="7"/>
  <c r="E274" i="7"/>
  <c r="A275" i="7"/>
  <c r="E275" i="7"/>
  <c r="A276" i="7"/>
  <c r="E276" i="7"/>
  <c r="A277" i="7"/>
  <c r="E277" i="7"/>
  <c r="A278" i="7"/>
  <c r="E278" i="7"/>
  <c r="A279" i="7"/>
  <c r="E279" i="7"/>
  <c r="A280" i="7"/>
  <c r="E280" i="7"/>
  <c r="A281" i="7"/>
  <c r="E281" i="7"/>
  <c r="A282" i="7"/>
  <c r="E282" i="7"/>
  <c r="A283" i="7"/>
  <c r="E283" i="7"/>
  <c r="A284" i="7"/>
  <c r="E284" i="7"/>
  <c r="A285" i="7"/>
  <c r="E285" i="7"/>
  <c r="A286" i="7"/>
  <c r="E286" i="7"/>
  <c r="A287" i="7"/>
  <c r="E287" i="7"/>
  <c r="A288" i="7"/>
  <c r="E288" i="7"/>
  <c r="A289" i="7"/>
  <c r="E289" i="7"/>
  <c r="A290" i="7"/>
  <c r="E290" i="7"/>
  <c r="A291" i="7"/>
  <c r="E291" i="7"/>
  <c r="A292" i="7"/>
  <c r="E292" i="7"/>
  <c r="A293" i="7"/>
  <c r="E293" i="7"/>
  <c r="A294" i="7"/>
  <c r="E294" i="7"/>
  <c r="A295" i="7"/>
  <c r="E295" i="7"/>
  <c r="A296" i="7"/>
  <c r="E296" i="7"/>
  <c r="A297" i="7"/>
  <c r="E297" i="7"/>
  <c r="A298" i="7"/>
  <c r="E298" i="7"/>
  <c r="A299" i="7"/>
  <c r="E299" i="7"/>
  <c r="A300" i="7"/>
  <c r="E300" i="7"/>
  <c r="A301" i="7"/>
  <c r="E301" i="7"/>
  <c r="A302" i="7"/>
  <c r="E302" i="7"/>
  <c r="A303" i="7"/>
  <c r="E303" i="7"/>
  <c r="A304" i="7"/>
  <c r="E304" i="7"/>
  <c r="A305" i="7"/>
  <c r="E305" i="7"/>
  <c r="A306" i="7"/>
  <c r="E306" i="7"/>
  <c r="A307" i="7"/>
  <c r="E307" i="7"/>
  <c r="A308" i="7"/>
  <c r="E308" i="7"/>
  <c r="A309" i="7"/>
  <c r="E309" i="7"/>
  <c r="A310" i="7"/>
  <c r="E310" i="7"/>
  <c r="A311" i="7"/>
  <c r="E311" i="7"/>
  <c r="A312" i="7"/>
  <c r="E312" i="7"/>
  <c r="A313" i="7"/>
  <c r="E313" i="7"/>
  <c r="E314" i="7"/>
  <c r="A315" i="7"/>
  <c r="E315" i="7"/>
  <c r="A316" i="7"/>
  <c r="E316" i="7"/>
  <c r="A317" i="7"/>
  <c r="E317" i="7"/>
  <c r="E318" i="7"/>
  <c r="A319" i="7"/>
  <c r="E319" i="7"/>
  <c r="A320" i="7"/>
  <c r="E320" i="7"/>
  <c r="A321" i="7"/>
  <c r="E321" i="7"/>
  <c r="A322" i="7"/>
  <c r="E322" i="7"/>
  <c r="A323" i="7"/>
  <c r="E323" i="7"/>
  <c r="A324" i="7"/>
  <c r="E324" i="7"/>
  <c r="A325" i="7"/>
  <c r="E325" i="7"/>
  <c r="A326" i="7"/>
  <c r="E326" i="7"/>
  <c r="A327" i="7"/>
  <c r="E327" i="7"/>
  <c r="A328" i="7"/>
  <c r="E328" i="7"/>
  <c r="A329" i="7"/>
  <c r="E329" i="7"/>
  <c r="A330" i="7"/>
  <c r="E330" i="7"/>
  <c r="E331" i="7"/>
  <c r="A332" i="7"/>
  <c r="E332" i="7"/>
  <c r="E333" i="7"/>
  <c r="A334" i="7"/>
  <c r="E334" i="7"/>
  <c r="A335" i="7"/>
  <c r="E335" i="7"/>
  <c r="A336" i="7"/>
  <c r="E336" i="7"/>
  <c r="A337" i="7"/>
  <c r="E337" i="7"/>
  <c r="A338" i="7"/>
  <c r="E338" i="7"/>
  <c r="A339" i="7"/>
  <c r="E339" i="7"/>
  <c r="A340" i="7"/>
  <c r="E340" i="7"/>
  <c r="A341" i="7"/>
  <c r="E341" i="7"/>
  <c r="A342" i="7"/>
  <c r="E342" i="7"/>
  <c r="A343" i="7"/>
  <c r="E343" i="7"/>
  <c r="A344" i="7"/>
  <c r="E344" i="7"/>
  <c r="A345" i="7"/>
  <c r="E345" i="7"/>
  <c r="A346" i="7"/>
  <c r="E346" i="7"/>
  <c r="A347" i="7"/>
  <c r="E347" i="7"/>
  <c r="A348" i="7"/>
  <c r="E348" i="7"/>
  <c r="A349" i="7"/>
  <c r="E349" i="7"/>
  <c r="A350" i="7"/>
  <c r="E350" i="7"/>
  <c r="A351" i="7"/>
  <c r="E351" i="7"/>
  <c r="A352" i="7"/>
  <c r="E352" i="7"/>
  <c r="A353" i="7"/>
  <c r="E353" i="7"/>
  <c r="A354" i="7"/>
  <c r="E354" i="7"/>
  <c r="A355" i="7"/>
  <c r="E355" i="7"/>
  <c r="A356" i="7"/>
  <c r="E356" i="7"/>
  <c r="A357" i="7"/>
  <c r="E357" i="7"/>
  <c r="A358" i="7"/>
  <c r="E358" i="7"/>
  <c r="A359" i="7"/>
  <c r="E359" i="7"/>
  <c r="A360" i="7"/>
  <c r="E360" i="7"/>
  <c r="A361" i="7"/>
  <c r="E361" i="7"/>
  <c r="A362" i="7"/>
  <c r="E362" i="7"/>
  <c r="A363" i="7"/>
  <c r="E363" i="7"/>
  <c r="A364" i="7"/>
  <c r="E364" i="7"/>
  <c r="A365" i="7"/>
  <c r="E365" i="7"/>
  <c r="A366" i="7"/>
  <c r="E366" i="7"/>
  <c r="A367" i="7"/>
  <c r="E367" i="7"/>
  <c r="E368" i="7"/>
  <c r="E369" i="7"/>
  <c r="A370" i="7"/>
  <c r="E370" i="7"/>
  <c r="A371" i="7"/>
  <c r="E371" i="7"/>
  <c r="A372" i="7"/>
  <c r="E372" i="7"/>
  <c r="E373" i="7"/>
  <c r="E374" i="7"/>
  <c r="E375" i="7"/>
  <c r="A376" i="7"/>
  <c r="E376" i="7"/>
  <c r="A377" i="7"/>
  <c r="E377" i="7"/>
  <c r="A378" i="7"/>
  <c r="E378" i="7"/>
  <c r="A379" i="7"/>
  <c r="E379" i="7"/>
  <c r="E380" i="7"/>
  <c r="E381" i="7"/>
  <c r="A382" i="7"/>
  <c r="E382" i="7"/>
  <c r="A383" i="7"/>
  <c r="E383" i="7"/>
  <c r="A384" i="7"/>
  <c r="E384" i="7"/>
  <c r="A385" i="7"/>
  <c r="E385" i="7"/>
  <c r="A386" i="7"/>
  <c r="E386" i="7"/>
  <c r="A387" i="7"/>
  <c r="E387" i="7"/>
  <c r="A388" i="7"/>
  <c r="E388" i="7"/>
  <c r="A389" i="7"/>
  <c r="E389" i="7"/>
  <c r="A390" i="7"/>
  <c r="E390" i="7"/>
  <c r="A391" i="7"/>
  <c r="E391" i="7"/>
  <c r="A392" i="7"/>
  <c r="E392" i="7"/>
  <c r="A393" i="7"/>
  <c r="E393" i="7"/>
  <c r="A394" i="7"/>
  <c r="E394" i="7"/>
  <c r="A395" i="7"/>
  <c r="E395" i="7"/>
  <c r="A396" i="7"/>
  <c r="E396" i="7"/>
  <c r="A397" i="7"/>
  <c r="E397" i="7"/>
  <c r="A398" i="7"/>
  <c r="E398" i="7"/>
  <c r="A399" i="7"/>
  <c r="E399" i="7"/>
  <c r="A400" i="7"/>
  <c r="E400" i="7"/>
  <c r="A401" i="7"/>
  <c r="E401" i="7"/>
  <c r="A402" i="7"/>
  <c r="E402" i="7"/>
  <c r="A403" i="7"/>
  <c r="E403" i="7"/>
  <c r="A404" i="7"/>
  <c r="E404" i="7"/>
  <c r="A405" i="7"/>
  <c r="E405" i="7"/>
  <c r="A406" i="7"/>
  <c r="E406" i="7"/>
  <c r="A407" i="7"/>
  <c r="E407" i="7"/>
  <c r="A408" i="7"/>
  <c r="E408" i="7"/>
  <c r="A409" i="7"/>
  <c r="E409" i="7"/>
  <c r="A410" i="7"/>
  <c r="E410" i="7"/>
  <c r="A411" i="7"/>
  <c r="E411" i="7"/>
  <c r="A412" i="7"/>
  <c r="E412" i="7"/>
  <c r="A413" i="7"/>
  <c r="E413" i="7"/>
  <c r="A414" i="7"/>
  <c r="E414" i="7"/>
  <c r="A415" i="7"/>
  <c r="E415" i="7"/>
  <c r="A416" i="7"/>
  <c r="E416" i="7"/>
  <c r="A417" i="7"/>
  <c r="E417" i="7"/>
  <c r="A418" i="7"/>
  <c r="E418" i="7"/>
  <c r="A419" i="7"/>
  <c r="E419" i="7"/>
  <c r="A420" i="7"/>
  <c r="E420" i="7"/>
  <c r="A421" i="7"/>
  <c r="E421" i="7"/>
  <c r="A422" i="7"/>
  <c r="E422" i="7"/>
  <c r="A423" i="7"/>
  <c r="E423" i="7"/>
  <c r="A424" i="7"/>
  <c r="E424" i="7"/>
  <c r="A425" i="7"/>
  <c r="E425" i="7"/>
  <c r="A426" i="7"/>
  <c r="E426" i="7"/>
  <c r="A427" i="7"/>
  <c r="E427" i="7"/>
  <c r="A428" i="7"/>
  <c r="E428" i="7"/>
  <c r="A429" i="7"/>
  <c r="E429" i="7"/>
  <c r="A430" i="7"/>
  <c r="E430" i="7"/>
  <c r="A431" i="7"/>
  <c r="E431" i="7"/>
  <c r="A432" i="7"/>
  <c r="E432" i="7"/>
  <c r="A433" i="7"/>
  <c r="E433" i="7"/>
  <c r="A434" i="7"/>
  <c r="E434" i="7"/>
  <c r="A435" i="7"/>
  <c r="E435" i="7"/>
  <c r="A436" i="7"/>
  <c r="E436" i="7"/>
  <c r="A437" i="7"/>
  <c r="E437" i="7"/>
  <c r="A438" i="7"/>
  <c r="E438" i="7"/>
  <c r="A439" i="7"/>
  <c r="E439" i="7"/>
  <c r="A440" i="7"/>
  <c r="E440" i="7"/>
  <c r="A441" i="7"/>
  <c r="E441" i="7"/>
  <c r="A442" i="7"/>
  <c r="E442" i="7"/>
  <c r="A443" i="7"/>
  <c r="E443" i="7"/>
  <c r="A444" i="7"/>
  <c r="E444" i="7"/>
  <c r="A445" i="7"/>
  <c r="E445" i="7"/>
  <c r="A446" i="7"/>
  <c r="E446" i="7"/>
  <c r="A447" i="7"/>
  <c r="E447" i="7"/>
  <c r="A448" i="7"/>
  <c r="E448" i="7"/>
  <c r="A449" i="7"/>
  <c r="E449" i="7"/>
  <c r="A450" i="7"/>
  <c r="E450" i="7"/>
  <c r="A451" i="7"/>
  <c r="E451" i="7"/>
  <c r="A452" i="7"/>
  <c r="E452" i="7"/>
  <c r="A453" i="7"/>
  <c r="E453" i="7"/>
  <c r="A454" i="7"/>
  <c r="E454" i="7"/>
  <c r="A455" i="7"/>
  <c r="E455" i="7"/>
  <c r="A456" i="7"/>
  <c r="E456" i="7"/>
  <c r="A457" i="7"/>
  <c r="E457" i="7"/>
  <c r="A458" i="7"/>
  <c r="E458" i="7"/>
  <c r="A459" i="7"/>
  <c r="E459" i="7"/>
  <c r="A460" i="7"/>
  <c r="E460" i="7"/>
  <c r="A461" i="7"/>
  <c r="E461" i="7"/>
  <c r="A462" i="7"/>
  <c r="E462" i="7"/>
  <c r="A463" i="7"/>
  <c r="E463" i="7"/>
  <c r="A464" i="7"/>
  <c r="E464" i="7"/>
  <c r="A465" i="7"/>
  <c r="E465" i="7"/>
  <c r="A466" i="7"/>
  <c r="E466" i="7"/>
  <c r="A467" i="7"/>
  <c r="E467" i="7"/>
  <c r="A468" i="7"/>
  <c r="E468" i="7"/>
  <c r="A469" i="7"/>
  <c r="E469" i="7"/>
  <c r="A470" i="7"/>
  <c r="E470" i="7"/>
  <c r="A471" i="7"/>
  <c r="E471" i="7"/>
  <c r="A472" i="7"/>
  <c r="E472" i="7"/>
  <c r="A473" i="7"/>
  <c r="E473" i="7"/>
  <c r="A474" i="7"/>
  <c r="E474" i="7"/>
  <c r="A475" i="7"/>
  <c r="E475" i="7"/>
  <c r="A476" i="7"/>
  <c r="E476" i="7"/>
  <c r="A477" i="7"/>
  <c r="E477" i="7"/>
  <c r="A478" i="7"/>
  <c r="E478" i="7"/>
  <c r="A479" i="7"/>
  <c r="E479" i="7"/>
  <c r="A480" i="7"/>
  <c r="E480" i="7"/>
  <c r="A481" i="7"/>
  <c r="E481" i="7"/>
  <c r="A482" i="7"/>
  <c r="E482" i="7"/>
  <c r="A483" i="7"/>
  <c r="E483" i="7"/>
  <c r="A484" i="7"/>
  <c r="E484" i="7"/>
  <c r="A485" i="7"/>
  <c r="E485" i="7"/>
  <c r="A486" i="7"/>
  <c r="E486" i="7"/>
  <c r="A487" i="7"/>
  <c r="E487" i="7"/>
  <c r="A488" i="7"/>
  <c r="E488" i="7"/>
  <c r="A489" i="7"/>
  <c r="E489" i="7"/>
  <c r="A490" i="7"/>
  <c r="E490" i="7"/>
  <c r="A491" i="7"/>
  <c r="E491" i="7"/>
  <c r="A492" i="7"/>
  <c r="E492" i="7"/>
  <c r="A493" i="7"/>
  <c r="E493" i="7"/>
  <c r="A494" i="7"/>
  <c r="E494" i="7"/>
  <c r="A495" i="7"/>
  <c r="E495" i="7"/>
  <c r="A496" i="7"/>
  <c r="E496" i="7"/>
  <c r="A497" i="7"/>
  <c r="E497" i="7"/>
  <c r="A498" i="7"/>
  <c r="E498" i="7"/>
  <c r="A499" i="7"/>
  <c r="E499" i="7"/>
  <c r="A500" i="7"/>
  <c r="E500" i="7"/>
  <c r="A501" i="7"/>
  <c r="E501" i="7"/>
  <c r="A502" i="7"/>
  <c r="E502" i="7"/>
  <c r="A503" i="7"/>
  <c r="E503" i="7"/>
  <c r="A504" i="7"/>
  <c r="E504" i="7"/>
  <c r="A505" i="7"/>
  <c r="E505" i="7"/>
  <c r="A506" i="7"/>
  <c r="E506" i="7"/>
  <c r="A507" i="7"/>
  <c r="E507" i="7"/>
  <c r="A508" i="7"/>
  <c r="E508" i="7"/>
  <c r="A509" i="7"/>
  <c r="E509" i="7"/>
  <c r="A510" i="7"/>
  <c r="E510" i="7"/>
  <c r="A511" i="7"/>
  <c r="E511" i="7"/>
  <c r="A512" i="7"/>
  <c r="E512" i="7"/>
  <c r="A513" i="7"/>
  <c r="E513" i="7"/>
  <c r="A514" i="7"/>
  <c r="E514" i="7"/>
  <c r="A515" i="7"/>
  <c r="E515" i="7"/>
  <c r="A516" i="7"/>
  <c r="E516" i="7"/>
  <c r="A517" i="7"/>
  <c r="E517" i="7"/>
  <c r="A518" i="7"/>
  <c r="E518" i="7"/>
  <c r="A519" i="7"/>
  <c r="E519" i="7"/>
  <c r="A520" i="7"/>
  <c r="E520" i="7"/>
  <c r="A521" i="7"/>
  <c r="E521" i="7"/>
  <c r="A522" i="7"/>
  <c r="E522" i="7"/>
  <c r="A523" i="7"/>
  <c r="E523" i="7"/>
  <c r="A524" i="7"/>
  <c r="E524" i="7"/>
  <c r="A525" i="7"/>
  <c r="E525" i="7"/>
  <c r="A526" i="7"/>
  <c r="E526" i="7"/>
  <c r="A527" i="7"/>
  <c r="E527" i="7"/>
  <c r="A528" i="7"/>
  <c r="E528" i="7"/>
  <c r="A529" i="7"/>
  <c r="E529" i="7"/>
  <c r="A530" i="7"/>
  <c r="E530" i="7"/>
  <c r="A531" i="7"/>
  <c r="E531" i="7"/>
  <c r="A532" i="7"/>
  <c r="E532" i="7"/>
  <c r="A533" i="7"/>
  <c r="E533" i="7"/>
  <c r="A534" i="7"/>
  <c r="E534" i="7"/>
  <c r="A535" i="7"/>
  <c r="E535" i="7"/>
  <c r="A536" i="7"/>
  <c r="E536" i="7"/>
  <c r="A537" i="7"/>
  <c r="E537" i="7"/>
  <c r="A538" i="7"/>
  <c r="E538" i="7"/>
  <c r="A539" i="7"/>
  <c r="E539" i="7"/>
  <c r="A540" i="7"/>
  <c r="E540" i="7"/>
  <c r="A541" i="7"/>
  <c r="E541" i="7"/>
  <c r="A542" i="7"/>
  <c r="E542" i="7"/>
  <c r="A543" i="7"/>
  <c r="E543" i="7"/>
  <c r="A544" i="7"/>
  <c r="E544" i="7"/>
  <c r="A545" i="7"/>
  <c r="E545" i="7"/>
  <c r="A546" i="7"/>
  <c r="E546" i="7"/>
  <c r="A547" i="7"/>
  <c r="E547" i="7"/>
  <c r="A548" i="7"/>
  <c r="E548" i="7"/>
  <c r="A549" i="7"/>
  <c r="E549" i="7"/>
  <c r="A550" i="7"/>
  <c r="E550" i="7"/>
  <c r="A551" i="7"/>
  <c r="E551" i="7"/>
  <c r="A552" i="7"/>
  <c r="E552" i="7"/>
  <c r="A553" i="7"/>
  <c r="E553" i="7"/>
  <c r="A554" i="7"/>
  <c r="E554" i="7"/>
  <c r="A555" i="7"/>
  <c r="E555" i="7"/>
  <c r="A556" i="7"/>
  <c r="E556" i="7"/>
  <c r="A557" i="7"/>
  <c r="E557" i="7"/>
  <c r="A558" i="7"/>
  <c r="E558" i="7"/>
  <c r="A559" i="7"/>
  <c r="E559" i="7"/>
  <c r="A560" i="7"/>
  <c r="E560" i="7"/>
  <c r="A561" i="7"/>
  <c r="E561" i="7"/>
  <c r="A562" i="7"/>
  <c r="E562" i="7"/>
  <c r="A563" i="7"/>
  <c r="E563" i="7"/>
  <c r="A564" i="7"/>
  <c r="E564" i="7"/>
  <c r="A565" i="7"/>
  <c r="E565" i="7"/>
  <c r="A566" i="7"/>
  <c r="E566" i="7"/>
  <c r="A567" i="7"/>
  <c r="E567" i="7"/>
  <c r="A568" i="7"/>
  <c r="E568" i="7"/>
  <c r="A569" i="7"/>
  <c r="E569" i="7"/>
  <c r="A570" i="7"/>
  <c r="E570" i="7"/>
  <c r="A571" i="7"/>
  <c r="E571" i="7"/>
  <c r="A572" i="7"/>
  <c r="E572" i="7"/>
  <c r="A573" i="7"/>
  <c r="E573" i="7"/>
  <c r="A574" i="7"/>
  <c r="E574" i="7"/>
  <c r="A575" i="7"/>
  <c r="E575" i="7"/>
  <c r="A576" i="7"/>
  <c r="E576" i="7"/>
  <c r="A577" i="7"/>
  <c r="E577" i="7"/>
  <c r="A578" i="7"/>
  <c r="E578" i="7"/>
  <c r="A579" i="7"/>
  <c r="E579" i="7"/>
  <c r="A580" i="7"/>
  <c r="E580" i="7"/>
  <c r="A581" i="7"/>
  <c r="E581" i="7"/>
  <c r="A582" i="7"/>
  <c r="E582" i="7"/>
  <c r="A583" i="7"/>
  <c r="E583" i="7"/>
  <c r="A584" i="7"/>
  <c r="E584" i="7"/>
  <c r="A585" i="7"/>
  <c r="E585" i="7"/>
  <c r="A586" i="7"/>
  <c r="E586" i="7"/>
  <c r="A587" i="7"/>
  <c r="E587" i="7"/>
  <c r="A588" i="7"/>
  <c r="E588" i="7"/>
  <c r="A589" i="7"/>
  <c r="E589" i="7"/>
  <c r="A590" i="7"/>
  <c r="E590" i="7"/>
  <c r="A591" i="7"/>
  <c r="E591" i="7"/>
  <c r="A592" i="7"/>
  <c r="E592" i="7"/>
  <c r="A593" i="7"/>
  <c r="E593" i="7"/>
  <c r="A594" i="7"/>
  <c r="E594" i="7"/>
  <c r="A595" i="7"/>
  <c r="E595" i="7"/>
  <c r="A596" i="7"/>
  <c r="E596" i="7"/>
  <c r="A597" i="7"/>
  <c r="E597" i="7"/>
  <c r="A598" i="7"/>
  <c r="E598" i="7"/>
  <c r="A599" i="7"/>
  <c r="E599" i="7"/>
  <c r="A600" i="7"/>
  <c r="E600" i="7"/>
  <c r="A601" i="7"/>
  <c r="E601" i="7"/>
  <c r="A602" i="7"/>
  <c r="E602" i="7"/>
  <c r="A603" i="7"/>
  <c r="E603" i="7"/>
  <c r="A604" i="7"/>
  <c r="E604" i="7"/>
  <c r="A605" i="7"/>
  <c r="E605" i="7"/>
  <c r="A606" i="7"/>
  <c r="E606" i="7"/>
  <c r="A607" i="7"/>
  <c r="E607" i="7"/>
  <c r="A608" i="7"/>
  <c r="E608" i="7"/>
  <c r="A609" i="7"/>
  <c r="E609" i="7"/>
  <c r="A610" i="7"/>
  <c r="E610" i="7"/>
  <c r="A611" i="7"/>
  <c r="E611" i="7"/>
  <c r="A612" i="7"/>
  <c r="E612" i="7"/>
  <c r="A613" i="7"/>
  <c r="E613" i="7"/>
  <c r="A614" i="7"/>
  <c r="E614" i="7"/>
  <c r="A615" i="7"/>
  <c r="E615" i="7"/>
  <c r="A616" i="7"/>
  <c r="E616" i="7"/>
  <c r="A617" i="7"/>
  <c r="E617" i="7"/>
  <c r="A618" i="7"/>
  <c r="E618" i="7"/>
  <c r="A619" i="7"/>
  <c r="E619" i="7"/>
  <c r="A620" i="7"/>
  <c r="E620" i="7"/>
  <c r="A621" i="7"/>
  <c r="E621" i="7"/>
  <c r="A622" i="7"/>
  <c r="E622" i="7"/>
  <c r="A623" i="7"/>
  <c r="E623" i="7"/>
  <c r="A624" i="7"/>
  <c r="E624" i="7"/>
  <c r="A625" i="7"/>
  <c r="E625" i="7"/>
  <c r="A626" i="7"/>
  <c r="E626" i="7"/>
  <c r="A627" i="7"/>
  <c r="E627" i="7"/>
  <c r="A628" i="7"/>
  <c r="E628" i="7"/>
  <c r="A629" i="7"/>
  <c r="E629" i="7"/>
  <c r="A630" i="7"/>
  <c r="E630" i="7"/>
  <c r="A631" i="7"/>
  <c r="E631" i="7"/>
  <c r="A632" i="7"/>
  <c r="E632" i="7"/>
  <c r="A633" i="7"/>
  <c r="E633" i="7"/>
  <c r="A634" i="7"/>
  <c r="E634" i="7"/>
  <c r="A635" i="7"/>
  <c r="E635" i="7"/>
  <c r="A636" i="7"/>
  <c r="E636" i="7"/>
  <c r="A637" i="7"/>
  <c r="E637" i="7"/>
  <c r="A638" i="7"/>
  <c r="E638" i="7"/>
  <c r="A639" i="7"/>
  <c r="E639" i="7"/>
  <c r="A640" i="7"/>
  <c r="E640" i="7"/>
  <c r="A641" i="7"/>
  <c r="E641" i="7"/>
  <c r="A642" i="7"/>
  <c r="E642" i="7"/>
  <c r="A643" i="7"/>
  <c r="E643" i="7"/>
  <c r="A644" i="7"/>
  <c r="E644" i="7"/>
  <c r="A645" i="7"/>
  <c r="E645" i="7"/>
  <c r="A646" i="7"/>
  <c r="E646" i="7"/>
  <c r="A647" i="7"/>
  <c r="E647" i="7"/>
  <c r="A648" i="7"/>
  <c r="E648" i="7"/>
  <c r="A649" i="7"/>
  <c r="E649" i="7"/>
  <c r="A650" i="7"/>
  <c r="E650" i="7"/>
  <c r="A651" i="7"/>
  <c r="E651" i="7"/>
  <c r="A652" i="7"/>
  <c r="E652" i="7"/>
  <c r="A653" i="7"/>
  <c r="E653" i="7"/>
  <c r="A654" i="7"/>
  <c r="E654" i="7"/>
  <c r="A655" i="7"/>
  <c r="E655" i="7"/>
  <c r="A656" i="7"/>
  <c r="E656" i="7"/>
  <c r="A657" i="7"/>
  <c r="E657" i="7"/>
  <c r="A658" i="7"/>
  <c r="E658" i="7"/>
  <c r="A659" i="7"/>
  <c r="E659" i="7"/>
  <c r="A660" i="7"/>
  <c r="E660" i="7"/>
  <c r="A661" i="7"/>
  <c r="E661" i="7"/>
  <c r="A662" i="7"/>
  <c r="E662" i="7"/>
  <c r="A663" i="7"/>
  <c r="E663" i="7"/>
  <c r="A664" i="7"/>
  <c r="E664" i="7"/>
  <c r="A665" i="7"/>
  <c r="E665" i="7"/>
  <c r="A666" i="7"/>
  <c r="E666" i="7"/>
  <c r="A667" i="7"/>
  <c r="E667" i="7"/>
  <c r="A668" i="7"/>
  <c r="E668" i="7"/>
  <c r="A669" i="7"/>
  <c r="E669" i="7"/>
  <c r="A670" i="7"/>
  <c r="E670" i="7"/>
  <c r="A671" i="7"/>
  <c r="E671" i="7"/>
  <c r="A672" i="7"/>
  <c r="E672" i="7"/>
  <c r="A673" i="7"/>
  <c r="E673" i="7"/>
  <c r="A674" i="7"/>
  <c r="E674" i="7"/>
  <c r="A675" i="7"/>
  <c r="E675" i="7"/>
  <c r="A676" i="7"/>
  <c r="E676" i="7"/>
  <c r="A677" i="7"/>
  <c r="E677" i="7"/>
  <c r="A678" i="7"/>
  <c r="E678" i="7"/>
  <c r="A679" i="7"/>
  <c r="E679" i="7"/>
  <c r="A680" i="7"/>
  <c r="E680" i="7"/>
  <c r="A681" i="7"/>
  <c r="E681" i="7"/>
  <c r="A682" i="7"/>
  <c r="E682" i="7"/>
  <c r="A683" i="7"/>
  <c r="E683" i="7"/>
  <c r="A684" i="7"/>
  <c r="E684" i="7"/>
  <c r="A685" i="7"/>
  <c r="E685" i="7"/>
  <c r="A686" i="7"/>
  <c r="E686" i="7"/>
  <c r="A687" i="7"/>
  <c r="E687" i="7"/>
  <c r="A688" i="7"/>
  <c r="E688" i="7"/>
  <c r="A689" i="7"/>
  <c r="E689" i="7"/>
  <c r="A690" i="7"/>
  <c r="E690" i="7"/>
  <c r="A691" i="7"/>
  <c r="E691" i="7"/>
  <c r="A692" i="7"/>
  <c r="E692" i="7"/>
  <c r="A693" i="7"/>
  <c r="E693" i="7"/>
  <c r="A694" i="7"/>
  <c r="E694" i="7"/>
  <c r="A695" i="7"/>
  <c r="E695" i="7"/>
  <c r="A696" i="7"/>
  <c r="E696" i="7"/>
  <c r="A697" i="7"/>
  <c r="E697" i="7"/>
  <c r="A698" i="7"/>
  <c r="E698" i="7"/>
  <c r="A699" i="7"/>
  <c r="E699" i="7"/>
  <c r="A700" i="7"/>
  <c r="E700" i="7"/>
  <c r="A701" i="7"/>
  <c r="E701" i="7"/>
  <c r="A702" i="7"/>
  <c r="E702" i="7"/>
  <c r="A703" i="7"/>
  <c r="E703" i="7"/>
  <c r="A704" i="7"/>
  <c r="E704" i="7"/>
  <c r="A705" i="7"/>
  <c r="E705" i="7"/>
  <c r="A706" i="7"/>
  <c r="E706" i="7"/>
  <c r="A707" i="7"/>
  <c r="E707" i="7"/>
  <c r="A708" i="7"/>
  <c r="E708" i="7"/>
  <c r="A709" i="7"/>
  <c r="E709" i="7"/>
  <c r="A710" i="7"/>
  <c r="E710" i="7"/>
  <c r="A711" i="7"/>
  <c r="E711" i="7"/>
  <c r="A712" i="7"/>
  <c r="E712" i="7"/>
  <c r="A713" i="7"/>
  <c r="E713" i="7"/>
  <c r="A714" i="7"/>
  <c r="E714" i="7"/>
  <c r="A715" i="7"/>
  <c r="E715" i="7"/>
  <c r="A716" i="7"/>
  <c r="E716" i="7"/>
  <c r="A717" i="7"/>
  <c r="E717" i="7"/>
  <c r="A718" i="7"/>
  <c r="E718" i="7"/>
  <c r="A719" i="7"/>
  <c r="E719" i="7"/>
  <c r="A720" i="7"/>
  <c r="E720" i="7"/>
  <c r="A721" i="7"/>
  <c r="E721" i="7"/>
  <c r="A722" i="7"/>
  <c r="E722" i="7"/>
  <c r="A723" i="7"/>
  <c r="E723" i="7"/>
  <c r="A724" i="7"/>
  <c r="E724" i="7"/>
  <c r="A725" i="7"/>
  <c r="E725" i="7"/>
  <c r="A726" i="7"/>
  <c r="E726" i="7"/>
  <c r="A727" i="7"/>
  <c r="E727" i="7"/>
  <c r="A728" i="7"/>
  <c r="E728" i="7"/>
  <c r="A729" i="7"/>
  <c r="E729" i="7"/>
  <c r="A730" i="7"/>
  <c r="E730" i="7"/>
  <c r="A731" i="7"/>
  <c r="E731" i="7"/>
  <c r="A732" i="7"/>
  <c r="E732" i="7"/>
  <c r="A733" i="7"/>
  <c r="E733" i="7"/>
  <c r="A734" i="7"/>
  <c r="E734" i="7"/>
  <c r="A735" i="7"/>
  <c r="E735" i="7"/>
  <c r="A736" i="7"/>
  <c r="E736" i="7"/>
  <c r="A737" i="7"/>
  <c r="E737" i="7"/>
  <c r="A738" i="7"/>
  <c r="E738" i="7"/>
  <c r="A739" i="7"/>
  <c r="E739" i="7"/>
  <c r="A740" i="7"/>
  <c r="E740" i="7"/>
  <c r="A741" i="7"/>
  <c r="E741" i="7"/>
  <c r="A742" i="7"/>
  <c r="E742" i="7"/>
  <c r="A743" i="7"/>
  <c r="E743" i="7"/>
  <c r="A744" i="7"/>
  <c r="E744" i="7"/>
  <c r="A745" i="7"/>
  <c r="E745" i="7"/>
  <c r="A746" i="7"/>
  <c r="E746" i="7"/>
  <c r="A747" i="7"/>
  <c r="E747" i="7"/>
  <c r="A748" i="7"/>
  <c r="E748" i="7"/>
  <c r="A749" i="7"/>
  <c r="E749" i="7"/>
  <c r="A750" i="7"/>
  <c r="E750" i="7"/>
  <c r="A751" i="7"/>
  <c r="E751" i="7"/>
  <c r="A752" i="7"/>
  <c r="E752" i="7"/>
  <c r="A753" i="7"/>
  <c r="E753" i="7"/>
  <c r="A754" i="7"/>
  <c r="E754" i="7"/>
  <c r="A755" i="7"/>
  <c r="E755" i="7"/>
  <c r="A756" i="7"/>
  <c r="E756" i="7"/>
  <c r="A757" i="7"/>
  <c r="E757" i="7"/>
  <c r="A758" i="7"/>
  <c r="E758" i="7"/>
  <c r="A759" i="7"/>
  <c r="E759" i="7"/>
  <c r="A760" i="7"/>
  <c r="E760" i="7"/>
  <c r="A761" i="7"/>
  <c r="E761" i="7"/>
  <c r="A762" i="7"/>
  <c r="E762" i="7"/>
  <c r="A763" i="7"/>
  <c r="E763" i="7"/>
  <c r="A764" i="7"/>
  <c r="E764" i="7"/>
  <c r="A765" i="7"/>
  <c r="E765" i="7"/>
  <c r="A766" i="7"/>
  <c r="E766" i="7"/>
  <c r="A767" i="7"/>
  <c r="E767" i="7"/>
  <c r="A768" i="7"/>
  <c r="E768" i="7"/>
  <c r="A769" i="7"/>
  <c r="E769" i="7"/>
  <c r="A770" i="7"/>
  <c r="E770" i="7"/>
  <c r="A771" i="7"/>
  <c r="E771" i="7"/>
  <c r="A772" i="7"/>
  <c r="E772" i="7"/>
  <c r="A773" i="7"/>
  <c r="E773" i="7"/>
  <c r="A774" i="7"/>
  <c r="E774" i="7"/>
  <c r="A775" i="7"/>
  <c r="E775" i="7"/>
  <c r="A776" i="7"/>
  <c r="E776" i="7"/>
  <c r="A777" i="7"/>
  <c r="E777" i="7"/>
  <c r="A778" i="7"/>
  <c r="E778" i="7"/>
  <c r="A779" i="7"/>
  <c r="E779" i="7"/>
  <c r="A780" i="7"/>
  <c r="E780" i="7"/>
  <c r="A781" i="7"/>
  <c r="E781" i="7"/>
  <c r="A782" i="7"/>
  <c r="E782" i="7"/>
  <c r="A783" i="7"/>
  <c r="E783" i="7"/>
  <c r="A784" i="7"/>
  <c r="E784" i="7"/>
  <c r="A785" i="7"/>
  <c r="E785" i="7"/>
  <c r="A786" i="7"/>
  <c r="E786" i="7"/>
  <c r="A787" i="7"/>
  <c r="E787" i="7"/>
  <c r="A788" i="7"/>
  <c r="E788" i="7"/>
  <c r="A789" i="7"/>
  <c r="E789" i="7"/>
  <c r="A790" i="7"/>
  <c r="E790" i="7"/>
  <c r="A791" i="7"/>
  <c r="E791" i="7"/>
  <c r="A792" i="7"/>
  <c r="E792" i="7"/>
  <c r="A793" i="7"/>
  <c r="E793" i="7"/>
  <c r="A794" i="7"/>
  <c r="E794" i="7"/>
  <c r="A795" i="7"/>
  <c r="E795" i="7"/>
  <c r="A796" i="7"/>
  <c r="E796" i="7"/>
  <c r="A797" i="7"/>
  <c r="E797" i="7"/>
  <c r="A798" i="7"/>
  <c r="E798" i="7"/>
  <c r="A799" i="7"/>
  <c r="E799" i="7"/>
  <c r="A800" i="7"/>
  <c r="E800" i="7"/>
  <c r="A801" i="7"/>
  <c r="E801" i="7"/>
  <c r="A802" i="7"/>
  <c r="E802" i="7"/>
  <c r="A803" i="7"/>
  <c r="E803" i="7"/>
  <c r="A804" i="7"/>
  <c r="E804" i="7"/>
  <c r="A805" i="7"/>
  <c r="E805" i="7"/>
  <c r="A806" i="7"/>
  <c r="E806" i="7"/>
  <c r="A807" i="7"/>
  <c r="E807" i="7"/>
  <c r="A808" i="7"/>
  <c r="E808" i="7"/>
  <c r="A809" i="7"/>
  <c r="E809" i="7"/>
  <c r="A810" i="7"/>
  <c r="E810" i="7"/>
  <c r="A811" i="7"/>
  <c r="E811" i="7"/>
  <c r="A812" i="7"/>
  <c r="E812" i="7"/>
  <c r="A813" i="7"/>
  <c r="E813" i="7"/>
  <c r="A814" i="7"/>
  <c r="E814" i="7"/>
  <c r="A815" i="7"/>
  <c r="E815" i="7"/>
  <c r="A816" i="7"/>
  <c r="E816" i="7"/>
  <c r="A817" i="7"/>
  <c r="E817" i="7"/>
  <c r="A818" i="7"/>
  <c r="E818" i="7"/>
  <c r="A819" i="7"/>
  <c r="E819" i="7"/>
  <c r="A820" i="7"/>
  <c r="E820" i="7"/>
  <c r="A821" i="7"/>
  <c r="E821" i="7"/>
  <c r="A822" i="7"/>
  <c r="E822" i="7"/>
  <c r="A823" i="7"/>
  <c r="E823" i="7"/>
  <c r="A824" i="7"/>
  <c r="E824" i="7"/>
  <c r="A825" i="7"/>
  <c r="E825" i="7"/>
  <c r="A826" i="7"/>
  <c r="E826" i="7"/>
  <c r="A827" i="7"/>
  <c r="E827" i="7"/>
  <c r="A828" i="7"/>
  <c r="E828" i="7"/>
  <c r="A829" i="7"/>
  <c r="E829" i="7"/>
  <c r="A830" i="7"/>
  <c r="E830" i="7"/>
  <c r="A831" i="7"/>
  <c r="E831" i="7"/>
  <c r="A832" i="7"/>
  <c r="E832" i="7"/>
  <c r="A833" i="7"/>
  <c r="E833" i="7"/>
  <c r="A834" i="7"/>
  <c r="E834" i="7"/>
  <c r="A835" i="7"/>
  <c r="E835" i="7"/>
  <c r="A836" i="7"/>
  <c r="E836" i="7"/>
  <c r="A837" i="7"/>
  <c r="E837" i="7"/>
  <c r="A838" i="7"/>
  <c r="E838" i="7"/>
  <c r="A839" i="7"/>
  <c r="E839" i="7"/>
  <c r="A840" i="7"/>
  <c r="E840" i="7"/>
  <c r="A841" i="7"/>
  <c r="E841" i="7"/>
  <c r="A842" i="7"/>
  <c r="E842" i="7"/>
  <c r="A843" i="7"/>
  <c r="E843" i="7"/>
  <c r="A844" i="7"/>
  <c r="E844" i="7"/>
  <c r="A845" i="7"/>
  <c r="E845" i="7"/>
  <c r="A846" i="7"/>
  <c r="E846" i="7"/>
  <c r="A847" i="7"/>
  <c r="E847" i="7"/>
  <c r="A848" i="7"/>
  <c r="E848" i="7"/>
  <c r="A849" i="7"/>
  <c r="E849" i="7"/>
  <c r="A850" i="7"/>
  <c r="E850" i="7"/>
  <c r="A851" i="7"/>
  <c r="E851" i="7"/>
  <c r="A852" i="7"/>
  <c r="E852" i="7"/>
  <c r="A853" i="7"/>
  <c r="E853" i="7"/>
  <c r="A854" i="7"/>
  <c r="E854" i="7"/>
  <c r="A855" i="7"/>
  <c r="E855" i="7"/>
  <c r="A856" i="7"/>
  <c r="E856" i="7"/>
  <c r="A857" i="7"/>
  <c r="E857" i="7"/>
  <c r="A858" i="7"/>
  <c r="E858" i="7"/>
  <c r="A859" i="7"/>
  <c r="E859" i="7"/>
  <c r="A860" i="7"/>
  <c r="E860" i="7"/>
  <c r="A861" i="7"/>
  <c r="E861" i="7"/>
  <c r="A862" i="7"/>
  <c r="E862" i="7"/>
  <c r="A863" i="7"/>
  <c r="E863" i="7"/>
  <c r="A864" i="7"/>
  <c r="E864" i="7"/>
  <c r="A865" i="7"/>
  <c r="E865" i="7"/>
  <c r="A866" i="7"/>
  <c r="E866" i="7"/>
  <c r="A867" i="7"/>
  <c r="E867" i="7"/>
  <c r="A868" i="7"/>
  <c r="E868" i="7"/>
  <c r="A869" i="7"/>
  <c r="E869" i="7"/>
  <c r="A870" i="7"/>
  <c r="E870" i="7"/>
  <c r="A871" i="7"/>
  <c r="E871" i="7"/>
  <c r="A872" i="7"/>
  <c r="E872" i="7"/>
  <c r="A873" i="7"/>
  <c r="E873" i="7"/>
  <c r="A874" i="7"/>
  <c r="E874" i="7"/>
  <c r="A875" i="7"/>
  <c r="E875" i="7"/>
  <c r="A876" i="7"/>
  <c r="E876" i="7"/>
  <c r="A877" i="7"/>
  <c r="E877" i="7"/>
  <c r="A878" i="7"/>
  <c r="E878" i="7"/>
  <c r="A879" i="7"/>
  <c r="E879" i="7"/>
  <c r="A880" i="7"/>
  <c r="E880" i="7"/>
  <c r="A881" i="7"/>
  <c r="E881" i="7"/>
  <c r="A882" i="7"/>
  <c r="E882" i="7"/>
  <c r="A883" i="7"/>
  <c r="E883" i="7"/>
  <c r="A884" i="7"/>
  <c r="E884" i="7"/>
  <c r="A885" i="7"/>
  <c r="E885" i="7"/>
  <c r="A886" i="7"/>
  <c r="E886" i="7"/>
  <c r="A887" i="7"/>
  <c r="E887" i="7"/>
  <c r="A888" i="7"/>
  <c r="E888" i="7"/>
  <c r="A889" i="7"/>
  <c r="E889" i="7"/>
  <c r="A890" i="7"/>
  <c r="E890" i="7"/>
  <c r="A891" i="7"/>
  <c r="E891" i="7"/>
  <c r="A892" i="7"/>
  <c r="E892" i="7"/>
  <c r="A893" i="7"/>
  <c r="E893" i="7"/>
  <c r="A894" i="7"/>
  <c r="E894" i="7"/>
  <c r="A895" i="7"/>
  <c r="E895" i="7"/>
  <c r="A896" i="7"/>
  <c r="E896" i="7"/>
  <c r="A897" i="7"/>
  <c r="E897" i="7"/>
  <c r="A898" i="7"/>
  <c r="E898" i="7"/>
  <c r="A899" i="7"/>
  <c r="E899" i="7"/>
  <c r="A900" i="7"/>
  <c r="E900" i="7"/>
  <c r="A901" i="7"/>
  <c r="E901" i="7"/>
  <c r="A902" i="7"/>
  <c r="E902" i="7"/>
  <c r="A903" i="7"/>
  <c r="E903" i="7"/>
  <c r="A904" i="7"/>
  <c r="E904" i="7"/>
  <c r="A905" i="7"/>
  <c r="E905" i="7"/>
  <c r="A906" i="7"/>
  <c r="E906" i="7"/>
  <c r="A907" i="7"/>
  <c r="E907" i="7"/>
  <c r="A908" i="7"/>
  <c r="E908" i="7"/>
  <c r="A909" i="7"/>
  <c r="E909" i="7"/>
  <c r="A910" i="7"/>
  <c r="E910" i="7"/>
  <c r="A911" i="7"/>
  <c r="E911" i="7"/>
  <c r="A912" i="7"/>
  <c r="E912" i="7"/>
  <c r="A913" i="7"/>
  <c r="E913" i="7"/>
  <c r="A914" i="7"/>
  <c r="E914" i="7"/>
  <c r="A915" i="7"/>
  <c r="E915" i="7"/>
  <c r="A916" i="7"/>
  <c r="E916" i="7"/>
  <c r="A917" i="7"/>
  <c r="E917" i="7"/>
  <c r="A918" i="7"/>
  <c r="E918" i="7"/>
  <c r="A919" i="7"/>
  <c r="E919" i="7"/>
  <c r="A920" i="7"/>
  <c r="E920" i="7"/>
  <c r="A921" i="7"/>
  <c r="E921" i="7"/>
  <c r="A922" i="7"/>
  <c r="E922" i="7"/>
  <c r="A923" i="7"/>
  <c r="E923" i="7"/>
  <c r="A924" i="7"/>
  <c r="E924" i="7"/>
  <c r="A925" i="7"/>
  <c r="E925" i="7"/>
  <c r="A926" i="7"/>
  <c r="E926" i="7"/>
  <c r="A927" i="7"/>
  <c r="E927" i="7"/>
  <c r="A928" i="7"/>
  <c r="E928" i="7"/>
  <c r="A929" i="7"/>
  <c r="E929" i="7"/>
  <c r="A930" i="7"/>
  <c r="E930" i="7"/>
  <c r="A931" i="7"/>
  <c r="E931" i="7"/>
  <c r="A932" i="7"/>
  <c r="E932" i="7"/>
  <c r="A933" i="7"/>
  <c r="E933" i="7"/>
  <c r="A934" i="7"/>
  <c r="E934" i="7"/>
  <c r="A935" i="7"/>
  <c r="E935" i="7"/>
  <c r="A936" i="7"/>
  <c r="E936" i="7"/>
  <c r="A937" i="7"/>
  <c r="E937" i="7"/>
  <c r="A938" i="7"/>
  <c r="E938" i="7"/>
  <c r="A939" i="7"/>
  <c r="E939" i="7"/>
  <c r="A940" i="7"/>
  <c r="E940" i="7"/>
  <c r="A941" i="7"/>
  <c r="E941" i="7"/>
  <c r="A942" i="7"/>
  <c r="E942" i="7"/>
  <c r="A943" i="7"/>
  <c r="E943" i="7"/>
  <c r="A944" i="7"/>
  <c r="E944" i="7"/>
  <c r="A945" i="7"/>
  <c r="E945" i="7"/>
  <c r="A946" i="7"/>
  <c r="E946" i="7"/>
  <c r="A947" i="7"/>
  <c r="E947" i="7"/>
  <c r="A948" i="7"/>
  <c r="E948" i="7"/>
  <c r="A949" i="7"/>
  <c r="E949" i="7"/>
  <c r="A950" i="7"/>
  <c r="E950" i="7"/>
  <c r="A951" i="7"/>
  <c r="E951" i="7"/>
  <c r="A952" i="7"/>
  <c r="E952" i="7"/>
  <c r="A953" i="7"/>
  <c r="E953" i="7"/>
  <c r="A954" i="7"/>
  <c r="E954" i="7"/>
  <c r="A955" i="7"/>
  <c r="E955" i="7"/>
  <c r="A956" i="7"/>
  <c r="E956" i="7"/>
  <c r="A957" i="7"/>
  <c r="E957" i="7"/>
  <c r="A958" i="7"/>
  <c r="E958" i="7"/>
  <c r="A959" i="7"/>
  <c r="E959" i="7"/>
  <c r="A960" i="7"/>
  <c r="E960" i="7"/>
  <c r="A961" i="7"/>
  <c r="E961" i="7"/>
  <c r="A962" i="7"/>
  <c r="E962" i="7"/>
  <c r="A963" i="7"/>
  <c r="E963" i="7"/>
  <c r="A964" i="7"/>
  <c r="E964" i="7"/>
  <c r="A965" i="7"/>
  <c r="E965" i="7"/>
  <c r="A966" i="7"/>
  <c r="E966" i="7"/>
  <c r="A967" i="7"/>
  <c r="E967" i="7"/>
  <c r="A968" i="7"/>
  <c r="E968" i="7"/>
  <c r="A969" i="7"/>
  <c r="E969" i="7"/>
  <c r="A970" i="7"/>
  <c r="E970" i="7"/>
  <c r="A971" i="7"/>
  <c r="E971" i="7"/>
  <c r="A972" i="7"/>
  <c r="E972" i="7"/>
  <c r="A973" i="7"/>
  <c r="E973" i="7"/>
  <c r="A974" i="7"/>
  <c r="E974" i="7"/>
  <c r="A975" i="7"/>
  <c r="E975" i="7"/>
  <c r="A976" i="7"/>
  <c r="E976" i="7"/>
  <c r="A977" i="7"/>
  <c r="E977" i="7"/>
  <c r="A978" i="7"/>
  <c r="E978" i="7"/>
  <c r="A979" i="7"/>
  <c r="E979" i="7"/>
  <c r="A980" i="7"/>
  <c r="E980" i="7"/>
  <c r="A981" i="7"/>
  <c r="E981" i="7"/>
  <c r="A982" i="7"/>
  <c r="E982" i="7"/>
  <c r="A983" i="7"/>
  <c r="E983" i="7"/>
  <c r="A984" i="7"/>
  <c r="E984" i="7"/>
  <c r="A985" i="7"/>
  <c r="E985" i="7"/>
  <c r="A986" i="7"/>
  <c r="E986" i="7"/>
  <c r="A987" i="7"/>
  <c r="E987" i="7"/>
  <c r="A988" i="7"/>
  <c r="E988" i="7"/>
  <c r="A989" i="7"/>
  <c r="E989" i="7"/>
  <c r="A990" i="7"/>
  <c r="E990" i="7"/>
  <c r="A991" i="7"/>
  <c r="E991" i="7"/>
  <c r="A992" i="7"/>
  <c r="E992" i="7"/>
  <c r="A993" i="7"/>
  <c r="E993" i="7"/>
  <c r="A994" i="7"/>
  <c r="E994" i="7"/>
  <c r="A995" i="7"/>
  <c r="E995" i="7"/>
  <c r="A996" i="7"/>
  <c r="E996" i="7"/>
  <c r="A997" i="7"/>
  <c r="E997" i="7"/>
  <c r="A998" i="7"/>
  <c r="E998" i="7"/>
  <c r="A999" i="7"/>
  <c r="E999" i="7"/>
  <c r="A1000" i="7"/>
  <c r="E1000" i="7"/>
  <c r="A1001" i="7"/>
  <c r="E1001" i="7"/>
  <c r="A1002" i="7"/>
  <c r="E1002" i="7"/>
  <c r="A1003" i="7"/>
  <c r="E1003" i="7"/>
  <c r="A1004" i="7"/>
  <c r="E1004" i="7"/>
  <c r="A1005" i="7"/>
  <c r="E1005" i="7"/>
  <c r="A1006" i="7"/>
  <c r="E1006" i="7"/>
  <c r="A1007" i="7"/>
  <c r="E1007" i="7"/>
  <c r="A1008" i="7"/>
  <c r="E1008" i="7"/>
  <c r="A1009" i="7"/>
  <c r="E1009" i="7"/>
  <c r="A1010" i="7"/>
  <c r="E1010" i="7"/>
  <c r="A1011" i="7"/>
  <c r="E1011" i="7"/>
  <c r="A1012" i="7"/>
  <c r="E1012" i="7"/>
  <c r="A1013" i="7"/>
  <c r="E1013" i="7"/>
  <c r="A1014" i="7"/>
  <c r="E1014" i="7"/>
  <c r="A1015" i="7"/>
  <c r="E1015" i="7"/>
  <c r="A1016" i="7"/>
  <c r="E1016" i="7"/>
  <c r="A1017" i="7"/>
  <c r="E1017" i="7"/>
  <c r="A1018" i="7"/>
  <c r="E1018" i="7"/>
  <c r="A1019" i="7"/>
  <c r="E1019" i="7"/>
  <c r="A1020" i="7"/>
  <c r="E1020" i="7"/>
  <c r="A1021" i="7"/>
  <c r="E1021" i="7"/>
  <c r="A1022" i="7"/>
  <c r="E1022" i="7"/>
  <c r="A1023" i="7"/>
  <c r="E1023" i="7"/>
  <c r="A1024" i="7"/>
  <c r="E1024" i="7"/>
  <c r="A1025" i="7"/>
  <c r="E1025" i="7"/>
  <c r="A1026" i="7"/>
  <c r="E1026" i="7"/>
  <c r="A1027" i="7"/>
  <c r="E1027" i="7"/>
  <c r="A1028" i="7"/>
  <c r="E1028" i="7"/>
  <c r="A1029" i="7"/>
  <c r="E1029" i="7"/>
  <c r="A1030" i="7"/>
  <c r="E1030" i="7"/>
  <c r="A1031" i="7"/>
  <c r="E1031" i="7"/>
  <c r="A1032" i="7"/>
  <c r="E1032" i="7"/>
  <c r="A1033" i="7"/>
  <c r="E1033" i="7"/>
  <c r="A1034" i="7"/>
  <c r="E1034" i="7"/>
  <c r="A35" i="7"/>
  <c r="E35" i="7"/>
  <c r="AN404" i="8"/>
  <c r="BA33" i="7"/>
  <c r="AM33" i="8"/>
  <c r="AO195" i="8"/>
  <c r="AO176" i="8"/>
  <c r="AO366" i="8"/>
  <c r="AO45" i="8"/>
  <c r="AO386" i="8"/>
  <c r="AO146" i="8"/>
  <c r="AO308" i="8"/>
  <c r="AO371" i="8"/>
  <c r="AO375" i="8"/>
  <c r="AO80" i="8"/>
  <c r="AO152" i="8"/>
  <c r="AO124" i="8"/>
  <c r="AO68" i="8"/>
  <c r="AO423" i="8"/>
  <c r="AO422" i="8"/>
  <c r="AO350" i="8"/>
  <c r="AO300" i="8"/>
  <c r="AO238" i="8"/>
  <c r="AO362" i="8"/>
  <c r="AO399" i="8"/>
  <c r="AO101" i="8"/>
  <c r="AO351" i="8"/>
  <c r="AO373" i="8"/>
  <c r="AO172" i="8"/>
  <c r="AO274" i="8"/>
  <c r="AO108" i="8"/>
  <c r="AO229" i="8"/>
  <c r="AO44" i="8"/>
  <c r="AO46" i="8"/>
  <c r="AO359" i="8"/>
  <c r="AO318" i="8"/>
  <c r="AO239" i="8"/>
  <c r="AO191" i="8"/>
  <c r="AO106" i="8"/>
  <c r="AO202" i="8"/>
  <c r="AO142" i="8"/>
  <c r="AO58" i="8"/>
  <c r="AO99" i="8"/>
  <c r="AO301" i="8"/>
  <c r="AO166" i="8"/>
  <c r="AO56" i="8"/>
  <c r="AO370" i="8"/>
  <c r="AO165" i="8"/>
  <c r="AO151" i="8"/>
  <c r="AO364" i="8"/>
  <c r="AO75" i="8"/>
  <c r="AO35" i="8"/>
  <c r="AO81" i="8"/>
  <c r="AO140" i="8"/>
  <c r="AO180" i="8"/>
  <c r="AO136" i="8"/>
  <c r="AO103" i="8"/>
  <c r="AO114" i="8"/>
  <c r="AO310" i="8"/>
  <c r="AO137" i="8"/>
  <c r="AO322" i="8"/>
  <c r="AO95" i="8"/>
  <c r="AO184" i="8"/>
  <c r="AO144" i="8"/>
  <c r="AO54" i="8"/>
  <c r="AO143" i="8"/>
  <c r="AO348" i="8"/>
  <c r="AO278" i="8"/>
  <c r="AO355" i="8"/>
  <c r="AO240" i="8"/>
  <c r="AO279" i="8"/>
  <c r="AO392" i="8"/>
  <c r="AO213" i="8"/>
  <c r="AO379" i="8"/>
  <c r="AO163" i="8"/>
  <c r="AO288" i="8"/>
  <c r="AO280" i="8"/>
  <c r="AO266" i="8"/>
  <c r="AO135" i="8"/>
  <c r="AO185" i="8"/>
  <c r="AO267" i="8"/>
  <c r="AO424" i="8"/>
  <c r="AO155" i="8"/>
  <c r="AO70" i="8"/>
  <c r="AO407" i="8"/>
  <c r="AO256" i="8"/>
  <c r="AO360" i="8"/>
  <c r="AO381" i="8"/>
  <c r="AO316" i="8"/>
  <c r="AO287" i="8"/>
  <c r="AO181" i="8"/>
  <c r="AO410" i="8"/>
  <c r="AO116" i="8"/>
  <c r="AO268" i="8"/>
  <c r="AO297" i="8"/>
  <c r="AO335" i="8"/>
  <c r="AO425" i="8"/>
  <c r="AO164" i="8"/>
  <c r="AO162" i="8"/>
  <c r="AO177" i="8"/>
  <c r="AO380" i="8"/>
  <c r="AO305" i="8"/>
  <c r="AO400" i="8"/>
  <c r="AO217" i="8"/>
  <c r="AO178" i="8"/>
  <c r="AO402" i="8"/>
  <c r="AO272" i="8"/>
  <c r="AO206" i="8"/>
  <c r="AO207" i="8"/>
  <c r="AO186" i="8"/>
  <c r="AO132" i="8"/>
  <c r="AO62" i="8"/>
  <c r="AO349" i="8"/>
  <c r="AO408" i="8"/>
  <c r="AO298" i="8"/>
  <c r="AO196" i="8"/>
  <c r="AO208" i="8"/>
  <c r="AO346" i="8"/>
  <c r="AO292" i="8"/>
  <c r="AO345" i="8"/>
  <c r="AO126" i="8"/>
  <c r="AO111" i="8"/>
  <c r="AO100" i="8"/>
  <c r="AO38" i="8"/>
  <c r="AO304" i="8"/>
  <c r="AO325" i="8"/>
  <c r="AO394" i="8"/>
  <c r="AO209" i="8"/>
  <c r="AO233" i="8"/>
  <c r="AO276" i="8"/>
  <c r="AO255" i="8"/>
  <c r="AO115" i="8"/>
  <c r="AO282" i="8"/>
  <c r="AO192" i="8"/>
  <c r="AO405" i="8"/>
  <c r="AO225" i="8"/>
  <c r="AO257" i="8"/>
  <c r="AO87" i="8"/>
  <c r="AO331" i="8"/>
  <c r="AO368" i="8"/>
  <c r="AO138" i="8"/>
  <c r="AO311" i="8"/>
  <c r="AO168" i="8"/>
  <c r="AO170" i="8"/>
  <c r="AO210" i="8"/>
  <c r="AO211" i="8"/>
  <c r="AO251" i="8"/>
  <c r="AO167" i="8"/>
  <c r="AO275" i="8"/>
  <c r="AO241" i="8"/>
  <c r="AO269" i="8"/>
  <c r="AO203" i="8"/>
  <c r="AO193" i="8"/>
  <c r="AO397" i="8"/>
  <c r="AO160" i="8"/>
  <c r="AO182" i="8"/>
  <c r="AO63" i="8"/>
  <c r="AO92" i="8"/>
  <c r="AO150" i="8"/>
  <c r="AO309" i="8"/>
  <c r="AO161" i="8"/>
  <c r="AO353" i="8"/>
  <c r="AO204" i="8"/>
  <c r="AO218" i="8"/>
  <c r="AO234" i="8"/>
  <c r="AO299" i="8"/>
  <c r="AO219" i="8"/>
  <c r="AO91" i="8"/>
  <c r="AO403" i="8"/>
  <c r="AO102" i="8"/>
  <c r="AO252" i="8"/>
  <c r="AO284" i="8"/>
  <c r="AO289" i="8"/>
  <c r="AO134" i="8"/>
  <c r="AO133" i="8"/>
  <c r="AO89" i="8"/>
  <c r="AO55" i="8"/>
  <c r="AO50" i="8"/>
  <c r="AO149" i="8"/>
  <c r="AO79" i="8"/>
  <c r="AO376" i="8"/>
  <c r="AO273" i="8"/>
  <c r="AO377" i="8"/>
  <c r="AO112" i="8"/>
  <c r="AO295" i="8"/>
  <c r="AO49" i="8"/>
  <c r="AO83" i="8"/>
  <c r="AO121" i="8"/>
  <c r="AO187" i="8"/>
  <c r="AO365" i="8"/>
  <c r="AO338" i="8"/>
  <c r="AO258" i="8"/>
  <c r="AO64" i="8"/>
  <c r="AO398" i="8"/>
  <c r="AO98" i="8"/>
  <c r="AO369" i="8"/>
  <c r="AO259" i="8"/>
  <c r="AO411" i="8"/>
  <c r="AO214" i="8"/>
  <c r="AO378" i="8"/>
  <c r="AO333" i="8"/>
  <c r="AO188" i="8"/>
  <c r="AO128" i="8"/>
  <c r="AO356" i="8"/>
  <c r="AO226" i="8"/>
  <c r="AO97" i="8"/>
  <c r="AO260" i="8"/>
  <c r="AO242" i="8"/>
  <c r="AO391" i="8"/>
  <c r="AO390" i="8"/>
  <c r="AO36" i="8"/>
  <c r="AO37" i="8"/>
  <c r="AO329" i="8"/>
  <c r="AO332" i="8"/>
  <c r="AO120" i="8"/>
  <c r="AO154" i="8"/>
  <c r="AO85" i="8"/>
  <c r="AO247" i="8"/>
  <c r="AO387" i="8"/>
  <c r="AO59" i="8"/>
  <c r="AO334" i="8"/>
  <c r="AO113" i="8"/>
  <c r="AO96" i="8"/>
  <c r="AO122" i="8"/>
  <c r="AO367" i="8"/>
  <c r="AO261" i="8"/>
  <c r="AO393" i="8"/>
  <c r="AO48" i="8"/>
  <c r="AO361" i="8"/>
  <c r="AO230" i="8"/>
  <c r="AO215" i="8"/>
  <c r="AO57" i="8"/>
  <c r="AO414" i="8"/>
  <c r="AO413" i="8"/>
  <c r="AO340" i="8"/>
  <c r="AO129" i="8"/>
  <c r="AO426" i="8"/>
  <c r="AO130" i="8"/>
  <c r="AO123" i="8"/>
  <c r="AO294" i="8"/>
  <c r="AO107" i="8"/>
  <c r="AO293" i="8"/>
  <c r="AO39" i="8"/>
  <c r="AO320" i="8"/>
  <c r="AO374" i="8"/>
  <c r="AO363" i="8"/>
  <c r="AO159" i="8"/>
  <c r="AO40" i="8"/>
  <c r="AO158" i="8"/>
  <c r="AO235" i="8"/>
  <c r="AO315" i="8"/>
  <c r="AO384" i="8"/>
  <c r="AO201" i="8"/>
  <c r="AO330" i="8"/>
  <c r="AO127" i="8"/>
  <c r="AO118" i="8"/>
  <c r="AO327" i="8"/>
  <c r="AO290" i="8"/>
  <c r="AO291" i="8"/>
  <c r="AO183" i="8"/>
  <c r="AO319" i="8"/>
  <c r="AO262" i="8"/>
  <c r="AO66" i="8"/>
  <c r="AO78" i="8"/>
  <c r="AO197" i="8"/>
  <c r="AO216" i="8"/>
  <c r="AO263" i="8"/>
  <c r="AO324" i="8"/>
  <c r="AO248" i="8"/>
  <c r="AO313" i="8"/>
  <c r="AO312" i="8"/>
  <c r="AO344" i="8"/>
  <c r="AO418" i="8"/>
  <c r="AO147" i="8"/>
  <c r="AO90" i="8"/>
  <c r="AO382" i="8"/>
  <c r="AO220" i="8"/>
  <c r="AO43" i="8"/>
  <c r="AO243" i="8"/>
  <c r="AO249" i="8"/>
  <c r="AO321" i="8"/>
  <c r="AO179" i="8"/>
  <c r="AO296" i="8"/>
  <c r="AO372" i="8"/>
  <c r="AO52" i="8"/>
  <c r="AO109" i="8"/>
  <c r="AO145" i="8"/>
  <c r="AO153" i="8"/>
  <c r="AO231" i="8"/>
  <c r="AO232" i="8"/>
  <c r="AO326" i="8"/>
  <c r="AO88" i="8"/>
  <c r="AO253" i="8"/>
  <c r="AO41" i="8"/>
  <c r="AO337" i="8"/>
  <c r="AO401" i="8"/>
  <c r="AO221" i="8"/>
  <c r="AO104" i="8"/>
  <c r="AO306" i="8"/>
  <c r="AO141" i="8"/>
  <c r="AO236" i="8"/>
  <c r="AO105" i="8"/>
  <c r="AO194" i="8"/>
  <c r="AO139" i="8"/>
  <c r="AO264" i="8"/>
  <c r="AO323" i="8"/>
  <c r="AO94" i="8"/>
  <c r="AO409" i="8"/>
  <c r="AO69" i="8"/>
  <c r="AO416" i="8"/>
  <c r="AO110" i="8"/>
  <c r="AO169" i="8"/>
  <c r="AO171" i="8"/>
  <c r="AO354" i="8"/>
  <c r="AO265" i="8"/>
  <c r="AO131" i="8"/>
  <c r="AO385" i="8"/>
  <c r="AO283" i="8"/>
  <c r="AO84" i="8"/>
  <c r="AO47" i="8"/>
  <c r="AO420" i="8"/>
  <c r="AO419" i="8"/>
  <c r="AO53" i="8"/>
  <c r="AO336" i="8"/>
  <c r="AO343" i="8"/>
  <c r="AO189" i="8"/>
  <c r="AO352" i="8"/>
  <c r="AO173" i="8"/>
  <c r="AO277" i="8"/>
  <c r="AO222" i="8"/>
  <c r="AO244" i="8"/>
  <c r="AO227" i="8"/>
  <c r="AO73" i="8"/>
  <c r="AO74" i="8"/>
  <c r="AO383" i="8"/>
  <c r="AO60" i="8"/>
  <c r="AO65" i="8"/>
  <c r="AO72" i="8"/>
  <c r="AO228" i="8"/>
  <c r="AO396" i="8"/>
  <c r="AO270" i="8"/>
  <c r="AO190" i="8"/>
  <c r="AO156" i="8"/>
  <c r="AO317" i="8"/>
  <c r="AO51" i="8"/>
  <c r="AO250" i="8"/>
  <c r="AO117" i="8"/>
  <c r="AO388" i="8"/>
  <c r="AO67" i="8"/>
  <c r="AO328" i="8"/>
  <c r="AO86" i="8"/>
  <c r="AO157" i="8"/>
  <c r="AO119" i="8"/>
  <c r="AO82" i="8"/>
  <c r="AO395" i="8"/>
  <c r="AO358" i="8"/>
  <c r="AO357" i="8"/>
  <c r="AO71" i="8"/>
  <c r="AO245" i="8"/>
  <c r="AO341" i="8"/>
  <c r="AO175" i="8"/>
  <c r="AO303" i="8"/>
  <c r="AO342" i="8"/>
  <c r="AO76" i="8"/>
  <c r="AO77" i="8"/>
  <c r="AO389" i="8"/>
  <c r="AO198" i="8"/>
  <c r="AO223" i="8"/>
  <c r="AO281" i="8"/>
  <c r="AO246" i="8"/>
  <c r="AO199" i="8"/>
  <c r="AO125" i="8"/>
  <c r="AO347" i="8"/>
  <c r="AO406" i="8"/>
  <c r="AO93" i="8"/>
  <c r="AO61" i="8"/>
  <c r="AO415" i="8"/>
  <c r="AO314" i="8"/>
  <c r="AO205" i="8"/>
  <c r="AO404" i="8"/>
  <c r="AO174" i="8"/>
  <c r="AO421" i="8"/>
  <c r="AO417" i="8"/>
  <c r="AO148" i="8"/>
  <c r="AO254" i="8"/>
  <c r="AO224" i="8"/>
  <c r="AO412" i="8"/>
  <c r="AO42" i="8"/>
  <c r="AO307" i="8"/>
  <c r="AO271" i="8"/>
  <c r="AO237" i="8"/>
  <c r="AO200" i="8"/>
  <c r="AO302" i="8"/>
  <c r="AO286" i="8"/>
  <c r="AO339" i="8"/>
  <c r="AO285" i="8"/>
  <c r="AO427" i="8"/>
  <c r="AO428" i="8"/>
  <c r="AO429" i="8"/>
  <c r="AO430" i="8"/>
  <c r="AO431" i="8"/>
  <c r="AO432" i="8"/>
  <c r="AO433" i="8"/>
  <c r="AO434" i="8"/>
  <c r="AO435" i="8"/>
  <c r="AO436" i="8"/>
  <c r="AO437" i="8"/>
  <c r="AO438" i="8"/>
  <c r="AO439" i="8"/>
  <c r="AO440" i="8"/>
  <c r="AO441" i="8"/>
  <c r="AO442" i="8"/>
  <c r="AO443" i="8"/>
  <c r="AO444" i="8"/>
  <c r="AO445" i="8"/>
  <c r="AO446" i="8"/>
  <c r="AO447" i="8"/>
  <c r="AO448" i="8"/>
  <c r="AO449" i="8"/>
  <c r="AO450" i="8"/>
  <c r="AO451" i="8"/>
  <c r="AO452" i="8"/>
  <c r="AO453" i="8"/>
  <c r="AO454" i="8"/>
  <c r="AO455" i="8"/>
  <c r="AO456" i="8"/>
  <c r="AO457" i="8"/>
  <c r="AO458" i="8"/>
  <c r="AO459" i="8"/>
  <c r="AO460" i="8"/>
  <c r="AO461" i="8"/>
  <c r="AO462" i="8"/>
  <c r="AO463" i="8"/>
  <c r="AO464" i="8"/>
  <c r="AO465" i="8"/>
  <c r="AO466" i="8"/>
  <c r="AO467" i="8"/>
  <c r="AO468" i="8"/>
  <c r="AO469" i="8"/>
  <c r="AO470" i="8"/>
  <c r="AO471" i="8"/>
  <c r="AO472" i="8"/>
  <c r="AO473" i="8"/>
  <c r="AO474" i="8"/>
  <c r="AO475" i="8"/>
  <c r="AO476" i="8"/>
  <c r="AO477" i="8"/>
  <c r="AO478" i="8"/>
  <c r="AO479" i="8"/>
  <c r="AO480" i="8"/>
  <c r="AO481" i="8"/>
  <c r="AO482" i="8"/>
  <c r="AO483" i="8"/>
  <c r="AO484" i="8"/>
  <c r="AO485" i="8"/>
  <c r="AO486" i="8"/>
  <c r="AO487" i="8"/>
  <c r="AO488" i="8"/>
  <c r="AO489" i="8"/>
  <c r="AO490" i="8"/>
  <c r="AO491" i="8"/>
  <c r="AO492" i="8"/>
  <c r="AO493" i="8"/>
  <c r="AO494" i="8"/>
  <c r="AO495" i="8"/>
  <c r="AO496" i="8"/>
  <c r="AO497" i="8"/>
  <c r="AO498" i="8"/>
  <c r="AO499" i="8"/>
  <c r="AO500" i="8"/>
  <c r="AO501" i="8"/>
  <c r="AO502" i="8"/>
  <c r="AO503" i="8"/>
  <c r="AO504" i="8"/>
  <c r="AO505" i="8"/>
  <c r="AO506" i="8"/>
  <c r="AO507" i="8"/>
  <c r="AO508" i="8"/>
  <c r="AO509" i="8"/>
  <c r="AO510" i="8"/>
  <c r="AO511" i="8"/>
  <c r="AO512" i="8"/>
  <c r="AO513" i="8"/>
  <c r="AO514" i="8"/>
  <c r="AO515" i="8"/>
  <c r="AO516" i="8"/>
  <c r="AO517" i="8"/>
  <c r="AO518" i="8"/>
  <c r="AO519" i="8"/>
  <c r="AO520" i="8"/>
  <c r="AO521" i="8"/>
  <c r="AO522" i="8"/>
  <c r="AO523" i="8"/>
  <c r="AO524" i="8"/>
  <c r="AO525" i="8"/>
  <c r="AO526" i="8"/>
  <c r="AO527" i="8"/>
  <c r="AO528" i="8"/>
  <c r="AO529" i="8"/>
  <c r="AO530" i="8"/>
  <c r="AO531" i="8"/>
  <c r="AO532" i="8"/>
  <c r="AO533" i="8"/>
  <c r="AO534" i="8"/>
  <c r="AO535" i="8"/>
  <c r="AO536" i="8"/>
  <c r="AO537" i="8"/>
  <c r="AO538" i="8"/>
  <c r="AO539" i="8"/>
  <c r="AO540" i="8"/>
  <c r="AO541" i="8"/>
  <c r="AO542" i="8"/>
  <c r="AO543" i="8"/>
  <c r="AO544" i="8"/>
  <c r="AO545" i="8"/>
  <c r="AO546" i="8"/>
  <c r="AO547" i="8"/>
  <c r="AO548" i="8"/>
  <c r="AO549" i="8"/>
  <c r="AO550" i="8"/>
  <c r="AO551" i="8"/>
  <c r="AO552" i="8"/>
  <c r="AO553" i="8"/>
  <c r="AO554" i="8"/>
  <c r="AO555" i="8"/>
  <c r="AO556" i="8"/>
  <c r="AO557" i="8"/>
  <c r="AO558" i="8"/>
  <c r="AO559" i="8"/>
  <c r="AO560" i="8"/>
  <c r="AO561" i="8"/>
  <c r="AO562" i="8"/>
  <c r="AO563" i="8"/>
  <c r="AO564" i="8"/>
  <c r="AO565" i="8"/>
  <c r="AO566" i="8"/>
  <c r="AO567" i="8"/>
  <c r="AO568" i="8"/>
  <c r="AO569" i="8"/>
  <c r="AO570" i="8"/>
  <c r="AO571" i="8"/>
  <c r="AO572" i="8"/>
  <c r="AO573" i="8"/>
  <c r="AO574" i="8"/>
  <c r="AO575" i="8"/>
  <c r="AO576" i="8"/>
  <c r="AO577" i="8"/>
  <c r="AO578" i="8"/>
  <c r="AO579" i="8"/>
  <c r="AO580" i="8"/>
  <c r="AO581" i="8"/>
  <c r="AO582" i="8"/>
  <c r="AO583" i="8"/>
  <c r="AO584" i="8"/>
  <c r="AO585" i="8"/>
  <c r="AO586" i="8"/>
  <c r="AO587" i="8"/>
  <c r="AO588" i="8"/>
  <c r="AO589" i="8"/>
  <c r="AO590" i="8"/>
  <c r="AO591" i="8"/>
  <c r="AO592" i="8"/>
  <c r="AO593" i="8"/>
  <c r="AO594" i="8"/>
  <c r="AO595" i="8"/>
  <c r="AO596" i="8"/>
  <c r="AO597" i="8"/>
  <c r="AO598" i="8"/>
  <c r="AO599" i="8"/>
  <c r="AO600" i="8"/>
  <c r="AO601" i="8"/>
  <c r="AO602" i="8"/>
  <c r="AO603" i="8"/>
  <c r="AO604" i="8"/>
  <c r="AO605" i="8"/>
  <c r="AO606" i="8"/>
  <c r="AO607" i="8"/>
  <c r="AO608" i="8"/>
  <c r="AO609" i="8"/>
  <c r="AO610" i="8"/>
  <c r="AO611" i="8"/>
  <c r="AO612" i="8"/>
  <c r="AO613" i="8"/>
  <c r="AO614" i="8"/>
  <c r="AO615" i="8"/>
  <c r="AO616" i="8"/>
  <c r="AO617" i="8"/>
  <c r="AO618" i="8"/>
  <c r="AO619" i="8"/>
  <c r="AO620" i="8"/>
  <c r="AO621" i="8"/>
  <c r="AO622" i="8"/>
  <c r="AO623" i="8"/>
  <c r="AO624" i="8"/>
  <c r="AO625" i="8"/>
  <c r="AO626" i="8"/>
  <c r="AO627" i="8"/>
  <c r="AO628" i="8"/>
  <c r="AO629" i="8"/>
  <c r="AO630" i="8"/>
  <c r="AO631" i="8"/>
  <c r="AO632" i="8"/>
  <c r="AO633" i="8"/>
  <c r="AO634" i="8"/>
  <c r="AO212" i="8"/>
  <c r="BC401" i="7"/>
  <c r="BC162" i="7"/>
  <c r="BC238" i="7"/>
  <c r="BC459" i="7"/>
  <c r="BC128" i="7"/>
  <c r="BC316" i="7"/>
  <c r="BC496" i="7"/>
  <c r="BC104" i="7"/>
  <c r="BC446" i="7"/>
  <c r="BC406" i="7"/>
  <c r="BC380" i="7"/>
  <c r="BC304" i="7"/>
  <c r="BC346" i="7"/>
  <c r="BC334" i="7"/>
  <c r="BC117" i="7"/>
  <c r="BC158" i="7"/>
  <c r="BC66" i="7"/>
  <c r="BC52" i="7"/>
  <c r="BC368" i="7"/>
  <c r="BC387" i="7"/>
  <c r="BC502" i="7"/>
  <c r="BC492" i="7"/>
  <c r="BC484" i="7"/>
  <c r="BC176" i="7"/>
  <c r="BC221" i="7"/>
  <c r="BC210" i="7"/>
  <c r="BC164" i="7"/>
  <c r="BC177" i="7"/>
  <c r="BC83" i="7"/>
  <c r="BC169" i="7"/>
  <c r="BC303" i="7"/>
  <c r="BC499" i="7"/>
  <c r="BC426" i="7"/>
  <c r="BC131" i="7"/>
  <c r="BC294" i="7"/>
  <c r="BC331" i="7"/>
  <c r="BC239" i="7"/>
  <c r="BC289" i="7"/>
  <c r="BC431" i="7"/>
  <c r="BC367" i="7"/>
  <c r="BC347" i="7"/>
  <c r="BC37" i="7"/>
  <c r="BC207" i="7"/>
  <c r="BC93" i="7"/>
  <c r="BC310" i="7"/>
  <c r="BC42" i="7"/>
  <c r="BC353" i="7"/>
  <c r="BC226" i="7"/>
  <c r="BC480" i="7"/>
  <c r="BC370" i="7"/>
  <c r="BC398" i="7"/>
  <c r="BC266" i="7"/>
  <c r="BC490" i="7"/>
  <c r="BC482" i="7"/>
  <c r="BC361" i="7"/>
  <c r="BC371" i="7"/>
  <c r="BC240" i="7"/>
  <c r="BC489" i="7"/>
  <c r="BC118" i="7"/>
  <c r="BC471" i="7"/>
  <c r="BC435" i="7"/>
  <c r="BC287" i="7"/>
  <c r="BC301" i="7"/>
  <c r="BC352" i="7"/>
  <c r="BC485" i="7"/>
  <c r="BC214" i="7"/>
  <c r="BC40" i="7"/>
  <c r="BC458" i="7"/>
  <c r="BC212" i="7"/>
  <c r="BC433" i="7"/>
  <c r="BC114" i="7"/>
  <c r="BC253" i="7"/>
  <c r="BC252" i="7"/>
  <c r="BC75" i="7"/>
  <c r="BC338" i="7"/>
  <c r="BC129" i="7"/>
  <c r="BC140" i="7"/>
  <c r="BC391" i="7"/>
  <c r="BC279" i="7"/>
  <c r="BC494" i="7"/>
  <c r="BC190" i="7"/>
  <c r="BC445" i="7"/>
  <c r="BC269" i="7"/>
  <c r="BC317" i="7"/>
  <c r="BC440" i="7"/>
  <c r="BC314" i="7"/>
  <c r="BC256" i="7"/>
  <c r="BC465" i="7"/>
  <c r="BC97" i="7"/>
  <c r="BC219" i="7"/>
  <c r="BC227" i="7"/>
  <c r="BC291" i="7"/>
  <c r="BC109" i="7"/>
  <c r="BC149" i="7"/>
  <c r="BC68" i="7"/>
  <c r="BC51" i="7"/>
  <c r="BC351" i="7"/>
  <c r="BC175" i="7"/>
  <c r="BC199" i="7"/>
  <c r="BC402" i="7"/>
  <c r="BC273" i="7"/>
  <c r="BC344" i="7"/>
  <c r="BC102" i="7"/>
  <c r="BC456" i="7"/>
  <c r="BC383" i="7"/>
  <c r="BC232" i="7"/>
  <c r="BC65" i="7"/>
  <c r="BC359" i="7"/>
  <c r="BC272" i="7"/>
  <c r="BC76" i="7"/>
  <c r="BC258" i="7"/>
  <c r="BC143" i="7"/>
  <c r="BC144" i="7"/>
  <c r="BC410" i="7"/>
  <c r="BC358" i="7"/>
  <c r="BC355" i="7"/>
  <c r="BC409" i="7"/>
  <c r="BC405" i="7"/>
  <c r="BC67" i="7"/>
  <c r="BC209" i="7"/>
  <c r="BC92" i="7"/>
  <c r="BC388" i="7"/>
  <c r="BC389" i="7"/>
  <c r="BC215" i="7"/>
  <c r="BC487" i="7"/>
  <c r="BC295" i="7"/>
  <c r="BC81" i="7"/>
  <c r="BC307" i="7"/>
  <c r="BC182" i="7"/>
  <c r="BC54" i="7"/>
  <c r="BC189" i="7"/>
  <c r="BC171" i="7"/>
  <c r="BC204" i="7"/>
  <c r="BC280" i="7"/>
  <c r="BC283" i="7"/>
  <c r="BC282" i="7"/>
  <c r="BC193" i="7"/>
  <c r="BC100" i="7"/>
  <c r="BC429" i="7"/>
  <c r="BC412" i="7"/>
  <c r="BC50" i="7"/>
  <c r="BC138" i="7"/>
  <c r="BC438" i="7"/>
  <c r="BC300" i="7"/>
  <c r="BC293" i="7"/>
  <c r="BC470" i="7"/>
  <c r="BC145" i="7"/>
  <c r="BC399" i="7"/>
  <c r="BC112" i="7"/>
  <c r="BC230" i="7"/>
  <c r="BC452" i="7"/>
  <c r="BC378" i="7"/>
  <c r="BC309" i="7"/>
  <c r="BC308" i="7"/>
  <c r="BC78" i="7"/>
  <c r="BC179" i="7"/>
  <c r="BC64" i="7"/>
  <c r="BC320" i="7"/>
  <c r="BC413" i="7"/>
  <c r="BC56" i="7"/>
  <c r="BC292" i="7"/>
  <c r="BC95" i="7"/>
  <c r="BC424" i="7"/>
  <c r="BC423" i="7"/>
  <c r="BC454" i="7"/>
  <c r="BC285" i="7"/>
  <c r="BC142" i="7"/>
  <c r="BC108" i="7"/>
  <c r="BC363" i="7"/>
  <c r="BC379" i="7"/>
  <c r="BC323" i="7"/>
  <c r="BC180" i="7"/>
  <c r="BC420" i="7"/>
  <c r="BC451" i="7"/>
  <c r="BC350" i="7"/>
  <c r="BC46" i="7"/>
  <c r="BC44" i="7"/>
  <c r="BC321" i="7"/>
  <c r="BC167" i="7"/>
  <c r="BC161" i="7"/>
  <c r="BC148" i="7"/>
  <c r="BC455" i="7"/>
  <c r="BC313" i="7"/>
  <c r="BC156" i="7"/>
  <c r="BC153" i="7"/>
  <c r="BC120" i="7"/>
  <c r="BC335" i="7"/>
  <c r="BC233" i="7"/>
  <c r="BC375" i="7"/>
  <c r="BC284" i="7"/>
  <c r="BC311" i="7"/>
  <c r="BC77" i="7"/>
  <c r="BC103" i="7"/>
  <c r="BC260" i="7"/>
  <c r="BC339" i="7"/>
  <c r="BC87" i="7"/>
  <c r="BC381" i="7"/>
  <c r="BC163" i="7"/>
  <c r="BC57" i="7"/>
  <c r="BC41" i="7"/>
  <c r="BC324" i="7"/>
  <c r="BC299" i="7"/>
  <c r="BC160" i="7"/>
  <c r="BC241" i="7"/>
  <c r="BC329" i="7"/>
  <c r="BC70" i="7"/>
  <c r="BC90" i="7"/>
  <c r="BC137" i="7"/>
  <c r="BC136" i="7"/>
  <c r="BC62" i="7"/>
  <c r="BC211" i="7"/>
  <c r="BC393" i="7"/>
  <c r="BC457" i="7"/>
  <c r="BC113" i="7"/>
  <c r="BC59" i="7"/>
  <c r="BC49" i="7"/>
  <c r="BC94" i="7"/>
  <c r="BC418" i="7"/>
  <c r="BC400" i="7"/>
  <c r="BC178" i="7"/>
  <c r="BC322" i="7"/>
  <c r="BC298" i="7"/>
  <c r="BC242" i="7"/>
  <c r="BC159" i="7"/>
  <c r="BC442" i="7"/>
  <c r="BC69" i="7"/>
  <c r="BC296" i="7"/>
  <c r="BC192" i="7"/>
  <c r="BC106" i="7"/>
  <c r="BC82" i="7"/>
  <c r="BC453" i="7"/>
  <c r="BC98" i="7"/>
  <c r="BC469" i="7"/>
  <c r="BC343" i="7"/>
  <c r="BC181" i="7"/>
  <c r="BC147" i="7"/>
  <c r="BC364" i="7"/>
  <c r="BC208" i="7"/>
  <c r="BC45" i="7"/>
  <c r="BC365" i="7"/>
  <c r="BC408" i="7"/>
  <c r="BC419" i="7"/>
  <c r="BC411" i="7"/>
  <c r="BC414" i="7"/>
  <c r="BC390" i="7"/>
  <c r="BC276" i="7"/>
  <c r="BC385" i="7"/>
  <c r="BC425" i="7"/>
  <c r="BC340" i="7"/>
  <c r="BC201" i="7"/>
  <c r="BC373" i="7"/>
  <c r="BC374" i="7"/>
  <c r="BC172" i="7"/>
  <c r="BC277" i="7"/>
  <c r="BC462" i="7"/>
  <c r="BC203" i="7"/>
  <c r="BC396" i="7"/>
  <c r="BC437" i="7"/>
  <c r="BC336" i="7"/>
  <c r="BC500" i="7"/>
  <c r="BC403" i="7"/>
  <c r="BC274" i="7"/>
  <c r="BC467" i="7"/>
  <c r="BC185" i="7"/>
  <c r="BC466" i="7"/>
  <c r="BC495" i="7"/>
  <c r="BC427" i="7"/>
  <c r="BC261" i="7"/>
  <c r="BC135" i="7"/>
  <c r="BC404" i="7"/>
  <c r="BC222" i="7"/>
  <c r="BC119" i="7"/>
  <c r="BC394" i="7"/>
  <c r="BC196" i="7"/>
  <c r="BC327" i="7"/>
  <c r="BC243" i="7"/>
  <c r="BC356" i="7"/>
  <c r="BC234" i="7"/>
  <c r="BC417" i="7"/>
  <c r="BC498" i="7"/>
  <c r="BC184" i="7"/>
  <c r="BC107" i="7"/>
  <c r="BC416" i="7"/>
  <c r="BC268" i="7"/>
  <c r="BC216" i="7"/>
  <c r="BC105" i="7"/>
  <c r="BC415" i="7"/>
  <c r="BC168" i="7"/>
  <c r="BC290" i="7"/>
  <c r="BC422" i="7"/>
  <c r="BC195" i="7"/>
  <c r="BC472" i="7"/>
  <c r="BC366" i="7"/>
  <c r="BC35" i="7"/>
  <c r="BC333" i="7"/>
  <c r="BC257" i="7"/>
  <c r="BC223" i="7"/>
  <c r="BC348" i="7"/>
  <c r="BC392" i="7"/>
  <c r="BC224" i="7"/>
  <c r="BC183" i="7"/>
  <c r="BC235" i="7"/>
  <c r="BC47" i="7"/>
  <c r="BC449" i="7"/>
  <c r="BC447" i="7"/>
  <c r="BC244" i="7"/>
  <c r="BC63" i="7"/>
  <c r="BC43" i="7"/>
  <c r="BC245" i="7"/>
  <c r="BC151" i="7"/>
  <c r="BC150" i="7"/>
  <c r="BC376" i="7"/>
  <c r="BC360" i="7"/>
  <c r="BC228" i="7"/>
  <c r="BC477" i="7"/>
  <c r="BC152" i="7"/>
  <c r="BC275" i="7"/>
  <c r="BC341" i="7"/>
  <c r="BC345" i="7"/>
  <c r="BC213" i="7"/>
  <c r="BC187" i="7"/>
  <c r="BC246" i="7"/>
  <c r="BC217" i="7"/>
  <c r="BC110" i="7"/>
  <c r="BC302" i="7"/>
  <c r="BC155" i="7"/>
  <c r="BC247" i="7"/>
  <c r="BC248" i="7"/>
  <c r="BC486" i="7"/>
  <c r="BC84" i="7"/>
  <c r="BC130" i="7"/>
  <c r="BC288" i="7"/>
  <c r="BC362" i="7"/>
  <c r="BC382" i="7"/>
  <c r="BC122" i="7"/>
  <c r="BC101" i="7"/>
  <c r="BC342" i="7"/>
  <c r="BC249" i="7"/>
  <c r="BC263" i="7"/>
  <c r="BC111" i="7"/>
  <c r="BC262" i="7"/>
  <c r="BC439" i="7"/>
  <c r="BC432" i="7"/>
  <c r="BC166" i="7"/>
  <c r="BC86" i="7"/>
  <c r="BC74" i="7"/>
  <c r="BC332" i="7"/>
  <c r="BC501" i="7"/>
  <c r="BC96" i="7"/>
  <c r="BC139" i="7"/>
  <c r="BC450" i="7"/>
  <c r="BC278" i="7"/>
  <c r="BC315" i="7"/>
  <c r="BC186" i="7"/>
  <c r="BC251" i="7"/>
  <c r="BC85" i="7"/>
  <c r="BC48" i="7"/>
  <c r="BC198" i="7"/>
  <c r="BC443" i="7"/>
  <c r="BC460" i="7"/>
  <c r="BC88" i="7"/>
  <c r="BC407" i="7"/>
  <c r="BC173" i="7"/>
  <c r="BC154" i="7"/>
  <c r="BC448" i="7"/>
  <c r="BC444" i="7"/>
  <c r="BC205" i="7"/>
  <c r="BC497" i="7"/>
  <c r="BC126" i="7"/>
  <c r="BC174" i="7"/>
  <c r="BC267" i="7"/>
  <c r="BC349" i="7"/>
  <c r="BC36" i="7"/>
  <c r="BC306" i="7"/>
  <c r="BC297" i="7"/>
  <c r="BC60" i="7"/>
  <c r="BC58" i="7"/>
  <c r="BC255" i="7"/>
  <c r="BC326" i="7"/>
  <c r="BC271" i="7"/>
  <c r="BC325" i="7"/>
  <c r="BC337" i="7"/>
  <c r="BC493" i="7"/>
  <c r="BC395" i="7"/>
  <c r="BC479" i="7"/>
  <c r="BC264" i="7"/>
  <c r="BC488" i="7"/>
  <c r="BC491" i="7"/>
  <c r="BC91" i="7"/>
  <c r="BC125" i="7"/>
  <c r="BC38" i="7"/>
  <c r="BC115" i="7"/>
  <c r="BC194" i="7"/>
  <c r="BC121" i="7"/>
  <c r="BC218" i="7"/>
  <c r="BC254" i="7"/>
  <c r="BC428" i="7"/>
  <c r="BC61" i="7"/>
  <c r="BC436" i="7"/>
  <c r="BC474" i="7"/>
  <c r="BC191" i="7"/>
  <c r="BC188" i="7"/>
  <c r="BC99" i="7"/>
  <c r="BC236" i="7"/>
  <c r="BC481" i="7"/>
  <c r="BC141" i="7"/>
  <c r="BC259" i="7"/>
  <c r="BC206" i="7"/>
  <c r="BC237" i="7"/>
  <c r="BC369" i="7"/>
  <c r="BC430" i="7"/>
  <c r="BC476" i="7"/>
  <c r="BC170" i="7"/>
  <c r="BC328" i="7"/>
  <c r="BC281" i="7"/>
  <c r="BC319" i="7"/>
  <c r="BC132" i="7"/>
  <c r="BC202" i="7"/>
  <c r="BC89" i="7"/>
  <c r="BC80" i="7"/>
  <c r="BC39" i="7"/>
  <c r="BC197" i="7"/>
  <c r="BC220" i="7"/>
  <c r="BC55" i="7"/>
  <c r="BC116" i="7"/>
  <c r="BC461" i="7"/>
  <c r="BC318" i="7"/>
  <c r="BC71" i="7"/>
  <c r="BC53" i="7"/>
  <c r="BC354" i="7"/>
  <c r="BC79" i="7"/>
  <c r="BC357" i="7"/>
  <c r="BC134" i="7"/>
  <c r="BC146" i="7"/>
  <c r="BC127" i="7"/>
  <c r="BC250" i="7"/>
  <c r="BC463" i="7"/>
  <c r="BC478" i="7"/>
  <c r="BC124" i="7"/>
  <c r="BC397" i="7"/>
  <c r="BC441" i="7"/>
  <c r="BC123" i="7"/>
  <c r="BC386" i="7"/>
  <c r="BC286" i="7"/>
  <c r="BC225" i="7"/>
  <c r="BC312" i="7"/>
  <c r="BC72" i="7"/>
  <c r="BC464" i="7"/>
  <c r="BC330" i="7"/>
  <c r="BC73" i="7"/>
  <c r="BC305" i="7"/>
  <c r="BC231" i="7"/>
  <c r="BC200" i="7"/>
  <c r="BC265" i="7"/>
  <c r="BC372" i="7"/>
  <c r="BC421" i="7"/>
  <c r="BC157" i="7"/>
  <c r="BC483" i="7"/>
  <c r="BC165" i="7"/>
  <c r="BC377" i="7"/>
  <c r="BC133" i="7"/>
  <c r="BC384" i="7"/>
  <c r="BC475" i="7"/>
  <c r="BC270" i="7"/>
  <c r="BC434" i="7"/>
  <c r="BC468" i="7"/>
  <c r="BC473" i="7"/>
  <c r="BC503" i="7"/>
  <c r="BC504" i="7"/>
  <c r="BC505" i="7"/>
  <c r="BC506" i="7"/>
  <c r="BC507" i="7"/>
  <c r="BC508" i="7"/>
  <c r="BC509" i="7"/>
  <c r="BC510" i="7"/>
  <c r="BC511" i="7"/>
  <c r="BC512" i="7"/>
  <c r="BC513" i="7"/>
  <c r="BC514" i="7"/>
  <c r="BC515" i="7"/>
  <c r="BC516" i="7"/>
  <c r="BC517" i="7"/>
  <c r="BC518" i="7"/>
  <c r="BC519" i="7"/>
  <c r="BC520" i="7"/>
  <c r="BC521" i="7"/>
  <c r="BC522" i="7"/>
  <c r="BC523" i="7"/>
  <c r="BC524" i="7"/>
  <c r="BC525" i="7"/>
  <c r="BC526" i="7"/>
  <c r="BC527" i="7"/>
  <c r="BC528" i="7"/>
  <c r="BC529" i="7"/>
  <c r="BC530" i="7"/>
  <c r="BC531" i="7"/>
  <c r="BC532" i="7"/>
  <c r="BC533" i="7"/>
  <c r="BC534" i="7"/>
  <c r="BC535" i="7"/>
  <c r="BC536" i="7"/>
  <c r="BC537" i="7"/>
  <c r="BC538" i="7"/>
  <c r="BC539" i="7"/>
  <c r="BC540" i="7"/>
  <c r="BC541" i="7"/>
  <c r="BC542" i="7"/>
  <c r="BC543" i="7"/>
  <c r="BC544" i="7"/>
  <c r="BC545" i="7"/>
  <c r="BC546" i="7"/>
  <c r="BC547" i="7"/>
  <c r="BC548" i="7"/>
  <c r="BC549" i="7"/>
  <c r="BC550" i="7"/>
  <c r="BC551" i="7"/>
  <c r="BC552" i="7"/>
  <c r="BC553" i="7"/>
  <c r="BC554" i="7"/>
  <c r="BC555" i="7"/>
  <c r="BC556" i="7"/>
  <c r="BC557" i="7"/>
  <c r="BC558" i="7"/>
  <c r="BC559" i="7"/>
  <c r="BC560" i="7"/>
  <c r="BC561" i="7"/>
  <c r="BC562" i="7"/>
  <c r="BC563" i="7"/>
  <c r="BC564" i="7"/>
  <c r="BC565" i="7"/>
  <c r="BC566" i="7"/>
  <c r="BC567" i="7"/>
  <c r="BC568" i="7"/>
  <c r="BC569" i="7"/>
  <c r="BC570" i="7"/>
  <c r="BC571" i="7"/>
  <c r="BC572" i="7"/>
  <c r="BC573" i="7"/>
  <c r="BC574" i="7"/>
  <c r="BC575" i="7"/>
  <c r="BC576" i="7"/>
  <c r="BC577" i="7"/>
  <c r="BC578" i="7"/>
  <c r="BC579" i="7"/>
  <c r="BC580" i="7"/>
  <c r="BC581" i="7"/>
  <c r="BC582" i="7"/>
  <c r="BC583" i="7"/>
  <c r="BC584" i="7"/>
  <c r="BC585" i="7"/>
  <c r="BC586" i="7"/>
  <c r="BC587" i="7"/>
  <c r="BC588" i="7"/>
  <c r="BC589" i="7"/>
  <c r="BC590" i="7"/>
  <c r="BC591" i="7"/>
  <c r="BC592" i="7"/>
  <c r="BC593" i="7"/>
  <c r="BC594" i="7"/>
  <c r="BC595" i="7"/>
  <c r="BC596" i="7"/>
  <c r="BC597" i="7"/>
  <c r="BC598" i="7"/>
  <c r="BC599" i="7"/>
  <c r="BC600" i="7"/>
  <c r="BC601" i="7"/>
  <c r="BC602" i="7"/>
  <c r="BC603" i="7"/>
  <c r="BC604" i="7"/>
  <c r="BC605" i="7"/>
  <c r="BC606" i="7"/>
  <c r="BC607" i="7"/>
  <c r="BC608" i="7"/>
  <c r="BC609" i="7"/>
  <c r="BC610" i="7"/>
  <c r="BC611" i="7"/>
  <c r="BC612" i="7"/>
  <c r="BC613" i="7"/>
  <c r="BC614" i="7"/>
  <c r="BC615" i="7"/>
  <c r="BC616" i="7"/>
  <c r="BC617" i="7"/>
  <c r="BC618" i="7"/>
  <c r="BC619" i="7"/>
  <c r="BC620" i="7"/>
  <c r="BC621" i="7"/>
  <c r="BC622" i="7"/>
  <c r="BC623" i="7"/>
  <c r="BC624" i="7"/>
  <c r="BC625" i="7"/>
  <c r="BC626" i="7"/>
  <c r="BC627" i="7"/>
  <c r="BC628" i="7"/>
  <c r="BC629" i="7"/>
  <c r="BC630" i="7"/>
  <c r="BC631" i="7"/>
  <c r="BC632" i="7"/>
  <c r="BC633" i="7"/>
  <c r="BC634" i="7"/>
  <c r="BC635" i="7"/>
  <c r="BC636" i="7"/>
  <c r="BC637" i="7"/>
  <c r="BC638" i="7"/>
  <c r="BC639" i="7"/>
  <c r="BC640" i="7"/>
  <c r="BC641" i="7"/>
  <c r="BC642" i="7"/>
  <c r="BC643" i="7"/>
  <c r="BC644" i="7"/>
  <c r="BC645" i="7"/>
  <c r="BC646" i="7"/>
  <c r="BC647" i="7"/>
  <c r="BC648" i="7"/>
  <c r="BC649" i="7"/>
  <c r="BC650" i="7"/>
  <c r="BC651" i="7"/>
  <c r="BC652" i="7"/>
  <c r="BC653" i="7"/>
  <c r="BC654" i="7"/>
  <c r="BC655" i="7"/>
  <c r="BC656" i="7"/>
  <c r="BC657" i="7"/>
  <c r="BC658" i="7"/>
  <c r="BC659" i="7"/>
  <c r="BC660" i="7"/>
  <c r="BC661" i="7"/>
  <c r="BC662" i="7"/>
  <c r="BC663" i="7"/>
  <c r="BC664" i="7"/>
  <c r="BC665" i="7"/>
  <c r="BC666" i="7"/>
  <c r="BC667" i="7"/>
  <c r="BC668" i="7"/>
  <c r="BC669" i="7"/>
  <c r="BC670" i="7"/>
  <c r="BC671" i="7"/>
  <c r="BC672" i="7"/>
  <c r="BC673" i="7"/>
  <c r="BC674" i="7"/>
  <c r="BC675" i="7"/>
  <c r="BC676" i="7"/>
  <c r="BC677" i="7"/>
  <c r="BC678" i="7"/>
  <c r="BC679" i="7"/>
  <c r="BC680" i="7"/>
  <c r="BC681" i="7"/>
  <c r="BC682" i="7"/>
  <c r="BC683" i="7"/>
  <c r="BC684" i="7"/>
  <c r="BC685" i="7"/>
  <c r="BC686" i="7"/>
  <c r="BC687" i="7"/>
  <c r="BC688" i="7"/>
  <c r="BC689" i="7"/>
  <c r="BC690" i="7"/>
  <c r="BC691" i="7"/>
  <c r="BC692" i="7"/>
  <c r="BC693" i="7"/>
  <c r="BC694" i="7"/>
  <c r="BC695" i="7"/>
  <c r="BC696" i="7"/>
  <c r="BC697" i="7"/>
  <c r="BC698" i="7"/>
  <c r="BC699" i="7"/>
  <c r="BC700" i="7"/>
  <c r="BC701" i="7"/>
  <c r="BC702" i="7"/>
  <c r="BC703" i="7"/>
  <c r="BC704" i="7"/>
  <c r="BC705" i="7"/>
  <c r="BC706" i="7"/>
  <c r="BC707" i="7"/>
  <c r="BC708" i="7"/>
  <c r="BC709" i="7"/>
  <c r="BC710" i="7"/>
  <c r="BC711" i="7"/>
  <c r="BC712" i="7"/>
  <c r="BC713" i="7"/>
  <c r="BC714" i="7"/>
  <c r="BC715" i="7"/>
  <c r="BC716" i="7"/>
  <c r="BC717" i="7"/>
  <c r="BC718" i="7"/>
  <c r="BC719" i="7"/>
  <c r="BC720" i="7"/>
  <c r="BC721" i="7"/>
  <c r="BC722" i="7"/>
  <c r="BC723" i="7"/>
  <c r="BC724" i="7"/>
  <c r="BC725" i="7"/>
  <c r="BC726" i="7"/>
  <c r="BC727" i="7"/>
  <c r="BC728" i="7"/>
  <c r="BC729" i="7"/>
  <c r="BC730" i="7"/>
  <c r="BC731" i="7"/>
  <c r="BC732" i="7"/>
  <c r="BC733" i="7"/>
  <c r="BC734" i="7"/>
  <c r="BC735" i="7"/>
  <c r="BC736" i="7"/>
  <c r="BC737" i="7"/>
  <c r="BC738" i="7"/>
  <c r="BC739" i="7"/>
  <c r="BC740" i="7"/>
  <c r="BC741" i="7"/>
  <c r="BC742" i="7"/>
  <c r="BC743" i="7"/>
  <c r="BC744" i="7"/>
  <c r="BC745" i="7"/>
  <c r="BC746" i="7"/>
  <c r="BC747" i="7"/>
  <c r="BC748" i="7"/>
  <c r="BC749" i="7"/>
  <c r="BC750" i="7"/>
  <c r="BC751" i="7"/>
  <c r="BC752" i="7"/>
  <c r="BC753" i="7"/>
  <c r="BC754" i="7"/>
  <c r="BC755" i="7"/>
  <c r="BC756" i="7"/>
  <c r="BC757" i="7"/>
  <c r="BC758" i="7"/>
  <c r="BC759" i="7"/>
  <c r="BC760" i="7"/>
  <c r="BC761" i="7"/>
  <c r="BC762" i="7"/>
  <c r="BC763" i="7"/>
  <c r="BC764" i="7"/>
  <c r="BC765" i="7"/>
  <c r="BC766" i="7"/>
  <c r="BC767" i="7"/>
  <c r="BC768" i="7"/>
  <c r="BC769" i="7"/>
  <c r="BC770" i="7"/>
  <c r="BC771" i="7"/>
  <c r="BC772" i="7"/>
  <c r="BC773" i="7"/>
  <c r="BC774" i="7"/>
  <c r="BC775" i="7"/>
  <c r="BC776" i="7"/>
  <c r="BC777" i="7"/>
  <c r="BC778" i="7"/>
  <c r="BC779" i="7"/>
  <c r="BC780" i="7"/>
  <c r="BC781" i="7"/>
  <c r="BC782" i="7"/>
  <c r="BC783" i="7"/>
  <c r="BC784" i="7"/>
  <c r="BC785" i="7"/>
  <c r="BC786" i="7"/>
  <c r="BC787" i="7"/>
  <c r="BC788" i="7"/>
  <c r="BC789" i="7"/>
  <c r="BC790" i="7"/>
  <c r="BC791" i="7"/>
  <c r="BC792" i="7"/>
  <c r="BC793" i="7"/>
  <c r="BC794" i="7"/>
  <c r="BC795" i="7"/>
  <c r="BC796" i="7"/>
  <c r="BC797" i="7"/>
  <c r="BC798" i="7"/>
  <c r="BC799" i="7"/>
  <c r="BC800" i="7"/>
  <c r="BC801" i="7"/>
  <c r="BC802" i="7"/>
  <c r="BC803" i="7"/>
  <c r="BC804" i="7"/>
  <c r="BC805" i="7"/>
  <c r="BC806" i="7"/>
  <c r="BC807" i="7"/>
  <c r="BC808" i="7"/>
  <c r="BC809" i="7"/>
  <c r="BC810" i="7"/>
  <c r="BC811" i="7"/>
  <c r="BC812" i="7"/>
  <c r="BC813" i="7"/>
  <c r="BC814" i="7"/>
  <c r="BC815" i="7"/>
  <c r="BC816" i="7"/>
  <c r="BC817" i="7"/>
  <c r="BC818" i="7"/>
  <c r="BC819" i="7"/>
  <c r="BC820" i="7"/>
  <c r="BC821" i="7"/>
  <c r="BC822" i="7"/>
  <c r="BC823" i="7"/>
  <c r="BC824" i="7"/>
  <c r="BC825" i="7"/>
  <c r="BC826" i="7"/>
  <c r="BC827" i="7"/>
  <c r="BC828" i="7"/>
  <c r="BC829" i="7"/>
  <c r="BC830" i="7"/>
  <c r="BC831" i="7"/>
  <c r="BC832" i="7"/>
  <c r="BC833" i="7"/>
  <c r="BC834" i="7"/>
  <c r="BC835" i="7"/>
  <c r="BC836" i="7"/>
  <c r="BC837" i="7"/>
  <c r="BC838" i="7"/>
  <c r="BC839" i="7"/>
  <c r="BC840" i="7"/>
  <c r="BC841" i="7"/>
  <c r="BC842" i="7"/>
  <c r="BC843" i="7"/>
  <c r="BC844" i="7"/>
  <c r="BC845" i="7"/>
  <c r="BC846" i="7"/>
  <c r="BC847" i="7"/>
  <c r="BC848" i="7"/>
  <c r="BC849" i="7"/>
  <c r="BC850" i="7"/>
  <c r="BC851" i="7"/>
  <c r="BC852" i="7"/>
  <c r="BC853" i="7"/>
  <c r="BC854" i="7"/>
  <c r="BC855" i="7"/>
  <c r="BC856" i="7"/>
  <c r="BC857" i="7"/>
  <c r="BC858" i="7"/>
  <c r="BC859" i="7"/>
  <c r="BC860" i="7"/>
  <c r="BC861" i="7"/>
  <c r="BC862" i="7"/>
  <c r="BC863" i="7"/>
  <c r="BC864" i="7"/>
  <c r="BC865" i="7"/>
  <c r="BC866" i="7"/>
  <c r="BC867" i="7"/>
  <c r="BC868" i="7"/>
  <c r="BC869" i="7"/>
  <c r="BC870" i="7"/>
  <c r="BC871" i="7"/>
  <c r="BC872" i="7"/>
  <c r="BC873" i="7"/>
  <c r="BC874" i="7"/>
  <c r="BC875" i="7"/>
  <c r="BC876" i="7"/>
  <c r="BC877" i="7"/>
  <c r="BC878" i="7"/>
  <c r="BC879" i="7"/>
  <c r="BC880" i="7"/>
  <c r="BC881" i="7"/>
  <c r="BC882" i="7"/>
  <c r="BC883" i="7"/>
  <c r="BC884" i="7"/>
  <c r="BC885" i="7"/>
  <c r="BC886" i="7"/>
  <c r="BC887" i="7"/>
  <c r="BC888" i="7"/>
  <c r="BC889" i="7"/>
  <c r="BC890" i="7"/>
  <c r="BC891" i="7"/>
  <c r="BC892" i="7"/>
  <c r="BC893" i="7"/>
  <c r="BC894" i="7"/>
  <c r="BC895" i="7"/>
  <c r="BC896" i="7"/>
  <c r="BC897" i="7"/>
  <c r="BC898" i="7"/>
  <c r="BC899" i="7"/>
  <c r="BC900" i="7"/>
  <c r="BC901" i="7"/>
  <c r="BC902" i="7"/>
  <c r="BC903" i="7"/>
  <c r="BC904" i="7"/>
  <c r="BC905" i="7"/>
  <c r="BC906" i="7"/>
  <c r="BC907" i="7"/>
  <c r="BC908" i="7"/>
  <c r="BC909" i="7"/>
  <c r="BC910" i="7"/>
  <c r="BC911" i="7"/>
  <c r="BC912" i="7"/>
  <c r="BC913" i="7"/>
  <c r="BC914" i="7"/>
  <c r="BC915" i="7"/>
  <c r="BC916" i="7"/>
  <c r="BC917" i="7"/>
  <c r="BC918" i="7"/>
  <c r="BC919" i="7"/>
  <c r="BC920" i="7"/>
  <c r="BC921" i="7"/>
  <c r="BC922" i="7"/>
  <c r="BC923" i="7"/>
  <c r="BC924" i="7"/>
  <c r="BC925" i="7"/>
  <c r="BC926" i="7"/>
  <c r="BC927" i="7"/>
  <c r="BC928" i="7"/>
  <c r="BC929" i="7"/>
  <c r="BC930" i="7"/>
  <c r="BC931" i="7"/>
  <c r="BC932" i="7"/>
  <c r="BC933" i="7"/>
  <c r="BC934" i="7"/>
  <c r="BC935" i="7"/>
  <c r="BC936" i="7"/>
  <c r="BC937" i="7"/>
  <c r="BC938" i="7"/>
  <c r="BC939" i="7"/>
  <c r="BC940" i="7"/>
  <c r="BC941" i="7"/>
  <c r="BC942" i="7"/>
  <c r="BC943" i="7"/>
  <c r="BC944" i="7"/>
  <c r="BC945" i="7"/>
  <c r="BC946" i="7"/>
  <c r="BC947" i="7"/>
  <c r="BC948" i="7"/>
  <c r="BC949" i="7"/>
  <c r="BC950" i="7"/>
  <c r="BC951" i="7"/>
  <c r="BC952" i="7"/>
  <c r="BC953" i="7"/>
  <c r="BC954" i="7"/>
  <c r="BC955" i="7"/>
  <c r="BC956" i="7"/>
  <c r="BC957" i="7"/>
  <c r="BC958" i="7"/>
  <c r="BC959" i="7"/>
  <c r="BC960" i="7"/>
  <c r="BC961" i="7"/>
  <c r="BC962" i="7"/>
  <c r="BC963" i="7"/>
  <c r="BC964" i="7"/>
  <c r="BC965" i="7"/>
  <c r="BC966" i="7"/>
  <c r="BC967" i="7"/>
  <c r="BC968" i="7"/>
  <c r="BC969" i="7"/>
  <c r="BC970" i="7"/>
  <c r="BC971" i="7"/>
  <c r="BC972" i="7"/>
  <c r="BC973" i="7"/>
  <c r="BC974" i="7"/>
  <c r="BC975" i="7"/>
  <c r="BC976" i="7"/>
  <c r="BC977" i="7"/>
  <c r="BC978" i="7"/>
  <c r="BC979" i="7"/>
  <c r="BC980" i="7"/>
  <c r="BC981" i="7"/>
  <c r="BC982" i="7"/>
  <c r="BC983" i="7"/>
  <c r="BC984" i="7"/>
  <c r="BC985" i="7"/>
  <c r="BC986" i="7"/>
  <c r="BC987" i="7"/>
  <c r="BC988" i="7"/>
  <c r="BC989" i="7"/>
  <c r="BC990" i="7"/>
  <c r="BC991" i="7"/>
  <c r="BC992" i="7"/>
  <c r="BC993" i="7"/>
  <c r="BC994" i="7"/>
  <c r="BC995" i="7"/>
  <c r="BC996" i="7"/>
  <c r="BC997" i="7"/>
  <c r="BC998" i="7"/>
  <c r="BC999" i="7"/>
  <c r="BC1000" i="7"/>
  <c r="BC1001" i="7"/>
  <c r="BC1002" i="7"/>
  <c r="BC1003" i="7"/>
  <c r="BC1004" i="7"/>
  <c r="BC1005" i="7"/>
  <c r="BC1006" i="7"/>
  <c r="BC1007" i="7"/>
  <c r="BC1008" i="7"/>
  <c r="BC1009" i="7"/>
  <c r="BC1010" i="7"/>
  <c r="BC1011" i="7"/>
  <c r="BC1012" i="7"/>
  <c r="BC1013" i="7"/>
  <c r="BC1014" i="7"/>
  <c r="BC1015" i="7"/>
  <c r="BC1016" i="7"/>
  <c r="BC1017" i="7"/>
  <c r="BC1018" i="7"/>
  <c r="BC1019" i="7"/>
  <c r="BC1020" i="7"/>
  <c r="BC1021" i="7"/>
  <c r="BC1022" i="7"/>
  <c r="BC1023" i="7"/>
  <c r="BC1024" i="7"/>
  <c r="BC1025" i="7"/>
  <c r="BC1026" i="7"/>
  <c r="BC1027" i="7"/>
  <c r="BC1028" i="7"/>
  <c r="BC1029" i="7"/>
  <c r="BC1030" i="7"/>
  <c r="BC1031" i="7"/>
  <c r="BC1032" i="7"/>
  <c r="BC1033" i="7"/>
  <c r="BC1034" i="7"/>
  <c r="BC229" i="7"/>
  <c r="H2" i="8"/>
  <c r="AQ499" i="7"/>
  <c r="AQ500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Q127" i="7"/>
  <c r="AQ128" i="7"/>
  <c r="AQ129" i="7"/>
  <c r="AQ130" i="7"/>
  <c r="AQ131" i="7"/>
  <c r="AQ132" i="7"/>
  <c r="AQ133" i="7"/>
  <c r="AQ134" i="7"/>
  <c r="AQ135" i="7"/>
  <c r="AQ136" i="7"/>
  <c r="AQ137" i="7"/>
  <c r="AQ138" i="7"/>
  <c r="AQ139" i="7"/>
  <c r="AQ140" i="7"/>
  <c r="AQ141" i="7"/>
  <c r="AQ142" i="7"/>
  <c r="AQ143" i="7"/>
  <c r="AQ144" i="7"/>
  <c r="AQ145" i="7"/>
  <c r="AQ146" i="7"/>
  <c r="AQ147" i="7"/>
  <c r="AQ148" i="7"/>
  <c r="AQ149" i="7"/>
  <c r="AQ150" i="7"/>
  <c r="AQ151" i="7"/>
  <c r="AQ152" i="7"/>
  <c r="AQ153" i="7"/>
  <c r="AQ154" i="7"/>
  <c r="AQ155" i="7"/>
  <c r="AQ156" i="7"/>
  <c r="AQ157" i="7"/>
  <c r="AQ158" i="7"/>
  <c r="AQ159" i="7"/>
  <c r="AQ160" i="7"/>
  <c r="AQ161" i="7"/>
  <c r="AQ162" i="7"/>
  <c r="AQ163" i="7"/>
  <c r="AQ164" i="7"/>
  <c r="AQ165" i="7"/>
  <c r="AQ166" i="7"/>
  <c r="AQ167" i="7"/>
  <c r="AQ168" i="7"/>
  <c r="AQ169" i="7"/>
  <c r="AQ170" i="7"/>
  <c r="AQ171" i="7"/>
  <c r="AQ172" i="7"/>
  <c r="AQ173" i="7"/>
  <c r="AQ174" i="7"/>
  <c r="AQ175" i="7"/>
  <c r="AQ176" i="7"/>
  <c r="AQ177" i="7"/>
  <c r="AQ178" i="7"/>
  <c r="AQ179" i="7"/>
  <c r="AQ180" i="7"/>
  <c r="AQ181" i="7"/>
  <c r="AQ182" i="7"/>
  <c r="AQ183" i="7"/>
  <c r="AQ184" i="7"/>
  <c r="AQ185" i="7"/>
  <c r="AQ186" i="7"/>
  <c r="AQ187" i="7"/>
  <c r="AQ188" i="7"/>
  <c r="AQ189" i="7"/>
  <c r="AQ190" i="7"/>
  <c r="AQ191" i="7"/>
  <c r="AQ192" i="7"/>
  <c r="AQ193" i="7"/>
  <c r="AQ194" i="7"/>
  <c r="AQ195" i="7"/>
  <c r="AQ196" i="7"/>
  <c r="AQ197" i="7"/>
  <c r="AQ198" i="7"/>
  <c r="AQ199" i="7"/>
  <c r="AQ200" i="7"/>
  <c r="AQ201" i="7"/>
  <c r="AQ202" i="7"/>
  <c r="AQ203" i="7"/>
  <c r="AQ204" i="7"/>
  <c r="AQ205" i="7"/>
  <c r="AQ206" i="7"/>
  <c r="AQ207" i="7"/>
  <c r="AQ208" i="7"/>
  <c r="AQ209" i="7"/>
  <c r="AQ210" i="7"/>
  <c r="AQ211" i="7"/>
  <c r="AQ212" i="7"/>
  <c r="AQ213" i="7"/>
  <c r="AQ214" i="7"/>
  <c r="AQ215" i="7"/>
  <c r="AQ216" i="7"/>
  <c r="AQ217" i="7"/>
  <c r="AQ218" i="7"/>
  <c r="AQ219" i="7"/>
  <c r="AQ220" i="7"/>
  <c r="AQ221" i="7"/>
  <c r="AQ222" i="7"/>
  <c r="AQ223" i="7"/>
  <c r="AQ224" i="7"/>
  <c r="AQ225" i="7"/>
  <c r="AQ226" i="7"/>
  <c r="AQ227" i="7"/>
  <c r="AQ228" i="7"/>
  <c r="AQ229" i="7"/>
  <c r="AQ230" i="7"/>
  <c r="AQ231" i="7"/>
  <c r="AQ232" i="7"/>
  <c r="AQ233" i="7"/>
  <c r="AQ234" i="7"/>
  <c r="AQ235" i="7"/>
  <c r="AQ236" i="7"/>
  <c r="AQ237" i="7"/>
  <c r="AQ238" i="7"/>
  <c r="AQ239" i="7"/>
  <c r="AQ240" i="7"/>
  <c r="AQ241" i="7"/>
  <c r="AQ242" i="7"/>
  <c r="AQ243" i="7"/>
  <c r="AQ244" i="7"/>
  <c r="AQ245" i="7"/>
  <c r="AQ246" i="7"/>
  <c r="AQ247" i="7"/>
  <c r="AQ248" i="7"/>
  <c r="AQ249" i="7"/>
  <c r="AQ250" i="7"/>
  <c r="AQ251" i="7"/>
  <c r="AQ252" i="7"/>
  <c r="AQ253" i="7"/>
  <c r="AQ254" i="7"/>
  <c r="AQ255" i="7"/>
  <c r="AQ256" i="7"/>
  <c r="AQ257" i="7"/>
  <c r="AQ258" i="7"/>
  <c r="AQ259" i="7"/>
  <c r="AQ260" i="7"/>
  <c r="AQ261" i="7"/>
  <c r="AQ262" i="7"/>
  <c r="AQ263" i="7"/>
  <c r="AQ264" i="7"/>
  <c r="AQ265" i="7"/>
  <c r="AQ266" i="7"/>
  <c r="AQ267" i="7"/>
  <c r="AQ268" i="7"/>
  <c r="AQ269" i="7"/>
  <c r="AQ270" i="7"/>
  <c r="AQ271" i="7"/>
  <c r="AQ272" i="7"/>
  <c r="AQ273" i="7"/>
  <c r="AQ274" i="7"/>
  <c r="AQ275" i="7"/>
  <c r="AQ276" i="7"/>
  <c r="AQ277" i="7"/>
  <c r="AQ278" i="7"/>
  <c r="AQ279" i="7"/>
  <c r="AQ280" i="7"/>
  <c r="AQ281" i="7"/>
  <c r="AQ282" i="7"/>
  <c r="AQ283" i="7"/>
  <c r="AQ284" i="7"/>
  <c r="AQ285" i="7"/>
  <c r="AQ286" i="7"/>
  <c r="AQ287" i="7"/>
  <c r="AQ288" i="7"/>
  <c r="AQ289" i="7"/>
  <c r="AQ290" i="7"/>
  <c r="AQ291" i="7"/>
  <c r="AQ292" i="7"/>
  <c r="AQ293" i="7"/>
  <c r="AQ294" i="7"/>
  <c r="AQ295" i="7"/>
  <c r="AQ296" i="7"/>
  <c r="AQ297" i="7"/>
  <c r="AQ298" i="7"/>
  <c r="AQ299" i="7"/>
  <c r="AQ300" i="7"/>
  <c r="AQ301" i="7"/>
  <c r="AQ302" i="7"/>
  <c r="AQ303" i="7"/>
  <c r="AQ304" i="7"/>
  <c r="AQ305" i="7"/>
  <c r="AQ306" i="7"/>
  <c r="AQ307" i="7"/>
  <c r="AQ308" i="7"/>
  <c r="AQ309" i="7"/>
  <c r="AQ310" i="7"/>
  <c r="AQ311" i="7"/>
  <c r="AQ312" i="7"/>
  <c r="AQ313" i="7"/>
  <c r="AQ314" i="7"/>
  <c r="AQ315" i="7"/>
  <c r="AQ316" i="7"/>
  <c r="AQ317" i="7"/>
  <c r="AQ318" i="7"/>
  <c r="AQ319" i="7"/>
  <c r="AQ320" i="7"/>
  <c r="AQ321" i="7"/>
  <c r="AQ322" i="7"/>
  <c r="AQ323" i="7"/>
  <c r="AQ324" i="7"/>
  <c r="AQ325" i="7"/>
  <c r="AQ326" i="7"/>
  <c r="AQ327" i="7"/>
  <c r="AQ328" i="7"/>
  <c r="AQ329" i="7"/>
  <c r="AQ330" i="7"/>
  <c r="AQ331" i="7"/>
  <c r="AQ332" i="7"/>
  <c r="AQ333" i="7"/>
  <c r="AQ334" i="7"/>
  <c r="AQ335" i="7"/>
  <c r="AQ336" i="7"/>
  <c r="AQ337" i="7"/>
  <c r="AQ338" i="7"/>
  <c r="AQ339" i="7"/>
  <c r="AQ340" i="7"/>
  <c r="AQ341" i="7"/>
  <c r="AQ342" i="7"/>
  <c r="AQ343" i="7"/>
  <c r="AQ344" i="7"/>
  <c r="AQ345" i="7"/>
  <c r="AQ346" i="7"/>
  <c r="AQ347" i="7"/>
  <c r="AQ348" i="7"/>
  <c r="AQ349" i="7"/>
  <c r="AQ350" i="7"/>
  <c r="AQ351" i="7"/>
  <c r="AQ352" i="7"/>
  <c r="AQ353" i="7"/>
  <c r="AQ354" i="7"/>
  <c r="AQ355" i="7"/>
  <c r="AQ356" i="7"/>
  <c r="AQ357" i="7"/>
  <c r="AQ358" i="7"/>
  <c r="AQ359" i="7"/>
  <c r="AQ360" i="7"/>
  <c r="AQ361" i="7"/>
  <c r="AQ362" i="7"/>
  <c r="AQ363" i="7"/>
  <c r="AQ364" i="7"/>
  <c r="AQ365" i="7"/>
  <c r="AQ366" i="7"/>
  <c r="AQ367" i="7"/>
  <c r="AQ368" i="7"/>
  <c r="AQ369" i="7"/>
  <c r="AQ370" i="7"/>
  <c r="AQ371" i="7"/>
  <c r="AQ372" i="7"/>
  <c r="AQ373" i="7"/>
  <c r="AQ374" i="7"/>
  <c r="AQ375" i="7"/>
  <c r="AQ376" i="7"/>
  <c r="AQ377" i="7"/>
  <c r="AQ378" i="7"/>
  <c r="AQ379" i="7"/>
  <c r="AQ380" i="7"/>
  <c r="AQ381" i="7"/>
  <c r="AQ382" i="7"/>
  <c r="AQ383" i="7"/>
  <c r="AQ384" i="7"/>
  <c r="AQ385" i="7"/>
  <c r="AQ386" i="7"/>
  <c r="AQ387" i="7"/>
  <c r="AQ388" i="7"/>
  <c r="AQ389" i="7"/>
  <c r="AQ390" i="7"/>
  <c r="AQ391" i="7"/>
  <c r="AQ392" i="7"/>
  <c r="AQ393" i="7"/>
  <c r="AQ394" i="7"/>
  <c r="AQ395" i="7"/>
  <c r="AQ396" i="7"/>
  <c r="AQ397" i="7"/>
  <c r="AQ398" i="7"/>
  <c r="AQ399" i="7"/>
  <c r="AQ400" i="7"/>
  <c r="AQ401" i="7"/>
  <c r="AQ402" i="7"/>
  <c r="AQ403" i="7"/>
  <c r="AQ404" i="7"/>
  <c r="AQ405" i="7"/>
  <c r="AQ406" i="7"/>
  <c r="AQ407" i="7"/>
  <c r="AQ408" i="7"/>
  <c r="AQ409" i="7"/>
  <c r="AQ410" i="7"/>
  <c r="AQ411" i="7"/>
  <c r="AQ412" i="7"/>
  <c r="AQ413" i="7"/>
  <c r="AQ414" i="7"/>
  <c r="AQ415" i="7"/>
  <c r="AQ416" i="7"/>
  <c r="AQ417" i="7"/>
  <c r="AQ418" i="7"/>
  <c r="AQ419" i="7"/>
  <c r="AQ420" i="7"/>
  <c r="AQ421" i="7"/>
  <c r="AQ422" i="7"/>
  <c r="AQ423" i="7"/>
  <c r="AQ424" i="7"/>
  <c r="AQ425" i="7"/>
  <c r="AQ426" i="7"/>
  <c r="AQ427" i="7"/>
  <c r="AQ428" i="7"/>
  <c r="AQ429" i="7"/>
  <c r="AQ430" i="7"/>
  <c r="AQ431" i="7"/>
  <c r="AQ432" i="7"/>
  <c r="AQ433" i="7"/>
  <c r="AQ434" i="7"/>
  <c r="AQ435" i="7"/>
  <c r="AQ436" i="7"/>
  <c r="AQ437" i="7"/>
  <c r="AQ438" i="7"/>
  <c r="AQ439" i="7"/>
  <c r="AQ440" i="7"/>
  <c r="AQ441" i="7"/>
  <c r="AQ442" i="7"/>
  <c r="AQ443" i="7"/>
  <c r="AQ444" i="7"/>
  <c r="AQ445" i="7"/>
  <c r="AQ446" i="7"/>
  <c r="AQ447" i="7"/>
  <c r="AQ448" i="7"/>
  <c r="AQ449" i="7"/>
  <c r="AQ450" i="7"/>
  <c r="AQ451" i="7"/>
  <c r="AQ452" i="7"/>
  <c r="AQ453" i="7"/>
  <c r="AQ454" i="7"/>
  <c r="AQ455" i="7"/>
  <c r="AQ456" i="7"/>
  <c r="AQ457" i="7"/>
  <c r="AQ458" i="7"/>
  <c r="AQ459" i="7"/>
  <c r="AQ460" i="7"/>
  <c r="AQ461" i="7"/>
  <c r="AQ462" i="7"/>
  <c r="AQ463" i="7"/>
  <c r="AQ464" i="7"/>
  <c r="AQ465" i="7"/>
  <c r="AQ466" i="7"/>
  <c r="AQ467" i="7"/>
  <c r="AQ468" i="7"/>
  <c r="AQ469" i="7"/>
  <c r="AQ470" i="7"/>
  <c r="AQ471" i="7"/>
  <c r="AQ472" i="7"/>
  <c r="AQ473" i="7"/>
  <c r="AQ474" i="7"/>
  <c r="AQ475" i="7"/>
  <c r="AQ476" i="7"/>
  <c r="AQ477" i="7"/>
  <c r="AQ478" i="7"/>
  <c r="AQ479" i="7"/>
  <c r="AQ480" i="7"/>
  <c r="AQ481" i="7"/>
  <c r="AQ482" i="7"/>
  <c r="AQ483" i="7"/>
  <c r="AQ484" i="7"/>
  <c r="AQ485" i="7"/>
  <c r="AQ486" i="7"/>
  <c r="AQ487" i="7"/>
  <c r="AQ488" i="7"/>
  <c r="AQ489" i="7"/>
  <c r="AQ490" i="7"/>
  <c r="AQ491" i="7"/>
  <c r="AQ492" i="7"/>
  <c r="AQ493" i="7"/>
  <c r="AQ494" i="7"/>
  <c r="AQ495" i="7"/>
  <c r="AQ496" i="7"/>
  <c r="AQ497" i="7"/>
  <c r="AQ498" i="7"/>
  <c r="AQ501" i="7"/>
  <c r="AQ502" i="7"/>
  <c r="AQ503" i="7"/>
  <c r="AQ504" i="7"/>
  <c r="AQ505" i="7"/>
  <c r="AQ506" i="7"/>
  <c r="AQ507" i="7"/>
  <c r="AQ508" i="7"/>
  <c r="AQ509" i="7"/>
  <c r="AQ510" i="7"/>
  <c r="AQ511" i="7"/>
  <c r="AQ512" i="7"/>
  <c r="AQ513" i="7"/>
  <c r="AQ514" i="7"/>
  <c r="AQ515" i="7"/>
  <c r="AQ516" i="7"/>
  <c r="AQ517" i="7"/>
  <c r="AQ518" i="7"/>
  <c r="AQ519" i="7"/>
  <c r="AQ520" i="7"/>
  <c r="AQ521" i="7"/>
  <c r="AQ522" i="7"/>
  <c r="AQ523" i="7"/>
  <c r="AQ524" i="7"/>
  <c r="AQ525" i="7"/>
  <c r="AQ526" i="7"/>
  <c r="AQ527" i="7"/>
  <c r="AQ528" i="7"/>
  <c r="AQ529" i="7"/>
  <c r="AQ530" i="7"/>
  <c r="AQ531" i="7"/>
  <c r="AQ532" i="7"/>
  <c r="AQ533" i="7"/>
  <c r="AQ534" i="7"/>
  <c r="AQ535" i="7"/>
  <c r="AQ536" i="7"/>
  <c r="AQ537" i="7"/>
  <c r="AQ538" i="7"/>
  <c r="AQ539" i="7"/>
  <c r="AQ540" i="7"/>
  <c r="AQ541" i="7"/>
  <c r="AQ542" i="7"/>
  <c r="AQ543" i="7"/>
  <c r="AQ544" i="7"/>
  <c r="AQ545" i="7"/>
  <c r="AQ546" i="7"/>
  <c r="AQ547" i="7"/>
  <c r="AQ548" i="7"/>
  <c r="AQ549" i="7"/>
  <c r="AQ550" i="7"/>
  <c r="AQ551" i="7"/>
  <c r="AQ552" i="7"/>
  <c r="AQ553" i="7"/>
  <c r="AQ554" i="7"/>
  <c r="AQ555" i="7"/>
  <c r="AQ556" i="7"/>
  <c r="AQ557" i="7"/>
  <c r="AQ558" i="7"/>
  <c r="AQ559" i="7"/>
  <c r="AQ560" i="7"/>
  <c r="AQ561" i="7"/>
  <c r="AQ562" i="7"/>
  <c r="AQ563" i="7"/>
  <c r="AQ564" i="7"/>
  <c r="AQ565" i="7"/>
  <c r="AQ566" i="7"/>
  <c r="AQ567" i="7"/>
  <c r="AQ568" i="7"/>
  <c r="AQ569" i="7"/>
  <c r="AQ570" i="7"/>
  <c r="AQ571" i="7"/>
  <c r="AQ572" i="7"/>
  <c r="AQ573" i="7"/>
  <c r="AQ574" i="7"/>
  <c r="AQ575" i="7"/>
  <c r="AQ576" i="7"/>
  <c r="AQ577" i="7"/>
  <c r="AQ578" i="7"/>
  <c r="AQ579" i="7"/>
  <c r="AQ580" i="7"/>
  <c r="AQ581" i="7"/>
  <c r="AQ582" i="7"/>
  <c r="AQ583" i="7"/>
  <c r="AQ584" i="7"/>
  <c r="AQ585" i="7"/>
  <c r="AQ586" i="7"/>
  <c r="AQ587" i="7"/>
  <c r="AQ588" i="7"/>
  <c r="AQ589" i="7"/>
  <c r="AQ590" i="7"/>
  <c r="AQ591" i="7"/>
  <c r="AQ592" i="7"/>
  <c r="AQ593" i="7"/>
  <c r="AQ594" i="7"/>
  <c r="AQ595" i="7"/>
  <c r="AQ596" i="7"/>
  <c r="AQ597" i="7"/>
  <c r="AQ598" i="7"/>
  <c r="AQ599" i="7"/>
  <c r="AQ600" i="7"/>
  <c r="AQ601" i="7"/>
  <c r="AQ602" i="7"/>
  <c r="AQ603" i="7"/>
  <c r="AQ604" i="7"/>
  <c r="AQ605" i="7"/>
  <c r="AQ606" i="7"/>
  <c r="AQ607" i="7"/>
  <c r="AQ608" i="7"/>
  <c r="AQ609" i="7"/>
  <c r="AQ610" i="7"/>
  <c r="AQ611" i="7"/>
  <c r="AQ612" i="7"/>
  <c r="AQ613" i="7"/>
  <c r="AQ614" i="7"/>
  <c r="AQ615" i="7"/>
  <c r="AQ616" i="7"/>
  <c r="AQ617" i="7"/>
  <c r="AQ618" i="7"/>
  <c r="AQ619" i="7"/>
  <c r="AQ620" i="7"/>
  <c r="AQ621" i="7"/>
  <c r="AQ622" i="7"/>
  <c r="AQ623" i="7"/>
  <c r="AQ624" i="7"/>
  <c r="AQ625" i="7"/>
  <c r="AQ626" i="7"/>
  <c r="AQ627" i="7"/>
  <c r="AQ628" i="7"/>
  <c r="AQ629" i="7"/>
  <c r="AQ630" i="7"/>
  <c r="AQ631" i="7"/>
  <c r="AQ632" i="7"/>
  <c r="AQ633" i="7"/>
  <c r="AQ634" i="7"/>
  <c r="AQ635" i="7"/>
  <c r="AQ636" i="7"/>
  <c r="AQ637" i="7"/>
  <c r="AQ638" i="7"/>
  <c r="AQ639" i="7"/>
  <c r="AQ640" i="7"/>
  <c r="AQ641" i="7"/>
  <c r="AQ642" i="7"/>
  <c r="AQ643" i="7"/>
  <c r="AQ644" i="7"/>
  <c r="AQ645" i="7"/>
  <c r="AQ646" i="7"/>
  <c r="AQ647" i="7"/>
  <c r="AQ648" i="7"/>
  <c r="AQ649" i="7"/>
  <c r="AQ650" i="7"/>
  <c r="AQ651" i="7"/>
  <c r="AQ652" i="7"/>
  <c r="AQ653" i="7"/>
  <c r="AQ654" i="7"/>
  <c r="AQ655" i="7"/>
  <c r="AQ656" i="7"/>
  <c r="AQ657" i="7"/>
  <c r="AQ658" i="7"/>
  <c r="AQ659" i="7"/>
  <c r="AQ660" i="7"/>
  <c r="AQ661" i="7"/>
  <c r="AQ662" i="7"/>
  <c r="AQ663" i="7"/>
  <c r="AQ664" i="7"/>
  <c r="AQ665" i="7"/>
  <c r="AQ666" i="7"/>
  <c r="AQ667" i="7"/>
  <c r="AQ668" i="7"/>
  <c r="AQ669" i="7"/>
  <c r="AQ670" i="7"/>
  <c r="AQ671" i="7"/>
  <c r="AQ672" i="7"/>
  <c r="AQ673" i="7"/>
  <c r="AQ674" i="7"/>
  <c r="AQ675" i="7"/>
  <c r="AQ676" i="7"/>
  <c r="AQ677" i="7"/>
  <c r="AQ678" i="7"/>
  <c r="AQ679" i="7"/>
  <c r="AQ680" i="7"/>
  <c r="AQ681" i="7"/>
  <c r="AQ682" i="7"/>
  <c r="AQ683" i="7"/>
  <c r="AQ684" i="7"/>
  <c r="AQ685" i="7"/>
  <c r="AQ686" i="7"/>
  <c r="AQ687" i="7"/>
  <c r="AQ688" i="7"/>
  <c r="AQ689" i="7"/>
  <c r="AQ690" i="7"/>
  <c r="AQ691" i="7"/>
  <c r="AQ692" i="7"/>
  <c r="AQ693" i="7"/>
  <c r="AQ694" i="7"/>
  <c r="AQ695" i="7"/>
  <c r="AQ696" i="7"/>
  <c r="AQ697" i="7"/>
  <c r="AQ698" i="7"/>
  <c r="AQ699" i="7"/>
  <c r="AQ700" i="7"/>
  <c r="AQ701" i="7"/>
  <c r="AQ702" i="7"/>
  <c r="AQ703" i="7"/>
  <c r="AQ704" i="7"/>
  <c r="AQ705" i="7"/>
  <c r="AQ706" i="7"/>
  <c r="AQ707" i="7"/>
  <c r="AQ708" i="7"/>
  <c r="AQ709" i="7"/>
  <c r="AQ710" i="7"/>
  <c r="AQ711" i="7"/>
  <c r="AQ712" i="7"/>
  <c r="AQ713" i="7"/>
  <c r="AQ714" i="7"/>
  <c r="AQ715" i="7"/>
  <c r="AQ716" i="7"/>
  <c r="AQ717" i="7"/>
  <c r="AQ718" i="7"/>
  <c r="AQ719" i="7"/>
  <c r="AQ720" i="7"/>
  <c r="AQ721" i="7"/>
  <c r="AQ722" i="7"/>
  <c r="AQ723" i="7"/>
  <c r="AQ724" i="7"/>
  <c r="AQ725" i="7"/>
  <c r="AQ726" i="7"/>
  <c r="AQ727" i="7"/>
  <c r="AQ728" i="7"/>
  <c r="AQ729" i="7"/>
  <c r="AQ730" i="7"/>
  <c r="AQ731" i="7"/>
  <c r="AQ732" i="7"/>
  <c r="AQ733" i="7"/>
  <c r="AQ734" i="7"/>
  <c r="AQ735" i="7"/>
  <c r="AQ736" i="7"/>
  <c r="AQ737" i="7"/>
  <c r="AQ738" i="7"/>
  <c r="AQ739" i="7"/>
  <c r="AQ740" i="7"/>
  <c r="AQ741" i="7"/>
  <c r="AQ742" i="7"/>
  <c r="AQ743" i="7"/>
  <c r="AQ744" i="7"/>
  <c r="AQ745" i="7"/>
  <c r="AQ746" i="7"/>
  <c r="AQ747" i="7"/>
  <c r="AQ748" i="7"/>
  <c r="AQ749" i="7"/>
  <c r="AQ750" i="7"/>
  <c r="AQ751" i="7"/>
  <c r="AQ752" i="7"/>
  <c r="AQ753" i="7"/>
  <c r="AQ754" i="7"/>
  <c r="AQ755" i="7"/>
  <c r="AQ756" i="7"/>
  <c r="AQ757" i="7"/>
  <c r="AQ758" i="7"/>
  <c r="AQ759" i="7"/>
  <c r="AQ760" i="7"/>
  <c r="AQ761" i="7"/>
  <c r="AQ762" i="7"/>
  <c r="AQ763" i="7"/>
  <c r="AQ764" i="7"/>
  <c r="AQ765" i="7"/>
  <c r="AQ766" i="7"/>
  <c r="AQ767" i="7"/>
  <c r="AQ768" i="7"/>
  <c r="AQ769" i="7"/>
  <c r="AQ770" i="7"/>
  <c r="AQ771" i="7"/>
  <c r="AQ772" i="7"/>
  <c r="AQ773" i="7"/>
  <c r="AQ774" i="7"/>
  <c r="AQ775" i="7"/>
  <c r="AQ776" i="7"/>
  <c r="AQ777" i="7"/>
  <c r="AQ778" i="7"/>
  <c r="AQ779" i="7"/>
  <c r="AQ780" i="7"/>
  <c r="AQ781" i="7"/>
  <c r="AQ782" i="7"/>
  <c r="AQ783" i="7"/>
  <c r="AQ784" i="7"/>
  <c r="AQ785" i="7"/>
  <c r="AQ786" i="7"/>
  <c r="AQ787" i="7"/>
  <c r="AQ788" i="7"/>
  <c r="AQ789" i="7"/>
  <c r="AQ790" i="7"/>
  <c r="AQ791" i="7"/>
  <c r="AQ792" i="7"/>
  <c r="AQ793" i="7"/>
  <c r="AQ794" i="7"/>
  <c r="AQ795" i="7"/>
  <c r="AQ796" i="7"/>
  <c r="AQ797" i="7"/>
  <c r="AQ798" i="7"/>
  <c r="AQ799" i="7"/>
  <c r="AQ800" i="7"/>
  <c r="AQ801" i="7"/>
  <c r="AQ802" i="7"/>
  <c r="AQ803" i="7"/>
  <c r="AQ804" i="7"/>
  <c r="AQ805" i="7"/>
  <c r="AQ806" i="7"/>
  <c r="AQ807" i="7"/>
  <c r="AQ808" i="7"/>
  <c r="AQ809" i="7"/>
  <c r="AQ810" i="7"/>
  <c r="AQ811" i="7"/>
  <c r="AQ812" i="7"/>
  <c r="AQ813" i="7"/>
  <c r="AQ814" i="7"/>
  <c r="AQ815" i="7"/>
  <c r="AQ816" i="7"/>
  <c r="AQ817" i="7"/>
  <c r="AQ818" i="7"/>
  <c r="AQ819" i="7"/>
  <c r="AQ820" i="7"/>
  <c r="AQ821" i="7"/>
  <c r="AQ822" i="7"/>
  <c r="AQ823" i="7"/>
  <c r="AQ824" i="7"/>
  <c r="AQ825" i="7"/>
  <c r="AQ826" i="7"/>
  <c r="AQ827" i="7"/>
  <c r="AQ828" i="7"/>
  <c r="AQ829" i="7"/>
  <c r="AQ830" i="7"/>
  <c r="AQ831" i="7"/>
  <c r="AQ832" i="7"/>
  <c r="AQ833" i="7"/>
  <c r="AQ834" i="7"/>
  <c r="AQ835" i="7"/>
  <c r="AQ836" i="7"/>
  <c r="AQ837" i="7"/>
  <c r="AQ838" i="7"/>
  <c r="AQ839" i="7"/>
  <c r="AQ840" i="7"/>
  <c r="AQ841" i="7"/>
  <c r="AQ842" i="7"/>
  <c r="AQ843" i="7"/>
  <c r="AQ844" i="7"/>
  <c r="AQ845" i="7"/>
  <c r="AQ846" i="7"/>
  <c r="AQ847" i="7"/>
  <c r="AQ848" i="7"/>
  <c r="AQ849" i="7"/>
  <c r="AQ850" i="7"/>
  <c r="AQ851" i="7"/>
  <c r="AQ852" i="7"/>
  <c r="AQ853" i="7"/>
  <c r="AQ854" i="7"/>
  <c r="AQ855" i="7"/>
  <c r="AQ856" i="7"/>
  <c r="AQ857" i="7"/>
  <c r="AQ858" i="7"/>
  <c r="AQ859" i="7"/>
  <c r="AQ860" i="7"/>
  <c r="AQ861" i="7"/>
  <c r="AQ862" i="7"/>
  <c r="AQ863" i="7"/>
  <c r="AQ864" i="7"/>
  <c r="AQ865" i="7"/>
  <c r="AQ866" i="7"/>
  <c r="AQ867" i="7"/>
  <c r="AQ868" i="7"/>
  <c r="AQ869" i="7"/>
  <c r="AQ870" i="7"/>
  <c r="AQ871" i="7"/>
  <c r="AQ872" i="7"/>
  <c r="AQ873" i="7"/>
  <c r="AQ874" i="7"/>
  <c r="AQ875" i="7"/>
  <c r="AQ876" i="7"/>
  <c r="AQ877" i="7"/>
  <c r="AQ878" i="7"/>
  <c r="AQ879" i="7"/>
  <c r="AQ880" i="7"/>
  <c r="AQ881" i="7"/>
  <c r="AQ882" i="7"/>
  <c r="AQ883" i="7"/>
  <c r="AQ884" i="7"/>
  <c r="AQ885" i="7"/>
  <c r="AQ886" i="7"/>
  <c r="AQ887" i="7"/>
  <c r="AQ888" i="7"/>
  <c r="AQ889" i="7"/>
  <c r="AQ890" i="7"/>
  <c r="AQ891" i="7"/>
  <c r="AQ892" i="7"/>
  <c r="AQ893" i="7"/>
  <c r="AQ894" i="7"/>
  <c r="AQ895" i="7"/>
  <c r="AQ896" i="7"/>
  <c r="AQ897" i="7"/>
  <c r="AQ898" i="7"/>
  <c r="AQ899" i="7"/>
  <c r="AQ900" i="7"/>
  <c r="AQ901" i="7"/>
  <c r="AQ902" i="7"/>
  <c r="AQ903" i="7"/>
  <c r="AQ904" i="7"/>
  <c r="AQ905" i="7"/>
  <c r="AQ906" i="7"/>
  <c r="AQ907" i="7"/>
  <c r="AQ908" i="7"/>
  <c r="AQ909" i="7"/>
  <c r="AQ910" i="7"/>
  <c r="AQ911" i="7"/>
  <c r="AQ912" i="7"/>
  <c r="AQ913" i="7"/>
  <c r="AQ914" i="7"/>
  <c r="AQ915" i="7"/>
  <c r="AQ916" i="7"/>
  <c r="AQ917" i="7"/>
  <c r="AQ918" i="7"/>
  <c r="AQ919" i="7"/>
  <c r="AQ920" i="7"/>
  <c r="AQ921" i="7"/>
  <c r="AQ922" i="7"/>
  <c r="AQ923" i="7"/>
  <c r="AQ924" i="7"/>
  <c r="AQ925" i="7"/>
  <c r="AQ926" i="7"/>
  <c r="AQ927" i="7"/>
  <c r="AQ928" i="7"/>
  <c r="AQ929" i="7"/>
  <c r="AQ930" i="7"/>
  <c r="AQ931" i="7"/>
  <c r="AQ932" i="7"/>
  <c r="AQ933" i="7"/>
  <c r="AQ934" i="7"/>
  <c r="AQ935" i="7"/>
  <c r="AQ936" i="7"/>
  <c r="AQ937" i="7"/>
  <c r="AQ938" i="7"/>
  <c r="AQ939" i="7"/>
  <c r="AQ940" i="7"/>
  <c r="AQ941" i="7"/>
  <c r="AQ942" i="7"/>
  <c r="AQ943" i="7"/>
  <c r="AQ944" i="7"/>
  <c r="AQ945" i="7"/>
  <c r="AQ946" i="7"/>
  <c r="AQ947" i="7"/>
  <c r="AQ948" i="7"/>
  <c r="AQ949" i="7"/>
  <c r="AQ950" i="7"/>
  <c r="AQ951" i="7"/>
  <c r="AQ952" i="7"/>
  <c r="AQ953" i="7"/>
  <c r="AQ954" i="7"/>
  <c r="AQ955" i="7"/>
  <c r="AQ956" i="7"/>
  <c r="AQ957" i="7"/>
  <c r="AQ958" i="7"/>
  <c r="AQ959" i="7"/>
  <c r="AQ960" i="7"/>
  <c r="AQ961" i="7"/>
  <c r="AQ962" i="7"/>
  <c r="AQ963" i="7"/>
  <c r="AQ964" i="7"/>
  <c r="AQ965" i="7"/>
  <c r="AQ966" i="7"/>
  <c r="AQ967" i="7"/>
  <c r="AQ968" i="7"/>
  <c r="AQ969" i="7"/>
  <c r="AQ970" i="7"/>
  <c r="AQ971" i="7"/>
  <c r="AQ972" i="7"/>
  <c r="AQ973" i="7"/>
  <c r="AQ974" i="7"/>
  <c r="AQ975" i="7"/>
  <c r="AQ976" i="7"/>
  <c r="AQ977" i="7"/>
  <c r="AQ978" i="7"/>
  <c r="AQ979" i="7"/>
  <c r="AQ980" i="7"/>
  <c r="AQ981" i="7"/>
  <c r="AQ982" i="7"/>
  <c r="AQ983" i="7"/>
  <c r="AQ984" i="7"/>
  <c r="AQ985" i="7"/>
  <c r="AQ986" i="7"/>
  <c r="AQ987" i="7"/>
  <c r="AQ988" i="7"/>
  <c r="AQ989" i="7"/>
  <c r="AQ990" i="7"/>
  <c r="AQ991" i="7"/>
  <c r="AQ992" i="7"/>
  <c r="AQ993" i="7"/>
  <c r="AQ994" i="7"/>
  <c r="AQ995" i="7"/>
  <c r="AQ996" i="7"/>
  <c r="AQ997" i="7"/>
  <c r="AQ998" i="7"/>
  <c r="AQ999" i="7"/>
  <c r="AQ1000" i="7"/>
  <c r="AQ1001" i="7"/>
  <c r="AQ1002" i="7"/>
  <c r="AQ1003" i="7"/>
  <c r="AQ1004" i="7"/>
  <c r="AQ1005" i="7"/>
  <c r="AQ1006" i="7"/>
  <c r="AQ1007" i="7"/>
  <c r="AQ1008" i="7"/>
  <c r="AQ1009" i="7"/>
  <c r="AQ1010" i="7"/>
  <c r="AQ1011" i="7"/>
  <c r="AQ1012" i="7"/>
  <c r="AQ1013" i="7"/>
  <c r="AQ1014" i="7"/>
  <c r="AQ1015" i="7"/>
  <c r="AQ1016" i="7"/>
  <c r="AQ1017" i="7"/>
  <c r="AQ1018" i="7"/>
  <c r="AQ1019" i="7"/>
  <c r="AQ1020" i="7"/>
  <c r="AQ1021" i="7"/>
  <c r="AQ1022" i="7"/>
  <c r="AQ1023" i="7"/>
  <c r="AQ1024" i="7"/>
  <c r="AQ1025" i="7"/>
  <c r="AQ1026" i="7"/>
  <c r="AQ1027" i="7"/>
  <c r="AQ1028" i="7"/>
  <c r="AQ1029" i="7"/>
  <c r="AQ1030" i="7"/>
  <c r="AQ1031" i="7"/>
  <c r="AQ1032" i="7"/>
  <c r="AQ1033" i="7"/>
  <c r="AQ1034" i="7"/>
  <c r="AQ29" i="7"/>
  <c r="AS35" i="7"/>
  <c r="AS36" i="7"/>
  <c r="AS503" i="7"/>
  <c r="AS504" i="7"/>
  <c r="AS505" i="7"/>
  <c r="AS506" i="7"/>
  <c r="AS507" i="7"/>
  <c r="AS508" i="7"/>
  <c r="AS509" i="7"/>
  <c r="AS510" i="7"/>
  <c r="AS511" i="7"/>
  <c r="AS512" i="7"/>
  <c r="AS513" i="7"/>
  <c r="AS514" i="7"/>
  <c r="AS515" i="7"/>
  <c r="AS516" i="7"/>
  <c r="AS517" i="7"/>
  <c r="AS518" i="7"/>
  <c r="AS519" i="7"/>
  <c r="AS520" i="7"/>
  <c r="AS521" i="7"/>
  <c r="AS522" i="7"/>
  <c r="AS523" i="7"/>
  <c r="AS524" i="7"/>
  <c r="AS525" i="7"/>
  <c r="AS526" i="7"/>
  <c r="AS527" i="7"/>
  <c r="AS528" i="7"/>
  <c r="AS529" i="7"/>
  <c r="AS530" i="7"/>
  <c r="AS531" i="7"/>
  <c r="AS532" i="7"/>
  <c r="AS533" i="7"/>
  <c r="AS534" i="7"/>
  <c r="AS535" i="7"/>
  <c r="AS536" i="7"/>
  <c r="AS537" i="7"/>
  <c r="AS538" i="7"/>
  <c r="AS539" i="7"/>
  <c r="AS540" i="7"/>
  <c r="AS541" i="7"/>
  <c r="AS542" i="7"/>
  <c r="AS543" i="7"/>
  <c r="AS544" i="7"/>
  <c r="AS545" i="7"/>
  <c r="AS546" i="7"/>
  <c r="AS547" i="7"/>
  <c r="AS548" i="7"/>
  <c r="AS549" i="7"/>
  <c r="AS550" i="7"/>
  <c r="AS551" i="7"/>
  <c r="AS552" i="7"/>
  <c r="AS553" i="7"/>
  <c r="AS554" i="7"/>
  <c r="AS555" i="7"/>
  <c r="AS556" i="7"/>
  <c r="AS557" i="7"/>
  <c r="AS558" i="7"/>
  <c r="AS559" i="7"/>
  <c r="AS560" i="7"/>
  <c r="AS561" i="7"/>
  <c r="AS562" i="7"/>
  <c r="AS563" i="7"/>
  <c r="AS564" i="7"/>
  <c r="AS565" i="7"/>
  <c r="AS566" i="7"/>
  <c r="AS567" i="7"/>
  <c r="AS568" i="7"/>
  <c r="AS569" i="7"/>
  <c r="AS570" i="7"/>
  <c r="AS571" i="7"/>
  <c r="AS572" i="7"/>
  <c r="AS573" i="7"/>
  <c r="AS574" i="7"/>
  <c r="AS575" i="7"/>
  <c r="AS576" i="7"/>
  <c r="AS577" i="7"/>
  <c r="AS578" i="7"/>
  <c r="AS579" i="7"/>
  <c r="AS580" i="7"/>
  <c r="AS581" i="7"/>
  <c r="AS582" i="7"/>
  <c r="AS583" i="7"/>
  <c r="AS584" i="7"/>
  <c r="AS585" i="7"/>
  <c r="AS586" i="7"/>
  <c r="AS587" i="7"/>
  <c r="AS588" i="7"/>
  <c r="AS589" i="7"/>
  <c r="AS590" i="7"/>
  <c r="AS591" i="7"/>
  <c r="AS592" i="7"/>
  <c r="AS593" i="7"/>
  <c r="AS594" i="7"/>
  <c r="AS595" i="7"/>
  <c r="AS596" i="7"/>
  <c r="AS597" i="7"/>
  <c r="AS598" i="7"/>
  <c r="AS599" i="7"/>
  <c r="AS600" i="7"/>
  <c r="AS601" i="7"/>
  <c r="AS602" i="7"/>
  <c r="AS603" i="7"/>
  <c r="AS604" i="7"/>
  <c r="AS605" i="7"/>
  <c r="AS606" i="7"/>
  <c r="AS607" i="7"/>
  <c r="AS608" i="7"/>
  <c r="AS609" i="7"/>
  <c r="AS610" i="7"/>
  <c r="AS611" i="7"/>
  <c r="AS612" i="7"/>
  <c r="AS613" i="7"/>
  <c r="AS614" i="7"/>
  <c r="AS615" i="7"/>
  <c r="AS616" i="7"/>
  <c r="AS617" i="7"/>
  <c r="AS618" i="7"/>
  <c r="AS619" i="7"/>
  <c r="AS620" i="7"/>
  <c r="AS621" i="7"/>
  <c r="AS622" i="7"/>
  <c r="AS623" i="7"/>
  <c r="AS624" i="7"/>
  <c r="AS625" i="7"/>
  <c r="AS626" i="7"/>
  <c r="AS627" i="7"/>
  <c r="AS628" i="7"/>
  <c r="AS629" i="7"/>
  <c r="AS630" i="7"/>
  <c r="AS631" i="7"/>
  <c r="AS632" i="7"/>
  <c r="AS633" i="7"/>
  <c r="AS634" i="7"/>
  <c r="AS635" i="7"/>
  <c r="AS636" i="7"/>
  <c r="AS637" i="7"/>
  <c r="AS638" i="7"/>
  <c r="AS639" i="7"/>
  <c r="AS640" i="7"/>
  <c r="AS641" i="7"/>
  <c r="AS642" i="7"/>
  <c r="AS643" i="7"/>
  <c r="AS644" i="7"/>
  <c r="AS645" i="7"/>
  <c r="AS646" i="7"/>
  <c r="AS647" i="7"/>
  <c r="AS648" i="7"/>
  <c r="AS649" i="7"/>
  <c r="AS650" i="7"/>
  <c r="AS651" i="7"/>
  <c r="AS652" i="7"/>
  <c r="AS653" i="7"/>
  <c r="AS654" i="7"/>
  <c r="AS655" i="7"/>
  <c r="AS656" i="7"/>
  <c r="AS657" i="7"/>
  <c r="AS658" i="7"/>
  <c r="AS659" i="7"/>
  <c r="AS660" i="7"/>
  <c r="AS661" i="7"/>
  <c r="AS662" i="7"/>
  <c r="AS663" i="7"/>
  <c r="AS664" i="7"/>
  <c r="AS665" i="7"/>
  <c r="AS666" i="7"/>
  <c r="AS667" i="7"/>
  <c r="AS668" i="7"/>
  <c r="AS669" i="7"/>
  <c r="AS670" i="7"/>
  <c r="AS671" i="7"/>
  <c r="AS672" i="7"/>
  <c r="AS673" i="7"/>
  <c r="AS674" i="7"/>
  <c r="AS675" i="7"/>
  <c r="AS676" i="7"/>
  <c r="AS677" i="7"/>
  <c r="AS678" i="7"/>
  <c r="AS679" i="7"/>
  <c r="AS680" i="7"/>
  <c r="AS681" i="7"/>
  <c r="AS682" i="7"/>
  <c r="AS683" i="7"/>
  <c r="AS684" i="7"/>
  <c r="AS685" i="7"/>
  <c r="AS686" i="7"/>
  <c r="AS687" i="7"/>
  <c r="AS688" i="7"/>
  <c r="AS689" i="7"/>
  <c r="AS690" i="7"/>
  <c r="AS691" i="7"/>
  <c r="AS692" i="7"/>
  <c r="AS693" i="7"/>
  <c r="AS694" i="7"/>
  <c r="AS695" i="7"/>
  <c r="AS696" i="7"/>
  <c r="AS697" i="7"/>
  <c r="AS698" i="7"/>
  <c r="AS699" i="7"/>
  <c r="AS700" i="7"/>
  <c r="AS701" i="7"/>
  <c r="AS702" i="7"/>
  <c r="AS703" i="7"/>
  <c r="AS704" i="7"/>
  <c r="AS705" i="7"/>
  <c r="AS706" i="7"/>
  <c r="AS707" i="7"/>
  <c r="AS708" i="7"/>
  <c r="AS709" i="7"/>
  <c r="AS710" i="7"/>
  <c r="AS711" i="7"/>
  <c r="AS712" i="7"/>
  <c r="AS713" i="7"/>
  <c r="AS714" i="7"/>
  <c r="AS715" i="7"/>
  <c r="AS716" i="7"/>
  <c r="AS717" i="7"/>
  <c r="AS718" i="7"/>
  <c r="AS719" i="7"/>
  <c r="AS720" i="7"/>
  <c r="AS721" i="7"/>
  <c r="AS722" i="7"/>
  <c r="AS723" i="7"/>
  <c r="AS724" i="7"/>
  <c r="AS725" i="7"/>
  <c r="AS726" i="7"/>
  <c r="AS727" i="7"/>
  <c r="AS728" i="7"/>
  <c r="AS729" i="7"/>
  <c r="AS730" i="7"/>
  <c r="AS731" i="7"/>
  <c r="AS732" i="7"/>
  <c r="AS733" i="7"/>
  <c r="AS734" i="7"/>
  <c r="AS735" i="7"/>
  <c r="AS736" i="7"/>
  <c r="AS737" i="7"/>
  <c r="AS738" i="7"/>
  <c r="AS739" i="7"/>
  <c r="AS740" i="7"/>
  <c r="AS741" i="7"/>
  <c r="AS742" i="7"/>
  <c r="AS743" i="7"/>
  <c r="AS744" i="7"/>
  <c r="AS745" i="7"/>
  <c r="AS746" i="7"/>
  <c r="AS747" i="7"/>
  <c r="AS748" i="7"/>
  <c r="AS749" i="7"/>
  <c r="AS750" i="7"/>
  <c r="AS751" i="7"/>
  <c r="AS752" i="7"/>
  <c r="AS753" i="7"/>
  <c r="AS754" i="7"/>
  <c r="AS755" i="7"/>
  <c r="AS756" i="7"/>
  <c r="AS757" i="7"/>
  <c r="AS758" i="7"/>
  <c r="AS759" i="7"/>
  <c r="AS760" i="7"/>
  <c r="AS761" i="7"/>
  <c r="AS762" i="7"/>
  <c r="AS763" i="7"/>
  <c r="AS764" i="7"/>
  <c r="AS765" i="7"/>
  <c r="AS766" i="7"/>
  <c r="AS767" i="7"/>
  <c r="AS768" i="7"/>
  <c r="AS769" i="7"/>
  <c r="AS770" i="7"/>
  <c r="AS771" i="7"/>
  <c r="AS772" i="7"/>
  <c r="AS773" i="7"/>
  <c r="AS774" i="7"/>
  <c r="AS775" i="7"/>
  <c r="AS776" i="7"/>
  <c r="AS777" i="7"/>
  <c r="AS778" i="7"/>
  <c r="AS779" i="7"/>
  <c r="AS780" i="7"/>
  <c r="AS781" i="7"/>
  <c r="AS782" i="7"/>
  <c r="AS783" i="7"/>
  <c r="AS784" i="7"/>
  <c r="AS785" i="7"/>
  <c r="AS786" i="7"/>
  <c r="AS787" i="7"/>
  <c r="AS788" i="7"/>
  <c r="AS789" i="7"/>
  <c r="AS790" i="7"/>
  <c r="AS791" i="7"/>
  <c r="AS792" i="7"/>
  <c r="AS793" i="7"/>
  <c r="AS794" i="7"/>
  <c r="AS795" i="7"/>
  <c r="AS796" i="7"/>
  <c r="AS797" i="7"/>
  <c r="AS798" i="7"/>
  <c r="AS799" i="7"/>
  <c r="AS800" i="7"/>
  <c r="AS801" i="7"/>
  <c r="AS802" i="7"/>
  <c r="AS803" i="7"/>
  <c r="AS804" i="7"/>
  <c r="AS805" i="7"/>
  <c r="AS806" i="7"/>
  <c r="AS807" i="7"/>
  <c r="AS808" i="7"/>
  <c r="AS809" i="7"/>
  <c r="AS810" i="7"/>
  <c r="AS811" i="7"/>
  <c r="AS812" i="7"/>
  <c r="AS813" i="7"/>
  <c r="AS814" i="7"/>
  <c r="AS815" i="7"/>
  <c r="AS816" i="7"/>
  <c r="AS817" i="7"/>
  <c r="AS818" i="7"/>
  <c r="AS819" i="7"/>
  <c r="AS820" i="7"/>
  <c r="AS821" i="7"/>
  <c r="AS822" i="7"/>
  <c r="AS823" i="7"/>
  <c r="AS824" i="7"/>
  <c r="AS825" i="7"/>
  <c r="AS826" i="7"/>
  <c r="AS827" i="7"/>
  <c r="AS828" i="7"/>
  <c r="AS829" i="7"/>
  <c r="AS830" i="7"/>
  <c r="AS831" i="7"/>
  <c r="AS832" i="7"/>
  <c r="AS833" i="7"/>
  <c r="AS834" i="7"/>
  <c r="AS835" i="7"/>
  <c r="AS836" i="7"/>
  <c r="AS837" i="7"/>
  <c r="AS838" i="7"/>
  <c r="AS839" i="7"/>
  <c r="AS840" i="7"/>
  <c r="AS841" i="7"/>
  <c r="AS842" i="7"/>
  <c r="AS843" i="7"/>
  <c r="AS844" i="7"/>
  <c r="AS845" i="7"/>
  <c r="AS846" i="7"/>
  <c r="AS847" i="7"/>
  <c r="AS848" i="7"/>
  <c r="AS849" i="7"/>
  <c r="AS850" i="7"/>
  <c r="AS851" i="7"/>
  <c r="AS852" i="7"/>
  <c r="AS853" i="7"/>
  <c r="AS854" i="7"/>
  <c r="AS855" i="7"/>
  <c r="AS856" i="7"/>
  <c r="AS857" i="7"/>
  <c r="AS858" i="7"/>
  <c r="AS859" i="7"/>
  <c r="AS860" i="7"/>
  <c r="AS861" i="7"/>
  <c r="AS862" i="7"/>
  <c r="AS863" i="7"/>
  <c r="AS864" i="7"/>
  <c r="AS865" i="7"/>
  <c r="AS866" i="7"/>
  <c r="AS867" i="7"/>
  <c r="AS868" i="7"/>
  <c r="AS869" i="7"/>
  <c r="AS870" i="7"/>
  <c r="AS871" i="7"/>
  <c r="AS872" i="7"/>
  <c r="AS873" i="7"/>
  <c r="AS874" i="7"/>
  <c r="AS875" i="7"/>
  <c r="AS876" i="7"/>
  <c r="AS877" i="7"/>
  <c r="AS878" i="7"/>
  <c r="AS879" i="7"/>
  <c r="AS880" i="7"/>
  <c r="AS881" i="7"/>
  <c r="AS882" i="7"/>
  <c r="AS883" i="7"/>
  <c r="AS884" i="7"/>
  <c r="AS885" i="7"/>
  <c r="AS886" i="7"/>
  <c r="AS887" i="7"/>
  <c r="AS888" i="7"/>
  <c r="AS889" i="7"/>
  <c r="AS890" i="7"/>
  <c r="AS891" i="7"/>
  <c r="AS892" i="7"/>
  <c r="AS893" i="7"/>
  <c r="AS894" i="7"/>
  <c r="AS895" i="7"/>
  <c r="AS896" i="7"/>
  <c r="AS897" i="7"/>
  <c r="AS898" i="7"/>
  <c r="AS899" i="7"/>
  <c r="AS900" i="7"/>
  <c r="AS901" i="7"/>
  <c r="AS902" i="7"/>
  <c r="AS903" i="7"/>
  <c r="AS904" i="7"/>
  <c r="AS905" i="7"/>
  <c r="AS906" i="7"/>
  <c r="AS907" i="7"/>
  <c r="AS908" i="7"/>
  <c r="AS909" i="7"/>
  <c r="AS910" i="7"/>
  <c r="AS911" i="7"/>
  <c r="AS912" i="7"/>
  <c r="AS913" i="7"/>
  <c r="AS914" i="7"/>
  <c r="AS915" i="7"/>
  <c r="AS916" i="7"/>
  <c r="AS917" i="7"/>
  <c r="AS918" i="7"/>
  <c r="AS919" i="7"/>
  <c r="AS920" i="7"/>
  <c r="AS921" i="7"/>
  <c r="AS922" i="7"/>
  <c r="AS923" i="7"/>
  <c r="AS924" i="7"/>
  <c r="AS925" i="7"/>
  <c r="AS926" i="7"/>
  <c r="AS927" i="7"/>
  <c r="AS928" i="7"/>
  <c r="AS929" i="7"/>
  <c r="AS930" i="7"/>
  <c r="AS931" i="7"/>
  <c r="AS932" i="7"/>
  <c r="AS933" i="7"/>
  <c r="AS934" i="7"/>
  <c r="AS935" i="7"/>
  <c r="AS936" i="7"/>
  <c r="AS937" i="7"/>
  <c r="AS938" i="7"/>
  <c r="AS939" i="7"/>
  <c r="AS940" i="7"/>
  <c r="AS941" i="7"/>
  <c r="AS942" i="7"/>
  <c r="AS943" i="7"/>
  <c r="AS944" i="7"/>
  <c r="AS945" i="7"/>
  <c r="AS946" i="7"/>
  <c r="AS947" i="7"/>
  <c r="AS948" i="7"/>
  <c r="AS949" i="7"/>
  <c r="AS950" i="7"/>
  <c r="AS951" i="7"/>
  <c r="AS952" i="7"/>
  <c r="AS953" i="7"/>
  <c r="AS954" i="7"/>
  <c r="AS955" i="7"/>
  <c r="AS956" i="7"/>
  <c r="AS957" i="7"/>
  <c r="AS958" i="7"/>
  <c r="AS959" i="7"/>
  <c r="AS960" i="7"/>
  <c r="AS961" i="7"/>
  <c r="AS962" i="7"/>
  <c r="AS963" i="7"/>
  <c r="AS964" i="7"/>
  <c r="AS965" i="7"/>
  <c r="AS966" i="7"/>
  <c r="AS967" i="7"/>
  <c r="AS968" i="7"/>
  <c r="AS969" i="7"/>
  <c r="AS970" i="7"/>
  <c r="AS971" i="7"/>
  <c r="AS972" i="7"/>
  <c r="AS973" i="7"/>
  <c r="AS974" i="7"/>
  <c r="AS975" i="7"/>
  <c r="AS976" i="7"/>
  <c r="AS977" i="7"/>
  <c r="AS978" i="7"/>
  <c r="AS979" i="7"/>
  <c r="AS980" i="7"/>
  <c r="AS981" i="7"/>
  <c r="AS982" i="7"/>
  <c r="AS983" i="7"/>
  <c r="AS984" i="7"/>
  <c r="AS985" i="7"/>
  <c r="AS986" i="7"/>
  <c r="AS987" i="7"/>
  <c r="AS988" i="7"/>
  <c r="AS989" i="7"/>
  <c r="AS990" i="7"/>
  <c r="AS991" i="7"/>
  <c r="AS992" i="7"/>
  <c r="AS993" i="7"/>
  <c r="AS994" i="7"/>
  <c r="AS995" i="7"/>
  <c r="AS996" i="7"/>
  <c r="AS997" i="7"/>
  <c r="AS998" i="7"/>
  <c r="AS999" i="7"/>
  <c r="AS1000" i="7"/>
  <c r="AS1001" i="7"/>
  <c r="AS1002" i="7"/>
  <c r="AS1003" i="7"/>
  <c r="AS1004" i="7"/>
  <c r="AS1005" i="7"/>
  <c r="AS1006" i="7"/>
  <c r="AS1007" i="7"/>
  <c r="AS1008" i="7"/>
  <c r="AS1009" i="7"/>
  <c r="AS1010" i="7"/>
  <c r="AS1011" i="7"/>
  <c r="AS1012" i="7"/>
  <c r="AS1013" i="7"/>
  <c r="AS1014" i="7"/>
  <c r="AS1015" i="7"/>
  <c r="AS1016" i="7"/>
  <c r="AS1017" i="7"/>
  <c r="AS1018" i="7"/>
  <c r="AS1019" i="7"/>
  <c r="AS1020" i="7"/>
  <c r="AS1021" i="7"/>
  <c r="AS1022" i="7"/>
  <c r="AS1023" i="7"/>
  <c r="AS1024" i="7"/>
  <c r="AS1025" i="7"/>
  <c r="AS1026" i="7"/>
  <c r="AS1027" i="7"/>
  <c r="AS1028" i="7"/>
  <c r="AS1029" i="7"/>
  <c r="AS1030" i="7"/>
  <c r="AS1031" i="7"/>
  <c r="AS1032" i="7"/>
  <c r="AS1033" i="7"/>
  <c r="AS1034" i="7"/>
  <c r="AS69" i="7"/>
  <c r="AS74" i="7"/>
  <c r="AS75" i="7"/>
  <c r="AS86" i="7"/>
  <c r="AS260" i="7"/>
  <c r="AS261" i="7"/>
  <c r="AS266" i="7"/>
  <c r="AS278" i="7"/>
  <c r="AS284" i="7"/>
  <c r="AS307" i="7"/>
  <c r="AS362" i="7"/>
  <c r="AS47" i="7"/>
  <c r="AS56" i="7"/>
  <c r="AS58" i="7"/>
  <c r="AS114" i="7"/>
  <c r="AS115" i="7"/>
  <c r="AS134" i="7"/>
  <c r="AS135" i="7"/>
  <c r="AS139" i="7"/>
  <c r="AS148" i="7"/>
  <c r="AS153" i="7"/>
  <c r="AS203" i="7"/>
  <c r="AS208" i="7"/>
  <c r="AS209" i="7"/>
  <c r="AS256" i="7"/>
  <c r="AS274" i="7"/>
  <c r="AS321" i="7"/>
  <c r="AS370" i="7"/>
  <c r="AS376" i="7"/>
  <c r="AS386" i="7"/>
  <c r="AS399" i="7"/>
  <c r="AS401" i="7"/>
  <c r="AS402" i="7"/>
  <c r="AS404" i="7"/>
  <c r="AS462" i="7"/>
  <c r="AS464" i="7"/>
  <c r="AS466" i="7"/>
  <c r="AS468" i="7"/>
  <c r="AS469" i="7"/>
  <c r="AS470" i="7"/>
  <c r="AS471" i="7"/>
  <c r="AS472" i="7"/>
  <c r="AS50" i="7"/>
  <c r="AS52" i="7"/>
  <c r="AS93" i="7"/>
  <c r="AS96" i="7"/>
  <c r="AS102" i="7"/>
  <c r="AS105" i="7"/>
  <c r="AS106" i="7"/>
  <c r="AS116" i="7"/>
  <c r="AS129" i="7"/>
  <c r="AS131" i="7"/>
  <c r="AS143" i="7"/>
  <c r="AS147" i="7"/>
  <c r="AS150" i="7"/>
  <c r="AS161" i="7"/>
  <c r="AS162" i="7"/>
  <c r="AS165" i="7"/>
  <c r="AS173" i="7"/>
  <c r="AS176" i="7"/>
  <c r="AS177" i="7"/>
  <c r="AS180" i="7"/>
  <c r="AS187" i="7"/>
  <c r="AS198" i="7"/>
  <c r="AS229" i="7"/>
  <c r="AS89" i="7"/>
  <c r="AS151" i="7"/>
  <c r="AS164" i="7"/>
  <c r="AS196" i="7"/>
  <c r="AS243" i="7"/>
  <c r="AS317" i="7"/>
  <c r="AS342" i="7"/>
  <c r="AS450" i="7"/>
  <c r="AS451" i="7"/>
  <c r="AS128" i="7"/>
  <c r="AS485" i="7"/>
  <c r="AS314" i="7"/>
  <c r="AS298" i="7"/>
  <c r="AS296" i="7"/>
  <c r="AS201" i="7"/>
  <c r="AS297" i="7"/>
  <c r="AS318" i="7"/>
  <c r="AS406" i="7"/>
  <c r="AS37" i="7"/>
  <c r="AS38" i="7"/>
  <c r="AS39" i="7"/>
  <c r="AS40" i="7"/>
  <c r="AS41" i="7"/>
  <c r="AS42" i="7"/>
  <c r="AS43" i="7"/>
  <c r="AS44" i="7"/>
  <c r="AS45" i="7"/>
  <c r="AS46" i="7"/>
  <c r="AS48" i="7"/>
  <c r="AS49" i="7"/>
  <c r="AS51" i="7"/>
  <c r="AS53" i="7"/>
  <c r="AS54" i="7"/>
  <c r="AS55" i="7"/>
  <c r="AS57" i="7"/>
  <c r="AS59" i="7"/>
  <c r="AS60" i="7"/>
  <c r="AS61" i="7"/>
  <c r="AS62" i="7"/>
  <c r="AS63" i="7"/>
  <c r="AS64" i="7"/>
  <c r="AS65" i="7"/>
  <c r="AS66" i="7"/>
  <c r="AS67" i="7"/>
  <c r="AS68" i="7"/>
  <c r="AS70" i="7"/>
  <c r="AS71" i="7"/>
  <c r="AS72" i="7"/>
  <c r="AS73" i="7"/>
  <c r="AS76" i="7"/>
  <c r="AS77" i="7"/>
  <c r="AS78" i="7"/>
  <c r="AS79" i="7"/>
  <c r="AS80" i="7"/>
  <c r="AS81" i="7"/>
  <c r="AS82" i="7"/>
  <c r="AS83" i="7"/>
  <c r="AS84" i="7"/>
  <c r="AS85" i="7"/>
  <c r="AS87" i="7"/>
  <c r="AS88" i="7"/>
  <c r="AS90" i="7"/>
  <c r="AS91" i="7"/>
  <c r="AS92" i="7"/>
  <c r="AS94" i="7"/>
  <c r="AS95" i="7"/>
  <c r="AS97" i="7"/>
  <c r="AS98" i="7"/>
  <c r="AS99" i="7"/>
  <c r="AS100" i="7"/>
  <c r="AS101" i="7"/>
  <c r="AS103" i="7"/>
  <c r="AS104" i="7"/>
  <c r="AS107" i="7"/>
  <c r="AS108" i="7"/>
  <c r="AS109" i="7"/>
  <c r="AS110" i="7"/>
  <c r="AS111" i="7"/>
  <c r="AS112" i="7"/>
  <c r="AS113" i="7"/>
  <c r="AS117" i="7"/>
  <c r="AS118" i="7"/>
  <c r="AS119" i="7"/>
  <c r="AS120" i="7"/>
  <c r="AS121" i="7"/>
  <c r="AS122" i="7"/>
  <c r="AS123" i="7"/>
  <c r="AS124" i="7"/>
  <c r="AS125" i="7"/>
  <c r="AS126" i="7"/>
  <c r="AS127" i="7"/>
  <c r="AS130" i="7"/>
  <c r="AS132" i="7"/>
  <c r="AS133" i="7"/>
  <c r="AS136" i="7"/>
  <c r="AS137" i="7"/>
  <c r="AS138" i="7"/>
  <c r="AS140" i="7"/>
  <c r="AS141" i="7"/>
  <c r="AS142" i="7"/>
  <c r="AS144" i="7"/>
  <c r="AS145" i="7"/>
  <c r="AS146" i="7"/>
  <c r="AS149" i="7"/>
  <c r="AS152" i="7"/>
  <c r="AS154" i="7"/>
  <c r="AS155" i="7"/>
  <c r="AS156" i="7"/>
  <c r="AS157" i="7"/>
  <c r="AS158" i="7"/>
  <c r="AS159" i="7"/>
  <c r="AS160" i="7"/>
  <c r="AS163" i="7"/>
  <c r="AS166" i="7"/>
  <c r="AS167" i="7"/>
  <c r="AS168" i="7"/>
  <c r="AS169" i="7"/>
  <c r="AS170" i="7"/>
  <c r="AS171" i="7"/>
  <c r="AS172" i="7"/>
  <c r="AS174" i="7"/>
  <c r="AS175" i="7"/>
  <c r="AS178" i="7"/>
  <c r="AS179" i="7"/>
  <c r="AS181" i="7"/>
  <c r="AS182" i="7"/>
  <c r="AS183" i="7"/>
  <c r="AS184" i="7"/>
  <c r="AS185" i="7"/>
  <c r="AS186" i="7"/>
  <c r="AS188" i="7"/>
  <c r="AS189" i="7"/>
  <c r="AS190" i="7"/>
  <c r="AS191" i="7"/>
  <c r="AS192" i="7"/>
  <c r="AS193" i="7"/>
  <c r="AS194" i="7"/>
  <c r="AS195" i="7"/>
  <c r="AS197" i="7"/>
  <c r="AS199" i="7"/>
  <c r="AS200" i="7"/>
  <c r="AS202" i="7"/>
  <c r="AS204" i="7"/>
  <c r="AS205" i="7"/>
  <c r="AS206" i="7"/>
  <c r="AS207" i="7"/>
  <c r="AS210" i="7"/>
  <c r="AS211" i="7"/>
  <c r="AS212" i="7"/>
  <c r="AS213" i="7"/>
  <c r="AS263" i="7"/>
  <c r="AS264" i="7"/>
  <c r="AS273" i="7"/>
  <c r="AS277" i="7"/>
  <c r="AS287" i="7"/>
  <c r="AS301" i="7"/>
  <c r="AS310" i="7"/>
  <c r="AS330" i="7"/>
  <c r="AS340" i="7"/>
  <c r="AS372" i="7"/>
  <c r="AS382" i="7"/>
  <c r="AS383" i="7"/>
  <c r="AS384" i="7"/>
  <c r="AS407" i="7"/>
  <c r="AS448" i="7"/>
  <c r="AS461" i="7"/>
  <c r="AS467" i="7"/>
  <c r="AS214" i="7"/>
  <c r="AS215" i="7"/>
  <c r="AS216" i="7"/>
  <c r="AS217" i="7"/>
  <c r="AS218" i="7"/>
  <c r="AS219" i="7"/>
  <c r="AS220" i="7"/>
  <c r="AS221" i="7"/>
  <c r="AS222" i="7"/>
  <c r="AS223" i="7"/>
  <c r="AS224" i="7"/>
  <c r="AS225" i="7"/>
  <c r="AS252" i="7"/>
  <c r="AS279" i="7"/>
  <c r="AS282" i="7"/>
  <c r="AS285" i="7"/>
  <c r="AS286" i="7"/>
  <c r="AS288" i="7"/>
  <c r="AS290" i="7"/>
  <c r="AS302" i="7"/>
  <c r="AS303" i="7"/>
  <c r="AS308" i="7"/>
  <c r="AS312" i="7"/>
  <c r="AS319" i="7"/>
  <c r="AS325" i="7"/>
  <c r="AS327" i="7"/>
  <c r="AS328" i="7"/>
  <c r="AS339" i="7"/>
  <c r="AS355" i="7"/>
  <c r="AS356" i="7"/>
  <c r="AS357" i="7"/>
  <c r="AS360" i="7"/>
  <c r="AS363" i="7"/>
  <c r="AS364" i="7"/>
  <c r="AS366" i="7"/>
  <c r="AS400" i="7"/>
  <c r="AS403" i="7"/>
  <c r="AS226" i="7"/>
  <c r="AS227" i="7"/>
  <c r="AS228" i="7"/>
  <c r="AS230" i="7"/>
  <c r="AS231" i="7"/>
  <c r="AS232" i="7"/>
  <c r="AS233" i="7"/>
  <c r="AS234" i="7"/>
  <c r="AS235" i="7"/>
  <c r="AS236" i="7"/>
  <c r="AS237" i="7"/>
  <c r="AS238" i="7"/>
  <c r="AS239" i="7"/>
  <c r="AS240" i="7"/>
  <c r="AS241" i="7"/>
  <c r="AS242" i="7"/>
  <c r="AS244" i="7"/>
  <c r="AS245" i="7"/>
  <c r="AS246" i="7"/>
  <c r="AS247" i="7"/>
  <c r="AS248" i="7"/>
  <c r="AS249" i="7"/>
  <c r="AS250" i="7"/>
  <c r="AS251" i="7"/>
  <c r="AS253" i="7"/>
  <c r="AS254" i="7"/>
  <c r="AS255" i="7"/>
  <c r="AS257" i="7"/>
  <c r="AS258" i="7"/>
  <c r="AS259" i="7"/>
  <c r="AS262" i="7"/>
  <c r="AS265" i="7"/>
  <c r="AS267" i="7"/>
  <c r="AS268" i="7"/>
  <c r="AS269" i="7"/>
  <c r="AS270" i="7"/>
  <c r="AS271" i="7"/>
  <c r="AS272" i="7"/>
  <c r="AS275" i="7"/>
  <c r="AS276" i="7"/>
  <c r="AS280" i="7"/>
  <c r="AS281" i="7"/>
  <c r="AS283" i="7"/>
  <c r="AS289" i="7"/>
  <c r="AS291" i="7"/>
  <c r="AS292" i="7"/>
  <c r="AS293" i="7"/>
  <c r="AS294" i="7"/>
  <c r="AS295" i="7"/>
  <c r="AS299" i="7"/>
  <c r="AS300" i="7"/>
  <c r="AS304" i="7"/>
  <c r="AS305" i="7"/>
  <c r="AS306" i="7"/>
  <c r="AS309" i="7"/>
  <c r="AS311" i="7"/>
  <c r="AS313" i="7"/>
  <c r="AS315" i="7"/>
  <c r="AS316" i="7"/>
  <c r="AS320" i="7"/>
  <c r="AS322" i="7"/>
  <c r="AS323" i="7"/>
  <c r="AS324" i="7"/>
  <c r="AS326" i="7"/>
  <c r="AS329" i="7"/>
  <c r="AS331" i="7"/>
  <c r="AS332" i="7"/>
  <c r="AS333" i="7"/>
  <c r="AS334" i="7"/>
  <c r="AS335" i="7"/>
  <c r="AS336" i="7"/>
  <c r="AS337" i="7"/>
  <c r="AS338" i="7"/>
  <c r="AS341" i="7"/>
  <c r="AS343" i="7"/>
  <c r="AS344" i="7"/>
  <c r="AS345" i="7"/>
  <c r="AS346" i="7"/>
  <c r="AS347" i="7"/>
  <c r="AS348" i="7"/>
  <c r="AS349" i="7"/>
  <c r="AS350" i="7"/>
  <c r="AS351" i="7"/>
  <c r="AS352" i="7"/>
  <c r="AS353" i="7"/>
  <c r="AS354" i="7"/>
  <c r="AS358" i="7"/>
  <c r="AS359" i="7"/>
  <c r="AS361" i="7"/>
  <c r="AS365" i="7"/>
  <c r="AS367" i="7"/>
  <c r="AS368" i="7"/>
  <c r="AS369" i="7"/>
  <c r="AS371" i="7"/>
  <c r="AS373" i="7"/>
  <c r="AS374" i="7"/>
  <c r="AS375" i="7"/>
  <c r="AS377" i="7"/>
  <c r="AS378" i="7"/>
  <c r="AS379" i="7"/>
  <c r="AS380" i="7"/>
  <c r="AS381" i="7"/>
  <c r="AS385" i="7"/>
  <c r="AS387" i="7"/>
  <c r="AS388" i="7"/>
  <c r="AS389" i="7"/>
  <c r="AS390" i="7"/>
  <c r="AS391" i="7"/>
  <c r="AS392" i="7"/>
  <c r="AS393" i="7"/>
  <c r="AS394" i="7"/>
  <c r="AS395" i="7"/>
  <c r="AS396" i="7"/>
  <c r="AS397" i="7"/>
  <c r="AS398" i="7"/>
  <c r="AS405" i="7"/>
  <c r="AS408" i="7"/>
  <c r="AS409" i="7"/>
  <c r="AS410" i="7"/>
  <c r="AS411" i="7"/>
  <c r="AS412" i="7"/>
  <c r="AS413" i="7"/>
  <c r="AS414" i="7"/>
  <c r="AS415" i="7"/>
  <c r="AS416" i="7"/>
  <c r="AS417" i="7"/>
  <c r="AS418" i="7"/>
  <c r="AS419" i="7"/>
  <c r="AS420" i="7"/>
  <c r="AS421" i="7"/>
  <c r="AS422" i="7"/>
  <c r="AS423" i="7"/>
  <c r="AS424" i="7"/>
  <c r="AS425" i="7"/>
  <c r="AS426" i="7"/>
  <c r="AS427" i="7"/>
  <c r="AS428" i="7"/>
  <c r="AS429" i="7"/>
  <c r="AS430" i="7"/>
  <c r="AS431" i="7"/>
  <c r="AS432" i="7"/>
  <c r="AS433" i="7"/>
  <c r="AS434" i="7"/>
  <c r="AS435" i="7"/>
  <c r="AS436" i="7"/>
  <c r="AS437" i="7"/>
  <c r="AS438" i="7"/>
  <c r="AS439" i="7"/>
  <c r="AS440" i="7"/>
  <c r="AS441" i="7"/>
  <c r="AS443" i="7"/>
  <c r="AS449" i="7"/>
  <c r="AS442" i="7"/>
  <c r="AS444" i="7"/>
  <c r="AS445" i="7"/>
  <c r="AS446" i="7"/>
  <c r="AS447" i="7"/>
  <c r="AS452" i="7"/>
  <c r="AS453" i="7"/>
  <c r="AS454" i="7"/>
  <c r="AS455" i="7"/>
  <c r="AS456" i="7"/>
  <c r="AS457" i="7"/>
  <c r="AS458" i="7"/>
  <c r="AS459" i="7"/>
  <c r="AS460" i="7"/>
  <c r="AS463" i="7"/>
  <c r="AS465" i="7"/>
  <c r="AS473" i="7"/>
  <c r="AS474" i="7"/>
  <c r="AS475" i="7"/>
  <c r="AS476" i="7"/>
  <c r="AS477" i="7"/>
  <c r="AS478" i="7"/>
  <c r="AS479" i="7"/>
  <c r="AS480" i="7"/>
  <c r="AS481" i="7"/>
  <c r="AS482" i="7"/>
  <c r="AS483" i="7"/>
  <c r="AS484" i="7"/>
  <c r="AS486" i="7"/>
  <c r="AS487" i="7"/>
  <c r="AS488" i="7"/>
  <c r="AS489" i="7"/>
  <c r="AS490" i="7"/>
  <c r="AS491" i="7"/>
  <c r="AS492" i="7"/>
  <c r="AS493" i="7"/>
  <c r="AS494" i="7"/>
  <c r="AS495" i="7"/>
  <c r="AS496" i="7"/>
  <c r="AS497" i="7"/>
  <c r="AS498" i="7"/>
  <c r="AS499" i="7"/>
  <c r="AS502" i="7"/>
  <c r="AS500" i="7"/>
  <c r="AS501" i="7"/>
  <c r="AR29" i="7"/>
  <c r="AS29" i="7"/>
  <c r="AT29" i="7"/>
  <c r="AT33" i="7"/>
  <c r="G28" i="7"/>
  <c r="AT36" i="7"/>
  <c r="AT37" i="7"/>
  <c r="AT38" i="7"/>
  <c r="AT39" i="7"/>
  <c r="AT40" i="7"/>
  <c r="AT41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T129" i="7"/>
  <c r="AT130" i="7"/>
  <c r="AT131" i="7"/>
  <c r="AT132" i="7"/>
  <c r="AT133" i="7"/>
  <c r="AT134" i="7"/>
  <c r="AT135" i="7"/>
  <c r="AT136" i="7"/>
  <c r="AT137" i="7"/>
  <c r="AT138" i="7"/>
  <c r="AT139" i="7"/>
  <c r="AT140" i="7"/>
  <c r="AT141" i="7"/>
  <c r="AT142" i="7"/>
  <c r="AT143" i="7"/>
  <c r="AT144" i="7"/>
  <c r="AT145" i="7"/>
  <c r="AT146" i="7"/>
  <c r="AT147" i="7"/>
  <c r="AT148" i="7"/>
  <c r="AT149" i="7"/>
  <c r="AT150" i="7"/>
  <c r="AT151" i="7"/>
  <c r="AT152" i="7"/>
  <c r="AT153" i="7"/>
  <c r="AT154" i="7"/>
  <c r="AT155" i="7"/>
  <c r="AT156" i="7"/>
  <c r="AT157" i="7"/>
  <c r="AT158" i="7"/>
  <c r="AT159" i="7"/>
  <c r="AT160" i="7"/>
  <c r="AT161" i="7"/>
  <c r="AT162" i="7"/>
  <c r="AT163" i="7"/>
  <c r="AT164" i="7"/>
  <c r="AT165" i="7"/>
  <c r="AT166" i="7"/>
  <c r="AT167" i="7"/>
  <c r="AT168" i="7"/>
  <c r="AT169" i="7"/>
  <c r="AT170" i="7"/>
  <c r="AT171" i="7"/>
  <c r="AT172" i="7"/>
  <c r="AT173" i="7"/>
  <c r="AT174" i="7"/>
  <c r="AT175" i="7"/>
  <c r="AT176" i="7"/>
  <c r="AT177" i="7"/>
  <c r="AT178" i="7"/>
  <c r="AT179" i="7"/>
  <c r="AT180" i="7"/>
  <c r="AT181" i="7"/>
  <c r="AT182" i="7"/>
  <c r="AT183" i="7"/>
  <c r="AT184" i="7"/>
  <c r="AT185" i="7"/>
  <c r="AT186" i="7"/>
  <c r="AT187" i="7"/>
  <c r="AT188" i="7"/>
  <c r="AT189" i="7"/>
  <c r="AT190" i="7"/>
  <c r="AT191" i="7"/>
  <c r="AT192" i="7"/>
  <c r="AT193" i="7"/>
  <c r="AT194" i="7"/>
  <c r="AT195" i="7"/>
  <c r="AT196" i="7"/>
  <c r="AT197" i="7"/>
  <c r="AT198" i="7"/>
  <c r="AT199" i="7"/>
  <c r="AT200" i="7"/>
  <c r="AT201" i="7"/>
  <c r="AT202" i="7"/>
  <c r="AT203" i="7"/>
  <c r="AT204" i="7"/>
  <c r="AT205" i="7"/>
  <c r="AT206" i="7"/>
  <c r="AT207" i="7"/>
  <c r="AT208" i="7"/>
  <c r="AT209" i="7"/>
  <c r="AT210" i="7"/>
  <c r="AT211" i="7"/>
  <c r="AT212" i="7"/>
  <c r="AT213" i="7"/>
  <c r="AT214" i="7"/>
  <c r="AT215" i="7"/>
  <c r="AT216" i="7"/>
  <c r="AT217" i="7"/>
  <c r="AT218" i="7"/>
  <c r="AT219" i="7"/>
  <c r="AT220" i="7"/>
  <c r="AT221" i="7"/>
  <c r="AT222" i="7"/>
  <c r="AT223" i="7"/>
  <c r="AT224" i="7"/>
  <c r="AT225" i="7"/>
  <c r="AT226" i="7"/>
  <c r="AT227" i="7"/>
  <c r="AT228" i="7"/>
  <c r="AT229" i="7"/>
  <c r="AT230" i="7"/>
  <c r="AT231" i="7"/>
  <c r="AT232" i="7"/>
  <c r="AT233" i="7"/>
  <c r="AT234" i="7"/>
  <c r="AT235" i="7"/>
  <c r="AT236" i="7"/>
  <c r="AT237" i="7"/>
  <c r="AT238" i="7"/>
  <c r="AT239" i="7"/>
  <c r="AT240" i="7"/>
  <c r="AT241" i="7"/>
  <c r="AT242" i="7"/>
  <c r="AT243" i="7"/>
  <c r="AT244" i="7"/>
  <c r="AT245" i="7"/>
  <c r="AT246" i="7"/>
  <c r="AT247" i="7"/>
  <c r="AT248" i="7"/>
  <c r="AT249" i="7"/>
  <c r="AT250" i="7"/>
  <c r="AT251" i="7"/>
  <c r="AT252" i="7"/>
  <c r="AT253" i="7"/>
  <c r="AT254" i="7"/>
  <c r="AT255" i="7"/>
  <c r="AT256" i="7"/>
  <c r="AT257" i="7"/>
  <c r="AT258" i="7"/>
  <c r="AT259" i="7"/>
  <c r="AT260" i="7"/>
  <c r="AT261" i="7"/>
  <c r="AT262" i="7"/>
  <c r="AT263" i="7"/>
  <c r="AT264" i="7"/>
  <c r="AT265" i="7"/>
  <c r="AT266" i="7"/>
  <c r="AT267" i="7"/>
  <c r="AT268" i="7"/>
  <c r="AT269" i="7"/>
  <c r="AT270" i="7"/>
  <c r="AT271" i="7"/>
  <c r="AT272" i="7"/>
  <c r="AT273" i="7"/>
  <c r="AT274" i="7"/>
  <c r="AT275" i="7"/>
  <c r="AT276" i="7"/>
  <c r="AT277" i="7"/>
  <c r="AT278" i="7"/>
  <c r="AT279" i="7"/>
  <c r="AT280" i="7"/>
  <c r="AT281" i="7"/>
  <c r="AT282" i="7"/>
  <c r="AT283" i="7"/>
  <c r="AT284" i="7"/>
  <c r="AT285" i="7"/>
  <c r="AT286" i="7"/>
  <c r="AT287" i="7"/>
  <c r="AT288" i="7"/>
  <c r="AT289" i="7"/>
  <c r="AT290" i="7"/>
  <c r="AT291" i="7"/>
  <c r="AT292" i="7"/>
  <c r="AT293" i="7"/>
  <c r="AT294" i="7"/>
  <c r="AT295" i="7"/>
  <c r="AT296" i="7"/>
  <c r="AT297" i="7"/>
  <c r="AT298" i="7"/>
  <c r="AT299" i="7"/>
  <c r="AT300" i="7"/>
  <c r="AT301" i="7"/>
  <c r="AT302" i="7"/>
  <c r="AT303" i="7"/>
  <c r="AT304" i="7"/>
  <c r="AT305" i="7"/>
  <c r="AT306" i="7"/>
  <c r="AT307" i="7"/>
  <c r="AT308" i="7"/>
  <c r="AT309" i="7"/>
  <c r="AT310" i="7"/>
  <c r="AT311" i="7"/>
  <c r="AT312" i="7"/>
  <c r="AT313" i="7"/>
  <c r="AT314" i="7"/>
  <c r="AT315" i="7"/>
  <c r="AT316" i="7"/>
  <c r="AT317" i="7"/>
  <c r="AT318" i="7"/>
  <c r="AT319" i="7"/>
  <c r="AT320" i="7"/>
  <c r="AT321" i="7"/>
  <c r="AT322" i="7"/>
  <c r="AT323" i="7"/>
  <c r="AT324" i="7"/>
  <c r="AT325" i="7"/>
  <c r="AT326" i="7"/>
  <c r="AT327" i="7"/>
  <c r="AT328" i="7"/>
  <c r="AT329" i="7"/>
  <c r="AT330" i="7"/>
  <c r="AT331" i="7"/>
  <c r="AT332" i="7"/>
  <c r="AT333" i="7"/>
  <c r="AT334" i="7"/>
  <c r="AT335" i="7"/>
  <c r="AT336" i="7"/>
  <c r="AT337" i="7"/>
  <c r="AT338" i="7"/>
  <c r="AT339" i="7"/>
  <c r="AT340" i="7"/>
  <c r="AT341" i="7"/>
  <c r="AT342" i="7"/>
  <c r="AT343" i="7"/>
  <c r="AT344" i="7"/>
  <c r="AT345" i="7"/>
  <c r="AT35" i="7"/>
  <c r="AT357" i="7"/>
  <c r="AT358" i="7"/>
  <c r="AT359" i="7"/>
  <c r="AT360" i="7"/>
  <c r="AT361" i="7"/>
  <c r="AT362" i="7"/>
  <c r="AT363" i="7"/>
  <c r="AT364" i="7"/>
  <c r="AT365" i="7"/>
  <c r="AT366" i="7"/>
  <c r="AT367" i="7"/>
  <c r="AT368" i="7"/>
  <c r="AT369" i="7"/>
  <c r="AT370" i="7"/>
  <c r="AT371" i="7"/>
  <c r="AT372" i="7"/>
  <c r="AT373" i="7"/>
  <c r="AT374" i="7"/>
  <c r="AT375" i="7"/>
  <c r="AT376" i="7"/>
  <c r="AT377" i="7"/>
  <c r="AT378" i="7"/>
  <c r="AT379" i="7"/>
  <c r="AT380" i="7"/>
  <c r="AT381" i="7"/>
  <c r="AT382" i="7"/>
  <c r="AT383" i="7"/>
  <c r="AT384" i="7"/>
  <c r="AT385" i="7"/>
  <c r="AT386" i="7"/>
  <c r="AT387" i="7"/>
  <c r="AT388" i="7"/>
  <c r="AT389" i="7"/>
  <c r="AT390" i="7"/>
  <c r="AT391" i="7"/>
  <c r="AT392" i="7"/>
  <c r="AT393" i="7"/>
  <c r="AT394" i="7"/>
  <c r="AT395" i="7"/>
  <c r="AT396" i="7"/>
  <c r="AT397" i="7"/>
  <c r="AT398" i="7"/>
  <c r="AT399" i="7"/>
  <c r="AT400" i="7"/>
  <c r="AT401" i="7"/>
  <c r="AT402" i="7"/>
  <c r="AT403" i="7"/>
  <c r="AT404" i="7"/>
  <c r="AT405" i="7"/>
  <c r="AT406" i="7"/>
  <c r="AT407" i="7"/>
  <c r="AT408" i="7"/>
  <c r="AT409" i="7"/>
  <c r="AT410" i="7"/>
  <c r="AT411" i="7"/>
  <c r="AT412" i="7"/>
  <c r="AT413" i="7"/>
  <c r="AT414" i="7"/>
  <c r="AT415" i="7"/>
  <c r="AT416" i="7"/>
  <c r="AT417" i="7"/>
  <c r="AT418" i="7"/>
  <c r="AT419" i="7"/>
  <c r="AT420" i="7"/>
  <c r="AT421" i="7"/>
  <c r="AT422" i="7"/>
  <c r="AT423" i="7"/>
  <c r="AT424" i="7"/>
  <c r="AT425" i="7"/>
  <c r="AT426" i="7"/>
  <c r="AT427" i="7"/>
  <c r="AT428" i="7"/>
  <c r="AT429" i="7"/>
  <c r="AT430" i="7"/>
  <c r="AT431" i="7"/>
  <c r="AT432" i="7"/>
  <c r="AT433" i="7"/>
  <c r="AT434" i="7"/>
  <c r="AT435" i="7"/>
  <c r="AT436" i="7"/>
  <c r="AT437" i="7"/>
  <c r="AT438" i="7"/>
  <c r="AT439" i="7"/>
  <c r="AT440" i="7"/>
  <c r="AT441" i="7"/>
  <c r="AT442" i="7"/>
  <c r="AT443" i="7"/>
  <c r="AT444" i="7"/>
  <c r="AT445" i="7"/>
  <c r="AT446" i="7"/>
  <c r="AT447" i="7"/>
  <c r="AT448" i="7"/>
  <c r="AT449" i="7"/>
  <c r="AT450" i="7"/>
  <c r="AT451" i="7"/>
  <c r="AT452" i="7"/>
  <c r="AT453" i="7"/>
  <c r="AT454" i="7"/>
  <c r="AT455" i="7"/>
  <c r="AT456" i="7"/>
  <c r="AT457" i="7"/>
  <c r="AT458" i="7"/>
  <c r="AT459" i="7"/>
  <c r="AT460" i="7"/>
  <c r="AT461" i="7"/>
  <c r="AT462" i="7"/>
  <c r="AT463" i="7"/>
  <c r="AT464" i="7"/>
  <c r="AT465" i="7"/>
  <c r="AT466" i="7"/>
  <c r="AT467" i="7"/>
  <c r="AT468" i="7"/>
  <c r="AT469" i="7"/>
  <c r="AT470" i="7"/>
  <c r="AT471" i="7"/>
  <c r="AT472" i="7"/>
  <c r="AT473" i="7"/>
  <c r="AT474" i="7"/>
  <c r="AT475" i="7"/>
  <c r="AT476" i="7"/>
  <c r="AT477" i="7"/>
  <c r="AT478" i="7"/>
  <c r="AT479" i="7"/>
  <c r="AT480" i="7"/>
  <c r="AT481" i="7"/>
  <c r="AT482" i="7"/>
  <c r="AT483" i="7"/>
  <c r="AT484" i="7"/>
  <c r="AT485" i="7"/>
  <c r="AT486" i="7"/>
  <c r="AT487" i="7"/>
  <c r="AT488" i="7"/>
  <c r="AT489" i="7"/>
  <c r="AT490" i="7"/>
  <c r="AT491" i="7"/>
  <c r="AT492" i="7"/>
  <c r="AT493" i="7"/>
  <c r="AT494" i="7"/>
  <c r="AT495" i="7"/>
  <c r="AT496" i="7"/>
  <c r="AT497" i="7"/>
  <c r="AT498" i="7"/>
  <c r="AT499" i="7"/>
  <c r="AT500" i="7"/>
  <c r="AT501" i="7"/>
  <c r="AT502" i="7"/>
  <c r="AT503" i="7"/>
  <c r="AT504" i="7"/>
  <c r="AT505" i="7"/>
  <c r="AT506" i="7"/>
  <c r="AT507" i="7"/>
  <c r="AT508" i="7"/>
  <c r="AT509" i="7"/>
  <c r="AT510" i="7"/>
  <c r="AT511" i="7"/>
  <c r="AT512" i="7"/>
  <c r="AT513" i="7"/>
  <c r="AT514" i="7"/>
  <c r="AT515" i="7"/>
  <c r="AT516" i="7"/>
  <c r="AT517" i="7"/>
  <c r="AT518" i="7"/>
  <c r="AT519" i="7"/>
  <c r="AT520" i="7"/>
  <c r="AT521" i="7"/>
  <c r="AT522" i="7"/>
  <c r="AT523" i="7"/>
  <c r="AT524" i="7"/>
  <c r="AT525" i="7"/>
  <c r="AT526" i="7"/>
  <c r="AT527" i="7"/>
  <c r="AT528" i="7"/>
  <c r="AT529" i="7"/>
  <c r="AT530" i="7"/>
  <c r="AT531" i="7"/>
  <c r="AT532" i="7"/>
  <c r="AT533" i="7"/>
  <c r="AT534" i="7"/>
  <c r="AT535" i="7"/>
  <c r="AT536" i="7"/>
  <c r="AT537" i="7"/>
  <c r="AT538" i="7"/>
  <c r="AT539" i="7"/>
  <c r="AT540" i="7"/>
  <c r="AT541" i="7"/>
  <c r="AT542" i="7"/>
  <c r="AT543" i="7"/>
  <c r="AT544" i="7"/>
  <c r="AT545" i="7"/>
  <c r="AT546" i="7"/>
  <c r="AT547" i="7"/>
  <c r="AT548" i="7"/>
  <c r="AT549" i="7"/>
  <c r="AT550" i="7"/>
  <c r="AT551" i="7"/>
  <c r="AT552" i="7"/>
  <c r="AT553" i="7"/>
  <c r="AT554" i="7"/>
  <c r="AT555" i="7"/>
  <c r="AT556" i="7"/>
  <c r="AT557" i="7"/>
  <c r="AT558" i="7"/>
  <c r="AT559" i="7"/>
  <c r="AT560" i="7"/>
  <c r="AT561" i="7"/>
  <c r="AT562" i="7"/>
  <c r="AT563" i="7"/>
  <c r="AT564" i="7"/>
  <c r="AT565" i="7"/>
  <c r="AT566" i="7"/>
  <c r="AT567" i="7"/>
  <c r="AT568" i="7"/>
  <c r="AT569" i="7"/>
  <c r="AT570" i="7"/>
  <c r="AT571" i="7"/>
  <c r="AT572" i="7"/>
  <c r="AT573" i="7"/>
  <c r="AT574" i="7"/>
  <c r="AT575" i="7"/>
  <c r="AT576" i="7"/>
  <c r="AT577" i="7"/>
  <c r="AT578" i="7"/>
  <c r="AT579" i="7"/>
  <c r="AT580" i="7"/>
  <c r="AT581" i="7"/>
  <c r="AT582" i="7"/>
  <c r="AT583" i="7"/>
  <c r="AT584" i="7"/>
  <c r="AT585" i="7"/>
  <c r="AT586" i="7"/>
  <c r="AT587" i="7"/>
  <c r="AT588" i="7"/>
  <c r="AT589" i="7"/>
  <c r="AT590" i="7"/>
  <c r="AT591" i="7"/>
  <c r="AT592" i="7"/>
  <c r="AT593" i="7"/>
  <c r="AT594" i="7"/>
  <c r="AT595" i="7"/>
  <c r="AT596" i="7"/>
  <c r="AT597" i="7"/>
  <c r="AT598" i="7"/>
  <c r="AT599" i="7"/>
  <c r="AT600" i="7"/>
  <c r="AT601" i="7"/>
  <c r="AT602" i="7"/>
  <c r="AT603" i="7"/>
  <c r="AT604" i="7"/>
  <c r="AT605" i="7"/>
  <c r="AT606" i="7"/>
  <c r="AT607" i="7"/>
  <c r="AT608" i="7"/>
  <c r="AT609" i="7"/>
  <c r="AT610" i="7"/>
  <c r="AT611" i="7"/>
  <c r="AT612" i="7"/>
  <c r="AT613" i="7"/>
  <c r="AT614" i="7"/>
  <c r="AT615" i="7"/>
  <c r="AT616" i="7"/>
  <c r="AT617" i="7"/>
  <c r="AT618" i="7"/>
  <c r="AT619" i="7"/>
  <c r="AT620" i="7"/>
  <c r="AT621" i="7"/>
  <c r="AT622" i="7"/>
  <c r="AT623" i="7"/>
  <c r="AT624" i="7"/>
  <c r="AT625" i="7"/>
  <c r="AT626" i="7"/>
  <c r="AT627" i="7"/>
  <c r="AT628" i="7"/>
  <c r="AT629" i="7"/>
  <c r="AT630" i="7"/>
  <c r="AT631" i="7"/>
  <c r="AT632" i="7"/>
  <c r="AT633" i="7"/>
  <c r="AT634" i="7"/>
  <c r="AT635" i="7"/>
  <c r="AT636" i="7"/>
  <c r="AT637" i="7"/>
  <c r="AT638" i="7"/>
  <c r="AT639" i="7"/>
  <c r="AT640" i="7"/>
  <c r="AT641" i="7"/>
  <c r="AT642" i="7"/>
  <c r="AT643" i="7"/>
  <c r="AT644" i="7"/>
  <c r="AT645" i="7"/>
  <c r="AT646" i="7"/>
  <c r="AT647" i="7"/>
  <c r="AT648" i="7"/>
  <c r="AT649" i="7"/>
  <c r="AT650" i="7"/>
  <c r="AT651" i="7"/>
  <c r="AT652" i="7"/>
  <c r="AT653" i="7"/>
  <c r="AT654" i="7"/>
  <c r="AT655" i="7"/>
  <c r="AT656" i="7"/>
  <c r="AT657" i="7"/>
  <c r="AT658" i="7"/>
  <c r="AT659" i="7"/>
  <c r="AT660" i="7"/>
  <c r="AT661" i="7"/>
  <c r="AT662" i="7"/>
  <c r="AT663" i="7"/>
  <c r="AT664" i="7"/>
  <c r="AT665" i="7"/>
  <c r="AT666" i="7"/>
  <c r="AT667" i="7"/>
  <c r="AT668" i="7"/>
  <c r="AT669" i="7"/>
  <c r="AT670" i="7"/>
  <c r="AT671" i="7"/>
  <c r="AT672" i="7"/>
  <c r="AT673" i="7"/>
  <c r="AT674" i="7"/>
  <c r="AT675" i="7"/>
  <c r="AT676" i="7"/>
  <c r="AT677" i="7"/>
  <c r="AT678" i="7"/>
  <c r="AV678" i="7"/>
  <c r="AT679" i="7"/>
  <c r="AV679" i="7"/>
  <c r="AT680" i="7"/>
  <c r="AV680" i="7"/>
  <c r="AT681" i="7"/>
  <c r="AV681" i="7"/>
  <c r="AT682" i="7"/>
  <c r="AV682" i="7"/>
  <c r="AT683" i="7"/>
  <c r="AV683" i="7"/>
  <c r="AT684" i="7"/>
  <c r="AV684" i="7"/>
  <c r="AT685" i="7"/>
  <c r="AV685" i="7"/>
  <c r="AT686" i="7"/>
  <c r="AV686" i="7"/>
  <c r="AT687" i="7"/>
  <c r="AV687" i="7"/>
  <c r="AT688" i="7"/>
  <c r="AV688" i="7"/>
  <c r="AT689" i="7"/>
  <c r="AV689" i="7"/>
  <c r="AT690" i="7"/>
  <c r="AV690" i="7"/>
  <c r="AT691" i="7"/>
  <c r="AV691" i="7"/>
  <c r="AT692" i="7"/>
  <c r="AV692" i="7"/>
  <c r="AT693" i="7"/>
  <c r="AV693" i="7"/>
  <c r="AT694" i="7"/>
  <c r="AV694" i="7"/>
  <c r="AT695" i="7"/>
  <c r="AV695" i="7"/>
  <c r="AT696" i="7"/>
  <c r="AV696" i="7"/>
  <c r="AT697" i="7"/>
  <c r="AV697" i="7"/>
  <c r="AT698" i="7"/>
  <c r="AV698" i="7"/>
  <c r="AT699" i="7"/>
  <c r="AV699" i="7"/>
  <c r="AT700" i="7"/>
  <c r="AV700" i="7"/>
  <c r="AT701" i="7"/>
  <c r="AV701" i="7"/>
  <c r="AT702" i="7"/>
  <c r="AV702" i="7"/>
  <c r="AT703" i="7"/>
  <c r="AV703" i="7"/>
  <c r="AT704" i="7"/>
  <c r="AV704" i="7"/>
  <c r="AT705" i="7"/>
  <c r="AV705" i="7"/>
  <c r="AT706" i="7"/>
  <c r="AV706" i="7"/>
  <c r="AT707" i="7"/>
  <c r="AV707" i="7"/>
  <c r="AT708" i="7"/>
  <c r="AV708" i="7"/>
  <c r="AT709" i="7"/>
  <c r="AV709" i="7"/>
  <c r="AT710" i="7"/>
  <c r="AV710" i="7"/>
  <c r="AT711" i="7"/>
  <c r="AV711" i="7"/>
  <c r="AT712" i="7"/>
  <c r="AV712" i="7"/>
  <c r="AT713" i="7"/>
  <c r="AV713" i="7"/>
  <c r="AT714" i="7"/>
  <c r="AV714" i="7"/>
  <c r="AT715" i="7"/>
  <c r="AV715" i="7"/>
  <c r="AT716" i="7"/>
  <c r="AV716" i="7"/>
  <c r="AT717" i="7"/>
  <c r="AV717" i="7"/>
  <c r="AT718" i="7"/>
  <c r="AV718" i="7"/>
  <c r="AT719" i="7"/>
  <c r="AV719" i="7"/>
  <c r="AT720" i="7"/>
  <c r="AV720" i="7"/>
  <c r="AT721" i="7"/>
  <c r="AV721" i="7"/>
  <c r="AT722" i="7"/>
  <c r="AV722" i="7"/>
  <c r="AT723" i="7"/>
  <c r="AV723" i="7"/>
  <c r="AT724" i="7"/>
  <c r="AV724" i="7"/>
  <c r="AT725" i="7"/>
  <c r="AV725" i="7"/>
  <c r="AT726" i="7"/>
  <c r="AV726" i="7"/>
  <c r="AT727" i="7"/>
  <c r="AV727" i="7"/>
  <c r="AT728" i="7"/>
  <c r="AV728" i="7"/>
  <c r="AT729" i="7"/>
  <c r="AV729" i="7"/>
  <c r="AT730" i="7"/>
  <c r="AV730" i="7"/>
  <c r="AT731" i="7"/>
  <c r="AV731" i="7"/>
  <c r="AT732" i="7"/>
  <c r="AV732" i="7"/>
  <c r="AT733" i="7"/>
  <c r="AV733" i="7"/>
  <c r="AT734" i="7"/>
  <c r="AV734" i="7"/>
  <c r="AT735" i="7"/>
  <c r="AV735" i="7"/>
  <c r="AT736" i="7"/>
  <c r="AV736" i="7"/>
  <c r="AT737" i="7"/>
  <c r="AV737" i="7"/>
  <c r="AT738" i="7"/>
  <c r="AV738" i="7"/>
  <c r="AT739" i="7"/>
  <c r="AV739" i="7"/>
  <c r="AT740" i="7"/>
  <c r="AV740" i="7"/>
  <c r="AT741" i="7"/>
  <c r="AV741" i="7"/>
  <c r="AT742" i="7"/>
  <c r="AV742" i="7"/>
  <c r="AT743" i="7"/>
  <c r="AV743" i="7"/>
  <c r="AT744" i="7"/>
  <c r="AV744" i="7"/>
  <c r="AT745" i="7"/>
  <c r="AV745" i="7"/>
  <c r="AT746" i="7"/>
  <c r="AV746" i="7"/>
  <c r="AT747" i="7"/>
  <c r="AV747" i="7"/>
  <c r="AT748" i="7"/>
  <c r="AV748" i="7"/>
  <c r="AT749" i="7"/>
  <c r="AV749" i="7"/>
  <c r="AT750" i="7"/>
  <c r="AV750" i="7"/>
  <c r="AT751" i="7"/>
  <c r="AV751" i="7"/>
  <c r="AT752" i="7"/>
  <c r="AV752" i="7"/>
  <c r="AT753" i="7"/>
  <c r="AV753" i="7"/>
  <c r="AT754" i="7"/>
  <c r="AV754" i="7"/>
  <c r="AT755" i="7"/>
  <c r="AV755" i="7"/>
  <c r="AT756" i="7"/>
  <c r="AV756" i="7"/>
  <c r="AT757" i="7"/>
  <c r="AV757" i="7"/>
  <c r="AT758" i="7"/>
  <c r="AV758" i="7"/>
  <c r="AT759" i="7"/>
  <c r="AV759" i="7"/>
  <c r="AT760" i="7"/>
  <c r="AV760" i="7"/>
  <c r="AT761" i="7"/>
  <c r="AV761" i="7"/>
  <c r="AT762" i="7"/>
  <c r="AV762" i="7"/>
  <c r="AT763" i="7"/>
  <c r="AV763" i="7"/>
  <c r="AT764" i="7"/>
  <c r="AV764" i="7"/>
  <c r="AT765" i="7"/>
  <c r="AV765" i="7"/>
  <c r="AT766" i="7"/>
  <c r="AV766" i="7"/>
  <c r="AT767" i="7"/>
  <c r="AV767" i="7"/>
  <c r="AT768" i="7"/>
  <c r="AV768" i="7"/>
  <c r="AT769" i="7"/>
  <c r="AV769" i="7"/>
  <c r="AT770" i="7"/>
  <c r="AV770" i="7"/>
  <c r="AT771" i="7"/>
  <c r="AV771" i="7"/>
  <c r="AT772" i="7"/>
  <c r="AV772" i="7"/>
  <c r="AT773" i="7"/>
  <c r="AV773" i="7"/>
  <c r="AT774" i="7"/>
  <c r="AV774" i="7"/>
  <c r="AT775" i="7"/>
  <c r="AV775" i="7"/>
  <c r="AT776" i="7"/>
  <c r="AV776" i="7"/>
  <c r="AT777" i="7"/>
  <c r="AV777" i="7"/>
  <c r="AT778" i="7"/>
  <c r="AV778" i="7"/>
  <c r="AT779" i="7"/>
  <c r="AV779" i="7"/>
  <c r="AT780" i="7"/>
  <c r="AV780" i="7"/>
  <c r="AT781" i="7"/>
  <c r="AV781" i="7"/>
  <c r="AT782" i="7"/>
  <c r="AV782" i="7"/>
  <c r="AT783" i="7"/>
  <c r="AV783" i="7"/>
  <c r="AT784" i="7"/>
  <c r="AV784" i="7"/>
  <c r="AT785" i="7"/>
  <c r="AV785" i="7"/>
  <c r="AT786" i="7"/>
  <c r="AV786" i="7"/>
  <c r="AT787" i="7"/>
  <c r="AV787" i="7"/>
  <c r="AT788" i="7"/>
  <c r="AV788" i="7"/>
  <c r="AT789" i="7"/>
  <c r="AV789" i="7"/>
  <c r="AT790" i="7"/>
  <c r="AV790" i="7"/>
  <c r="AT791" i="7"/>
  <c r="AV791" i="7"/>
  <c r="AT792" i="7"/>
  <c r="AV792" i="7"/>
  <c r="AT793" i="7"/>
  <c r="AV793" i="7"/>
  <c r="AT794" i="7"/>
  <c r="AV794" i="7"/>
  <c r="AT795" i="7"/>
  <c r="AV795" i="7"/>
  <c r="AT796" i="7"/>
  <c r="AV796" i="7"/>
  <c r="AT797" i="7"/>
  <c r="AV797" i="7"/>
  <c r="AT798" i="7"/>
  <c r="AV798" i="7"/>
  <c r="AT799" i="7"/>
  <c r="AV799" i="7"/>
  <c r="AT800" i="7"/>
  <c r="AV800" i="7"/>
  <c r="AT801" i="7"/>
  <c r="AV801" i="7"/>
  <c r="AT802" i="7"/>
  <c r="AV802" i="7"/>
  <c r="AT803" i="7"/>
  <c r="AV803" i="7"/>
  <c r="AT804" i="7"/>
  <c r="AV804" i="7"/>
  <c r="AT805" i="7"/>
  <c r="AV805" i="7"/>
  <c r="AT806" i="7"/>
  <c r="AV806" i="7"/>
  <c r="AT807" i="7"/>
  <c r="AV807" i="7"/>
  <c r="AT808" i="7"/>
  <c r="AV808" i="7"/>
  <c r="AT809" i="7"/>
  <c r="AV809" i="7"/>
  <c r="AT810" i="7"/>
  <c r="AV810" i="7"/>
  <c r="AT811" i="7"/>
  <c r="AV811" i="7"/>
  <c r="AT812" i="7"/>
  <c r="AV812" i="7"/>
  <c r="AT813" i="7"/>
  <c r="AV813" i="7"/>
  <c r="AT814" i="7"/>
  <c r="AV814" i="7"/>
  <c r="AT815" i="7"/>
  <c r="AV815" i="7"/>
  <c r="AT816" i="7"/>
  <c r="AV816" i="7"/>
  <c r="AT817" i="7"/>
  <c r="AV817" i="7"/>
  <c r="AT818" i="7"/>
  <c r="AV818" i="7"/>
  <c r="AT819" i="7"/>
  <c r="AV819" i="7"/>
  <c r="AT820" i="7"/>
  <c r="AV820" i="7"/>
  <c r="AT821" i="7"/>
  <c r="AV821" i="7"/>
  <c r="AT822" i="7"/>
  <c r="AV822" i="7"/>
  <c r="AT823" i="7"/>
  <c r="AV823" i="7"/>
  <c r="AT824" i="7"/>
  <c r="AV824" i="7"/>
  <c r="AT825" i="7"/>
  <c r="AV825" i="7"/>
  <c r="AT826" i="7"/>
  <c r="AV826" i="7"/>
  <c r="AT827" i="7"/>
  <c r="AV827" i="7"/>
  <c r="AT828" i="7"/>
  <c r="AV828" i="7"/>
  <c r="AT829" i="7"/>
  <c r="AV829" i="7"/>
  <c r="AT830" i="7"/>
  <c r="AV830" i="7"/>
  <c r="AT831" i="7"/>
  <c r="AV831" i="7"/>
  <c r="AT832" i="7"/>
  <c r="AV832" i="7"/>
  <c r="AT833" i="7"/>
  <c r="AV833" i="7"/>
  <c r="AT834" i="7"/>
  <c r="AV834" i="7"/>
  <c r="AT835" i="7"/>
  <c r="AV835" i="7"/>
  <c r="AT836" i="7"/>
  <c r="AV836" i="7"/>
  <c r="AT837" i="7"/>
  <c r="AV837" i="7"/>
  <c r="AT838" i="7"/>
  <c r="AV838" i="7"/>
  <c r="AT839" i="7"/>
  <c r="AV839" i="7"/>
  <c r="AT840" i="7"/>
  <c r="AV840" i="7"/>
  <c r="AT841" i="7"/>
  <c r="AV841" i="7"/>
  <c r="AT842" i="7"/>
  <c r="AV842" i="7"/>
  <c r="AT843" i="7"/>
  <c r="AV843" i="7"/>
  <c r="AT844" i="7"/>
  <c r="AV844" i="7"/>
  <c r="AT845" i="7"/>
  <c r="AV845" i="7"/>
  <c r="AT846" i="7"/>
  <c r="AV846" i="7"/>
  <c r="AT847" i="7"/>
  <c r="AV847" i="7"/>
  <c r="AT848" i="7"/>
  <c r="AV848" i="7"/>
  <c r="AT849" i="7"/>
  <c r="AV849" i="7"/>
  <c r="AT850" i="7"/>
  <c r="AV850" i="7"/>
  <c r="AT851" i="7"/>
  <c r="AV851" i="7"/>
  <c r="AT852" i="7"/>
  <c r="AV852" i="7"/>
  <c r="AT853" i="7"/>
  <c r="AV853" i="7"/>
  <c r="AT854" i="7"/>
  <c r="AV854" i="7"/>
  <c r="AT855" i="7"/>
  <c r="AV855" i="7"/>
  <c r="AT856" i="7"/>
  <c r="AV856" i="7"/>
  <c r="AT857" i="7"/>
  <c r="AV857" i="7"/>
  <c r="AT858" i="7"/>
  <c r="AV858" i="7"/>
  <c r="AT859" i="7"/>
  <c r="AV859" i="7"/>
  <c r="AT860" i="7"/>
  <c r="AV860" i="7"/>
  <c r="AT861" i="7"/>
  <c r="AV861" i="7"/>
  <c r="AT862" i="7"/>
  <c r="AV862" i="7"/>
  <c r="AT863" i="7"/>
  <c r="AV863" i="7"/>
  <c r="AT864" i="7"/>
  <c r="AV864" i="7"/>
  <c r="AT865" i="7"/>
  <c r="AV865" i="7"/>
  <c r="AT866" i="7"/>
  <c r="AV866" i="7"/>
  <c r="AT867" i="7"/>
  <c r="AV867" i="7"/>
  <c r="AT868" i="7"/>
  <c r="AV868" i="7"/>
  <c r="AT869" i="7"/>
  <c r="AV869" i="7"/>
  <c r="AT870" i="7"/>
  <c r="AV870" i="7"/>
  <c r="AT871" i="7"/>
  <c r="AV871" i="7"/>
  <c r="AT872" i="7"/>
  <c r="AV872" i="7"/>
  <c r="AT873" i="7"/>
  <c r="AV873" i="7"/>
  <c r="AT874" i="7"/>
  <c r="AV874" i="7"/>
  <c r="AT875" i="7"/>
  <c r="AV875" i="7"/>
  <c r="AT876" i="7"/>
  <c r="AV876" i="7"/>
  <c r="AT877" i="7"/>
  <c r="AV877" i="7"/>
  <c r="AT878" i="7"/>
  <c r="AV878" i="7"/>
  <c r="AT879" i="7"/>
  <c r="AV879" i="7"/>
  <c r="AT880" i="7"/>
  <c r="AV880" i="7"/>
  <c r="AT881" i="7"/>
  <c r="AV881" i="7"/>
  <c r="AT882" i="7"/>
  <c r="AV882" i="7"/>
  <c r="AT883" i="7"/>
  <c r="AV883" i="7"/>
  <c r="AT884" i="7"/>
  <c r="AV884" i="7"/>
  <c r="AT885" i="7"/>
  <c r="AV885" i="7"/>
  <c r="AT886" i="7"/>
  <c r="AV886" i="7"/>
  <c r="AT887" i="7"/>
  <c r="AV887" i="7"/>
  <c r="AT888" i="7"/>
  <c r="AV888" i="7"/>
  <c r="AT889" i="7"/>
  <c r="AV889" i="7"/>
  <c r="AT890" i="7"/>
  <c r="AV890" i="7"/>
  <c r="AT891" i="7"/>
  <c r="AV891" i="7"/>
  <c r="AT892" i="7"/>
  <c r="AV892" i="7"/>
  <c r="AT893" i="7"/>
  <c r="AV893" i="7"/>
  <c r="AT894" i="7"/>
  <c r="AV894" i="7"/>
  <c r="AT895" i="7"/>
  <c r="AV895" i="7"/>
  <c r="AT896" i="7"/>
  <c r="AV896" i="7"/>
  <c r="AT897" i="7"/>
  <c r="AV897" i="7"/>
  <c r="AT898" i="7"/>
  <c r="AV898" i="7"/>
  <c r="AT899" i="7"/>
  <c r="AV899" i="7"/>
  <c r="AT900" i="7"/>
  <c r="AV900" i="7"/>
  <c r="AT901" i="7"/>
  <c r="AV901" i="7"/>
  <c r="AT902" i="7"/>
  <c r="AV902" i="7"/>
  <c r="AT903" i="7"/>
  <c r="AV903" i="7"/>
  <c r="AT904" i="7"/>
  <c r="AV904" i="7"/>
  <c r="AT905" i="7"/>
  <c r="AV905" i="7"/>
  <c r="AT906" i="7"/>
  <c r="AV906" i="7"/>
  <c r="AT907" i="7"/>
  <c r="AV907" i="7"/>
  <c r="AT908" i="7"/>
  <c r="AV908" i="7"/>
  <c r="AT909" i="7"/>
  <c r="AV909" i="7"/>
  <c r="AT910" i="7"/>
  <c r="AV910" i="7"/>
  <c r="AT911" i="7"/>
  <c r="AV911" i="7"/>
  <c r="AT912" i="7"/>
  <c r="AV912" i="7"/>
  <c r="AT913" i="7"/>
  <c r="AV913" i="7"/>
  <c r="AT914" i="7"/>
  <c r="AV914" i="7"/>
  <c r="AT915" i="7"/>
  <c r="AV915" i="7"/>
  <c r="AT916" i="7"/>
  <c r="AV916" i="7"/>
  <c r="AT917" i="7"/>
  <c r="AV917" i="7"/>
  <c r="AT918" i="7"/>
  <c r="AV918" i="7"/>
  <c r="AT919" i="7"/>
  <c r="AV919" i="7"/>
  <c r="AT920" i="7"/>
  <c r="AV920" i="7"/>
  <c r="AT921" i="7"/>
  <c r="AV921" i="7"/>
  <c r="AT922" i="7"/>
  <c r="AV922" i="7"/>
  <c r="AT923" i="7"/>
  <c r="AV923" i="7"/>
  <c r="AT924" i="7"/>
  <c r="AV924" i="7"/>
  <c r="AT925" i="7"/>
  <c r="AV925" i="7"/>
  <c r="AT926" i="7"/>
  <c r="AV926" i="7"/>
  <c r="AT927" i="7"/>
  <c r="AV927" i="7"/>
  <c r="AT928" i="7"/>
  <c r="AV928" i="7"/>
  <c r="AT929" i="7"/>
  <c r="AV929" i="7"/>
  <c r="AT930" i="7"/>
  <c r="AV930" i="7"/>
  <c r="AT931" i="7"/>
  <c r="AV931" i="7"/>
  <c r="AT932" i="7"/>
  <c r="AV932" i="7"/>
  <c r="AT933" i="7"/>
  <c r="AV933" i="7"/>
  <c r="AT934" i="7"/>
  <c r="AV934" i="7"/>
  <c r="AT935" i="7"/>
  <c r="AV935" i="7"/>
  <c r="AT936" i="7"/>
  <c r="AV936" i="7"/>
  <c r="AT937" i="7"/>
  <c r="AV937" i="7"/>
  <c r="AT938" i="7"/>
  <c r="AV938" i="7"/>
  <c r="AT939" i="7"/>
  <c r="AV939" i="7"/>
  <c r="AT940" i="7"/>
  <c r="AV940" i="7"/>
  <c r="AT941" i="7"/>
  <c r="AV941" i="7"/>
  <c r="AT942" i="7"/>
  <c r="AV942" i="7"/>
  <c r="AT943" i="7"/>
  <c r="AV943" i="7"/>
  <c r="AT944" i="7"/>
  <c r="AV944" i="7"/>
  <c r="AT945" i="7"/>
  <c r="AV945" i="7"/>
  <c r="AT946" i="7"/>
  <c r="AV946" i="7"/>
  <c r="AT947" i="7"/>
  <c r="AV947" i="7"/>
  <c r="AT948" i="7"/>
  <c r="AV948" i="7"/>
  <c r="AT949" i="7"/>
  <c r="AV949" i="7"/>
  <c r="AT950" i="7"/>
  <c r="AV950" i="7"/>
  <c r="AT951" i="7"/>
  <c r="AV951" i="7"/>
  <c r="AT952" i="7"/>
  <c r="AV952" i="7"/>
  <c r="AT953" i="7"/>
  <c r="AV953" i="7"/>
  <c r="AT954" i="7"/>
  <c r="AV954" i="7"/>
  <c r="AT955" i="7"/>
  <c r="AV955" i="7"/>
  <c r="AT956" i="7"/>
  <c r="AV956" i="7"/>
  <c r="AT957" i="7"/>
  <c r="AV957" i="7"/>
  <c r="AT958" i="7"/>
  <c r="AV958" i="7"/>
  <c r="AT959" i="7"/>
  <c r="AV959" i="7"/>
  <c r="AT960" i="7"/>
  <c r="AV960" i="7"/>
  <c r="AT961" i="7"/>
  <c r="AV961" i="7"/>
  <c r="AT962" i="7"/>
  <c r="AV962" i="7"/>
  <c r="AT963" i="7"/>
  <c r="AV963" i="7"/>
  <c r="AT964" i="7"/>
  <c r="AV964" i="7"/>
  <c r="AT965" i="7"/>
  <c r="AV965" i="7"/>
  <c r="AT966" i="7"/>
  <c r="AV966" i="7"/>
  <c r="AT967" i="7"/>
  <c r="AV967" i="7"/>
  <c r="AT968" i="7"/>
  <c r="AV968" i="7"/>
  <c r="AT969" i="7"/>
  <c r="AV969" i="7"/>
  <c r="AT970" i="7"/>
  <c r="AV970" i="7"/>
  <c r="AT971" i="7"/>
  <c r="AV971" i="7"/>
  <c r="AT972" i="7"/>
  <c r="AV972" i="7"/>
  <c r="AT973" i="7"/>
  <c r="AV973" i="7"/>
  <c r="AT974" i="7"/>
  <c r="AV974" i="7"/>
  <c r="AT975" i="7"/>
  <c r="AV975" i="7"/>
  <c r="AT976" i="7"/>
  <c r="AV976" i="7"/>
  <c r="AT977" i="7"/>
  <c r="AV977" i="7"/>
  <c r="AT978" i="7"/>
  <c r="AV978" i="7"/>
  <c r="AT979" i="7"/>
  <c r="AV979" i="7"/>
  <c r="AT980" i="7"/>
  <c r="AV980" i="7"/>
  <c r="AT981" i="7"/>
  <c r="AV981" i="7"/>
  <c r="AT982" i="7"/>
  <c r="AV982" i="7"/>
  <c r="AT983" i="7"/>
  <c r="AV983" i="7"/>
  <c r="AT984" i="7"/>
  <c r="AV984" i="7"/>
  <c r="AT985" i="7"/>
  <c r="AV985" i="7"/>
  <c r="AT986" i="7"/>
  <c r="AV986" i="7"/>
  <c r="AT987" i="7"/>
  <c r="AV987" i="7"/>
  <c r="AT988" i="7"/>
  <c r="AV988" i="7"/>
  <c r="AT989" i="7"/>
  <c r="AV989" i="7"/>
  <c r="AT990" i="7"/>
  <c r="AV990" i="7"/>
  <c r="AT991" i="7"/>
  <c r="AV991" i="7"/>
  <c r="AT992" i="7"/>
  <c r="AV992" i="7"/>
  <c r="AT993" i="7"/>
  <c r="AV993" i="7"/>
  <c r="AT994" i="7"/>
  <c r="AV994" i="7"/>
  <c r="AT995" i="7"/>
  <c r="AV995" i="7"/>
  <c r="AT996" i="7"/>
  <c r="AV996" i="7"/>
  <c r="AT997" i="7"/>
  <c r="AV997" i="7"/>
  <c r="AT998" i="7"/>
  <c r="AV998" i="7"/>
  <c r="AT999" i="7"/>
  <c r="AV999" i="7"/>
  <c r="AT1000" i="7"/>
  <c r="AV1000" i="7"/>
  <c r="AT1001" i="7"/>
  <c r="AV1001" i="7"/>
  <c r="AT1002" i="7"/>
  <c r="AV1002" i="7"/>
  <c r="AT1003" i="7"/>
  <c r="AV1003" i="7"/>
  <c r="AT1004" i="7"/>
  <c r="AV1004" i="7"/>
  <c r="AT1005" i="7"/>
  <c r="AV1005" i="7"/>
  <c r="AT1006" i="7"/>
  <c r="AV1006" i="7"/>
  <c r="AT1007" i="7"/>
  <c r="AV1007" i="7"/>
  <c r="AT1008" i="7"/>
  <c r="AV1008" i="7"/>
  <c r="AT1009" i="7"/>
  <c r="AV1009" i="7"/>
  <c r="AT1010" i="7"/>
  <c r="AV1010" i="7"/>
  <c r="AT1011" i="7"/>
  <c r="AV1011" i="7"/>
  <c r="AT1012" i="7"/>
  <c r="AV1012" i="7"/>
  <c r="AT1013" i="7"/>
  <c r="AV1013" i="7"/>
  <c r="AT1014" i="7"/>
  <c r="AV1014" i="7"/>
  <c r="AT1015" i="7"/>
  <c r="AV1015" i="7"/>
  <c r="AT1016" i="7"/>
  <c r="AV1016" i="7"/>
  <c r="AT1017" i="7"/>
  <c r="AV1017" i="7"/>
  <c r="AT1018" i="7"/>
  <c r="AV1018" i="7"/>
  <c r="AT1019" i="7"/>
  <c r="AV1019" i="7"/>
  <c r="AT1020" i="7"/>
  <c r="AV1020" i="7"/>
  <c r="AT1021" i="7"/>
  <c r="AV1021" i="7"/>
  <c r="AT1022" i="7"/>
  <c r="AV1022" i="7"/>
  <c r="AT1023" i="7"/>
  <c r="AV1023" i="7"/>
  <c r="AT1024" i="7"/>
  <c r="AV1024" i="7"/>
  <c r="AT1025" i="7"/>
  <c r="AV1025" i="7"/>
  <c r="AT1026" i="7"/>
  <c r="AV1026" i="7"/>
  <c r="AT1027" i="7"/>
  <c r="AV1027" i="7"/>
  <c r="AT1028" i="7"/>
  <c r="AV1028" i="7"/>
  <c r="AT1029" i="7"/>
  <c r="AV1029" i="7"/>
  <c r="AT1030" i="7"/>
  <c r="AV1030" i="7"/>
  <c r="AT1031" i="7"/>
  <c r="AV1031" i="7"/>
  <c r="AT1032" i="7"/>
  <c r="AV1032" i="7"/>
  <c r="AT1033" i="7"/>
  <c r="AV1033" i="7"/>
  <c r="AT1034" i="7"/>
  <c r="AV1034" i="7"/>
  <c r="AV32" i="7"/>
  <c r="AC294" i="8"/>
  <c r="AC426" i="8"/>
  <c r="AC211" i="8"/>
  <c r="AC427" i="8"/>
  <c r="AC428" i="8"/>
  <c r="AC429" i="8"/>
  <c r="AC430" i="8"/>
  <c r="AC431" i="8"/>
  <c r="AC432" i="8"/>
  <c r="AC433" i="8"/>
  <c r="AC434" i="8"/>
  <c r="AC435" i="8"/>
  <c r="AC436" i="8"/>
  <c r="AC437" i="8"/>
  <c r="AC438" i="8"/>
  <c r="AC439" i="8"/>
  <c r="AC440" i="8"/>
  <c r="AC441" i="8"/>
  <c r="AC442" i="8"/>
  <c r="AC443" i="8"/>
  <c r="AC444" i="8"/>
  <c r="AC445" i="8"/>
  <c r="AC446" i="8"/>
  <c r="AC447" i="8"/>
  <c r="AC448" i="8"/>
  <c r="AC449" i="8"/>
  <c r="AC450" i="8"/>
  <c r="AC451" i="8"/>
  <c r="AC452" i="8"/>
  <c r="AC453" i="8"/>
  <c r="AC454" i="8"/>
  <c r="AC455" i="8"/>
  <c r="AC456" i="8"/>
  <c r="AC457" i="8"/>
  <c r="AC458" i="8"/>
  <c r="AC459" i="8"/>
  <c r="AC460" i="8"/>
  <c r="AC461" i="8"/>
  <c r="AC462" i="8"/>
  <c r="AC463" i="8"/>
  <c r="AC464" i="8"/>
  <c r="AC465" i="8"/>
  <c r="AC466" i="8"/>
  <c r="AC467" i="8"/>
  <c r="AC468" i="8"/>
  <c r="AC469" i="8"/>
  <c r="AC470" i="8"/>
  <c r="AC471" i="8"/>
  <c r="AC472" i="8"/>
  <c r="AC473" i="8"/>
  <c r="AC474" i="8"/>
  <c r="AC475" i="8"/>
  <c r="AC476" i="8"/>
  <c r="AC477" i="8"/>
  <c r="AC478" i="8"/>
  <c r="AC479" i="8"/>
  <c r="AC480" i="8"/>
  <c r="AC481" i="8"/>
  <c r="AC482" i="8"/>
  <c r="AC483" i="8"/>
  <c r="AC484" i="8"/>
  <c r="AC485" i="8"/>
  <c r="AC486" i="8"/>
  <c r="AC487" i="8"/>
  <c r="AC488" i="8"/>
  <c r="AC489" i="8"/>
  <c r="AC490" i="8"/>
  <c r="AC491" i="8"/>
  <c r="AC492" i="8"/>
  <c r="AC493" i="8"/>
  <c r="AC494" i="8"/>
  <c r="AC495" i="8"/>
  <c r="AC496" i="8"/>
  <c r="AC497" i="8"/>
  <c r="AC498" i="8"/>
  <c r="AC499" i="8"/>
  <c r="AC500" i="8"/>
  <c r="AC501" i="8"/>
  <c r="AC502" i="8"/>
  <c r="AC503" i="8"/>
  <c r="AC504" i="8"/>
  <c r="AC505" i="8"/>
  <c r="AC506" i="8"/>
  <c r="AC507" i="8"/>
  <c r="AC508" i="8"/>
  <c r="AC509" i="8"/>
  <c r="AC510" i="8"/>
  <c r="AC511" i="8"/>
  <c r="AC512" i="8"/>
  <c r="AC513" i="8"/>
  <c r="AC514" i="8"/>
  <c r="AC515" i="8"/>
  <c r="AC516" i="8"/>
  <c r="AC517" i="8"/>
  <c r="AC518" i="8"/>
  <c r="AC519" i="8"/>
  <c r="AC520" i="8"/>
  <c r="AC521" i="8"/>
  <c r="AC522" i="8"/>
  <c r="AC523" i="8"/>
  <c r="AC524" i="8"/>
  <c r="AC525" i="8"/>
  <c r="AC526" i="8"/>
  <c r="AC527" i="8"/>
  <c r="AC528" i="8"/>
  <c r="AC529" i="8"/>
  <c r="AC530" i="8"/>
  <c r="AC531" i="8"/>
  <c r="AC532" i="8"/>
  <c r="AC533" i="8"/>
  <c r="AC534" i="8"/>
  <c r="AC535" i="8"/>
  <c r="AC536" i="8"/>
  <c r="AC537" i="8"/>
  <c r="AC538" i="8"/>
  <c r="AC539" i="8"/>
  <c r="AC540" i="8"/>
  <c r="AC541" i="8"/>
  <c r="AC542" i="8"/>
  <c r="AC543" i="8"/>
  <c r="AC544" i="8"/>
  <c r="AC545" i="8"/>
  <c r="AC546" i="8"/>
  <c r="AC547" i="8"/>
  <c r="AC548" i="8"/>
  <c r="AC549" i="8"/>
  <c r="AC550" i="8"/>
  <c r="AC551" i="8"/>
  <c r="AC552" i="8"/>
  <c r="AC553" i="8"/>
  <c r="AC554" i="8"/>
  <c r="AC555" i="8"/>
  <c r="AC556" i="8"/>
  <c r="AC557" i="8"/>
  <c r="AC558" i="8"/>
  <c r="AC559" i="8"/>
  <c r="AC560" i="8"/>
  <c r="AC561" i="8"/>
  <c r="AC562" i="8"/>
  <c r="AC563" i="8"/>
  <c r="AC564" i="8"/>
  <c r="AC565" i="8"/>
  <c r="AC566" i="8"/>
  <c r="AC567" i="8"/>
  <c r="AC568" i="8"/>
  <c r="AC569" i="8"/>
  <c r="AC570" i="8"/>
  <c r="AC571" i="8"/>
  <c r="AC572" i="8"/>
  <c r="AC573" i="8"/>
  <c r="AC574" i="8"/>
  <c r="AC575" i="8"/>
  <c r="AC576" i="8"/>
  <c r="AC577" i="8"/>
  <c r="AC578" i="8"/>
  <c r="AC579" i="8"/>
  <c r="AC580" i="8"/>
  <c r="AC581" i="8"/>
  <c r="AC582" i="8"/>
  <c r="AC583" i="8"/>
  <c r="AC584" i="8"/>
  <c r="AC585" i="8"/>
  <c r="AC586" i="8"/>
  <c r="AC587" i="8"/>
  <c r="AC588" i="8"/>
  <c r="AC589" i="8"/>
  <c r="AC590" i="8"/>
  <c r="AC591" i="8"/>
  <c r="AC592" i="8"/>
  <c r="AC593" i="8"/>
  <c r="AC594" i="8"/>
  <c r="AC595" i="8"/>
  <c r="AC596" i="8"/>
  <c r="AC597" i="8"/>
  <c r="AC598" i="8"/>
  <c r="AC599" i="8"/>
  <c r="AC600" i="8"/>
  <c r="AC601" i="8"/>
  <c r="AC602" i="8"/>
  <c r="AC603" i="8"/>
  <c r="AC604" i="8"/>
  <c r="AC605" i="8"/>
  <c r="AC606" i="8"/>
  <c r="AC607" i="8"/>
  <c r="AC608" i="8"/>
  <c r="AC609" i="8"/>
  <c r="AC610" i="8"/>
  <c r="AC611" i="8"/>
  <c r="AC612" i="8"/>
  <c r="AC613" i="8"/>
  <c r="AC614" i="8"/>
  <c r="AC615" i="8"/>
  <c r="AC616" i="8"/>
  <c r="AC617" i="8"/>
  <c r="AC618" i="8"/>
  <c r="AC619" i="8"/>
  <c r="AC620" i="8"/>
  <c r="AC621" i="8"/>
  <c r="AC622" i="8"/>
  <c r="AC623" i="8"/>
  <c r="AC624" i="8"/>
  <c r="AC625" i="8"/>
  <c r="AC626" i="8"/>
  <c r="AC627" i="8"/>
  <c r="AC628" i="8"/>
  <c r="AC629" i="8"/>
  <c r="AC630" i="8"/>
  <c r="AC631" i="8"/>
  <c r="AC632" i="8"/>
  <c r="AC633" i="8"/>
  <c r="AC634" i="8"/>
  <c r="AC635" i="8"/>
  <c r="AC636" i="8"/>
  <c r="AC637" i="8"/>
  <c r="AC638" i="8"/>
  <c r="AC639" i="8"/>
  <c r="AC640" i="8"/>
  <c r="AC641" i="8"/>
  <c r="AC642" i="8"/>
  <c r="AC643" i="8"/>
  <c r="AC644" i="8"/>
  <c r="AC645" i="8"/>
  <c r="AC646" i="8"/>
  <c r="AC647" i="8"/>
  <c r="AC648" i="8"/>
  <c r="AC649" i="8"/>
  <c r="AC650" i="8"/>
  <c r="AC651" i="8"/>
  <c r="AC652" i="8"/>
  <c r="AC653" i="8"/>
  <c r="AC654" i="8"/>
  <c r="AC655" i="8"/>
  <c r="AC656" i="8"/>
  <c r="AC657" i="8"/>
  <c r="AC658" i="8"/>
  <c r="AC659" i="8"/>
  <c r="AC660" i="8"/>
  <c r="AC661" i="8"/>
  <c r="AC662" i="8"/>
  <c r="AC663" i="8"/>
  <c r="AC664" i="8"/>
  <c r="AC665" i="8"/>
  <c r="AC666" i="8"/>
  <c r="AC667" i="8"/>
  <c r="AC668" i="8"/>
  <c r="AC669" i="8"/>
  <c r="AC670" i="8"/>
  <c r="AC671" i="8"/>
  <c r="AC672" i="8"/>
  <c r="AC673" i="8"/>
  <c r="AC674" i="8"/>
  <c r="AC675" i="8"/>
  <c r="AC676" i="8"/>
  <c r="AC677" i="8"/>
  <c r="AC678" i="8"/>
  <c r="AC679" i="8"/>
  <c r="AC680" i="8"/>
  <c r="AC681" i="8"/>
  <c r="AC682" i="8"/>
  <c r="AC683" i="8"/>
  <c r="AC684" i="8"/>
  <c r="AC685" i="8"/>
  <c r="AC686" i="8"/>
  <c r="AC687" i="8"/>
  <c r="AC688" i="8"/>
  <c r="AC689" i="8"/>
  <c r="AC690" i="8"/>
  <c r="AC691" i="8"/>
  <c r="AC692" i="8"/>
  <c r="AC693" i="8"/>
  <c r="AC694" i="8"/>
  <c r="AC695" i="8"/>
  <c r="AC696" i="8"/>
  <c r="AC697" i="8"/>
  <c r="AC698" i="8"/>
  <c r="AC699" i="8"/>
  <c r="AC700" i="8"/>
  <c r="AC701" i="8"/>
  <c r="AC702" i="8"/>
  <c r="AC703" i="8"/>
  <c r="AC704" i="8"/>
  <c r="AC705" i="8"/>
  <c r="AC706" i="8"/>
  <c r="AC707" i="8"/>
  <c r="AC708" i="8"/>
  <c r="AC709" i="8"/>
  <c r="AC710" i="8"/>
  <c r="AC711" i="8"/>
  <c r="AC712" i="8"/>
  <c r="AC713" i="8"/>
  <c r="AC714" i="8"/>
  <c r="AC715" i="8"/>
  <c r="AC716" i="8"/>
  <c r="AC717" i="8"/>
  <c r="AC718" i="8"/>
  <c r="AC719" i="8"/>
  <c r="AC720" i="8"/>
  <c r="AC721" i="8"/>
  <c r="AC722" i="8"/>
  <c r="AC723" i="8"/>
  <c r="AC724" i="8"/>
  <c r="AC725" i="8"/>
  <c r="AC726" i="8"/>
  <c r="AC727" i="8"/>
  <c r="AC728" i="8"/>
  <c r="AC729" i="8"/>
  <c r="AC730" i="8"/>
  <c r="AC731" i="8"/>
  <c r="AC732" i="8"/>
  <c r="AC733" i="8"/>
  <c r="AC734" i="8"/>
  <c r="AC735" i="8"/>
  <c r="AC736" i="8"/>
  <c r="AC737" i="8"/>
  <c r="AC738" i="8"/>
  <c r="AC739" i="8"/>
  <c r="AC740" i="8"/>
  <c r="AC741" i="8"/>
  <c r="AC742" i="8"/>
  <c r="AC743" i="8"/>
  <c r="AC744" i="8"/>
  <c r="AC745" i="8"/>
  <c r="AC746" i="8"/>
  <c r="AC747" i="8"/>
  <c r="AC748" i="8"/>
  <c r="AC749" i="8"/>
  <c r="AC750" i="8"/>
  <c r="AC751" i="8"/>
  <c r="AC752" i="8"/>
  <c r="AC753" i="8"/>
  <c r="AC754" i="8"/>
  <c r="AC755" i="8"/>
  <c r="AC756" i="8"/>
  <c r="AC757" i="8"/>
  <c r="AC758" i="8"/>
  <c r="AC759" i="8"/>
  <c r="AC760" i="8"/>
  <c r="AC761" i="8"/>
  <c r="AC762" i="8"/>
  <c r="AC763" i="8"/>
  <c r="AC764" i="8"/>
  <c r="AC765" i="8"/>
  <c r="AC766" i="8"/>
  <c r="AC767" i="8"/>
  <c r="AC768" i="8"/>
  <c r="AC769" i="8"/>
  <c r="AC770" i="8"/>
  <c r="AC771" i="8"/>
  <c r="AC772" i="8"/>
  <c r="AC773" i="8"/>
  <c r="AC774" i="8"/>
  <c r="AC775" i="8"/>
  <c r="AC776" i="8"/>
  <c r="AC777" i="8"/>
  <c r="AC778" i="8"/>
  <c r="AC779" i="8"/>
  <c r="AC780" i="8"/>
  <c r="AC781" i="8"/>
  <c r="AC782" i="8"/>
  <c r="AC783" i="8"/>
  <c r="AC784" i="8"/>
  <c r="AC785" i="8"/>
  <c r="AC786" i="8"/>
  <c r="AC787" i="8"/>
  <c r="AC788" i="8"/>
  <c r="AC789" i="8"/>
  <c r="AC790" i="8"/>
  <c r="AC791" i="8"/>
  <c r="AC792" i="8"/>
  <c r="AC793" i="8"/>
  <c r="AC794" i="8"/>
  <c r="AC795" i="8"/>
  <c r="AC796" i="8"/>
  <c r="AC797" i="8"/>
  <c r="AC798" i="8"/>
  <c r="AC799" i="8"/>
  <c r="AC800" i="8"/>
  <c r="AC801" i="8"/>
  <c r="AC802" i="8"/>
  <c r="AC803" i="8"/>
  <c r="AC804" i="8"/>
  <c r="AC805" i="8"/>
  <c r="AC806" i="8"/>
  <c r="AC807" i="8"/>
  <c r="AC808" i="8"/>
  <c r="AC809" i="8"/>
  <c r="AC810" i="8"/>
  <c r="AC811" i="8"/>
  <c r="AC812" i="8"/>
  <c r="AC813" i="8"/>
  <c r="AC814" i="8"/>
  <c r="AC815" i="8"/>
  <c r="AC816" i="8"/>
  <c r="AC817" i="8"/>
  <c r="AC818" i="8"/>
  <c r="AC819" i="8"/>
  <c r="AC820" i="8"/>
  <c r="AC821" i="8"/>
  <c r="AC822" i="8"/>
  <c r="AC823" i="8"/>
  <c r="AC824" i="8"/>
  <c r="AC825" i="8"/>
  <c r="AC826" i="8"/>
  <c r="AC827" i="8"/>
  <c r="AC828" i="8"/>
  <c r="AC829" i="8"/>
  <c r="AC830" i="8"/>
  <c r="AC831" i="8"/>
  <c r="AC832" i="8"/>
  <c r="AC833" i="8"/>
  <c r="AC834" i="8"/>
  <c r="AC835" i="8"/>
  <c r="AC836" i="8"/>
  <c r="AC837" i="8"/>
  <c r="AC838" i="8"/>
  <c r="AC839" i="8"/>
  <c r="AC840" i="8"/>
  <c r="AC841" i="8"/>
  <c r="AC842" i="8"/>
  <c r="AC843" i="8"/>
  <c r="AC844" i="8"/>
  <c r="AC845" i="8"/>
  <c r="AC846" i="8"/>
  <c r="AC847" i="8"/>
  <c r="AC848" i="8"/>
  <c r="AC849" i="8"/>
  <c r="AC850" i="8"/>
  <c r="AC851" i="8"/>
  <c r="AC852" i="8"/>
  <c r="AC853" i="8"/>
  <c r="AC854" i="8"/>
  <c r="AC855" i="8"/>
  <c r="AC856" i="8"/>
  <c r="AC857" i="8"/>
  <c r="AC858" i="8"/>
  <c r="AC859" i="8"/>
  <c r="AC860" i="8"/>
  <c r="AC861" i="8"/>
  <c r="AC862" i="8"/>
  <c r="AC863" i="8"/>
  <c r="AC864" i="8"/>
  <c r="AC865" i="8"/>
  <c r="AC866" i="8"/>
  <c r="AC867" i="8"/>
  <c r="AC868" i="8"/>
  <c r="AC869" i="8"/>
  <c r="AC870" i="8"/>
  <c r="AC871" i="8"/>
  <c r="AC872" i="8"/>
  <c r="AC873" i="8"/>
  <c r="AC874" i="8"/>
  <c r="AC875" i="8"/>
  <c r="AC876" i="8"/>
  <c r="AC877" i="8"/>
  <c r="AC878" i="8"/>
  <c r="AC879" i="8"/>
  <c r="AC880" i="8"/>
  <c r="AC881" i="8"/>
  <c r="AC882" i="8"/>
  <c r="AC883" i="8"/>
  <c r="AC884" i="8"/>
  <c r="AC885" i="8"/>
  <c r="AC886" i="8"/>
  <c r="AC887" i="8"/>
  <c r="AC888" i="8"/>
  <c r="AC889" i="8"/>
  <c r="AC890" i="8"/>
  <c r="AC891" i="8"/>
  <c r="AC892" i="8"/>
  <c r="AC893" i="8"/>
  <c r="AC894" i="8"/>
  <c r="AC895" i="8"/>
  <c r="AC896" i="8"/>
  <c r="AC897" i="8"/>
  <c r="AC898" i="8"/>
  <c r="AC899" i="8"/>
  <c r="AC900" i="8"/>
  <c r="AC901" i="8"/>
  <c r="AC902" i="8"/>
  <c r="AC903" i="8"/>
  <c r="AC904" i="8"/>
  <c r="AC905" i="8"/>
  <c r="AC906" i="8"/>
  <c r="AC907" i="8"/>
  <c r="AC908" i="8"/>
  <c r="AC909" i="8"/>
  <c r="AC910" i="8"/>
  <c r="AC911" i="8"/>
  <c r="AC912" i="8"/>
  <c r="AC913" i="8"/>
  <c r="AC914" i="8"/>
  <c r="AC915" i="8"/>
  <c r="AC916" i="8"/>
  <c r="AC917" i="8"/>
  <c r="AC918" i="8"/>
  <c r="AC919" i="8"/>
  <c r="AC920" i="8"/>
  <c r="AC921" i="8"/>
  <c r="AC922" i="8"/>
  <c r="AC923" i="8"/>
  <c r="AC924" i="8"/>
  <c r="AC925" i="8"/>
  <c r="AC926" i="8"/>
  <c r="AC927" i="8"/>
  <c r="AC928" i="8"/>
  <c r="AC929" i="8"/>
  <c r="AC930" i="8"/>
  <c r="AC931" i="8"/>
  <c r="AC932" i="8"/>
  <c r="AC933" i="8"/>
  <c r="AC934" i="8"/>
  <c r="AC935" i="8"/>
  <c r="AC936" i="8"/>
  <c r="AC937" i="8"/>
  <c r="AC938" i="8"/>
  <c r="AC939" i="8"/>
  <c r="AC940" i="8"/>
  <c r="AC941" i="8"/>
  <c r="AC942" i="8"/>
  <c r="AC943" i="8"/>
  <c r="AC944" i="8"/>
  <c r="AC945" i="8"/>
  <c r="AC946" i="8"/>
  <c r="AC947" i="8"/>
  <c r="AC948" i="8"/>
  <c r="AC949" i="8"/>
  <c r="AC950" i="8"/>
  <c r="AC951" i="8"/>
  <c r="AC952" i="8"/>
  <c r="AC953" i="8"/>
  <c r="AC954" i="8"/>
  <c r="AC955" i="8"/>
  <c r="AC956" i="8"/>
  <c r="AC957" i="8"/>
  <c r="AC958" i="8"/>
  <c r="AC959" i="8"/>
  <c r="AC960" i="8"/>
  <c r="AC961" i="8"/>
  <c r="AC962" i="8"/>
  <c r="AC963" i="8"/>
  <c r="AC964" i="8"/>
  <c r="AC965" i="8"/>
  <c r="AC966" i="8"/>
  <c r="AC967" i="8"/>
  <c r="AC968" i="8"/>
  <c r="AC969" i="8"/>
  <c r="AC970" i="8"/>
  <c r="AC971" i="8"/>
  <c r="AC972" i="8"/>
  <c r="AC973" i="8"/>
  <c r="AC974" i="8"/>
  <c r="AC975" i="8"/>
  <c r="AC976" i="8"/>
  <c r="AC977" i="8"/>
  <c r="AC978" i="8"/>
  <c r="AC979" i="8"/>
  <c r="AC980" i="8"/>
  <c r="AC981" i="8"/>
  <c r="AC982" i="8"/>
  <c r="AC983" i="8"/>
  <c r="AC984" i="8"/>
  <c r="AC985" i="8"/>
  <c r="AC986" i="8"/>
  <c r="AC987" i="8"/>
  <c r="AC988" i="8"/>
  <c r="AC989" i="8"/>
  <c r="AC990" i="8"/>
  <c r="AC991" i="8"/>
  <c r="AC992" i="8"/>
  <c r="AC993" i="8"/>
  <c r="AC994" i="8"/>
  <c r="AC995" i="8"/>
  <c r="AC996" i="8"/>
  <c r="AC997" i="8"/>
  <c r="AC998" i="8"/>
  <c r="AC999" i="8"/>
  <c r="AC1000" i="8"/>
  <c r="AC1001" i="8"/>
  <c r="AC1002" i="8"/>
  <c r="AC1003" i="8"/>
  <c r="AC1004" i="8"/>
  <c r="AC1005" i="8"/>
  <c r="AC1006" i="8"/>
  <c r="AC1007" i="8"/>
  <c r="AC1008" i="8"/>
  <c r="AC1009" i="8"/>
  <c r="AC1010" i="8"/>
  <c r="AC1011" i="8"/>
  <c r="AC1012" i="8"/>
  <c r="AC1013" i="8"/>
  <c r="AC1014" i="8"/>
  <c r="AC1015" i="8"/>
  <c r="AC1016" i="8"/>
  <c r="AC1017" i="8"/>
  <c r="AC1018" i="8"/>
  <c r="AC1019" i="8"/>
  <c r="AC1020" i="8"/>
  <c r="AC1021" i="8"/>
  <c r="AC1022" i="8"/>
  <c r="AC1023" i="8"/>
  <c r="AC1024" i="8"/>
  <c r="AC1025" i="8"/>
  <c r="AC1026" i="8"/>
  <c r="AC1027" i="8"/>
  <c r="AC1028" i="8"/>
  <c r="AC1029" i="8"/>
  <c r="AC1030" i="8"/>
  <c r="AC1031" i="8"/>
  <c r="AC1032" i="8"/>
  <c r="AC1033" i="8"/>
  <c r="AC1034" i="8"/>
  <c r="AC57" i="8"/>
  <c r="AC58" i="8"/>
  <c r="AC60" i="8"/>
  <c r="AC68" i="8"/>
  <c r="AC71" i="8"/>
  <c r="AC74" i="8"/>
  <c r="AC80" i="8"/>
  <c r="AC85" i="8"/>
  <c r="AC88" i="8"/>
  <c r="AC92" i="8"/>
  <c r="AC101" i="8"/>
  <c r="AC105" i="8"/>
  <c r="AC107" i="8"/>
  <c r="AC113" i="8"/>
  <c r="AC117" i="8"/>
  <c r="AC118" i="8"/>
  <c r="AC119" i="8"/>
  <c r="AC121" i="8"/>
  <c r="AC128" i="8"/>
  <c r="AC131" i="8"/>
  <c r="AC132" i="8"/>
  <c r="AC135" i="8"/>
  <c r="AC141" i="8"/>
  <c r="AC147" i="8"/>
  <c r="AC152" i="8"/>
  <c r="AC156" i="8"/>
  <c r="AC163" i="8"/>
  <c r="AC172" i="8"/>
  <c r="AC229" i="8"/>
  <c r="AC230" i="8"/>
  <c r="AC231" i="8"/>
  <c r="AC232" i="8"/>
  <c r="AC233" i="8"/>
  <c r="AC234" i="8"/>
  <c r="AC235" i="8"/>
  <c r="AC236" i="8"/>
  <c r="AC237" i="8"/>
  <c r="AC274" i="8"/>
  <c r="AC280" i="8"/>
  <c r="AC281" i="8"/>
  <c r="AC282" i="8"/>
  <c r="AC283" i="8"/>
  <c r="AC289" i="8"/>
  <c r="AC300" i="8"/>
  <c r="AC302" i="8"/>
  <c r="AC308" i="8"/>
  <c r="AC312" i="8"/>
  <c r="AC313" i="8"/>
  <c r="AC314" i="8"/>
  <c r="AC315" i="8"/>
  <c r="AC322" i="8"/>
  <c r="AC325" i="8"/>
  <c r="AC326" i="8"/>
  <c r="AC333" i="8"/>
  <c r="AC335" i="8"/>
  <c r="AC348" i="8"/>
  <c r="AC364" i="8"/>
  <c r="AC365" i="8"/>
  <c r="AC366" i="8"/>
  <c r="AC367" i="8"/>
  <c r="AC368" i="8"/>
  <c r="AC369" i="8"/>
  <c r="AC370" i="8"/>
  <c r="AC372" i="8"/>
  <c r="AC373" i="8"/>
  <c r="AC379" i="8"/>
  <c r="AC386" i="8"/>
  <c r="AC388" i="8"/>
  <c r="AC396" i="8"/>
  <c r="AC397" i="8"/>
  <c r="AC401" i="8"/>
  <c r="AC404" i="8"/>
  <c r="AC409" i="8"/>
  <c r="AC411" i="8"/>
  <c r="AC422" i="8"/>
  <c r="AC39" i="8"/>
  <c r="AC45" i="8"/>
  <c r="AC47" i="8"/>
  <c r="AC50" i="8"/>
  <c r="AC51" i="8"/>
  <c r="AC52" i="8"/>
  <c r="AC53" i="8"/>
  <c r="AC54" i="8"/>
  <c r="AC66" i="8"/>
  <c r="AC78" i="8"/>
  <c r="AC81" i="8"/>
  <c r="AC86" i="8"/>
  <c r="AC87" i="8"/>
  <c r="AC94" i="8"/>
  <c r="AC95" i="8"/>
  <c r="AC99" i="8"/>
  <c r="AC130" i="8"/>
  <c r="AC142" i="8"/>
  <c r="AC144" i="8"/>
  <c r="AC148" i="8"/>
  <c r="AC150" i="8"/>
  <c r="AC167" i="8"/>
  <c r="AC171" i="8"/>
  <c r="AC173" i="8"/>
  <c r="AC174" i="8"/>
  <c r="AC238" i="8"/>
  <c r="AC239" i="8"/>
  <c r="AC240" i="8"/>
  <c r="AC241" i="8"/>
  <c r="AC242" i="8"/>
  <c r="AC243" i="8"/>
  <c r="AC244" i="8"/>
  <c r="AC245" i="8"/>
  <c r="AC246" i="8"/>
  <c r="AC278" i="8"/>
  <c r="AC288" i="8"/>
  <c r="AC304" i="8"/>
  <c r="AC305" i="8"/>
  <c r="AC317" i="8"/>
  <c r="AC320" i="8"/>
  <c r="AC323" i="8"/>
  <c r="AC329" i="8"/>
  <c r="AC355" i="8"/>
  <c r="AC356" i="8"/>
  <c r="AC357" i="8"/>
  <c r="AC358" i="8"/>
  <c r="AC359" i="8"/>
  <c r="AC360" i="8"/>
  <c r="AC361" i="8"/>
  <c r="AC362" i="8"/>
  <c r="AC363" i="8"/>
  <c r="AC371" i="8"/>
  <c r="AC375" i="8"/>
  <c r="AC376" i="8"/>
  <c r="AC382" i="8"/>
  <c r="AC387" i="8"/>
  <c r="AC391" i="8"/>
  <c r="AC394" i="8"/>
  <c r="AC420" i="8"/>
  <c r="AC46" i="8"/>
  <c r="AC49" i="8"/>
  <c r="AC59" i="8"/>
  <c r="AC64" i="8"/>
  <c r="AC75" i="8"/>
  <c r="AC84" i="8"/>
  <c r="AC91" i="8"/>
  <c r="AC98" i="8"/>
  <c r="AC104" i="8"/>
  <c r="AC111" i="8"/>
  <c r="AC115" i="8"/>
  <c r="AC122" i="8"/>
  <c r="AC157" i="8"/>
  <c r="AC176" i="8"/>
  <c r="AC177" i="8"/>
  <c r="AC178" i="8"/>
  <c r="AC179" i="8"/>
  <c r="AC247" i="8"/>
  <c r="AC248" i="8"/>
  <c r="AC249" i="8"/>
  <c r="AC250" i="8"/>
  <c r="AC251" i="8"/>
  <c r="AC252" i="8"/>
  <c r="AC253" i="8"/>
  <c r="AC254" i="8"/>
  <c r="AC255" i="8"/>
  <c r="AC275" i="8"/>
  <c r="AC276" i="8"/>
  <c r="AC292" i="8"/>
  <c r="AC295" i="8"/>
  <c r="AC298" i="8"/>
  <c r="AC299" i="8"/>
  <c r="AC301" i="8"/>
  <c r="AC309" i="8"/>
  <c r="AC336" i="8"/>
  <c r="AC345" i="8"/>
  <c r="AC351" i="8"/>
  <c r="AC352" i="8"/>
  <c r="AC353" i="8"/>
  <c r="AC354" i="8"/>
  <c r="AC377" i="8"/>
  <c r="AC407" i="8"/>
  <c r="AC415" i="8"/>
  <c r="AC418" i="8"/>
  <c r="AC423" i="8"/>
  <c r="AC35" i="8"/>
  <c r="AC76" i="8"/>
  <c r="AC97" i="8"/>
  <c r="AC129" i="8"/>
  <c r="AC137" i="8"/>
  <c r="AC138" i="8"/>
  <c r="AC160" i="8"/>
  <c r="AC169" i="8"/>
  <c r="AC175" i="8"/>
  <c r="AC256" i="8"/>
  <c r="AC257" i="8"/>
  <c r="AC258" i="8"/>
  <c r="AC259" i="8"/>
  <c r="AC260" i="8"/>
  <c r="AC261" i="8"/>
  <c r="AC262" i="8"/>
  <c r="AC263" i="8"/>
  <c r="AC264" i="8"/>
  <c r="AC265" i="8"/>
  <c r="AC291" i="8"/>
  <c r="AC306" i="8"/>
  <c r="AC339" i="8"/>
  <c r="AC374" i="8"/>
  <c r="AC403" i="8"/>
  <c r="AC417" i="8"/>
  <c r="AC38" i="8"/>
  <c r="AC48" i="8"/>
  <c r="AC61" i="8"/>
  <c r="AC96" i="8"/>
  <c r="AC110" i="8"/>
  <c r="AC143" i="8"/>
  <c r="AC153" i="8"/>
  <c r="AC155" i="8"/>
  <c r="AC161" i="8"/>
  <c r="AC166" i="8"/>
  <c r="AC266" i="8"/>
  <c r="AC267" i="8"/>
  <c r="AC268" i="8"/>
  <c r="AC269" i="8"/>
  <c r="AC270" i="8"/>
  <c r="AC271" i="8"/>
  <c r="AC279" i="8"/>
  <c r="AC297" i="8"/>
  <c r="AC307" i="8"/>
  <c r="AC350" i="8"/>
  <c r="AC400" i="8"/>
  <c r="AC408" i="8"/>
  <c r="AC410" i="8"/>
  <c r="AC412" i="8"/>
  <c r="AC419" i="8"/>
  <c r="AC44" i="8"/>
  <c r="AC65" i="8"/>
  <c r="AC79" i="8"/>
  <c r="AC127" i="8"/>
  <c r="AC272" i="8"/>
  <c r="AC273" i="8"/>
  <c r="AC342" i="8"/>
  <c r="AC378" i="8"/>
  <c r="AC416" i="8"/>
  <c r="AC421" i="8"/>
  <c r="AC36" i="8"/>
  <c r="AC40" i="8"/>
  <c r="AC41" i="8"/>
  <c r="AC42" i="8"/>
  <c r="AC43" i="8"/>
  <c r="AC55" i="8"/>
  <c r="AC56" i="8"/>
  <c r="AC62" i="8"/>
  <c r="AC82" i="8"/>
  <c r="AC93" i="8"/>
  <c r="AC106" i="8"/>
  <c r="AC108" i="8"/>
  <c r="AC109" i="8"/>
  <c r="AC120" i="8"/>
  <c r="AC123" i="8"/>
  <c r="AC133" i="8"/>
  <c r="AC139" i="8"/>
  <c r="AC140" i="8"/>
  <c r="AC145" i="8"/>
  <c r="AC146" i="8"/>
  <c r="AC149" i="8"/>
  <c r="AC154" i="8"/>
  <c r="AC158" i="8"/>
  <c r="AC180" i="8"/>
  <c r="AC181" i="8"/>
  <c r="AC182" i="8"/>
  <c r="AC183" i="8"/>
  <c r="AC184" i="8"/>
  <c r="AC185" i="8"/>
  <c r="AC186" i="8"/>
  <c r="AC187" i="8"/>
  <c r="AC188" i="8"/>
  <c r="AC189" i="8"/>
  <c r="AC190" i="8"/>
  <c r="AC290" i="8"/>
  <c r="AC293" i="8"/>
  <c r="AC296" i="8"/>
  <c r="AC327" i="8"/>
  <c r="AC328" i="8"/>
  <c r="AC337" i="8"/>
  <c r="AC343" i="8"/>
  <c r="AC346" i="8"/>
  <c r="AC349" i="8"/>
  <c r="AC381" i="8"/>
  <c r="AC384" i="8"/>
  <c r="AC385" i="8"/>
  <c r="AC399" i="8"/>
  <c r="AC405" i="8"/>
  <c r="AC424" i="8"/>
  <c r="AC63" i="8"/>
  <c r="AC89" i="8"/>
  <c r="AC90" i="8"/>
  <c r="AC125" i="8"/>
  <c r="AC136" i="8"/>
  <c r="AC159" i="8"/>
  <c r="AC165" i="8"/>
  <c r="AC191" i="8"/>
  <c r="AC192" i="8"/>
  <c r="AC193" i="8"/>
  <c r="AC194" i="8"/>
  <c r="AC195" i="8"/>
  <c r="AC196" i="8"/>
  <c r="AC197" i="8"/>
  <c r="AC198" i="8"/>
  <c r="AC199" i="8"/>
  <c r="AC200" i="8"/>
  <c r="AC201" i="8"/>
  <c r="AC284" i="8"/>
  <c r="AC285" i="8"/>
  <c r="AC303" i="8"/>
  <c r="AC316" i="8"/>
  <c r="AC318" i="8"/>
  <c r="AC319" i="8"/>
  <c r="AC321" i="8"/>
  <c r="AC324" i="8"/>
  <c r="AC330" i="8"/>
  <c r="AC340" i="8"/>
  <c r="AC341" i="8"/>
  <c r="AC347" i="8"/>
  <c r="AC380" i="8"/>
  <c r="AC383" i="8"/>
  <c r="AC389" i="8"/>
  <c r="AC390" i="8"/>
  <c r="AC392" i="8"/>
  <c r="AC393" i="8"/>
  <c r="AC395" i="8"/>
  <c r="AC425" i="8"/>
  <c r="AC67" i="8"/>
  <c r="AC70" i="8"/>
  <c r="AC72" i="8"/>
  <c r="AC73" i="8"/>
  <c r="AC102" i="8"/>
  <c r="AC114" i="8"/>
  <c r="AC116" i="8"/>
  <c r="AC126" i="8"/>
  <c r="AC134" i="8"/>
  <c r="AC164" i="8"/>
  <c r="AC168" i="8"/>
  <c r="AC202" i="8"/>
  <c r="AC203" i="8"/>
  <c r="AC204" i="8"/>
  <c r="AC205" i="8"/>
  <c r="AC206" i="8"/>
  <c r="AC207" i="8"/>
  <c r="AC208" i="8"/>
  <c r="AC209" i="8"/>
  <c r="AC210" i="8"/>
  <c r="AC287" i="8"/>
  <c r="AC310" i="8"/>
  <c r="AC311" i="8"/>
  <c r="AC332" i="8"/>
  <c r="AC398" i="8"/>
  <c r="AC402" i="8"/>
  <c r="AC69" i="8"/>
  <c r="AC83" i="8"/>
  <c r="AC103" i="8"/>
  <c r="AC112" i="8"/>
  <c r="AC212" i="8"/>
  <c r="AC213" i="8"/>
  <c r="AC214" i="8"/>
  <c r="AC215" i="8"/>
  <c r="AC216" i="8"/>
  <c r="AC334" i="8"/>
  <c r="AC338" i="8"/>
  <c r="AC413" i="8"/>
  <c r="AC100" i="8"/>
  <c r="AC124" i="8"/>
  <c r="AC217" i="8"/>
  <c r="AC218" i="8"/>
  <c r="AC219" i="8"/>
  <c r="AC220" i="8"/>
  <c r="AC221" i="8"/>
  <c r="AC222" i="8"/>
  <c r="AC223" i="8"/>
  <c r="AC224" i="8"/>
  <c r="AC286" i="8"/>
  <c r="AC344" i="8"/>
  <c r="AC414" i="8"/>
  <c r="AC37" i="8"/>
  <c r="AC77" i="8"/>
  <c r="AC151" i="8"/>
  <c r="AC162" i="8"/>
  <c r="AC170" i="8"/>
  <c r="AC225" i="8"/>
  <c r="AC226" i="8"/>
  <c r="AC227" i="8"/>
  <c r="AC228" i="8"/>
  <c r="AC277" i="8"/>
  <c r="AC331" i="8"/>
  <c r="AC406" i="8"/>
  <c r="AC29" i="8"/>
  <c r="AE29" i="8"/>
  <c r="AE212" i="8"/>
  <c r="AE195" i="8"/>
  <c r="AE35" i="8"/>
  <c r="AE36" i="8"/>
  <c r="AE37" i="8"/>
  <c r="AE38" i="8"/>
  <c r="AE39" i="8"/>
  <c r="AE428" i="8"/>
  <c r="AE429" i="8"/>
  <c r="AE430" i="8"/>
  <c r="AE431" i="8"/>
  <c r="AE432" i="8"/>
  <c r="AE433" i="8"/>
  <c r="AE434" i="8"/>
  <c r="AE435" i="8"/>
  <c r="AE436" i="8"/>
  <c r="AE437" i="8"/>
  <c r="AE438" i="8"/>
  <c r="AE439" i="8"/>
  <c r="AE440" i="8"/>
  <c r="AE441" i="8"/>
  <c r="AE442" i="8"/>
  <c r="AE443" i="8"/>
  <c r="AE444" i="8"/>
  <c r="AE445" i="8"/>
  <c r="AE446" i="8"/>
  <c r="AE447" i="8"/>
  <c r="AE448" i="8"/>
  <c r="AE449" i="8"/>
  <c r="AE450" i="8"/>
  <c r="AE451" i="8"/>
  <c r="AE452" i="8"/>
  <c r="AE453" i="8"/>
  <c r="AE454" i="8"/>
  <c r="AE455" i="8"/>
  <c r="AE456" i="8"/>
  <c r="AE457" i="8"/>
  <c r="AE458" i="8"/>
  <c r="AE459" i="8"/>
  <c r="AE460" i="8"/>
  <c r="AE461" i="8"/>
  <c r="AE462" i="8"/>
  <c r="AE463" i="8"/>
  <c r="AE464" i="8"/>
  <c r="AE465" i="8"/>
  <c r="AE466" i="8"/>
  <c r="AE467" i="8"/>
  <c r="AE468" i="8"/>
  <c r="AE469" i="8"/>
  <c r="AE470" i="8"/>
  <c r="AE471" i="8"/>
  <c r="AE472" i="8"/>
  <c r="AE473" i="8"/>
  <c r="AE474" i="8"/>
  <c r="AE475" i="8"/>
  <c r="AE476" i="8"/>
  <c r="AE477" i="8"/>
  <c r="AE478" i="8"/>
  <c r="AE479" i="8"/>
  <c r="AE480" i="8"/>
  <c r="AE481" i="8"/>
  <c r="AE482" i="8"/>
  <c r="AE483" i="8"/>
  <c r="AE484" i="8"/>
  <c r="AE485" i="8"/>
  <c r="AE486" i="8"/>
  <c r="AE487" i="8"/>
  <c r="AE488" i="8"/>
  <c r="AE489" i="8"/>
  <c r="AE490" i="8"/>
  <c r="AE491" i="8"/>
  <c r="AE492" i="8"/>
  <c r="AE493" i="8"/>
  <c r="AE494" i="8"/>
  <c r="AE495" i="8"/>
  <c r="AE496" i="8"/>
  <c r="AE497" i="8"/>
  <c r="AE498" i="8"/>
  <c r="AE499" i="8"/>
  <c r="AE500" i="8"/>
  <c r="AE501" i="8"/>
  <c r="AE502" i="8"/>
  <c r="AE503" i="8"/>
  <c r="AE504" i="8"/>
  <c r="AE505" i="8"/>
  <c r="AE506" i="8"/>
  <c r="AE507" i="8"/>
  <c r="AE508" i="8"/>
  <c r="AE509" i="8"/>
  <c r="AE510" i="8"/>
  <c r="AE511" i="8"/>
  <c r="AE512" i="8"/>
  <c r="AE513" i="8"/>
  <c r="AE514" i="8"/>
  <c r="AE515" i="8"/>
  <c r="AE516" i="8"/>
  <c r="AE517" i="8"/>
  <c r="AE518" i="8"/>
  <c r="AE519" i="8"/>
  <c r="AE520" i="8"/>
  <c r="AE521" i="8"/>
  <c r="AE522" i="8"/>
  <c r="AE523" i="8"/>
  <c r="AE524" i="8"/>
  <c r="AE525" i="8"/>
  <c r="AE526" i="8"/>
  <c r="AE527" i="8"/>
  <c r="AE528" i="8"/>
  <c r="AE529" i="8"/>
  <c r="AE530" i="8"/>
  <c r="AE531" i="8"/>
  <c r="AE532" i="8"/>
  <c r="AE533" i="8"/>
  <c r="AE534" i="8"/>
  <c r="AE535" i="8"/>
  <c r="AE536" i="8"/>
  <c r="AE537" i="8"/>
  <c r="AE538" i="8"/>
  <c r="AE539" i="8"/>
  <c r="AE540" i="8"/>
  <c r="AE541" i="8"/>
  <c r="AE542" i="8"/>
  <c r="AE543" i="8"/>
  <c r="AE544" i="8"/>
  <c r="AE545" i="8"/>
  <c r="AE546" i="8"/>
  <c r="AE547" i="8"/>
  <c r="AE548" i="8"/>
  <c r="AE549" i="8"/>
  <c r="AE550" i="8"/>
  <c r="AE551" i="8"/>
  <c r="AE552" i="8"/>
  <c r="AE553" i="8"/>
  <c r="AE554" i="8"/>
  <c r="AE555" i="8"/>
  <c r="AE556" i="8"/>
  <c r="AE557" i="8"/>
  <c r="AE558" i="8"/>
  <c r="AE559" i="8"/>
  <c r="AE560" i="8"/>
  <c r="AE561" i="8"/>
  <c r="AE562" i="8"/>
  <c r="AE563" i="8"/>
  <c r="AE564" i="8"/>
  <c r="AE565" i="8"/>
  <c r="AE566" i="8"/>
  <c r="AE567" i="8"/>
  <c r="AE568" i="8"/>
  <c r="AE569" i="8"/>
  <c r="AE570" i="8"/>
  <c r="AE571" i="8"/>
  <c r="AE572" i="8"/>
  <c r="AE573" i="8"/>
  <c r="AE574" i="8"/>
  <c r="AE575" i="8"/>
  <c r="AE576" i="8"/>
  <c r="AE577" i="8"/>
  <c r="AE578" i="8"/>
  <c r="AE579" i="8"/>
  <c r="AE580" i="8"/>
  <c r="AE581" i="8"/>
  <c r="AE582" i="8"/>
  <c r="AE583" i="8"/>
  <c r="AE584" i="8"/>
  <c r="AE585" i="8"/>
  <c r="AE586" i="8"/>
  <c r="AE587" i="8"/>
  <c r="AE588" i="8"/>
  <c r="AE589" i="8"/>
  <c r="AE590" i="8"/>
  <c r="AE591" i="8"/>
  <c r="AE592" i="8"/>
  <c r="AE593" i="8"/>
  <c r="AE594" i="8"/>
  <c r="AE595" i="8"/>
  <c r="AE596" i="8"/>
  <c r="AE597" i="8"/>
  <c r="AE598" i="8"/>
  <c r="AE599" i="8"/>
  <c r="AE600" i="8"/>
  <c r="AE601" i="8"/>
  <c r="AE602" i="8"/>
  <c r="AE603" i="8"/>
  <c r="AE604" i="8"/>
  <c r="AE605" i="8"/>
  <c r="AE606" i="8"/>
  <c r="AE607" i="8"/>
  <c r="AE608" i="8"/>
  <c r="AE609" i="8"/>
  <c r="AE610" i="8"/>
  <c r="AE611" i="8"/>
  <c r="AE612" i="8"/>
  <c r="AE613" i="8"/>
  <c r="AE614" i="8"/>
  <c r="AE615" i="8"/>
  <c r="AE616" i="8"/>
  <c r="AE617" i="8"/>
  <c r="AE618" i="8"/>
  <c r="AE619" i="8"/>
  <c r="AE620" i="8"/>
  <c r="AE621" i="8"/>
  <c r="AE622" i="8"/>
  <c r="AE623" i="8"/>
  <c r="AE624" i="8"/>
  <c r="AE625" i="8"/>
  <c r="AE626" i="8"/>
  <c r="AE627" i="8"/>
  <c r="AE628" i="8"/>
  <c r="AE629" i="8"/>
  <c r="AE630" i="8"/>
  <c r="AE631" i="8"/>
  <c r="AE632" i="8"/>
  <c r="AE633" i="8"/>
  <c r="AE634" i="8"/>
  <c r="AE635" i="8"/>
  <c r="AE636" i="8"/>
  <c r="AE637" i="8"/>
  <c r="AE638" i="8"/>
  <c r="AE639" i="8"/>
  <c r="AE640" i="8"/>
  <c r="AE641" i="8"/>
  <c r="AE642" i="8"/>
  <c r="AE643" i="8"/>
  <c r="AE644" i="8"/>
  <c r="AE645" i="8"/>
  <c r="AE646" i="8"/>
  <c r="AE647" i="8"/>
  <c r="AE648" i="8"/>
  <c r="AE649" i="8"/>
  <c r="AE650" i="8"/>
  <c r="AE651" i="8"/>
  <c r="AE652" i="8"/>
  <c r="AE653" i="8"/>
  <c r="AE654" i="8"/>
  <c r="AE655" i="8"/>
  <c r="AE656" i="8"/>
  <c r="AE657" i="8"/>
  <c r="AE658" i="8"/>
  <c r="AE659" i="8"/>
  <c r="AE660" i="8"/>
  <c r="AE661" i="8"/>
  <c r="AE662" i="8"/>
  <c r="AE663" i="8"/>
  <c r="AE664" i="8"/>
  <c r="AE665" i="8"/>
  <c r="AE666" i="8"/>
  <c r="AE667" i="8"/>
  <c r="AE668" i="8"/>
  <c r="AE669" i="8"/>
  <c r="AE670" i="8"/>
  <c r="AE671" i="8"/>
  <c r="AE672" i="8"/>
  <c r="AE673" i="8"/>
  <c r="AE674" i="8"/>
  <c r="AE675" i="8"/>
  <c r="AE676" i="8"/>
  <c r="AE677" i="8"/>
  <c r="AE678" i="8"/>
  <c r="AE679" i="8"/>
  <c r="AE680" i="8"/>
  <c r="AE681" i="8"/>
  <c r="AE682" i="8"/>
  <c r="AE683" i="8"/>
  <c r="AE684" i="8"/>
  <c r="AE685" i="8"/>
  <c r="AE686" i="8"/>
  <c r="AE687" i="8"/>
  <c r="AE688" i="8"/>
  <c r="AE689" i="8"/>
  <c r="AE690" i="8"/>
  <c r="AE691" i="8"/>
  <c r="AE692" i="8"/>
  <c r="AE693" i="8"/>
  <c r="AE694" i="8"/>
  <c r="AE695" i="8"/>
  <c r="AE696" i="8"/>
  <c r="AE697" i="8"/>
  <c r="AE698" i="8"/>
  <c r="AE699" i="8"/>
  <c r="AE700" i="8"/>
  <c r="AE701" i="8"/>
  <c r="AE702" i="8"/>
  <c r="AE703" i="8"/>
  <c r="AE704" i="8"/>
  <c r="AE705" i="8"/>
  <c r="AE706" i="8"/>
  <c r="AE707" i="8"/>
  <c r="AE708" i="8"/>
  <c r="AE709" i="8"/>
  <c r="AE710" i="8"/>
  <c r="AE711" i="8"/>
  <c r="AE712" i="8"/>
  <c r="AE713" i="8"/>
  <c r="AE714" i="8"/>
  <c r="AE715" i="8"/>
  <c r="AE716" i="8"/>
  <c r="AE717" i="8"/>
  <c r="AE718" i="8"/>
  <c r="AE719" i="8"/>
  <c r="AE720" i="8"/>
  <c r="AE721" i="8"/>
  <c r="AE722" i="8"/>
  <c r="AE723" i="8"/>
  <c r="AE724" i="8"/>
  <c r="AE725" i="8"/>
  <c r="AE726" i="8"/>
  <c r="AE727" i="8"/>
  <c r="AE728" i="8"/>
  <c r="AE729" i="8"/>
  <c r="AE730" i="8"/>
  <c r="AE731" i="8"/>
  <c r="AE732" i="8"/>
  <c r="AE733" i="8"/>
  <c r="AE734" i="8"/>
  <c r="AE735" i="8"/>
  <c r="AE736" i="8"/>
  <c r="AE737" i="8"/>
  <c r="AE738" i="8"/>
  <c r="AE739" i="8"/>
  <c r="AE740" i="8"/>
  <c r="AE741" i="8"/>
  <c r="AE742" i="8"/>
  <c r="AE743" i="8"/>
  <c r="AE744" i="8"/>
  <c r="AE745" i="8"/>
  <c r="AE746" i="8"/>
  <c r="AE747" i="8"/>
  <c r="AE748" i="8"/>
  <c r="AE749" i="8"/>
  <c r="AE750" i="8"/>
  <c r="AE751" i="8"/>
  <c r="AE752" i="8"/>
  <c r="AE753" i="8"/>
  <c r="AE754" i="8"/>
  <c r="AE755" i="8"/>
  <c r="AE756" i="8"/>
  <c r="AE757" i="8"/>
  <c r="AE758" i="8"/>
  <c r="AE759" i="8"/>
  <c r="AE760" i="8"/>
  <c r="AE761" i="8"/>
  <c r="AE762" i="8"/>
  <c r="AE763" i="8"/>
  <c r="AE764" i="8"/>
  <c r="AE765" i="8"/>
  <c r="AE766" i="8"/>
  <c r="AE767" i="8"/>
  <c r="AE768" i="8"/>
  <c r="AE769" i="8"/>
  <c r="AE770" i="8"/>
  <c r="AE771" i="8"/>
  <c r="AE772" i="8"/>
  <c r="AE773" i="8"/>
  <c r="AE774" i="8"/>
  <c r="AE775" i="8"/>
  <c r="AE776" i="8"/>
  <c r="AE777" i="8"/>
  <c r="AE778" i="8"/>
  <c r="AE779" i="8"/>
  <c r="AE780" i="8"/>
  <c r="AE781" i="8"/>
  <c r="AE782" i="8"/>
  <c r="AE783" i="8"/>
  <c r="AE784" i="8"/>
  <c r="AE785" i="8"/>
  <c r="AE786" i="8"/>
  <c r="AE787" i="8"/>
  <c r="AE788" i="8"/>
  <c r="AE789" i="8"/>
  <c r="AE790" i="8"/>
  <c r="AE791" i="8"/>
  <c r="AE792" i="8"/>
  <c r="AE793" i="8"/>
  <c r="AE794" i="8"/>
  <c r="AE795" i="8"/>
  <c r="AE796" i="8"/>
  <c r="AE797" i="8"/>
  <c r="AE798" i="8"/>
  <c r="AE799" i="8"/>
  <c r="AE800" i="8"/>
  <c r="AE801" i="8"/>
  <c r="AE802" i="8"/>
  <c r="AE803" i="8"/>
  <c r="AE804" i="8"/>
  <c r="AE805" i="8"/>
  <c r="AE806" i="8"/>
  <c r="AE807" i="8"/>
  <c r="AE808" i="8"/>
  <c r="AE809" i="8"/>
  <c r="AE810" i="8"/>
  <c r="AE811" i="8"/>
  <c r="AE812" i="8"/>
  <c r="AE813" i="8"/>
  <c r="AE814" i="8"/>
  <c r="AE815" i="8"/>
  <c r="AE816" i="8"/>
  <c r="AE817" i="8"/>
  <c r="AE818" i="8"/>
  <c r="AE819" i="8"/>
  <c r="AE820" i="8"/>
  <c r="AE821" i="8"/>
  <c r="AE822" i="8"/>
  <c r="AE823" i="8"/>
  <c r="AE824" i="8"/>
  <c r="AE825" i="8"/>
  <c r="AE826" i="8"/>
  <c r="AE827" i="8"/>
  <c r="AE828" i="8"/>
  <c r="AE829" i="8"/>
  <c r="AE830" i="8"/>
  <c r="AE831" i="8"/>
  <c r="AE832" i="8"/>
  <c r="AE833" i="8"/>
  <c r="AE834" i="8"/>
  <c r="AE835" i="8"/>
  <c r="AE836" i="8"/>
  <c r="AE837" i="8"/>
  <c r="AE838" i="8"/>
  <c r="AE839" i="8"/>
  <c r="AE840" i="8"/>
  <c r="AE841" i="8"/>
  <c r="AE842" i="8"/>
  <c r="AE843" i="8"/>
  <c r="AE844" i="8"/>
  <c r="AE845" i="8"/>
  <c r="AE846" i="8"/>
  <c r="AE847" i="8"/>
  <c r="AE848" i="8"/>
  <c r="AE849" i="8"/>
  <c r="AE850" i="8"/>
  <c r="AE851" i="8"/>
  <c r="AE852" i="8"/>
  <c r="AE853" i="8"/>
  <c r="AE854" i="8"/>
  <c r="AE855" i="8"/>
  <c r="AE856" i="8"/>
  <c r="AE857" i="8"/>
  <c r="AE858" i="8"/>
  <c r="AE859" i="8"/>
  <c r="AE860" i="8"/>
  <c r="AE861" i="8"/>
  <c r="AE862" i="8"/>
  <c r="AE863" i="8"/>
  <c r="AE864" i="8"/>
  <c r="AE865" i="8"/>
  <c r="AE866" i="8"/>
  <c r="AE867" i="8"/>
  <c r="AE868" i="8"/>
  <c r="AE869" i="8"/>
  <c r="AE870" i="8"/>
  <c r="AE871" i="8"/>
  <c r="AE872" i="8"/>
  <c r="AE873" i="8"/>
  <c r="AE874" i="8"/>
  <c r="AE875" i="8"/>
  <c r="AE876" i="8"/>
  <c r="AE877" i="8"/>
  <c r="AE878" i="8"/>
  <c r="AE879" i="8"/>
  <c r="AE880" i="8"/>
  <c r="AE881" i="8"/>
  <c r="AE882" i="8"/>
  <c r="AE883" i="8"/>
  <c r="AE884" i="8"/>
  <c r="AE885" i="8"/>
  <c r="AE886" i="8"/>
  <c r="AE887" i="8"/>
  <c r="AE888" i="8"/>
  <c r="AE889" i="8"/>
  <c r="AE890" i="8"/>
  <c r="AE891" i="8"/>
  <c r="AE892" i="8"/>
  <c r="AE893" i="8"/>
  <c r="AE894" i="8"/>
  <c r="AE895" i="8"/>
  <c r="AE896" i="8"/>
  <c r="AE897" i="8"/>
  <c r="AE898" i="8"/>
  <c r="AE899" i="8"/>
  <c r="AE900" i="8"/>
  <c r="AE901" i="8"/>
  <c r="AE902" i="8"/>
  <c r="AE903" i="8"/>
  <c r="AE904" i="8"/>
  <c r="AE905" i="8"/>
  <c r="AE906" i="8"/>
  <c r="AE907" i="8"/>
  <c r="AE908" i="8"/>
  <c r="AE909" i="8"/>
  <c r="AE910" i="8"/>
  <c r="AE911" i="8"/>
  <c r="AE912" i="8"/>
  <c r="AE913" i="8"/>
  <c r="AE914" i="8"/>
  <c r="AE915" i="8"/>
  <c r="AE916" i="8"/>
  <c r="AE917" i="8"/>
  <c r="AE918" i="8"/>
  <c r="AE919" i="8"/>
  <c r="AE920" i="8"/>
  <c r="AE921" i="8"/>
  <c r="AE922" i="8"/>
  <c r="AE923" i="8"/>
  <c r="AE924" i="8"/>
  <c r="AE925" i="8"/>
  <c r="AE926" i="8"/>
  <c r="AE927" i="8"/>
  <c r="AE928" i="8"/>
  <c r="AE929" i="8"/>
  <c r="AE930" i="8"/>
  <c r="AE931" i="8"/>
  <c r="AE932" i="8"/>
  <c r="AE933" i="8"/>
  <c r="AE934" i="8"/>
  <c r="AE935" i="8"/>
  <c r="AE936" i="8"/>
  <c r="AE937" i="8"/>
  <c r="AE938" i="8"/>
  <c r="AE939" i="8"/>
  <c r="AE940" i="8"/>
  <c r="AE941" i="8"/>
  <c r="AE942" i="8"/>
  <c r="AE943" i="8"/>
  <c r="AE944" i="8"/>
  <c r="AE945" i="8"/>
  <c r="AE946" i="8"/>
  <c r="AE947" i="8"/>
  <c r="AE948" i="8"/>
  <c r="AE949" i="8"/>
  <c r="AE950" i="8"/>
  <c r="AE951" i="8"/>
  <c r="AE952" i="8"/>
  <c r="AE953" i="8"/>
  <c r="AE954" i="8"/>
  <c r="AE955" i="8"/>
  <c r="AE956" i="8"/>
  <c r="AE957" i="8"/>
  <c r="AE958" i="8"/>
  <c r="AE959" i="8"/>
  <c r="AE960" i="8"/>
  <c r="AE961" i="8"/>
  <c r="AE962" i="8"/>
  <c r="AE963" i="8"/>
  <c r="AE964" i="8"/>
  <c r="AE965" i="8"/>
  <c r="AE966" i="8"/>
  <c r="AE967" i="8"/>
  <c r="AE968" i="8"/>
  <c r="AE969" i="8"/>
  <c r="AE970" i="8"/>
  <c r="AE971" i="8"/>
  <c r="AE972" i="8"/>
  <c r="AE973" i="8"/>
  <c r="AE974" i="8"/>
  <c r="AE975" i="8"/>
  <c r="AE976" i="8"/>
  <c r="AE977" i="8"/>
  <c r="AE978" i="8"/>
  <c r="AE979" i="8"/>
  <c r="AE980" i="8"/>
  <c r="AE981" i="8"/>
  <c r="AE982" i="8"/>
  <c r="AE983" i="8"/>
  <c r="AE984" i="8"/>
  <c r="AE985" i="8"/>
  <c r="AE986" i="8"/>
  <c r="AE987" i="8"/>
  <c r="AE988" i="8"/>
  <c r="AE989" i="8"/>
  <c r="AE990" i="8"/>
  <c r="AE991" i="8"/>
  <c r="AE992" i="8"/>
  <c r="AE993" i="8"/>
  <c r="AE994" i="8"/>
  <c r="AE995" i="8"/>
  <c r="AE996" i="8"/>
  <c r="AE997" i="8"/>
  <c r="AE998" i="8"/>
  <c r="AE999" i="8"/>
  <c r="AE1000" i="8"/>
  <c r="AE1001" i="8"/>
  <c r="AE1002" i="8"/>
  <c r="AE1003" i="8"/>
  <c r="AE1004" i="8"/>
  <c r="AE1005" i="8"/>
  <c r="AE1006" i="8"/>
  <c r="AE1007" i="8"/>
  <c r="AE1008" i="8"/>
  <c r="AE1009" i="8"/>
  <c r="AE1010" i="8"/>
  <c r="AE1011" i="8"/>
  <c r="AE1012" i="8"/>
  <c r="AE1013" i="8"/>
  <c r="AE1014" i="8"/>
  <c r="AE1015" i="8"/>
  <c r="AE1016" i="8"/>
  <c r="AE1017" i="8"/>
  <c r="AE1018" i="8"/>
  <c r="AE1019" i="8"/>
  <c r="AE1020" i="8"/>
  <c r="AE1021" i="8"/>
  <c r="AE1022" i="8"/>
  <c r="AE1023" i="8"/>
  <c r="AE1024" i="8"/>
  <c r="AE1025" i="8"/>
  <c r="AE1026" i="8"/>
  <c r="AE1027" i="8"/>
  <c r="AE1028" i="8"/>
  <c r="AE1029" i="8"/>
  <c r="AE1030" i="8"/>
  <c r="AE1031" i="8"/>
  <c r="AE1032" i="8"/>
  <c r="AE1033" i="8"/>
  <c r="AE1034" i="8"/>
  <c r="AE57" i="8"/>
  <c r="AE58" i="8"/>
  <c r="AE60" i="8"/>
  <c r="AE68" i="8"/>
  <c r="AE71" i="8"/>
  <c r="AE74" i="8"/>
  <c r="AE80" i="8"/>
  <c r="AE85" i="8"/>
  <c r="AE88" i="8"/>
  <c r="AE92" i="8"/>
  <c r="AE101" i="8"/>
  <c r="AE105" i="8"/>
  <c r="AE107" i="8"/>
  <c r="AE113" i="8"/>
  <c r="AE117" i="8"/>
  <c r="AE118" i="8"/>
  <c r="AE119" i="8"/>
  <c r="AE121" i="8"/>
  <c r="AE128" i="8"/>
  <c r="AE131" i="8"/>
  <c r="AE132" i="8"/>
  <c r="AE135" i="8"/>
  <c r="AE141" i="8"/>
  <c r="AE147" i="8"/>
  <c r="AE152" i="8"/>
  <c r="AE156" i="8"/>
  <c r="AE163" i="8"/>
  <c r="AE172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9" i="8"/>
  <c r="AE61" i="8"/>
  <c r="AE62" i="8"/>
  <c r="AE63" i="8"/>
  <c r="AE64" i="8"/>
  <c r="AE65" i="8"/>
  <c r="AE66" i="8"/>
  <c r="AE67" i="8"/>
  <c r="AE69" i="8"/>
  <c r="AE70" i="8"/>
  <c r="AE72" i="8"/>
  <c r="AE73" i="8"/>
  <c r="AE75" i="8"/>
  <c r="AE76" i="8"/>
  <c r="AE77" i="8"/>
  <c r="AE78" i="8"/>
  <c r="AE79" i="8"/>
  <c r="AE81" i="8"/>
  <c r="AE82" i="8"/>
  <c r="AE83" i="8"/>
  <c r="AE84" i="8"/>
  <c r="AE86" i="8"/>
  <c r="AE87" i="8"/>
  <c r="AE89" i="8"/>
  <c r="AE90" i="8"/>
  <c r="AE91" i="8"/>
  <c r="AE93" i="8"/>
  <c r="AE94" i="8"/>
  <c r="AE95" i="8"/>
  <c r="AE96" i="8"/>
  <c r="AE97" i="8"/>
  <c r="AE98" i="8"/>
  <c r="AE99" i="8"/>
  <c r="AE100" i="8"/>
  <c r="AE102" i="8"/>
  <c r="AE103" i="8"/>
  <c r="AE104" i="8"/>
  <c r="AE106" i="8"/>
  <c r="AE108" i="8"/>
  <c r="AE109" i="8"/>
  <c r="AE110" i="8"/>
  <c r="AE111" i="8"/>
  <c r="AE112" i="8"/>
  <c r="AE114" i="8"/>
  <c r="AE115" i="8"/>
  <c r="AE116" i="8"/>
  <c r="AE120" i="8"/>
  <c r="AE122" i="8"/>
  <c r="AE123" i="8"/>
  <c r="AE124" i="8"/>
  <c r="AE125" i="8"/>
  <c r="AE126" i="8"/>
  <c r="AE127" i="8"/>
  <c r="AE129" i="8"/>
  <c r="AE130" i="8"/>
  <c r="AE133" i="8"/>
  <c r="AE134" i="8"/>
  <c r="AE136" i="8"/>
  <c r="AE137" i="8"/>
  <c r="AE138" i="8"/>
  <c r="AE139" i="8"/>
  <c r="AE140" i="8"/>
  <c r="AE142" i="8"/>
  <c r="AE143" i="8"/>
  <c r="AE144" i="8"/>
  <c r="AE145" i="8"/>
  <c r="AE146" i="8"/>
  <c r="AE148" i="8"/>
  <c r="AE149" i="8"/>
  <c r="AE150" i="8"/>
  <c r="AE151" i="8"/>
  <c r="AE153" i="8"/>
  <c r="AE154" i="8"/>
  <c r="AE155" i="8"/>
  <c r="AE157" i="8"/>
  <c r="AE158" i="8"/>
  <c r="AE159" i="8"/>
  <c r="AE160" i="8"/>
  <c r="AE161" i="8"/>
  <c r="AE162" i="8"/>
  <c r="AE164" i="8"/>
  <c r="AE165" i="8"/>
  <c r="AE166" i="8"/>
  <c r="AE167" i="8"/>
  <c r="AE168" i="8"/>
  <c r="AE169" i="8"/>
  <c r="AE170" i="8"/>
  <c r="AE171" i="8"/>
  <c r="AE173" i="8"/>
  <c r="AE174" i="8"/>
  <c r="AE175" i="8"/>
  <c r="AE176" i="8"/>
  <c r="AE177" i="8"/>
  <c r="AE178" i="8"/>
  <c r="AE179" i="8"/>
  <c r="AE180" i="8"/>
  <c r="AE181" i="8"/>
  <c r="AE182" i="8"/>
  <c r="AE183" i="8"/>
  <c r="AE184" i="8"/>
  <c r="AE185" i="8"/>
  <c r="AE186" i="8"/>
  <c r="AE187" i="8"/>
  <c r="AE188" i="8"/>
  <c r="AE189" i="8"/>
  <c r="AE190" i="8"/>
  <c r="AE191" i="8"/>
  <c r="AE192" i="8"/>
  <c r="AE193" i="8"/>
  <c r="AE194" i="8"/>
  <c r="AE196" i="8"/>
  <c r="AE197" i="8"/>
  <c r="AE198" i="8"/>
  <c r="AE199" i="8"/>
  <c r="AE200" i="8"/>
  <c r="AE201" i="8"/>
  <c r="AE202" i="8"/>
  <c r="AE203" i="8"/>
  <c r="AE204" i="8"/>
  <c r="AE205" i="8"/>
  <c r="AE206" i="8"/>
  <c r="AE207" i="8"/>
  <c r="AE208" i="8"/>
  <c r="AE209" i="8"/>
  <c r="AE210" i="8"/>
  <c r="AE211" i="8"/>
  <c r="AE213" i="8"/>
  <c r="AE214" i="8"/>
  <c r="AE215" i="8"/>
  <c r="AE216" i="8"/>
  <c r="AE217" i="8"/>
  <c r="AE218" i="8"/>
  <c r="AE219" i="8"/>
  <c r="AE220" i="8"/>
  <c r="AE221" i="8"/>
  <c r="AE222" i="8"/>
  <c r="AE223" i="8"/>
  <c r="AE224" i="8"/>
  <c r="AE225" i="8"/>
  <c r="AE226" i="8"/>
  <c r="AE227" i="8"/>
  <c r="AE228" i="8"/>
  <c r="AE229" i="8"/>
  <c r="AE230" i="8"/>
  <c r="AE231" i="8"/>
  <c r="AE232" i="8"/>
  <c r="AE233" i="8"/>
  <c r="AE234" i="8"/>
  <c r="AE235" i="8"/>
  <c r="AE236" i="8"/>
  <c r="AE237" i="8"/>
  <c r="AE274" i="8"/>
  <c r="AE280" i="8"/>
  <c r="AE281" i="8"/>
  <c r="AE282" i="8"/>
  <c r="AE283" i="8"/>
  <c r="AE289" i="8"/>
  <c r="AE300" i="8"/>
  <c r="AE302" i="8"/>
  <c r="AE308" i="8"/>
  <c r="AE312" i="8"/>
  <c r="AE313" i="8"/>
  <c r="AE314" i="8"/>
  <c r="AE315" i="8"/>
  <c r="AE322" i="8"/>
  <c r="AE238" i="8"/>
  <c r="AE239" i="8"/>
  <c r="AE240" i="8"/>
  <c r="AE241" i="8"/>
  <c r="AE242" i="8"/>
  <c r="AE243" i="8"/>
  <c r="AE244" i="8"/>
  <c r="AE245" i="8"/>
  <c r="AE246" i="8"/>
  <c r="AE247" i="8"/>
  <c r="AE248" i="8"/>
  <c r="AE249" i="8"/>
  <c r="AE250" i="8"/>
  <c r="AE251" i="8"/>
  <c r="AE252" i="8"/>
  <c r="AE253" i="8"/>
  <c r="AE254" i="8"/>
  <c r="AE255" i="8"/>
  <c r="AE256" i="8"/>
  <c r="AE257" i="8"/>
  <c r="AE258" i="8"/>
  <c r="AE259" i="8"/>
  <c r="AE260" i="8"/>
  <c r="AE261" i="8"/>
  <c r="AE262" i="8"/>
  <c r="AE263" i="8"/>
  <c r="AE264" i="8"/>
  <c r="AE265" i="8"/>
  <c r="AE266" i="8"/>
  <c r="AE267" i="8"/>
  <c r="AE268" i="8"/>
  <c r="AE269" i="8"/>
  <c r="AE270" i="8"/>
  <c r="AE271" i="8"/>
  <c r="AE272" i="8"/>
  <c r="AE273" i="8"/>
  <c r="AE275" i="8"/>
  <c r="AE276" i="8"/>
  <c r="AE277" i="8"/>
  <c r="AE278" i="8"/>
  <c r="AE279" i="8"/>
  <c r="AE284" i="8"/>
  <c r="AE285" i="8"/>
  <c r="AE286" i="8"/>
  <c r="AE287" i="8"/>
  <c r="AE288" i="8"/>
  <c r="AE290" i="8"/>
  <c r="AE291" i="8"/>
  <c r="AE292" i="8"/>
  <c r="AE293" i="8"/>
  <c r="AE294" i="8"/>
  <c r="AE295" i="8"/>
  <c r="AE296" i="8"/>
  <c r="AE297" i="8"/>
  <c r="AE298" i="8"/>
  <c r="AE299" i="8"/>
  <c r="AE301" i="8"/>
  <c r="AE303" i="8"/>
  <c r="AE304" i="8"/>
  <c r="AE305" i="8"/>
  <c r="AE306" i="8"/>
  <c r="AE307" i="8"/>
  <c r="AE309" i="8"/>
  <c r="AE310" i="8"/>
  <c r="AE311" i="8"/>
  <c r="AE316" i="8"/>
  <c r="AE317" i="8"/>
  <c r="AE318" i="8"/>
  <c r="AE319" i="8"/>
  <c r="AE320" i="8"/>
  <c r="AE321" i="8"/>
  <c r="AE323" i="8"/>
  <c r="AE324" i="8"/>
  <c r="AE325" i="8"/>
  <c r="AE326" i="8"/>
  <c r="AE333" i="8"/>
  <c r="AE335" i="8"/>
  <c r="AE348" i="8"/>
  <c r="AE364" i="8"/>
  <c r="AE365" i="8"/>
  <c r="AE366" i="8"/>
  <c r="AE367" i="8"/>
  <c r="AE368" i="8"/>
  <c r="AE369" i="8"/>
  <c r="AE370" i="8"/>
  <c r="AE372" i="8"/>
  <c r="AE373" i="8"/>
  <c r="AE327" i="8"/>
  <c r="AE328" i="8"/>
  <c r="AE329" i="8"/>
  <c r="AE330" i="8"/>
  <c r="AE331" i="8"/>
  <c r="AE332" i="8"/>
  <c r="AE334" i="8"/>
  <c r="AE336" i="8"/>
  <c r="AE337" i="8"/>
  <c r="AE338" i="8"/>
  <c r="AE339" i="8"/>
  <c r="AE340" i="8"/>
  <c r="AE341" i="8"/>
  <c r="AE342" i="8"/>
  <c r="AE343" i="8"/>
  <c r="AE344" i="8"/>
  <c r="AE345" i="8"/>
  <c r="AE346" i="8"/>
  <c r="AE347" i="8"/>
  <c r="AE349" i="8"/>
  <c r="AE350" i="8"/>
  <c r="AE351" i="8"/>
  <c r="AE352" i="8"/>
  <c r="AE353" i="8"/>
  <c r="AE354" i="8"/>
  <c r="AE355" i="8"/>
  <c r="AE356" i="8"/>
  <c r="AE357" i="8"/>
  <c r="AE358" i="8"/>
  <c r="AE359" i="8"/>
  <c r="AE360" i="8"/>
  <c r="AE361" i="8"/>
  <c r="AE362" i="8"/>
  <c r="AE363" i="8"/>
  <c r="AE371" i="8"/>
  <c r="AE374" i="8"/>
  <c r="AE375" i="8"/>
  <c r="AE376" i="8"/>
  <c r="AE377" i="8"/>
  <c r="AE378" i="8"/>
  <c r="AE379" i="8"/>
  <c r="AE380" i="8"/>
  <c r="AE381" i="8"/>
  <c r="AE382" i="8"/>
  <c r="AE383" i="8"/>
  <c r="AE384" i="8"/>
  <c r="AE385" i="8"/>
  <c r="AE386" i="8"/>
  <c r="AE387" i="8"/>
  <c r="AE388" i="8"/>
  <c r="AE389" i="8"/>
  <c r="AE390" i="8"/>
  <c r="AE391" i="8"/>
  <c r="AE392" i="8"/>
  <c r="AE393" i="8"/>
  <c r="AE394" i="8"/>
  <c r="AE395" i="8"/>
  <c r="AE396" i="8"/>
  <c r="AE397" i="8"/>
  <c r="AE401" i="8"/>
  <c r="AE404" i="8"/>
  <c r="AE409" i="8"/>
  <c r="AE411" i="8"/>
  <c r="AE422" i="8"/>
  <c r="AE420" i="8"/>
  <c r="AE398" i="8"/>
  <c r="AE399" i="8"/>
  <c r="AE400" i="8"/>
  <c r="AE402" i="8"/>
  <c r="AE403" i="8"/>
  <c r="AE405" i="8"/>
  <c r="AE406" i="8"/>
  <c r="AE407" i="8"/>
  <c r="AE408" i="8"/>
  <c r="AE410" i="8"/>
  <c r="AE412" i="8"/>
  <c r="AE413" i="8"/>
  <c r="AE414" i="8"/>
  <c r="AE415" i="8"/>
  <c r="AE416" i="8"/>
  <c r="AE417" i="8"/>
  <c r="AE418" i="8"/>
  <c r="AE419" i="8"/>
  <c r="AE421" i="8"/>
  <c r="AE423" i="8"/>
  <c r="AE424" i="8"/>
  <c r="AE425" i="8"/>
  <c r="AE426" i="8"/>
  <c r="AE427" i="8"/>
  <c r="AD427" i="8"/>
  <c r="AD428" i="8"/>
  <c r="AD429" i="8"/>
  <c r="AD430" i="8"/>
  <c r="AD431" i="8"/>
  <c r="AD432" i="8"/>
  <c r="AD433" i="8"/>
  <c r="AD434" i="8"/>
  <c r="AD435" i="8"/>
  <c r="AD436" i="8"/>
  <c r="AD437" i="8"/>
  <c r="AD438" i="8"/>
  <c r="AD439" i="8"/>
  <c r="AD440" i="8"/>
  <c r="AD441" i="8"/>
  <c r="AD442" i="8"/>
  <c r="AD443" i="8"/>
  <c r="AD444" i="8"/>
  <c r="AD445" i="8"/>
  <c r="AD446" i="8"/>
  <c r="AD447" i="8"/>
  <c r="AD448" i="8"/>
  <c r="AD449" i="8"/>
  <c r="AD450" i="8"/>
  <c r="AD451" i="8"/>
  <c r="AD452" i="8"/>
  <c r="AD453" i="8"/>
  <c r="AD454" i="8"/>
  <c r="AD455" i="8"/>
  <c r="AD456" i="8"/>
  <c r="AD457" i="8"/>
  <c r="AD458" i="8"/>
  <c r="AD459" i="8"/>
  <c r="AD460" i="8"/>
  <c r="AD461" i="8"/>
  <c r="AD462" i="8"/>
  <c r="AD463" i="8"/>
  <c r="AD464" i="8"/>
  <c r="AD465" i="8"/>
  <c r="AD466" i="8"/>
  <c r="AD467" i="8"/>
  <c r="AD468" i="8"/>
  <c r="AD469" i="8"/>
  <c r="AD470" i="8"/>
  <c r="AD471" i="8"/>
  <c r="AD472" i="8"/>
  <c r="AD473" i="8"/>
  <c r="AD474" i="8"/>
  <c r="AD475" i="8"/>
  <c r="AD476" i="8"/>
  <c r="AD477" i="8"/>
  <c r="AD478" i="8"/>
  <c r="AD479" i="8"/>
  <c r="AD480" i="8"/>
  <c r="AD481" i="8"/>
  <c r="AD482" i="8"/>
  <c r="AD483" i="8"/>
  <c r="AD484" i="8"/>
  <c r="AD485" i="8"/>
  <c r="AD486" i="8"/>
  <c r="AD487" i="8"/>
  <c r="AD488" i="8"/>
  <c r="AD489" i="8"/>
  <c r="AD490" i="8"/>
  <c r="AD491" i="8"/>
  <c r="AD492" i="8"/>
  <c r="AD493" i="8"/>
  <c r="AD494" i="8"/>
  <c r="AD495" i="8"/>
  <c r="AD496" i="8"/>
  <c r="AD497" i="8"/>
  <c r="AD498" i="8"/>
  <c r="AD499" i="8"/>
  <c r="AD500" i="8"/>
  <c r="AD501" i="8"/>
  <c r="AD502" i="8"/>
  <c r="AD503" i="8"/>
  <c r="AD504" i="8"/>
  <c r="AD505" i="8"/>
  <c r="AD506" i="8"/>
  <c r="AD507" i="8"/>
  <c r="AD508" i="8"/>
  <c r="AD509" i="8"/>
  <c r="AD510" i="8"/>
  <c r="AD511" i="8"/>
  <c r="AD512" i="8"/>
  <c r="AD513" i="8"/>
  <c r="AD514" i="8"/>
  <c r="AD515" i="8"/>
  <c r="AD516" i="8"/>
  <c r="AD517" i="8"/>
  <c r="AD518" i="8"/>
  <c r="AD519" i="8"/>
  <c r="AD520" i="8"/>
  <c r="AD521" i="8"/>
  <c r="AD522" i="8"/>
  <c r="AD523" i="8"/>
  <c r="AD524" i="8"/>
  <c r="AD525" i="8"/>
  <c r="AD526" i="8"/>
  <c r="AD527" i="8"/>
  <c r="AD528" i="8"/>
  <c r="AD529" i="8"/>
  <c r="AD530" i="8"/>
  <c r="AD531" i="8"/>
  <c r="AD532" i="8"/>
  <c r="AD533" i="8"/>
  <c r="AD534" i="8"/>
  <c r="AD535" i="8"/>
  <c r="AD536" i="8"/>
  <c r="AD537" i="8"/>
  <c r="AD538" i="8"/>
  <c r="AD539" i="8"/>
  <c r="AD540" i="8"/>
  <c r="AD541" i="8"/>
  <c r="AD542" i="8"/>
  <c r="AD543" i="8"/>
  <c r="AD544" i="8"/>
  <c r="AD545" i="8"/>
  <c r="AD546" i="8"/>
  <c r="AD547" i="8"/>
  <c r="AD548" i="8"/>
  <c r="AD549" i="8"/>
  <c r="AD550" i="8"/>
  <c r="AD551" i="8"/>
  <c r="AD552" i="8"/>
  <c r="AD553" i="8"/>
  <c r="AD554" i="8"/>
  <c r="AD555" i="8"/>
  <c r="AD556" i="8"/>
  <c r="AD557" i="8"/>
  <c r="AD558" i="8"/>
  <c r="AD559" i="8"/>
  <c r="AD560" i="8"/>
  <c r="AD561" i="8"/>
  <c r="AD562" i="8"/>
  <c r="AD563" i="8"/>
  <c r="AD564" i="8"/>
  <c r="AD565" i="8"/>
  <c r="AD566" i="8"/>
  <c r="AD567" i="8"/>
  <c r="AD568" i="8"/>
  <c r="AD569" i="8"/>
  <c r="AD570" i="8"/>
  <c r="AD571" i="8"/>
  <c r="AD572" i="8"/>
  <c r="AD573" i="8"/>
  <c r="AD574" i="8"/>
  <c r="AD575" i="8"/>
  <c r="AD576" i="8"/>
  <c r="AD577" i="8"/>
  <c r="AD578" i="8"/>
  <c r="AD579" i="8"/>
  <c r="AD580" i="8"/>
  <c r="AD581" i="8"/>
  <c r="AD582" i="8"/>
  <c r="AD583" i="8"/>
  <c r="AD584" i="8"/>
  <c r="AD585" i="8"/>
  <c r="AD586" i="8"/>
  <c r="AD587" i="8"/>
  <c r="AD588" i="8"/>
  <c r="AD589" i="8"/>
  <c r="AD590" i="8"/>
  <c r="AD591" i="8"/>
  <c r="AD592" i="8"/>
  <c r="AD593" i="8"/>
  <c r="AD594" i="8"/>
  <c r="AD595" i="8"/>
  <c r="AD596" i="8"/>
  <c r="AD597" i="8"/>
  <c r="AD598" i="8"/>
  <c r="AD599" i="8"/>
  <c r="AD600" i="8"/>
  <c r="AD601" i="8"/>
  <c r="AD602" i="8"/>
  <c r="AD603" i="8"/>
  <c r="AD604" i="8"/>
  <c r="AD605" i="8"/>
  <c r="AD606" i="8"/>
  <c r="AD607" i="8"/>
  <c r="AD608" i="8"/>
  <c r="AD609" i="8"/>
  <c r="AD610" i="8"/>
  <c r="AD611" i="8"/>
  <c r="AD612" i="8"/>
  <c r="AD613" i="8"/>
  <c r="AD614" i="8"/>
  <c r="AD615" i="8"/>
  <c r="AD616" i="8"/>
  <c r="AD617" i="8"/>
  <c r="AD618" i="8"/>
  <c r="AD619" i="8"/>
  <c r="AD620" i="8"/>
  <c r="AD621" i="8"/>
  <c r="AD622" i="8"/>
  <c r="AD623" i="8"/>
  <c r="AD624" i="8"/>
  <c r="AD625" i="8"/>
  <c r="AD626" i="8"/>
  <c r="AD627" i="8"/>
  <c r="AD628" i="8"/>
  <c r="AD629" i="8"/>
  <c r="AD630" i="8"/>
  <c r="AD631" i="8"/>
  <c r="AD632" i="8"/>
  <c r="AD633" i="8"/>
  <c r="AD634" i="8"/>
  <c r="AD635" i="8"/>
  <c r="AD636" i="8"/>
  <c r="AD637" i="8"/>
  <c r="AD638" i="8"/>
  <c r="AD639" i="8"/>
  <c r="AD640" i="8"/>
  <c r="AD641" i="8"/>
  <c r="AD642" i="8"/>
  <c r="AD643" i="8"/>
  <c r="AD644" i="8"/>
  <c r="AD645" i="8"/>
  <c r="AD646" i="8"/>
  <c r="AD647" i="8"/>
  <c r="AD648" i="8"/>
  <c r="AD649" i="8"/>
  <c r="AD650" i="8"/>
  <c r="AD651" i="8"/>
  <c r="AD652" i="8"/>
  <c r="AD653" i="8"/>
  <c r="AD654" i="8"/>
  <c r="AD655" i="8"/>
  <c r="AD656" i="8"/>
  <c r="AD657" i="8"/>
  <c r="AD658" i="8"/>
  <c r="AD659" i="8"/>
  <c r="AD660" i="8"/>
  <c r="AD661" i="8"/>
  <c r="AD662" i="8"/>
  <c r="AD663" i="8"/>
  <c r="AD664" i="8"/>
  <c r="AD665" i="8"/>
  <c r="AD666" i="8"/>
  <c r="AD667" i="8"/>
  <c r="AD668" i="8"/>
  <c r="AD669" i="8"/>
  <c r="AD670" i="8"/>
  <c r="AD671" i="8"/>
  <c r="AD672" i="8"/>
  <c r="AD673" i="8"/>
  <c r="AD674" i="8"/>
  <c r="AD675" i="8"/>
  <c r="AD676" i="8"/>
  <c r="AD677" i="8"/>
  <c r="AD678" i="8"/>
  <c r="AD679" i="8"/>
  <c r="AD680" i="8"/>
  <c r="AD681" i="8"/>
  <c r="AD682" i="8"/>
  <c r="AD683" i="8"/>
  <c r="AD684" i="8"/>
  <c r="AD685" i="8"/>
  <c r="AD686" i="8"/>
  <c r="AD687" i="8"/>
  <c r="AD688" i="8"/>
  <c r="AD689" i="8"/>
  <c r="AD690" i="8"/>
  <c r="AD691" i="8"/>
  <c r="AD692" i="8"/>
  <c r="AD693" i="8"/>
  <c r="AD694" i="8"/>
  <c r="AD695" i="8"/>
  <c r="AD696" i="8"/>
  <c r="AD697" i="8"/>
  <c r="AD698" i="8"/>
  <c r="AD699" i="8"/>
  <c r="AD700" i="8"/>
  <c r="AD701" i="8"/>
  <c r="AD702" i="8"/>
  <c r="AD703" i="8"/>
  <c r="AD704" i="8"/>
  <c r="AD705" i="8"/>
  <c r="AD706" i="8"/>
  <c r="AD707" i="8"/>
  <c r="AD708" i="8"/>
  <c r="AD709" i="8"/>
  <c r="AD710" i="8"/>
  <c r="AD711" i="8"/>
  <c r="AD712" i="8"/>
  <c r="AD713" i="8"/>
  <c r="AD714" i="8"/>
  <c r="AD715" i="8"/>
  <c r="AD716" i="8"/>
  <c r="AD717" i="8"/>
  <c r="AD718" i="8"/>
  <c r="AD719" i="8"/>
  <c r="AD720" i="8"/>
  <c r="AD721" i="8"/>
  <c r="AD722" i="8"/>
  <c r="AD723" i="8"/>
  <c r="AD724" i="8"/>
  <c r="AD725" i="8"/>
  <c r="AD726" i="8"/>
  <c r="AD727" i="8"/>
  <c r="AD728" i="8"/>
  <c r="AD729" i="8"/>
  <c r="AD730" i="8"/>
  <c r="AD731" i="8"/>
  <c r="AD732" i="8"/>
  <c r="AD733" i="8"/>
  <c r="AD734" i="8"/>
  <c r="AD735" i="8"/>
  <c r="AD736" i="8"/>
  <c r="AD737" i="8"/>
  <c r="AD738" i="8"/>
  <c r="AD739" i="8"/>
  <c r="AD740" i="8"/>
  <c r="AD741" i="8"/>
  <c r="AD742" i="8"/>
  <c r="AD743" i="8"/>
  <c r="AD744" i="8"/>
  <c r="AD745" i="8"/>
  <c r="AD746" i="8"/>
  <c r="AD747" i="8"/>
  <c r="AD748" i="8"/>
  <c r="AD749" i="8"/>
  <c r="AD750" i="8"/>
  <c r="AD751" i="8"/>
  <c r="AD752" i="8"/>
  <c r="AD753" i="8"/>
  <c r="AD754" i="8"/>
  <c r="AD755" i="8"/>
  <c r="AD756" i="8"/>
  <c r="AD757" i="8"/>
  <c r="AD758" i="8"/>
  <c r="AD759" i="8"/>
  <c r="AD760" i="8"/>
  <c r="AD761" i="8"/>
  <c r="AD762" i="8"/>
  <c r="AD763" i="8"/>
  <c r="AD764" i="8"/>
  <c r="AD765" i="8"/>
  <c r="AD766" i="8"/>
  <c r="AD767" i="8"/>
  <c r="AD768" i="8"/>
  <c r="AD769" i="8"/>
  <c r="AD770" i="8"/>
  <c r="AD771" i="8"/>
  <c r="AD772" i="8"/>
  <c r="AD773" i="8"/>
  <c r="AD774" i="8"/>
  <c r="AD775" i="8"/>
  <c r="AD776" i="8"/>
  <c r="AD777" i="8"/>
  <c r="AD778" i="8"/>
  <c r="AD779" i="8"/>
  <c r="AD780" i="8"/>
  <c r="AD781" i="8"/>
  <c r="AD782" i="8"/>
  <c r="AD783" i="8"/>
  <c r="AD784" i="8"/>
  <c r="AD785" i="8"/>
  <c r="AD786" i="8"/>
  <c r="AD787" i="8"/>
  <c r="AD788" i="8"/>
  <c r="AD789" i="8"/>
  <c r="AD790" i="8"/>
  <c r="AD791" i="8"/>
  <c r="AD792" i="8"/>
  <c r="AD793" i="8"/>
  <c r="AD794" i="8"/>
  <c r="AD795" i="8"/>
  <c r="AD796" i="8"/>
  <c r="AD797" i="8"/>
  <c r="AD798" i="8"/>
  <c r="AD799" i="8"/>
  <c r="AD800" i="8"/>
  <c r="AD801" i="8"/>
  <c r="AD802" i="8"/>
  <c r="AD803" i="8"/>
  <c r="AD804" i="8"/>
  <c r="AD805" i="8"/>
  <c r="AD806" i="8"/>
  <c r="AD807" i="8"/>
  <c r="AD808" i="8"/>
  <c r="AD809" i="8"/>
  <c r="AD810" i="8"/>
  <c r="AD811" i="8"/>
  <c r="AD812" i="8"/>
  <c r="AD813" i="8"/>
  <c r="AD814" i="8"/>
  <c r="AD815" i="8"/>
  <c r="AD816" i="8"/>
  <c r="AD817" i="8"/>
  <c r="AD818" i="8"/>
  <c r="AD819" i="8"/>
  <c r="AD820" i="8"/>
  <c r="AD821" i="8"/>
  <c r="AD822" i="8"/>
  <c r="AD823" i="8"/>
  <c r="AD824" i="8"/>
  <c r="AD825" i="8"/>
  <c r="AD826" i="8"/>
  <c r="AD827" i="8"/>
  <c r="AD828" i="8"/>
  <c r="AD829" i="8"/>
  <c r="AD830" i="8"/>
  <c r="AD831" i="8"/>
  <c r="AD832" i="8"/>
  <c r="AD833" i="8"/>
  <c r="AD834" i="8"/>
  <c r="AD835" i="8"/>
  <c r="AD836" i="8"/>
  <c r="AD837" i="8"/>
  <c r="AD838" i="8"/>
  <c r="AD839" i="8"/>
  <c r="AD840" i="8"/>
  <c r="AD841" i="8"/>
  <c r="AD842" i="8"/>
  <c r="AD843" i="8"/>
  <c r="AD844" i="8"/>
  <c r="AD845" i="8"/>
  <c r="AD846" i="8"/>
  <c r="AD847" i="8"/>
  <c r="AD848" i="8"/>
  <c r="AD849" i="8"/>
  <c r="AD850" i="8"/>
  <c r="AD851" i="8"/>
  <c r="AD852" i="8"/>
  <c r="AD853" i="8"/>
  <c r="AD854" i="8"/>
  <c r="AD855" i="8"/>
  <c r="AD856" i="8"/>
  <c r="AD857" i="8"/>
  <c r="AD858" i="8"/>
  <c r="AD859" i="8"/>
  <c r="AD860" i="8"/>
  <c r="AD861" i="8"/>
  <c r="AD862" i="8"/>
  <c r="AD863" i="8"/>
  <c r="AD864" i="8"/>
  <c r="AD865" i="8"/>
  <c r="AD866" i="8"/>
  <c r="AD867" i="8"/>
  <c r="AD868" i="8"/>
  <c r="AD869" i="8"/>
  <c r="AD870" i="8"/>
  <c r="AD871" i="8"/>
  <c r="AD872" i="8"/>
  <c r="AD873" i="8"/>
  <c r="AD874" i="8"/>
  <c r="AD875" i="8"/>
  <c r="AD876" i="8"/>
  <c r="AD877" i="8"/>
  <c r="AD878" i="8"/>
  <c r="AD879" i="8"/>
  <c r="AD880" i="8"/>
  <c r="AD881" i="8"/>
  <c r="AD882" i="8"/>
  <c r="AD883" i="8"/>
  <c r="AD884" i="8"/>
  <c r="AD885" i="8"/>
  <c r="AD886" i="8"/>
  <c r="AD887" i="8"/>
  <c r="AD888" i="8"/>
  <c r="AD889" i="8"/>
  <c r="AD890" i="8"/>
  <c r="AD891" i="8"/>
  <c r="AD892" i="8"/>
  <c r="AD893" i="8"/>
  <c r="AD894" i="8"/>
  <c r="AD895" i="8"/>
  <c r="AD896" i="8"/>
  <c r="AD897" i="8"/>
  <c r="AD898" i="8"/>
  <c r="AD899" i="8"/>
  <c r="AD900" i="8"/>
  <c r="AD901" i="8"/>
  <c r="AD902" i="8"/>
  <c r="AD903" i="8"/>
  <c r="AD904" i="8"/>
  <c r="AD905" i="8"/>
  <c r="AD906" i="8"/>
  <c r="AD907" i="8"/>
  <c r="AD908" i="8"/>
  <c r="AD909" i="8"/>
  <c r="AD910" i="8"/>
  <c r="AD911" i="8"/>
  <c r="AD912" i="8"/>
  <c r="AD913" i="8"/>
  <c r="AD914" i="8"/>
  <c r="AD915" i="8"/>
  <c r="AD916" i="8"/>
  <c r="AD917" i="8"/>
  <c r="AD918" i="8"/>
  <c r="AD919" i="8"/>
  <c r="AD920" i="8"/>
  <c r="AD921" i="8"/>
  <c r="AD922" i="8"/>
  <c r="AD923" i="8"/>
  <c r="AD924" i="8"/>
  <c r="AD925" i="8"/>
  <c r="AD926" i="8"/>
  <c r="AD927" i="8"/>
  <c r="AD928" i="8"/>
  <c r="AD929" i="8"/>
  <c r="AD930" i="8"/>
  <c r="AD931" i="8"/>
  <c r="AD932" i="8"/>
  <c r="AD933" i="8"/>
  <c r="AD934" i="8"/>
  <c r="AD935" i="8"/>
  <c r="AD936" i="8"/>
  <c r="AD937" i="8"/>
  <c r="AD938" i="8"/>
  <c r="AD939" i="8"/>
  <c r="AD940" i="8"/>
  <c r="AD941" i="8"/>
  <c r="AD942" i="8"/>
  <c r="AD943" i="8"/>
  <c r="AD944" i="8"/>
  <c r="AD945" i="8"/>
  <c r="AD946" i="8"/>
  <c r="AD947" i="8"/>
  <c r="AD948" i="8"/>
  <c r="AD949" i="8"/>
  <c r="AD950" i="8"/>
  <c r="AD951" i="8"/>
  <c r="AD952" i="8"/>
  <c r="AD953" i="8"/>
  <c r="AD954" i="8"/>
  <c r="AD955" i="8"/>
  <c r="AD956" i="8"/>
  <c r="AD957" i="8"/>
  <c r="AD958" i="8"/>
  <c r="AD959" i="8"/>
  <c r="AD960" i="8"/>
  <c r="AD961" i="8"/>
  <c r="AD962" i="8"/>
  <c r="AD963" i="8"/>
  <c r="AD964" i="8"/>
  <c r="AD965" i="8"/>
  <c r="AD966" i="8"/>
  <c r="AD967" i="8"/>
  <c r="AD968" i="8"/>
  <c r="AD969" i="8"/>
  <c r="AD970" i="8"/>
  <c r="AD971" i="8"/>
  <c r="AD972" i="8"/>
  <c r="AD973" i="8"/>
  <c r="AD974" i="8"/>
  <c r="AD975" i="8"/>
  <c r="AD976" i="8"/>
  <c r="AD977" i="8"/>
  <c r="AD978" i="8"/>
  <c r="AD979" i="8"/>
  <c r="AD980" i="8"/>
  <c r="AD981" i="8"/>
  <c r="AD982" i="8"/>
  <c r="AD983" i="8"/>
  <c r="AD984" i="8"/>
  <c r="AD985" i="8"/>
  <c r="AD986" i="8"/>
  <c r="AD987" i="8"/>
  <c r="AD988" i="8"/>
  <c r="AD989" i="8"/>
  <c r="AD990" i="8"/>
  <c r="AD991" i="8"/>
  <c r="AD992" i="8"/>
  <c r="AD993" i="8"/>
  <c r="AD994" i="8"/>
  <c r="AD995" i="8"/>
  <c r="AD996" i="8"/>
  <c r="AD997" i="8"/>
  <c r="AD998" i="8"/>
  <c r="AD999" i="8"/>
  <c r="AD1000" i="8"/>
  <c r="AD1001" i="8"/>
  <c r="AD1002" i="8"/>
  <c r="AD1003" i="8"/>
  <c r="AD1004" i="8"/>
  <c r="AD1005" i="8"/>
  <c r="AD1006" i="8"/>
  <c r="AD1007" i="8"/>
  <c r="AD1008" i="8"/>
  <c r="AD1009" i="8"/>
  <c r="AD1010" i="8"/>
  <c r="AD1011" i="8"/>
  <c r="AD1012" i="8"/>
  <c r="AD1013" i="8"/>
  <c r="AD1014" i="8"/>
  <c r="AD1015" i="8"/>
  <c r="AD1016" i="8"/>
  <c r="AD1017" i="8"/>
  <c r="AD1018" i="8"/>
  <c r="AD1019" i="8"/>
  <c r="AD1020" i="8"/>
  <c r="AD1021" i="8"/>
  <c r="AD1022" i="8"/>
  <c r="AD1023" i="8"/>
  <c r="AD1024" i="8"/>
  <c r="AD1025" i="8"/>
  <c r="AD1026" i="8"/>
  <c r="AD1027" i="8"/>
  <c r="AD1028" i="8"/>
  <c r="AD1029" i="8"/>
  <c r="AD1030" i="8"/>
  <c r="AD1031" i="8"/>
  <c r="AD1032" i="8"/>
  <c r="AD1033" i="8"/>
  <c r="AD1034" i="8"/>
  <c r="AD57" i="8"/>
  <c r="AD58" i="8"/>
  <c r="AD60" i="8"/>
  <c r="AD68" i="8"/>
  <c r="AD71" i="8"/>
  <c r="AD74" i="8"/>
  <c r="AD80" i="8"/>
  <c r="AD85" i="8"/>
  <c r="AD88" i="8"/>
  <c r="AD92" i="8"/>
  <c r="AD101" i="8"/>
  <c r="AD105" i="8"/>
  <c r="AD107" i="8"/>
  <c r="AD113" i="8"/>
  <c r="AD117" i="8"/>
  <c r="AD118" i="8"/>
  <c r="AD119" i="8"/>
  <c r="AD121" i="8"/>
  <c r="AD128" i="8"/>
  <c r="AD131" i="8"/>
  <c r="AD132" i="8"/>
  <c r="AD135" i="8"/>
  <c r="AD141" i="8"/>
  <c r="AD147" i="8"/>
  <c r="AD152" i="8"/>
  <c r="AD156" i="8"/>
  <c r="AD163" i="8"/>
  <c r="AD172" i="8"/>
  <c r="AD229" i="8"/>
  <c r="AD230" i="8"/>
  <c r="AD231" i="8"/>
  <c r="AD232" i="8"/>
  <c r="AD233" i="8"/>
  <c r="AD234" i="8"/>
  <c r="AD235" i="8"/>
  <c r="AD236" i="8"/>
  <c r="AD237" i="8"/>
  <c r="AD274" i="8"/>
  <c r="AD280" i="8"/>
  <c r="AD281" i="8"/>
  <c r="AD282" i="8"/>
  <c r="AD283" i="8"/>
  <c r="AD289" i="8"/>
  <c r="AD300" i="8"/>
  <c r="AD302" i="8"/>
  <c r="AD308" i="8"/>
  <c r="AD312" i="8"/>
  <c r="AD313" i="8"/>
  <c r="AD314" i="8"/>
  <c r="AD315" i="8"/>
  <c r="AD322" i="8"/>
  <c r="AD325" i="8"/>
  <c r="AD326" i="8"/>
  <c r="AD333" i="8"/>
  <c r="AD335" i="8"/>
  <c r="AD348" i="8"/>
  <c r="AD364" i="8"/>
  <c r="AD365" i="8"/>
  <c r="AD366" i="8"/>
  <c r="AD367" i="8"/>
  <c r="AD368" i="8"/>
  <c r="AD369" i="8"/>
  <c r="AD370" i="8"/>
  <c r="AD372" i="8"/>
  <c r="AD373" i="8"/>
  <c r="AD379" i="8"/>
  <c r="AD386" i="8"/>
  <c r="AD388" i="8"/>
  <c r="AD396" i="8"/>
  <c r="AD397" i="8"/>
  <c r="AD401" i="8"/>
  <c r="AD404" i="8"/>
  <c r="AD409" i="8"/>
  <c r="AD411" i="8"/>
  <c r="AD422" i="8"/>
  <c r="AD39" i="8"/>
  <c r="AD45" i="8"/>
  <c r="AD47" i="8"/>
  <c r="AD50" i="8"/>
  <c r="AD51" i="8"/>
  <c r="AD52" i="8"/>
  <c r="AD53" i="8"/>
  <c r="AD54" i="8"/>
  <c r="AD66" i="8"/>
  <c r="AD78" i="8"/>
  <c r="AD81" i="8"/>
  <c r="AD86" i="8"/>
  <c r="AD87" i="8"/>
  <c r="AD94" i="8"/>
  <c r="AD95" i="8"/>
  <c r="AD99" i="8"/>
  <c r="AD130" i="8"/>
  <c r="AD142" i="8"/>
  <c r="AD144" i="8"/>
  <c r="AD148" i="8"/>
  <c r="AD150" i="8"/>
  <c r="AD167" i="8"/>
  <c r="AD171" i="8"/>
  <c r="AD173" i="8"/>
  <c r="AD174" i="8"/>
  <c r="AD238" i="8"/>
  <c r="AD239" i="8"/>
  <c r="AD240" i="8"/>
  <c r="AD241" i="8"/>
  <c r="AD242" i="8"/>
  <c r="AD243" i="8"/>
  <c r="AD244" i="8"/>
  <c r="AD245" i="8"/>
  <c r="AD246" i="8"/>
  <c r="AD278" i="8"/>
  <c r="AD288" i="8"/>
  <c r="AD304" i="8"/>
  <c r="AD305" i="8"/>
  <c r="AD317" i="8"/>
  <c r="AD320" i="8"/>
  <c r="AD323" i="8"/>
  <c r="AD329" i="8"/>
  <c r="AD355" i="8"/>
  <c r="AD356" i="8"/>
  <c r="AD357" i="8"/>
  <c r="AD358" i="8"/>
  <c r="AD359" i="8"/>
  <c r="AD360" i="8"/>
  <c r="AD361" i="8"/>
  <c r="AD362" i="8"/>
  <c r="AD363" i="8"/>
  <c r="AD371" i="8"/>
  <c r="AD375" i="8"/>
  <c r="AD376" i="8"/>
  <c r="AD382" i="8"/>
  <c r="AD387" i="8"/>
  <c r="AD391" i="8"/>
  <c r="AD394" i="8"/>
  <c r="AD420" i="8"/>
  <c r="AD46" i="8"/>
  <c r="AD49" i="8"/>
  <c r="AD59" i="8"/>
  <c r="AD64" i="8"/>
  <c r="AD75" i="8"/>
  <c r="AD84" i="8"/>
  <c r="AD91" i="8"/>
  <c r="AD98" i="8"/>
  <c r="AD104" i="8"/>
  <c r="AD111" i="8"/>
  <c r="AD115" i="8"/>
  <c r="AD122" i="8"/>
  <c r="AD157" i="8"/>
  <c r="AD176" i="8"/>
  <c r="AD177" i="8"/>
  <c r="AD178" i="8"/>
  <c r="AD179" i="8"/>
  <c r="AD247" i="8"/>
  <c r="AD248" i="8"/>
  <c r="AD249" i="8"/>
  <c r="AD250" i="8"/>
  <c r="AD251" i="8"/>
  <c r="AD252" i="8"/>
  <c r="AD253" i="8"/>
  <c r="AD254" i="8"/>
  <c r="AD255" i="8"/>
  <c r="AD275" i="8"/>
  <c r="AD276" i="8"/>
  <c r="AD292" i="8"/>
  <c r="AD295" i="8"/>
  <c r="AD298" i="8"/>
  <c r="AD299" i="8"/>
  <c r="AD301" i="8"/>
  <c r="AD309" i="8"/>
  <c r="AD336" i="8"/>
  <c r="AD345" i="8"/>
  <c r="AD351" i="8"/>
  <c r="AD352" i="8"/>
  <c r="AD353" i="8"/>
  <c r="AD354" i="8"/>
  <c r="AD377" i="8"/>
  <c r="AD407" i="8"/>
  <c r="AD415" i="8"/>
  <c r="AD418" i="8"/>
  <c r="AD423" i="8"/>
  <c r="AD35" i="8"/>
  <c r="AD76" i="8"/>
  <c r="AD97" i="8"/>
  <c r="AD129" i="8"/>
  <c r="AD137" i="8"/>
  <c r="AD138" i="8"/>
  <c r="AD160" i="8"/>
  <c r="AD169" i="8"/>
  <c r="AD175" i="8"/>
  <c r="AD256" i="8"/>
  <c r="AD257" i="8"/>
  <c r="AD258" i="8"/>
  <c r="AD259" i="8"/>
  <c r="AD260" i="8"/>
  <c r="AD261" i="8"/>
  <c r="AD262" i="8"/>
  <c r="AD263" i="8"/>
  <c r="AD264" i="8"/>
  <c r="AD265" i="8"/>
  <c r="AD291" i="8"/>
  <c r="AD306" i="8"/>
  <c r="AD339" i="8"/>
  <c r="AD374" i="8"/>
  <c r="AD403" i="8"/>
  <c r="AD417" i="8"/>
  <c r="AD38" i="8"/>
  <c r="AD48" i="8"/>
  <c r="AD61" i="8"/>
  <c r="AD96" i="8"/>
  <c r="AD110" i="8"/>
  <c r="AD143" i="8"/>
  <c r="AD153" i="8"/>
  <c r="AD155" i="8"/>
  <c r="AD161" i="8"/>
  <c r="AD166" i="8"/>
  <c r="AD266" i="8"/>
  <c r="AD267" i="8"/>
  <c r="AD268" i="8"/>
  <c r="AD269" i="8"/>
  <c r="AD270" i="8"/>
  <c r="AD271" i="8"/>
  <c r="AD279" i="8"/>
  <c r="AD297" i="8"/>
  <c r="AD307" i="8"/>
  <c r="AD350" i="8"/>
  <c r="AD400" i="8"/>
  <c r="AD408" i="8"/>
  <c r="AD410" i="8"/>
  <c r="AD412" i="8"/>
  <c r="AD419" i="8"/>
  <c r="AD44" i="8"/>
  <c r="AD65" i="8"/>
  <c r="AD79" i="8"/>
  <c r="AD127" i="8"/>
  <c r="AD272" i="8"/>
  <c r="AD273" i="8"/>
  <c r="AD342" i="8"/>
  <c r="AD378" i="8"/>
  <c r="AD416" i="8"/>
  <c r="AD421" i="8"/>
  <c r="AD36" i="8"/>
  <c r="AD40" i="8"/>
  <c r="AD41" i="8"/>
  <c r="AD42" i="8"/>
  <c r="AD43" i="8"/>
  <c r="AD55" i="8"/>
  <c r="AD56" i="8"/>
  <c r="AD62" i="8"/>
  <c r="AD82" i="8"/>
  <c r="AD93" i="8"/>
  <c r="AD106" i="8"/>
  <c r="AD108" i="8"/>
  <c r="AD109" i="8"/>
  <c r="AD120" i="8"/>
  <c r="AD123" i="8"/>
  <c r="AD133" i="8"/>
  <c r="AD139" i="8"/>
  <c r="AD140" i="8"/>
  <c r="AD145" i="8"/>
  <c r="AD146" i="8"/>
  <c r="AD149" i="8"/>
  <c r="AD154" i="8"/>
  <c r="AD158" i="8"/>
  <c r="AD180" i="8"/>
  <c r="AD181" i="8"/>
  <c r="AD182" i="8"/>
  <c r="AD183" i="8"/>
  <c r="AD184" i="8"/>
  <c r="AD185" i="8"/>
  <c r="AD186" i="8"/>
  <c r="AD187" i="8"/>
  <c r="AD188" i="8"/>
  <c r="AD189" i="8"/>
  <c r="AD190" i="8"/>
  <c r="AD290" i="8"/>
  <c r="AD293" i="8"/>
  <c r="AD296" i="8"/>
  <c r="AD327" i="8"/>
  <c r="AD328" i="8"/>
  <c r="AD337" i="8"/>
  <c r="AD343" i="8"/>
  <c r="AD346" i="8"/>
  <c r="AD349" i="8"/>
  <c r="AD381" i="8"/>
  <c r="AD384" i="8"/>
  <c r="AD385" i="8"/>
  <c r="AD399" i="8"/>
  <c r="AD405" i="8"/>
  <c r="AD424" i="8"/>
  <c r="AD63" i="8"/>
  <c r="AD89" i="8"/>
  <c r="AD90" i="8"/>
  <c r="AD125" i="8"/>
  <c r="AD136" i="8"/>
  <c r="AD159" i="8"/>
  <c r="AD165" i="8"/>
  <c r="AD191" i="8"/>
  <c r="AD192" i="8"/>
  <c r="AD193" i="8"/>
  <c r="AD194" i="8"/>
  <c r="AD195" i="8"/>
  <c r="AD196" i="8"/>
  <c r="AD197" i="8"/>
  <c r="AD198" i="8"/>
  <c r="AD199" i="8"/>
  <c r="AD200" i="8"/>
  <c r="AD201" i="8"/>
  <c r="AD284" i="8"/>
  <c r="AD285" i="8"/>
  <c r="AD303" i="8"/>
  <c r="AD316" i="8"/>
  <c r="AD318" i="8"/>
  <c r="AD319" i="8"/>
  <c r="AD321" i="8"/>
  <c r="AD324" i="8"/>
  <c r="AD330" i="8"/>
  <c r="AD340" i="8"/>
  <c r="AD341" i="8"/>
  <c r="AD347" i="8"/>
  <c r="AD380" i="8"/>
  <c r="AD383" i="8"/>
  <c r="AD389" i="8"/>
  <c r="AD390" i="8"/>
  <c r="AD392" i="8"/>
  <c r="AD393" i="8"/>
  <c r="AD395" i="8"/>
  <c r="AD425" i="8"/>
  <c r="AD67" i="8"/>
  <c r="AD70" i="8"/>
  <c r="AD72" i="8"/>
  <c r="AD73" i="8"/>
  <c r="AD102" i="8"/>
  <c r="AD114" i="8"/>
  <c r="AD116" i="8"/>
  <c r="AD126" i="8"/>
  <c r="AD134" i="8"/>
  <c r="AD164" i="8"/>
  <c r="AD168" i="8"/>
  <c r="AD202" i="8"/>
  <c r="AD203" i="8"/>
  <c r="AD204" i="8"/>
  <c r="AD205" i="8"/>
  <c r="AD206" i="8"/>
  <c r="AD207" i="8"/>
  <c r="AD208" i="8"/>
  <c r="AD209" i="8"/>
  <c r="AD210" i="8"/>
  <c r="AD211" i="8"/>
  <c r="AD287" i="8"/>
  <c r="AD294" i="8"/>
  <c r="AD310" i="8"/>
  <c r="AD311" i="8"/>
  <c r="AD332" i="8"/>
  <c r="AD398" i="8"/>
  <c r="AD402" i="8"/>
  <c r="AD426" i="8"/>
  <c r="AD69" i="8"/>
  <c r="AD83" i="8"/>
  <c r="AD103" i="8"/>
  <c r="AD112" i="8"/>
  <c r="AD212" i="8"/>
  <c r="AD213" i="8"/>
  <c r="AD214" i="8"/>
  <c r="AD215" i="8"/>
  <c r="AD216" i="8"/>
  <c r="AD334" i="8"/>
  <c r="AD338" i="8"/>
  <c r="AD413" i="8"/>
  <c r="AD100" i="8"/>
  <c r="AD124" i="8"/>
  <c r="AD217" i="8"/>
  <c r="AD218" i="8"/>
  <c r="AD219" i="8"/>
  <c r="AD220" i="8"/>
  <c r="AD221" i="8"/>
  <c r="AD222" i="8"/>
  <c r="AD223" i="8"/>
  <c r="AD224" i="8"/>
  <c r="AD286" i="8"/>
  <c r="AD344" i="8"/>
  <c r="AD414" i="8"/>
  <c r="AD37" i="8"/>
  <c r="AD77" i="8"/>
  <c r="AD151" i="8"/>
  <c r="AD162" i="8"/>
  <c r="AD170" i="8"/>
  <c r="AD225" i="8"/>
  <c r="AD226" i="8"/>
  <c r="AD227" i="8"/>
  <c r="AD228" i="8"/>
  <c r="AD277" i="8"/>
  <c r="AD331" i="8"/>
  <c r="AD406" i="8"/>
  <c r="AD29" i="8"/>
  <c r="AF29" i="8"/>
  <c r="C4" i="8"/>
  <c r="D4" i="8"/>
  <c r="C5" i="8"/>
  <c r="D5" i="8"/>
  <c r="C6" i="8"/>
  <c r="D6" i="8"/>
  <c r="E294" i="8"/>
  <c r="AF294" i="8"/>
  <c r="AH294" i="8"/>
  <c r="E426" i="8"/>
  <c r="AF426" i="8"/>
  <c r="AH426" i="8"/>
  <c r="E211" i="8"/>
  <c r="AF211" i="8"/>
  <c r="AH211" i="8"/>
  <c r="E427" i="8"/>
  <c r="AF427" i="8"/>
  <c r="AH427" i="8"/>
  <c r="E428" i="8"/>
  <c r="AF428" i="8"/>
  <c r="AH428" i="8"/>
  <c r="E429" i="8"/>
  <c r="AF429" i="8"/>
  <c r="AH429" i="8"/>
  <c r="E430" i="8"/>
  <c r="AF430" i="8"/>
  <c r="AH430" i="8"/>
  <c r="E431" i="8"/>
  <c r="AF431" i="8"/>
  <c r="AH431" i="8"/>
  <c r="E432" i="8"/>
  <c r="AF432" i="8"/>
  <c r="AH432" i="8"/>
  <c r="E433" i="8"/>
  <c r="AF433" i="8"/>
  <c r="AH433" i="8"/>
  <c r="E434" i="8"/>
  <c r="AF434" i="8"/>
  <c r="AH434" i="8"/>
  <c r="E435" i="8"/>
  <c r="AF435" i="8"/>
  <c r="AH435" i="8"/>
  <c r="E436" i="8"/>
  <c r="AF436" i="8"/>
  <c r="AH436" i="8"/>
  <c r="E437" i="8"/>
  <c r="AF437" i="8"/>
  <c r="AH437" i="8"/>
  <c r="E438" i="8"/>
  <c r="AF438" i="8"/>
  <c r="AH438" i="8"/>
  <c r="E439" i="8"/>
  <c r="AF439" i="8"/>
  <c r="AH439" i="8"/>
  <c r="E440" i="8"/>
  <c r="AF440" i="8"/>
  <c r="AH440" i="8"/>
  <c r="E441" i="8"/>
  <c r="AF441" i="8"/>
  <c r="AH441" i="8"/>
  <c r="E442" i="8"/>
  <c r="AF442" i="8"/>
  <c r="AH442" i="8"/>
  <c r="E443" i="8"/>
  <c r="AF443" i="8"/>
  <c r="AH443" i="8"/>
  <c r="E444" i="8"/>
  <c r="AF444" i="8"/>
  <c r="AH444" i="8"/>
  <c r="E445" i="8"/>
  <c r="AF445" i="8"/>
  <c r="AH445" i="8"/>
  <c r="E446" i="8"/>
  <c r="AF446" i="8"/>
  <c r="AH446" i="8"/>
  <c r="E447" i="8"/>
  <c r="AF447" i="8"/>
  <c r="AH447" i="8"/>
  <c r="E448" i="8"/>
  <c r="AF448" i="8"/>
  <c r="AH448" i="8"/>
  <c r="E449" i="8"/>
  <c r="AF449" i="8"/>
  <c r="AH449" i="8"/>
  <c r="E450" i="8"/>
  <c r="AF450" i="8"/>
  <c r="AH450" i="8"/>
  <c r="E451" i="8"/>
  <c r="AF451" i="8"/>
  <c r="AH451" i="8"/>
  <c r="E452" i="8"/>
  <c r="AF452" i="8"/>
  <c r="AH452" i="8"/>
  <c r="E453" i="8"/>
  <c r="AF453" i="8"/>
  <c r="AH453" i="8"/>
  <c r="E454" i="8"/>
  <c r="AF454" i="8"/>
  <c r="AH454" i="8"/>
  <c r="E455" i="8"/>
  <c r="AF455" i="8"/>
  <c r="AH455" i="8"/>
  <c r="E456" i="8"/>
  <c r="AF456" i="8"/>
  <c r="AH456" i="8"/>
  <c r="E457" i="8"/>
  <c r="AF457" i="8"/>
  <c r="AH457" i="8"/>
  <c r="E458" i="8"/>
  <c r="AF458" i="8"/>
  <c r="AH458" i="8"/>
  <c r="E459" i="8"/>
  <c r="AF459" i="8"/>
  <c r="AH459" i="8"/>
  <c r="E460" i="8"/>
  <c r="AF460" i="8"/>
  <c r="AH460" i="8"/>
  <c r="E461" i="8"/>
  <c r="AF461" i="8"/>
  <c r="AH461" i="8"/>
  <c r="E462" i="8"/>
  <c r="AF462" i="8"/>
  <c r="AH462" i="8"/>
  <c r="E463" i="8"/>
  <c r="AF463" i="8"/>
  <c r="AH463" i="8"/>
  <c r="E464" i="8"/>
  <c r="AF464" i="8"/>
  <c r="AH464" i="8"/>
  <c r="E465" i="8"/>
  <c r="AF465" i="8"/>
  <c r="AH465" i="8"/>
  <c r="E466" i="8"/>
  <c r="AF466" i="8"/>
  <c r="AH466" i="8"/>
  <c r="E467" i="8"/>
  <c r="AF467" i="8"/>
  <c r="AH467" i="8"/>
  <c r="E468" i="8"/>
  <c r="AF468" i="8"/>
  <c r="AH468" i="8"/>
  <c r="E469" i="8"/>
  <c r="AF469" i="8"/>
  <c r="AH469" i="8"/>
  <c r="E470" i="8"/>
  <c r="AF470" i="8"/>
  <c r="AH470" i="8"/>
  <c r="E471" i="8"/>
  <c r="AF471" i="8"/>
  <c r="AH471" i="8"/>
  <c r="E472" i="8"/>
  <c r="AF472" i="8"/>
  <c r="AH472" i="8"/>
  <c r="E473" i="8"/>
  <c r="AF473" i="8"/>
  <c r="AH473" i="8"/>
  <c r="E474" i="8"/>
  <c r="AF474" i="8"/>
  <c r="AH474" i="8"/>
  <c r="E475" i="8"/>
  <c r="AF475" i="8"/>
  <c r="AH475" i="8"/>
  <c r="E476" i="8"/>
  <c r="AF476" i="8"/>
  <c r="AH476" i="8"/>
  <c r="E477" i="8"/>
  <c r="AF477" i="8"/>
  <c r="AH477" i="8"/>
  <c r="E478" i="8"/>
  <c r="AF478" i="8"/>
  <c r="AH478" i="8"/>
  <c r="E479" i="8"/>
  <c r="AF479" i="8"/>
  <c r="AH479" i="8"/>
  <c r="E480" i="8"/>
  <c r="AF480" i="8"/>
  <c r="AH480" i="8"/>
  <c r="E481" i="8"/>
  <c r="AF481" i="8"/>
  <c r="AH481" i="8"/>
  <c r="E482" i="8"/>
  <c r="AF482" i="8"/>
  <c r="AH482" i="8"/>
  <c r="E483" i="8"/>
  <c r="AF483" i="8"/>
  <c r="AH483" i="8"/>
  <c r="E484" i="8"/>
  <c r="AF484" i="8"/>
  <c r="AH484" i="8"/>
  <c r="E485" i="8"/>
  <c r="AF485" i="8"/>
  <c r="AH485" i="8"/>
  <c r="E486" i="8"/>
  <c r="AF486" i="8"/>
  <c r="AH486" i="8"/>
  <c r="E487" i="8"/>
  <c r="AF487" i="8"/>
  <c r="AH487" i="8"/>
  <c r="E488" i="8"/>
  <c r="AF488" i="8"/>
  <c r="AH488" i="8"/>
  <c r="E489" i="8"/>
  <c r="AF489" i="8"/>
  <c r="AH489" i="8"/>
  <c r="E490" i="8"/>
  <c r="AF490" i="8"/>
  <c r="AH490" i="8"/>
  <c r="E491" i="8"/>
  <c r="AF491" i="8"/>
  <c r="AH491" i="8"/>
  <c r="E492" i="8"/>
  <c r="AF492" i="8"/>
  <c r="AH492" i="8"/>
  <c r="E493" i="8"/>
  <c r="AF493" i="8"/>
  <c r="AH493" i="8"/>
  <c r="E494" i="8"/>
  <c r="AF494" i="8"/>
  <c r="AH494" i="8"/>
  <c r="E495" i="8"/>
  <c r="AF495" i="8"/>
  <c r="AH495" i="8"/>
  <c r="E496" i="8"/>
  <c r="AF496" i="8"/>
  <c r="AH496" i="8"/>
  <c r="E497" i="8"/>
  <c r="AF497" i="8"/>
  <c r="AH497" i="8"/>
  <c r="E498" i="8"/>
  <c r="AF498" i="8"/>
  <c r="AH498" i="8"/>
  <c r="E499" i="8"/>
  <c r="AF499" i="8"/>
  <c r="AH499" i="8"/>
  <c r="E500" i="8"/>
  <c r="AF500" i="8"/>
  <c r="AH500" i="8"/>
  <c r="E501" i="8"/>
  <c r="AF501" i="8"/>
  <c r="AH501" i="8"/>
  <c r="E502" i="8"/>
  <c r="AF502" i="8"/>
  <c r="AH502" i="8"/>
  <c r="E503" i="8"/>
  <c r="AF503" i="8"/>
  <c r="AH503" i="8"/>
  <c r="E504" i="8"/>
  <c r="AF504" i="8"/>
  <c r="AH504" i="8"/>
  <c r="E505" i="8"/>
  <c r="AF505" i="8"/>
  <c r="AH505" i="8"/>
  <c r="E506" i="8"/>
  <c r="AF506" i="8"/>
  <c r="AH506" i="8"/>
  <c r="E507" i="8"/>
  <c r="AF507" i="8"/>
  <c r="AH507" i="8"/>
  <c r="E508" i="8"/>
  <c r="AF508" i="8"/>
  <c r="AH508" i="8"/>
  <c r="E509" i="8"/>
  <c r="AF509" i="8"/>
  <c r="AH509" i="8"/>
  <c r="E510" i="8"/>
  <c r="AF510" i="8"/>
  <c r="AH510" i="8"/>
  <c r="E511" i="8"/>
  <c r="AF511" i="8"/>
  <c r="AH511" i="8"/>
  <c r="E512" i="8"/>
  <c r="AF512" i="8"/>
  <c r="AH512" i="8"/>
  <c r="E513" i="8"/>
  <c r="AF513" i="8"/>
  <c r="AH513" i="8"/>
  <c r="E514" i="8"/>
  <c r="AF514" i="8"/>
  <c r="AH514" i="8"/>
  <c r="E515" i="8"/>
  <c r="AF515" i="8"/>
  <c r="AH515" i="8"/>
  <c r="E516" i="8"/>
  <c r="AF516" i="8"/>
  <c r="AH516" i="8"/>
  <c r="E517" i="8"/>
  <c r="AF517" i="8"/>
  <c r="AH517" i="8"/>
  <c r="E518" i="8"/>
  <c r="AF518" i="8"/>
  <c r="AH518" i="8"/>
  <c r="E519" i="8"/>
  <c r="AF519" i="8"/>
  <c r="AH519" i="8"/>
  <c r="E520" i="8"/>
  <c r="AF520" i="8"/>
  <c r="AH520" i="8"/>
  <c r="E521" i="8"/>
  <c r="AF521" i="8"/>
  <c r="AH521" i="8"/>
  <c r="E522" i="8"/>
  <c r="AF522" i="8"/>
  <c r="AH522" i="8"/>
  <c r="E523" i="8"/>
  <c r="AF523" i="8"/>
  <c r="AH523" i="8"/>
  <c r="E524" i="8"/>
  <c r="AF524" i="8"/>
  <c r="AH524" i="8"/>
  <c r="E525" i="8"/>
  <c r="AF525" i="8"/>
  <c r="AH525" i="8"/>
  <c r="E526" i="8"/>
  <c r="AF526" i="8"/>
  <c r="AH526" i="8"/>
  <c r="E527" i="8"/>
  <c r="AF527" i="8"/>
  <c r="AH527" i="8"/>
  <c r="E528" i="8"/>
  <c r="AF528" i="8"/>
  <c r="AH528" i="8"/>
  <c r="E529" i="8"/>
  <c r="AF529" i="8"/>
  <c r="AH529" i="8"/>
  <c r="E530" i="8"/>
  <c r="AF530" i="8"/>
  <c r="AH530" i="8"/>
  <c r="E531" i="8"/>
  <c r="AF531" i="8"/>
  <c r="AH531" i="8"/>
  <c r="E532" i="8"/>
  <c r="AF532" i="8"/>
  <c r="AH532" i="8"/>
  <c r="E533" i="8"/>
  <c r="AF533" i="8"/>
  <c r="AH533" i="8"/>
  <c r="E534" i="8"/>
  <c r="AF534" i="8"/>
  <c r="AH534" i="8"/>
  <c r="E535" i="8"/>
  <c r="AF535" i="8"/>
  <c r="AH535" i="8"/>
  <c r="E536" i="8"/>
  <c r="AF536" i="8"/>
  <c r="AH536" i="8"/>
  <c r="E537" i="8"/>
  <c r="AF537" i="8"/>
  <c r="AH537" i="8"/>
  <c r="E538" i="8"/>
  <c r="AF538" i="8"/>
  <c r="AH538" i="8"/>
  <c r="E539" i="8"/>
  <c r="AF539" i="8"/>
  <c r="AH539" i="8"/>
  <c r="E540" i="8"/>
  <c r="AF540" i="8"/>
  <c r="AH540" i="8"/>
  <c r="E541" i="8"/>
  <c r="AF541" i="8"/>
  <c r="AH541" i="8"/>
  <c r="E542" i="8"/>
  <c r="AF542" i="8"/>
  <c r="AH542" i="8"/>
  <c r="E543" i="8"/>
  <c r="AF543" i="8"/>
  <c r="AH543" i="8"/>
  <c r="E544" i="8"/>
  <c r="AF544" i="8"/>
  <c r="AH544" i="8"/>
  <c r="E545" i="8"/>
  <c r="AF545" i="8"/>
  <c r="AH545" i="8"/>
  <c r="E546" i="8"/>
  <c r="AF546" i="8"/>
  <c r="AH546" i="8"/>
  <c r="E547" i="8"/>
  <c r="AF547" i="8"/>
  <c r="AH547" i="8"/>
  <c r="E548" i="8"/>
  <c r="AF548" i="8"/>
  <c r="AH548" i="8"/>
  <c r="E549" i="8"/>
  <c r="AF549" i="8"/>
  <c r="AH549" i="8"/>
  <c r="E550" i="8"/>
  <c r="AF550" i="8"/>
  <c r="AH550" i="8"/>
  <c r="E551" i="8"/>
  <c r="AF551" i="8"/>
  <c r="AH551" i="8"/>
  <c r="E552" i="8"/>
  <c r="AF552" i="8"/>
  <c r="AH552" i="8"/>
  <c r="E553" i="8"/>
  <c r="AF553" i="8"/>
  <c r="AH553" i="8"/>
  <c r="E554" i="8"/>
  <c r="AF554" i="8"/>
  <c r="AH554" i="8"/>
  <c r="E555" i="8"/>
  <c r="AF555" i="8"/>
  <c r="AH555" i="8"/>
  <c r="E556" i="8"/>
  <c r="AF556" i="8"/>
  <c r="AH556" i="8"/>
  <c r="E557" i="8"/>
  <c r="AF557" i="8"/>
  <c r="AH557" i="8"/>
  <c r="E558" i="8"/>
  <c r="AF558" i="8"/>
  <c r="AH558" i="8"/>
  <c r="E559" i="8"/>
  <c r="AF559" i="8"/>
  <c r="AH559" i="8"/>
  <c r="E560" i="8"/>
  <c r="AF560" i="8"/>
  <c r="AH560" i="8"/>
  <c r="E561" i="8"/>
  <c r="AF561" i="8"/>
  <c r="AH561" i="8"/>
  <c r="E562" i="8"/>
  <c r="AF562" i="8"/>
  <c r="AH562" i="8"/>
  <c r="E563" i="8"/>
  <c r="AF563" i="8"/>
  <c r="AH563" i="8"/>
  <c r="E564" i="8"/>
  <c r="AF564" i="8"/>
  <c r="AH564" i="8"/>
  <c r="E565" i="8"/>
  <c r="AF565" i="8"/>
  <c r="AH565" i="8"/>
  <c r="E566" i="8"/>
  <c r="AF566" i="8"/>
  <c r="AH566" i="8"/>
  <c r="E567" i="8"/>
  <c r="AF567" i="8"/>
  <c r="AH567" i="8"/>
  <c r="E568" i="8"/>
  <c r="AF568" i="8"/>
  <c r="AH568" i="8"/>
  <c r="E569" i="8"/>
  <c r="AF569" i="8"/>
  <c r="AH569" i="8"/>
  <c r="E570" i="8"/>
  <c r="AF570" i="8"/>
  <c r="AH570" i="8"/>
  <c r="E571" i="8"/>
  <c r="AF571" i="8"/>
  <c r="AH571" i="8"/>
  <c r="E572" i="8"/>
  <c r="AF572" i="8"/>
  <c r="AH572" i="8"/>
  <c r="E573" i="8"/>
  <c r="AF573" i="8"/>
  <c r="AH573" i="8"/>
  <c r="E574" i="8"/>
  <c r="AF574" i="8"/>
  <c r="AH574" i="8"/>
  <c r="E575" i="8"/>
  <c r="AF575" i="8"/>
  <c r="AH575" i="8"/>
  <c r="E576" i="8"/>
  <c r="AF576" i="8"/>
  <c r="AH576" i="8"/>
  <c r="E577" i="8"/>
  <c r="AF577" i="8"/>
  <c r="AH577" i="8"/>
  <c r="E578" i="8"/>
  <c r="AF578" i="8"/>
  <c r="AH578" i="8"/>
  <c r="E579" i="8"/>
  <c r="AF579" i="8"/>
  <c r="AH579" i="8"/>
  <c r="E580" i="8"/>
  <c r="AF580" i="8"/>
  <c r="AH580" i="8"/>
  <c r="E581" i="8"/>
  <c r="AF581" i="8"/>
  <c r="AH581" i="8"/>
  <c r="E582" i="8"/>
  <c r="AF582" i="8"/>
  <c r="AH582" i="8"/>
  <c r="E583" i="8"/>
  <c r="AF583" i="8"/>
  <c r="AH583" i="8"/>
  <c r="E584" i="8"/>
  <c r="AF584" i="8"/>
  <c r="AH584" i="8"/>
  <c r="E585" i="8"/>
  <c r="AF585" i="8"/>
  <c r="AH585" i="8"/>
  <c r="E586" i="8"/>
  <c r="AF586" i="8"/>
  <c r="AH586" i="8"/>
  <c r="E587" i="8"/>
  <c r="AF587" i="8"/>
  <c r="AH587" i="8"/>
  <c r="E588" i="8"/>
  <c r="AF588" i="8"/>
  <c r="AH588" i="8"/>
  <c r="E589" i="8"/>
  <c r="AF589" i="8"/>
  <c r="AH589" i="8"/>
  <c r="E590" i="8"/>
  <c r="AF590" i="8"/>
  <c r="AH590" i="8"/>
  <c r="E591" i="8"/>
  <c r="AF591" i="8"/>
  <c r="AH591" i="8"/>
  <c r="E592" i="8"/>
  <c r="AF592" i="8"/>
  <c r="AH592" i="8"/>
  <c r="E593" i="8"/>
  <c r="AF593" i="8"/>
  <c r="AH593" i="8"/>
  <c r="E594" i="8"/>
  <c r="AF594" i="8"/>
  <c r="AH594" i="8"/>
  <c r="E595" i="8"/>
  <c r="AF595" i="8"/>
  <c r="AH595" i="8"/>
  <c r="E596" i="8"/>
  <c r="AF596" i="8"/>
  <c r="AH596" i="8"/>
  <c r="E597" i="8"/>
  <c r="AF597" i="8"/>
  <c r="AH597" i="8"/>
  <c r="E598" i="8"/>
  <c r="AF598" i="8"/>
  <c r="AH598" i="8"/>
  <c r="E599" i="8"/>
  <c r="AF599" i="8"/>
  <c r="AH599" i="8"/>
  <c r="E600" i="8"/>
  <c r="AF600" i="8"/>
  <c r="AH600" i="8"/>
  <c r="E601" i="8"/>
  <c r="AF601" i="8"/>
  <c r="AH601" i="8"/>
  <c r="E602" i="8"/>
  <c r="AF602" i="8"/>
  <c r="AH602" i="8"/>
  <c r="E603" i="8"/>
  <c r="AF603" i="8"/>
  <c r="AH603" i="8"/>
  <c r="E604" i="8"/>
  <c r="AF604" i="8"/>
  <c r="AH604" i="8"/>
  <c r="E605" i="8"/>
  <c r="AF605" i="8"/>
  <c r="AH605" i="8"/>
  <c r="E606" i="8"/>
  <c r="AF606" i="8"/>
  <c r="AH606" i="8"/>
  <c r="E607" i="8"/>
  <c r="AF607" i="8"/>
  <c r="AH607" i="8"/>
  <c r="E608" i="8"/>
  <c r="AF608" i="8"/>
  <c r="AH608" i="8"/>
  <c r="E609" i="8"/>
  <c r="AF609" i="8"/>
  <c r="AH609" i="8"/>
  <c r="E610" i="8"/>
  <c r="AF610" i="8"/>
  <c r="AH610" i="8"/>
  <c r="E611" i="8"/>
  <c r="AF611" i="8"/>
  <c r="AH611" i="8"/>
  <c r="E612" i="8"/>
  <c r="AF612" i="8"/>
  <c r="AH612" i="8"/>
  <c r="E613" i="8"/>
  <c r="AF613" i="8"/>
  <c r="AH613" i="8"/>
  <c r="E614" i="8"/>
  <c r="AF614" i="8"/>
  <c r="AH614" i="8"/>
  <c r="E615" i="8"/>
  <c r="AF615" i="8"/>
  <c r="AH615" i="8"/>
  <c r="E616" i="8"/>
  <c r="AF616" i="8"/>
  <c r="AH616" i="8"/>
  <c r="E617" i="8"/>
  <c r="AF617" i="8"/>
  <c r="AH617" i="8"/>
  <c r="E618" i="8"/>
  <c r="AF618" i="8"/>
  <c r="AH618" i="8"/>
  <c r="E619" i="8"/>
  <c r="AF619" i="8"/>
  <c r="AH619" i="8"/>
  <c r="E620" i="8"/>
  <c r="AF620" i="8"/>
  <c r="AH620" i="8"/>
  <c r="E621" i="8"/>
  <c r="AF621" i="8"/>
  <c r="AH621" i="8"/>
  <c r="E622" i="8"/>
  <c r="AF622" i="8"/>
  <c r="AH622" i="8"/>
  <c r="E623" i="8"/>
  <c r="AF623" i="8"/>
  <c r="AH623" i="8"/>
  <c r="E624" i="8"/>
  <c r="AF624" i="8"/>
  <c r="AH624" i="8"/>
  <c r="E625" i="8"/>
  <c r="AF625" i="8"/>
  <c r="AH625" i="8"/>
  <c r="E626" i="8"/>
  <c r="AF626" i="8"/>
  <c r="AH626" i="8"/>
  <c r="E627" i="8"/>
  <c r="AF627" i="8"/>
  <c r="AH627" i="8"/>
  <c r="E628" i="8"/>
  <c r="AF628" i="8"/>
  <c r="AH628" i="8"/>
  <c r="E629" i="8"/>
  <c r="AF629" i="8"/>
  <c r="AH629" i="8"/>
  <c r="E630" i="8"/>
  <c r="AF630" i="8"/>
  <c r="AH630" i="8"/>
  <c r="E631" i="8"/>
  <c r="AF631" i="8"/>
  <c r="AH631" i="8"/>
  <c r="E632" i="8"/>
  <c r="AF632" i="8"/>
  <c r="AH632" i="8"/>
  <c r="E633" i="8"/>
  <c r="AF633" i="8"/>
  <c r="AH633" i="8"/>
  <c r="E634" i="8"/>
  <c r="AF634" i="8"/>
  <c r="AH634" i="8"/>
  <c r="E635" i="8"/>
  <c r="AF635" i="8"/>
  <c r="AH635" i="8"/>
  <c r="E636" i="8"/>
  <c r="AF636" i="8"/>
  <c r="AH636" i="8"/>
  <c r="E637" i="8"/>
  <c r="AF637" i="8"/>
  <c r="AH637" i="8"/>
  <c r="E638" i="8"/>
  <c r="AF638" i="8"/>
  <c r="AH638" i="8"/>
  <c r="E639" i="8"/>
  <c r="AF639" i="8"/>
  <c r="AH639" i="8"/>
  <c r="E640" i="8"/>
  <c r="AF640" i="8"/>
  <c r="AH640" i="8"/>
  <c r="E641" i="8"/>
  <c r="AF641" i="8"/>
  <c r="AH641" i="8"/>
  <c r="E642" i="8"/>
  <c r="AF642" i="8"/>
  <c r="AH642" i="8"/>
  <c r="E643" i="8"/>
  <c r="AF643" i="8"/>
  <c r="AH643" i="8"/>
  <c r="E644" i="8"/>
  <c r="AF644" i="8"/>
  <c r="AH644" i="8"/>
  <c r="E645" i="8"/>
  <c r="AF645" i="8"/>
  <c r="AH645" i="8"/>
  <c r="E646" i="8"/>
  <c r="AF646" i="8"/>
  <c r="AH646" i="8"/>
  <c r="E647" i="8"/>
  <c r="AF647" i="8"/>
  <c r="AH647" i="8"/>
  <c r="E648" i="8"/>
  <c r="AF648" i="8"/>
  <c r="AH648" i="8"/>
  <c r="E649" i="8"/>
  <c r="AF649" i="8"/>
  <c r="AH649" i="8"/>
  <c r="E650" i="8"/>
  <c r="AF650" i="8"/>
  <c r="AH650" i="8"/>
  <c r="E651" i="8"/>
  <c r="AF651" i="8"/>
  <c r="AH651" i="8"/>
  <c r="E652" i="8"/>
  <c r="AF652" i="8"/>
  <c r="AH652" i="8"/>
  <c r="E653" i="8"/>
  <c r="AF653" i="8"/>
  <c r="AH653" i="8"/>
  <c r="E654" i="8"/>
  <c r="AF654" i="8"/>
  <c r="AH654" i="8"/>
  <c r="E655" i="8"/>
  <c r="AF655" i="8"/>
  <c r="AH655" i="8"/>
  <c r="E656" i="8"/>
  <c r="AF656" i="8"/>
  <c r="AH656" i="8"/>
  <c r="E657" i="8"/>
  <c r="AF657" i="8"/>
  <c r="AH657" i="8"/>
  <c r="E658" i="8"/>
  <c r="AF658" i="8"/>
  <c r="AH658" i="8"/>
  <c r="E659" i="8"/>
  <c r="AF659" i="8"/>
  <c r="AH659" i="8"/>
  <c r="E660" i="8"/>
  <c r="AF660" i="8"/>
  <c r="AH660" i="8"/>
  <c r="E661" i="8"/>
  <c r="AF661" i="8"/>
  <c r="AH661" i="8"/>
  <c r="E662" i="8"/>
  <c r="AF662" i="8"/>
  <c r="AH662" i="8"/>
  <c r="E663" i="8"/>
  <c r="AF663" i="8"/>
  <c r="AH663" i="8"/>
  <c r="E664" i="8"/>
  <c r="AF664" i="8"/>
  <c r="AH664" i="8"/>
  <c r="E665" i="8"/>
  <c r="AF665" i="8"/>
  <c r="AH665" i="8"/>
  <c r="E666" i="8"/>
  <c r="AF666" i="8"/>
  <c r="AH666" i="8"/>
  <c r="E667" i="8"/>
  <c r="AF667" i="8"/>
  <c r="AH667" i="8"/>
  <c r="E668" i="8"/>
  <c r="AF668" i="8"/>
  <c r="AH668" i="8"/>
  <c r="E669" i="8"/>
  <c r="AF669" i="8"/>
  <c r="AH669" i="8"/>
  <c r="E670" i="8"/>
  <c r="AF670" i="8"/>
  <c r="AH670" i="8"/>
  <c r="E671" i="8"/>
  <c r="AF671" i="8"/>
  <c r="AH671" i="8"/>
  <c r="E672" i="8"/>
  <c r="AF672" i="8"/>
  <c r="AH672" i="8"/>
  <c r="E673" i="8"/>
  <c r="AF673" i="8"/>
  <c r="AH673" i="8"/>
  <c r="E674" i="8"/>
  <c r="AF674" i="8"/>
  <c r="AH674" i="8"/>
  <c r="E675" i="8"/>
  <c r="AF675" i="8"/>
  <c r="AH675" i="8"/>
  <c r="E676" i="8"/>
  <c r="AF676" i="8"/>
  <c r="AH676" i="8"/>
  <c r="E677" i="8"/>
  <c r="AF677" i="8"/>
  <c r="AH677" i="8"/>
  <c r="E678" i="8"/>
  <c r="AF678" i="8"/>
  <c r="AH678" i="8"/>
  <c r="E679" i="8"/>
  <c r="AF679" i="8"/>
  <c r="AH679" i="8"/>
  <c r="E680" i="8"/>
  <c r="AF680" i="8"/>
  <c r="AH680" i="8"/>
  <c r="E681" i="8"/>
  <c r="AF681" i="8"/>
  <c r="AH681" i="8"/>
  <c r="E682" i="8"/>
  <c r="AF682" i="8"/>
  <c r="AH682" i="8"/>
  <c r="E683" i="8"/>
  <c r="AF683" i="8"/>
  <c r="AH683" i="8"/>
  <c r="E684" i="8"/>
  <c r="AF684" i="8"/>
  <c r="AH684" i="8"/>
  <c r="E685" i="8"/>
  <c r="AF685" i="8"/>
  <c r="AH685" i="8"/>
  <c r="E686" i="8"/>
  <c r="AF686" i="8"/>
  <c r="AH686" i="8"/>
  <c r="E687" i="8"/>
  <c r="AF687" i="8"/>
  <c r="AH687" i="8"/>
  <c r="E688" i="8"/>
  <c r="AF688" i="8"/>
  <c r="AH688" i="8"/>
  <c r="E689" i="8"/>
  <c r="AF689" i="8"/>
  <c r="AH689" i="8"/>
  <c r="E690" i="8"/>
  <c r="AF690" i="8"/>
  <c r="AH690" i="8"/>
  <c r="E691" i="8"/>
  <c r="AF691" i="8"/>
  <c r="AH691" i="8"/>
  <c r="E692" i="8"/>
  <c r="AF692" i="8"/>
  <c r="AH692" i="8"/>
  <c r="E693" i="8"/>
  <c r="AF693" i="8"/>
  <c r="AH693" i="8"/>
  <c r="E694" i="8"/>
  <c r="AF694" i="8"/>
  <c r="AH694" i="8"/>
  <c r="E695" i="8"/>
  <c r="AF695" i="8"/>
  <c r="AH695" i="8"/>
  <c r="E696" i="8"/>
  <c r="AF696" i="8"/>
  <c r="AH696" i="8"/>
  <c r="E697" i="8"/>
  <c r="AF697" i="8"/>
  <c r="AH697" i="8"/>
  <c r="E698" i="8"/>
  <c r="AF698" i="8"/>
  <c r="AH698" i="8"/>
  <c r="E699" i="8"/>
  <c r="AF699" i="8"/>
  <c r="AH699" i="8"/>
  <c r="E700" i="8"/>
  <c r="AF700" i="8"/>
  <c r="AH700" i="8"/>
  <c r="E701" i="8"/>
  <c r="AF701" i="8"/>
  <c r="AH701" i="8"/>
  <c r="E702" i="8"/>
  <c r="AF702" i="8"/>
  <c r="AH702" i="8"/>
  <c r="E703" i="8"/>
  <c r="AF703" i="8"/>
  <c r="AH703" i="8"/>
  <c r="E704" i="8"/>
  <c r="AF704" i="8"/>
  <c r="AH704" i="8"/>
  <c r="E705" i="8"/>
  <c r="AF705" i="8"/>
  <c r="AH705" i="8"/>
  <c r="E706" i="8"/>
  <c r="AF706" i="8"/>
  <c r="AH706" i="8"/>
  <c r="E707" i="8"/>
  <c r="AF707" i="8"/>
  <c r="AH707" i="8"/>
  <c r="E708" i="8"/>
  <c r="AF708" i="8"/>
  <c r="AH708" i="8"/>
  <c r="E709" i="8"/>
  <c r="AF709" i="8"/>
  <c r="AH709" i="8"/>
  <c r="E710" i="8"/>
  <c r="AF710" i="8"/>
  <c r="AH710" i="8"/>
  <c r="E711" i="8"/>
  <c r="AF711" i="8"/>
  <c r="AH711" i="8"/>
  <c r="E712" i="8"/>
  <c r="AF712" i="8"/>
  <c r="AH712" i="8"/>
  <c r="E713" i="8"/>
  <c r="AF713" i="8"/>
  <c r="AH713" i="8"/>
  <c r="E714" i="8"/>
  <c r="AF714" i="8"/>
  <c r="AH714" i="8"/>
  <c r="E715" i="8"/>
  <c r="AF715" i="8"/>
  <c r="AH715" i="8"/>
  <c r="E716" i="8"/>
  <c r="AF716" i="8"/>
  <c r="AH716" i="8"/>
  <c r="E717" i="8"/>
  <c r="AF717" i="8"/>
  <c r="AH717" i="8"/>
  <c r="E718" i="8"/>
  <c r="AF718" i="8"/>
  <c r="AH718" i="8"/>
  <c r="E719" i="8"/>
  <c r="AF719" i="8"/>
  <c r="AH719" i="8"/>
  <c r="E720" i="8"/>
  <c r="AF720" i="8"/>
  <c r="AH720" i="8"/>
  <c r="E721" i="8"/>
  <c r="AF721" i="8"/>
  <c r="AH721" i="8"/>
  <c r="E722" i="8"/>
  <c r="AF722" i="8"/>
  <c r="AH722" i="8"/>
  <c r="E723" i="8"/>
  <c r="AF723" i="8"/>
  <c r="AH723" i="8"/>
  <c r="E724" i="8"/>
  <c r="AF724" i="8"/>
  <c r="AH724" i="8"/>
  <c r="E725" i="8"/>
  <c r="AF725" i="8"/>
  <c r="AH725" i="8"/>
  <c r="E726" i="8"/>
  <c r="AF726" i="8"/>
  <c r="AH726" i="8"/>
  <c r="E727" i="8"/>
  <c r="AF727" i="8"/>
  <c r="AH727" i="8"/>
  <c r="E728" i="8"/>
  <c r="AF728" i="8"/>
  <c r="AH728" i="8"/>
  <c r="E729" i="8"/>
  <c r="AF729" i="8"/>
  <c r="AH729" i="8"/>
  <c r="E730" i="8"/>
  <c r="AF730" i="8"/>
  <c r="AH730" i="8"/>
  <c r="E731" i="8"/>
  <c r="AF731" i="8"/>
  <c r="AH731" i="8"/>
  <c r="E732" i="8"/>
  <c r="AF732" i="8"/>
  <c r="AH732" i="8"/>
  <c r="E733" i="8"/>
  <c r="AF733" i="8"/>
  <c r="AH733" i="8"/>
  <c r="E734" i="8"/>
  <c r="AF734" i="8"/>
  <c r="AH734" i="8"/>
  <c r="E735" i="8"/>
  <c r="AF735" i="8"/>
  <c r="AH735" i="8"/>
  <c r="E736" i="8"/>
  <c r="AF736" i="8"/>
  <c r="AH736" i="8"/>
  <c r="E737" i="8"/>
  <c r="AF737" i="8"/>
  <c r="AH737" i="8"/>
  <c r="E738" i="8"/>
  <c r="AF738" i="8"/>
  <c r="AH738" i="8"/>
  <c r="E739" i="8"/>
  <c r="AF739" i="8"/>
  <c r="AH739" i="8"/>
  <c r="E740" i="8"/>
  <c r="AF740" i="8"/>
  <c r="AH740" i="8"/>
  <c r="E741" i="8"/>
  <c r="AF741" i="8"/>
  <c r="AH741" i="8"/>
  <c r="E742" i="8"/>
  <c r="AF742" i="8"/>
  <c r="AH742" i="8"/>
  <c r="E743" i="8"/>
  <c r="AF743" i="8"/>
  <c r="AH743" i="8"/>
  <c r="E744" i="8"/>
  <c r="AF744" i="8"/>
  <c r="AH744" i="8"/>
  <c r="E745" i="8"/>
  <c r="AF745" i="8"/>
  <c r="AH745" i="8"/>
  <c r="E746" i="8"/>
  <c r="AF746" i="8"/>
  <c r="AH746" i="8"/>
  <c r="E747" i="8"/>
  <c r="AF747" i="8"/>
  <c r="AH747" i="8"/>
  <c r="E748" i="8"/>
  <c r="AF748" i="8"/>
  <c r="AH748" i="8"/>
  <c r="E749" i="8"/>
  <c r="AF749" i="8"/>
  <c r="AH749" i="8"/>
  <c r="E750" i="8"/>
  <c r="AF750" i="8"/>
  <c r="AH750" i="8"/>
  <c r="E751" i="8"/>
  <c r="AF751" i="8"/>
  <c r="AH751" i="8"/>
  <c r="E752" i="8"/>
  <c r="AF752" i="8"/>
  <c r="AH752" i="8"/>
  <c r="E753" i="8"/>
  <c r="AF753" i="8"/>
  <c r="AH753" i="8"/>
  <c r="E754" i="8"/>
  <c r="AF754" i="8"/>
  <c r="AH754" i="8"/>
  <c r="E755" i="8"/>
  <c r="AF755" i="8"/>
  <c r="AH755" i="8"/>
  <c r="E756" i="8"/>
  <c r="AF756" i="8"/>
  <c r="AH756" i="8"/>
  <c r="E757" i="8"/>
  <c r="AF757" i="8"/>
  <c r="AH757" i="8"/>
  <c r="E758" i="8"/>
  <c r="AF758" i="8"/>
  <c r="AH758" i="8"/>
  <c r="E759" i="8"/>
  <c r="AF759" i="8"/>
  <c r="AH759" i="8"/>
  <c r="E760" i="8"/>
  <c r="AF760" i="8"/>
  <c r="AH760" i="8"/>
  <c r="E761" i="8"/>
  <c r="AF761" i="8"/>
  <c r="AH761" i="8"/>
  <c r="E762" i="8"/>
  <c r="AF762" i="8"/>
  <c r="AH762" i="8"/>
  <c r="E763" i="8"/>
  <c r="AF763" i="8"/>
  <c r="AH763" i="8"/>
  <c r="E764" i="8"/>
  <c r="AF764" i="8"/>
  <c r="AH764" i="8"/>
  <c r="E765" i="8"/>
  <c r="AF765" i="8"/>
  <c r="AH765" i="8"/>
  <c r="E766" i="8"/>
  <c r="AF766" i="8"/>
  <c r="AH766" i="8"/>
  <c r="E767" i="8"/>
  <c r="AF767" i="8"/>
  <c r="AH767" i="8"/>
  <c r="E768" i="8"/>
  <c r="AF768" i="8"/>
  <c r="AH768" i="8"/>
  <c r="E769" i="8"/>
  <c r="AF769" i="8"/>
  <c r="AH769" i="8"/>
  <c r="E770" i="8"/>
  <c r="AF770" i="8"/>
  <c r="AH770" i="8"/>
  <c r="E771" i="8"/>
  <c r="AF771" i="8"/>
  <c r="AH771" i="8"/>
  <c r="E772" i="8"/>
  <c r="AF772" i="8"/>
  <c r="AH772" i="8"/>
  <c r="E773" i="8"/>
  <c r="AF773" i="8"/>
  <c r="AH773" i="8"/>
  <c r="E774" i="8"/>
  <c r="AF774" i="8"/>
  <c r="AH774" i="8"/>
  <c r="E775" i="8"/>
  <c r="AF775" i="8"/>
  <c r="AH775" i="8"/>
  <c r="E776" i="8"/>
  <c r="AF776" i="8"/>
  <c r="AH776" i="8"/>
  <c r="E777" i="8"/>
  <c r="AF777" i="8"/>
  <c r="AH777" i="8"/>
  <c r="E778" i="8"/>
  <c r="AF778" i="8"/>
  <c r="AH778" i="8"/>
  <c r="E779" i="8"/>
  <c r="AF779" i="8"/>
  <c r="AH779" i="8"/>
  <c r="E780" i="8"/>
  <c r="AF780" i="8"/>
  <c r="AH780" i="8"/>
  <c r="E781" i="8"/>
  <c r="AF781" i="8"/>
  <c r="AH781" i="8"/>
  <c r="E782" i="8"/>
  <c r="AF782" i="8"/>
  <c r="AH782" i="8"/>
  <c r="E783" i="8"/>
  <c r="AF783" i="8"/>
  <c r="AH783" i="8"/>
  <c r="E784" i="8"/>
  <c r="AF784" i="8"/>
  <c r="AH784" i="8"/>
  <c r="E785" i="8"/>
  <c r="AF785" i="8"/>
  <c r="AH785" i="8"/>
  <c r="E786" i="8"/>
  <c r="AF786" i="8"/>
  <c r="AH786" i="8"/>
  <c r="E787" i="8"/>
  <c r="AF787" i="8"/>
  <c r="AH787" i="8"/>
  <c r="E788" i="8"/>
  <c r="AF788" i="8"/>
  <c r="AH788" i="8"/>
  <c r="E789" i="8"/>
  <c r="AF789" i="8"/>
  <c r="AH789" i="8"/>
  <c r="E790" i="8"/>
  <c r="AF790" i="8"/>
  <c r="AH790" i="8"/>
  <c r="E791" i="8"/>
  <c r="AF791" i="8"/>
  <c r="AH791" i="8"/>
  <c r="E792" i="8"/>
  <c r="AF792" i="8"/>
  <c r="AH792" i="8"/>
  <c r="E793" i="8"/>
  <c r="AF793" i="8"/>
  <c r="AH793" i="8"/>
  <c r="E794" i="8"/>
  <c r="AF794" i="8"/>
  <c r="AH794" i="8"/>
  <c r="E795" i="8"/>
  <c r="AF795" i="8"/>
  <c r="AH795" i="8"/>
  <c r="E796" i="8"/>
  <c r="AF796" i="8"/>
  <c r="AH796" i="8"/>
  <c r="E797" i="8"/>
  <c r="AF797" i="8"/>
  <c r="AH797" i="8"/>
  <c r="E798" i="8"/>
  <c r="AF798" i="8"/>
  <c r="AH798" i="8"/>
  <c r="E799" i="8"/>
  <c r="AF799" i="8"/>
  <c r="AH799" i="8"/>
  <c r="E800" i="8"/>
  <c r="AF800" i="8"/>
  <c r="AH800" i="8"/>
  <c r="E801" i="8"/>
  <c r="AF801" i="8"/>
  <c r="AH801" i="8"/>
  <c r="E802" i="8"/>
  <c r="AF802" i="8"/>
  <c r="AH802" i="8"/>
  <c r="E803" i="8"/>
  <c r="AF803" i="8"/>
  <c r="AH803" i="8"/>
  <c r="E804" i="8"/>
  <c r="AF804" i="8"/>
  <c r="AH804" i="8"/>
  <c r="E805" i="8"/>
  <c r="AF805" i="8"/>
  <c r="AH805" i="8"/>
  <c r="E806" i="8"/>
  <c r="AF806" i="8"/>
  <c r="AH806" i="8"/>
  <c r="E807" i="8"/>
  <c r="AF807" i="8"/>
  <c r="AH807" i="8"/>
  <c r="E808" i="8"/>
  <c r="AF808" i="8"/>
  <c r="AH808" i="8"/>
  <c r="E809" i="8"/>
  <c r="AF809" i="8"/>
  <c r="AH809" i="8"/>
  <c r="E810" i="8"/>
  <c r="AF810" i="8"/>
  <c r="AH810" i="8"/>
  <c r="E811" i="8"/>
  <c r="AF811" i="8"/>
  <c r="AH811" i="8"/>
  <c r="E812" i="8"/>
  <c r="AF812" i="8"/>
  <c r="AH812" i="8"/>
  <c r="E813" i="8"/>
  <c r="AF813" i="8"/>
  <c r="AH813" i="8"/>
  <c r="E814" i="8"/>
  <c r="AF814" i="8"/>
  <c r="AH814" i="8"/>
  <c r="E815" i="8"/>
  <c r="AF815" i="8"/>
  <c r="AH815" i="8"/>
  <c r="E816" i="8"/>
  <c r="AF816" i="8"/>
  <c r="AH816" i="8"/>
  <c r="E817" i="8"/>
  <c r="AF817" i="8"/>
  <c r="AH817" i="8"/>
  <c r="E818" i="8"/>
  <c r="AF818" i="8"/>
  <c r="AH818" i="8"/>
  <c r="E819" i="8"/>
  <c r="AF819" i="8"/>
  <c r="AH819" i="8"/>
  <c r="E820" i="8"/>
  <c r="AF820" i="8"/>
  <c r="AH820" i="8"/>
  <c r="E821" i="8"/>
  <c r="AF821" i="8"/>
  <c r="AH821" i="8"/>
  <c r="E822" i="8"/>
  <c r="AF822" i="8"/>
  <c r="AH822" i="8"/>
  <c r="E823" i="8"/>
  <c r="AF823" i="8"/>
  <c r="AH823" i="8"/>
  <c r="E824" i="8"/>
  <c r="AF824" i="8"/>
  <c r="AH824" i="8"/>
  <c r="E825" i="8"/>
  <c r="AF825" i="8"/>
  <c r="AH825" i="8"/>
  <c r="E826" i="8"/>
  <c r="AF826" i="8"/>
  <c r="AH826" i="8"/>
  <c r="E827" i="8"/>
  <c r="AF827" i="8"/>
  <c r="AH827" i="8"/>
  <c r="E828" i="8"/>
  <c r="AF828" i="8"/>
  <c r="AH828" i="8"/>
  <c r="E829" i="8"/>
  <c r="AF829" i="8"/>
  <c r="AH829" i="8"/>
  <c r="E830" i="8"/>
  <c r="AF830" i="8"/>
  <c r="AH830" i="8"/>
  <c r="E831" i="8"/>
  <c r="AF831" i="8"/>
  <c r="AH831" i="8"/>
  <c r="E832" i="8"/>
  <c r="AF832" i="8"/>
  <c r="AH832" i="8"/>
  <c r="E833" i="8"/>
  <c r="AF833" i="8"/>
  <c r="AH833" i="8"/>
  <c r="E834" i="8"/>
  <c r="AF834" i="8"/>
  <c r="AH834" i="8"/>
  <c r="E835" i="8"/>
  <c r="AF835" i="8"/>
  <c r="AH835" i="8"/>
  <c r="E836" i="8"/>
  <c r="AF836" i="8"/>
  <c r="AH836" i="8"/>
  <c r="E837" i="8"/>
  <c r="AF837" i="8"/>
  <c r="AH837" i="8"/>
  <c r="E838" i="8"/>
  <c r="AF838" i="8"/>
  <c r="AH838" i="8"/>
  <c r="E839" i="8"/>
  <c r="AF839" i="8"/>
  <c r="AH839" i="8"/>
  <c r="E840" i="8"/>
  <c r="AF840" i="8"/>
  <c r="AH840" i="8"/>
  <c r="E841" i="8"/>
  <c r="AF841" i="8"/>
  <c r="AH841" i="8"/>
  <c r="E842" i="8"/>
  <c r="AF842" i="8"/>
  <c r="AH842" i="8"/>
  <c r="E843" i="8"/>
  <c r="AF843" i="8"/>
  <c r="AH843" i="8"/>
  <c r="E844" i="8"/>
  <c r="AF844" i="8"/>
  <c r="AH844" i="8"/>
  <c r="E845" i="8"/>
  <c r="AF845" i="8"/>
  <c r="AH845" i="8"/>
  <c r="E846" i="8"/>
  <c r="AF846" i="8"/>
  <c r="AH846" i="8"/>
  <c r="E847" i="8"/>
  <c r="AF847" i="8"/>
  <c r="AH847" i="8"/>
  <c r="E848" i="8"/>
  <c r="AF848" i="8"/>
  <c r="AH848" i="8"/>
  <c r="E849" i="8"/>
  <c r="AF849" i="8"/>
  <c r="AH849" i="8"/>
  <c r="E850" i="8"/>
  <c r="AF850" i="8"/>
  <c r="AH850" i="8"/>
  <c r="E851" i="8"/>
  <c r="AF851" i="8"/>
  <c r="AH851" i="8"/>
  <c r="E852" i="8"/>
  <c r="AF852" i="8"/>
  <c r="AH852" i="8"/>
  <c r="E853" i="8"/>
  <c r="AF853" i="8"/>
  <c r="AH853" i="8"/>
  <c r="E854" i="8"/>
  <c r="AF854" i="8"/>
  <c r="AH854" i="8"/>
  <c r="E855" i="8"/>
  <c r="AF855" i="8"/>
  <c r="AH855" i="8"/>
  <c r="E856" i="8"/>
  <c r="AF856" i="8"/>
  <c r="AH856" i="8"/>
  <c r="E857" i="8"/>
  <c r="AF857" i="8"/>
  <c r="AH857" i="8"/>
  <c r="E858" i="8"/>
  <c r="AF858" i="8"/>
  <c r="AH858" i="8"/>
  <c r="E859" i="8"/>
  <c r="AF859" i="8"/>
  <c r="AH859" i="8"/>
  <c r="E860" i="8"/>
  <c r="AF860" i="8"/>
  <c r="AH860" i="8"/>
  <c r="E861" i="8"/>
  <c r="AF861" i="8"/>
  <c r="AH861" i="8"/>
  <c r="E862" i="8"/>
  <c r="AF862" i="8"/>
  <c r="AH862" i="8"/>
  <c r="E863" i="8"/>
  <c r="AF863" i="8"/>
  <c r="AH863" i="8"/>
  <c r="E864" i="8"/>
  <c r="AF864" i="8"/>
  <c r="AH864" i="8"/>
  <c r="E865" i="8"/>
  <c r="AF865" i="8"/>
  <c r="AH865" i="8"/>
  <c r="E866" i="8"/>
  <c r="AF866" i="8"/>
  <c r="AH866" i="8"/>
  <c r="E867" i="8"/>
  <c r="AF867" i="8"/>
  <c r="AH867" i="8"/>
  <c r="E868" i="8"/>
  <c r="AF868" i="8"/>
  <c r="AH868" i="8"/>
  <c r="E869" i="8"/>
  <c r="AF869" i="8"/>
  <c r="AH869" i="8"/>
  <c r="E870" i="8"/>
  <c r="AF870" i="8"/>
  <c r="AH870" i="8"/>
  <c r="E871" i="8"/>
  <c r="AF871" i="8"/>
  <c r="AH871" i="8"/>
  <c r="E872" i="8"/>
  <c r="AF872" i="8"/>
  <c r="AH872" i="8"/>
  <c r="E873" i="8"/>
  <c r="AF873" i="8"/>
  <c r="AH873" i="8"/>
  <c r="E874" i="8"/>
  <c r="AF874" i="8"/>
  <c r="AH874" i="8"/>
  <c r="E875" i="8"/>
  <c r="AF875" i="8"/>
  <c r="AH875" i="8"/>
  <c r="E876" i="8"/>
  <c r="AF876" i="8"/>
  <c r="AH876" i="8"/>
  <c r="E877" i="8"/>
  <c r="AF877" i="8"/>
  <c r="AH877" i="8"/>
  <c r="E878" i="8"/>
  <c r="AF878" i="8"/>
  <c r="AH878" i="8"/>
  <c r="E879" i="8"/>
  <c r="AF879" i="8"/>
  <c r="AH879" i="8"/>
  <c r="E880" i="8"/>
  <c r="AF880" i="8"/>
  <c r="AH880" i="8"/>
  <c r="E881" i="8"/>
  <c r="AF881" i="8"/>
  <c r="AH881" i="8"/>
  <c r="E882" i="8"/>
  <c r="AF882" i="8"/>
  <c r="AH882" i="8"/>
  <c r="E883" i="8"/>
  <c r="AF883" i="8"/>
  <c r="AH883" i="8"/>
  <c r="E884" i="8"/>
  <c r="AF884" i="8"/>
  <c r="AH884" i="8"/>
  <c r="E885" i="8"/>
  <c r="AF885" i="8"/>
  <c r="AH885" i="8"/>
  <c r="E886" i="8"/>
  <c r="AF886" i="8"/>
  <c r="AH886" i="8"/>
  <c r="E887" i="8"/>
  <c r="AF887" i="8"/>
  <c r="AH887" i="8"/>
  <c r="E888" i="8"/>
  <c r="AF888" i="8"/>
  <c r="AH888" i="8"/>
  <c r="E889" i="8"/>
  <c r="AF889" i="8"/>
  <c r="AH889" i="8"/>
  <c r="E890" i="8"/>
  <c r="AF890" i="8"/>
  <c r="AH890" i="8"/>
  <c r="E891" i="8"/>
  <c r="AF891" i="8"/>
  <c r="AH891" i="8"/>
  <c r="E892" i="8"/>
  <c r="AF892" i="8"/>
  <c r="AH892" i="8"/>
  <c r="E893" i="8"/>
  <c r="AF893" i="8"/>
  <c r="AH893" i="8"/>
  <c r="E894" i="8"/>
  <c r="AF894" i="8"/>
  <c r="AH894" i="8"/>
  <c r="E895" i="8"/>
  <c r="AF895" i="8"/>
  <c r="AH895" i="8"/>
  <c r="E896" i="8"/>
  <c r="AF896" i="8"/>
  <c r="AH896" i="8"/>
  <c r="E897" i="8"/>
  <c r="AF897" i="8"/>
  <c r="AH897" i="8"/>
  <c r="E898" i="8"/>
  <c r="AF898" i="8"/>
  <c r="AH898" i="8"/>
  <c r="E899" i="8"/>
  <c r="AF899" i="8"/>
  <c r="AH899" i="8"/>
  <c r="E900" i="8"/>
  <c r="AF900" i="8"/>
  <c r="AH900" i="8"/>
  <c r="E901" i="8"/>
  <c r="AF901" i="8"/>
  <c r="AH901" i="8"/>
  <c r="E902" i="8"/>
  <c r="AF902" i="8"/>
  <c r="AH902" i="8"/>
  <c r="E903" i="8"/>
  <c r="AF903" i="8"/>
  <c r="AH903" i="8"/>
  <c r="E904" i="8"/>
  <c r="AF904" i="8"/>
  <c r="AH904" i="8"/>
  <c r="E905" i="8"/>
  <c r="AF905" i="8"/>
  <c r="AH905" i="8"/>
  <c r="E906" i="8"/>
  <c r="AF906" i="8"/>
  <c r="AH906" i="8"/>
  <c r="E907" i="8"/>
  <c r="AF907" i="8"/>
  <c r="AH907" i="8"/>
  <c r="E908" i="8"/>
  <c r="AF908" i="8"/>
  <c r="AH908" i="8"/>
  <c r="E909" i="8"/>
  <c r="AF909" i="8"/>
  <c r="AH909" i="8"/>
  <c r="E910" i="8"/>
  <c r="AF910" i="8"/>
  <c r="AH910" i="8"/>
  <c r="E911" i="8"/>
  <c r="AF911" i="8"/>
  <c r="AH911" i="8"/>
  <c r="E912" i="8"/>
  <c r="AF912" i="8"/>
  <c r="AH912" i="8"/>
  <c r="E913" i="8"/>
  <c r="AF913" i="8"/>
  <c r="AH913" i="8"/>
  <c r="E914" i="8"/>
  <c r="AF914" i="8"/>
  <c r="AH914" i="8"/>
  <c r="E915" i="8"/>
  <c r="AF915" i="8"/>
  <c r="AH915" i="8"/>
  <c r="E916" i="8"/>
  <c r="AF916" i="8"/>
  <c r="AH916" i="8"/>
  <c r="E917" i="8"/>
  <c r="AF917" i="8"/>
  <c r="AH917" i="8"/>
  <c r="E918" i="8"/>
  <c r="AF918" i="8"/>
  <c r="AH918" i="8"/>
  <c r="E919" i="8"/>
  <c r="AF919" i="8"/>
  <c r="AH919" i="8"/>
  <c r="E920" i="8"/>
  <c r="AF920" i="8"/>
  <c r="AH920" i="8"/>
  <c r="E921" i="8"/>
  <c r="AF921" i="8"/>
  <c r="AH921" i="8"/>
  <c r="E922" i="8"/>
  <c r="AF922" i="8"/>
  <c r="AH922" i="8"/>
  <c r="E923" i="8"/>
  <c r="AF923" i="8"/>
  <c r="AH923" i="8"/>
  <c r="E924" i="8"/>
  <c r="AF924" i="8"/>
  <c r="AH924" i="8"/>
  <c r="E925" i="8"/>
  <c r="AF925" i="8"/>
  <c r="AH925" i="8"/>
  <c r="E926" i="8"/>
  <c r="AF926" i="8"/>
  <c r="AH926" i="8"/>
  <c r="E927" i="8"/>
  <c r="AF927" i="8"/>
  <c r="AH927" i="8"/>
  <c r="E928" i="8"/>
  <c r="AF928" i="8"/>
  <c r="AH928" i="8"/>
  <c r="E929" i="8"/>
  <c r="AF929" i="8"/>
  <c r="AH929" i="8"/>
  <c r="E930" i="8"/>
  <c r="AF930" i="8"/>
  <c r="AH930" i="8"/>
  <c r="E931" i="8"/>
  <c r="AF931" i="8"/>
  <c r="AH931" i="8"/>
  <c r="E932" i="8"/>
  <c r="AF932" i="8"/>
  <c r="AH932" i="8"/>
  <c r="E933" i="8"/>
  <c r="AF933" i="8"/>
  <c r="AH933" i="8"/>
  <c r="E934" i="8"/>
  <c r="AF934" i="8"/>
  <c r="AH934" i="8"/>
  <c r="E935" i="8"/>
  <c r="AF935" i="8"/>
  <c r="AH935" i="8"/>
  <c r="E936" i="8"/>
  <c r="AF936" i="8"/>
  <c r="AH936" i="8"/>
  <c r="E937" i="8"/>
  <c r="AF937" i="8"/>
  <c r="AH937" i="8"/>
  <c r="E938" i="8"/>
  <c r="AF938" i="8"/>
  <c r="AH938" i="8"/>
  <c r="E939" i="8"/>
  <c r="AF939" i="8"/>
  <c r="AH939" i="8"/>
  <c r="E940" i="8"/>
  <c r="AF940" i="8"/>
  <c r="AH940" i="8"/>
  <c r="E941" i="8"/>
  <c r="AF941" i="8"/>
  <c r="AH941" i="8"/>
  <c r="E942" i="8"/>
  <c r="AF942" i="8"/>
  <c r="AH942" i="8"/>
  <c r="E943" i="8"/>
  <c r="AF943" i="8"/>
  <c r="AH943" i="8"/>
  <c r="E944" i="8"/>
  <c r="AF944" i="8"/>
  <c r="AH944" i="8"/>
  <c r="E945" i="8"/>
  <c r="AF945" i="8"/>
  <c r="AH945" i="8"/>
  <c r="E946" i="8"/>
  <c r="AF946" i="8"/>
  <c r="AH946" i="8"/>
  <c r="E947" i="8"/>
  <c r="AF947" i="8"/>
  <c r="AH947" i="8"/>
  <c r="E948" i="8"/>
  <c r="AF948" i="8"/>
  <c r="AH948" i="8"/>
  <c r="E949" i="8"/>
  <c r="AF949" i="8"/>
  <c r="AH949" i="8"/>
  <c r="E950" i="8"/>
  <c r="AF950" i="8"/>
  <c r="AH950" i="8"/>
  <c r="E951" i="8"/>
  <c r="AF951" i="8"/>
  <c r="AH951" i="8"/>
  <c r="E952" i="8"/>
  <c r="AF952" i="8"/>
  <c r="AH952" i="8"/>
  <c r="E953" i="8"/>
  <c r="AF953" i="8"/>
  <c r="AH953" i="8"/>
  <c r="E954" i="8"/>
  <c r="AF954" i="8"/>
  <c r="AH954" i="8"/>
  <c r="E955" i="8"/>
  <c r="AF955" i="8"/>
  <c r="AH955" i="8"/>
  <c r="E956" i="8"/>
  <c r="AF956" i="8"/>
  <c r="AH956" i="8"/>
  <c r="E957" i="8"/>
  <c r="AF957" i="8"/>
  <c r="AH957" i="8"/>
  <c r="E958" i="8"/>
  <c r="AF958" i="8"/>
  <c r="AH958" i="8"/>
  <c r="E959" i="8"/>
  <c r="AF959" i="8"/>
  <c r="AH959" i="8"/>
  <c r="E960" i="8"/>
  <c r="AF960" i="8"/>
  <c r="AH960" i="8"/>
  <c r="E961" i="8"/>
  <c r="AF961" i="8"/>
  <c r="AH961" i="8"/>
  <c r="E962" i="8"/>
  <c r="AF962" i="8"/>
  <c r="AH962" i="8"/>
  <c r="E963" i="8"/>
  <c r="AF963" i="8"/>
  <c r="AH963" i="8"/>
  <c r="E964" i="8"/>
  <c r="AF964" i="8"/>
  <c r="AH964" i="8"/>
  <c r="E965" i="8"/>
  <c r="AF965" i="8"/>
  <c r="AH965" i="8"/>
  <c r="E966" i="8"/>
  <c r="AF966" i="8"/>
  <c r="AH966" i="8"/>
  <c r="E967" i="8"/>
  <c r="AF967" i="8"/>
  <c r="AH967" i="8"/>
  <c r="E968" i="8"/>
  <c r="AF968" i="8"/>
  <c r="AH968" i="8"/>
  <c r="E969" i="8"/>
  <c r="AF969" i="8"/>
  <c r="AH969" i="8"/>
  <c r="E970" i="8"/>
  <c r="AF970" i="8"/>
  <c r="AH970" i="8"/>
  <c r="E971" i="8"/>
  <c r="AF971" i="8"/>
  <c r="AH971" i="8"/>
  <c r="E972" i="8"/>
  <c r="AF972" i="8"/>
  <c r="AH972" i="8"/>
  <c r="E973" i="8"/>
  <c r="AF973" i="8"/>
  <c r="AH973" i="8"/>
  <c r="E974" i="8"/>
  <c r="AF974" i="8"/>
  <c r="AH974" i="8"/>
  <c r="E975" i="8"/>
  <c r="AF975" i="8"/>
  <c r="AH975" i="8"/>
  <c r="E976" i="8"/>
  <c r="AF976" i="8"/>
  <c r="AH976" i="8"/>
  <c r="E977" i="8"/>
  <c r="AF977" i="8"/>
  <c r="AH977" i="8"/>
  <c r="E978" i="8"/>
  <c r="AF978" i="8"/>
  <c r="AH978" i="8"/>
  <c r="E979" i="8"/>
  <c r="AF979" i="8"/>
  <c r="AH979" i="8"/>
  <c r="E980" i="8"/>
  <c r="AF980" i="8"/>
  <c r="AH980" i="8"/>
  <c r="E981" i="8"/>
  <c r="AF981" i="8"/>
  <c r="AH981" i="8"/>
  <c r="E982" i="8"/>
  <c r="AF982" i="8"/>
  <c r="AH982" i="8"/>
  <c r="E983" i="8"/>
  <c r="AF983" i="8"/>
  <c r="AH983" i="8"/>
  <c r="E984" i="8"/>
  <c r="AF984" i="8"/>
  <c r="AH984" i="8"/>
  <c r="E985" i="8"/>
  <c r="AF985" i="8"/>
  <c r="AH985" i="8"/>
  <c r="E986" i="8"/>
  <c r="AF986" i="8"/>
  <c r="AH986" i="8"/>
  <c r="E987" i="8"/>
  <c r="AF987" i="8"/>
  <c r="AH987" i="8"/>
  <c r="E988" i="8"/>
  <c r="AF988" i="8"/>
  <c r="AH988" i="8"/>
  <c r="E989" i="8"/>
  <c r="AF989" i="8"/>
  <c r="AH989" i="8"/>
  <c r="E990" i="8"/>
  <c r="AF990" i="8"/>
  <c r="AH990" i="8"/>
  <c r="E991" i="8"/>
  <c r="AF991" i="8"/>
  <c r="AH991" i="8"/>
  <c r="E992" i="8"/>
  <c r="AF992" i="8"/>
  <c r="AH992" i="8"/>
  <c r="E993" i="8"/>
  <c r="AF993" i="8"/>
  <c r="AH993" i="8"/>
  <c r="E994" i="8"/>
  <c r="AF994" i="8"/>
  <c r="AH994" i="8"/>
  <c r="E995" i="8"/>
  <c r="AF995" i="8"/>
  <c r="AH995" i="8"/>
  <c r="E996" i="8"/>
  <c r="AF996" i="8"/>
  <c r="AH996" i="8"/>
  <c r="E997" i="8"/>
  <c r="AF997" i="8"/>
  <c r="AH997" i="8"/>
  <c r="E998" i="8"/>
  <c r="AF998" i="8"/>
  <c r="AH998" i="8"/>
  <c r="E999" i="8"/>
  <c r="AF999" i="8"/>
  <c r="AH999" i="8"/>
  <c r="E1000" i="8"/>
  <c r="AF1000" i="8"/>
  <c r="AH1000" i="8"/>
  <c r="E1001" i="8"/>
  <c r="AF1001" i="8"/>
  <c r="AH1001" i="8"/>
  <c r="E1002" i="8"/>
  <c r="AF1002" i="8"/>
  <c r="AH1002" i="8"/>
  <c r="E1003" i="8"/>
  <c r="AF1003" i="8"/>
  <c r="AH1003" i="8"/>
  <c r="E1004" i="8"/>
  <c r="AF1004" i="8"/>
  <c r="AH1004" i="8"/>
  <c r="E1005" i="8"/>
  <c r="AF1005" i="8"/>
  <c r="AH1005" i="8"/>
  <c r="E1006" i="8"/>
  <c r="AF1006" i="8"/>
  <c r="AH1006" i="8"/>
  <c r="E1007" i="8"/>
  <c r="AF1007" i="8"/>
  <c r="AH1007" i="8"/>
  <c r="E1008" i="8"/>
  <c r="AF1008" i="8"/>
  <c r="AH1008" i="8"/>
  <c r="E1009" i="8"/>
  <c r="AF1009" i="8"/>
  <c r="AH1009" i="8"/>
  <c r="E1010" i="8"/>
  <c r="AF1010" i="8"/>
  <c r="AH1010" i="8"/>
  <c r="E1011" i="8"/>
  <c r="AF1011" i="8"/>
  <c r="AH1011" i="8"/>
  <c r="E1012" i="8"/>
  <c r="AF1012" i="8"/>
  <c r="AH1012" i="8"/>
  <c r="E1013" i="8"/>
  <c r="AF1013" i="8"/>
  <c r="AH1013" i="8"/>
  <c r="E1014" i="8"/>
  <c r="AF1014" i="8"/>
  <c r="AH1014" i="8"/>
  <c r="E1015" i="8"/>
  <c r="AF1015" i="8"/>
  <c r="AH1015" i="8"/>
  <c r="E1016" i="8"/>
  <c r="AF1016" i="8"/>
  <c r="AH1016" i="8"/>
  <c r="E1017" i="8"/>
  <c r="AF1017" i="8"/>
  <c r="AH1017" i="8"/>
  <c r="E1018" i="8"/>
  <c r="AF1018" i="8"/>
  <c r="AH1018" i="8"/>
  <c r="E1019" i="8"/>
  <c r="AF1019" i="8"/>
  <c r="AH1019" i="8"/>
  <c r="E1020" i="8"/>
  <c r="AF1020" i="8"/>
  <c r="AH1020" i="8"/>
  <c r="E1021" i="8"/>
  <c r="AF1021" i="8"/>
  <c r="AH1021" i="8"/>
  <c r="E1022" i="8"/>
  <c r="AF1022" i="8"/>
  <c r="AH1022" i="8"/>
  <c r="E1023" i="8"/>
  <c r="AF1023" i="8"/>
  <c r="AH1023" i="8"/>
  <c r="E1024" i="8"/>
  <c r="AF1024" i="8"/>
  <c r="AH1024" i="8"/>
  <c r="E1025" i="8"/>
  <c r="AF1025" i="8"/>
  <c r="AH1025" i="8"/>
  <c r="E1026" i="8"/>
  <c r="AF1026" i="8"/>
  <c r="AH1026" i="8"/>
  <c r="E1027" i="8"/>
  <c r="AF1027" i="8"/>
  <c r="AH1027" i="8"/>
  <c r="E1028" i="8"/>
  <c r="AF1028" i="8"/>
  <c r="AH1028" i="8"/>
  <c r="E1029" i="8"/>
  <c r="AF1029" i="8"/>
  <c r="AH1029" i="8"/>
  <c r="E1030" i="8"/>
  <c r="AF1030" i="8"/>
  <c r="AH1030" i="8"/>
  <c r="E1031" i="8"/>
  <c r="AF1031" i="8"/>
  <c r="AH1031" i="8"/>
  <c r="E1032" i="8"/>
  <c r="AF1032" i="8"/>
  <c r="AH1032" i="8"/>
  <c r="E1033" i="8"/>
  <c r="AF1033" i="8"/>
  <c r="AH1033" i="8"/>
  <c r="E1034" i="8"/>
  <c r="AF1034" i="8"/>
  <c r="AH1034" i="8"/>
  <c r="E57" i="8"/>
  <c r="AF57" i="8"/>
  <c r="AH57" i="8"/>
  <c r="E58" i="8"/>
  <c r="AF58" i="8"/>
  <c r="AH58" i="8"/>
  <c r="E60" i="8"/>
  <c r="AF60" i="8"/>
  <c r="AH60" i="8"/>
  <c r="E68" i="8"/>
  <c r="AF68" i="8"/>
  <c r="AH68" i="8"/>
  <c r="E71" i="8"/>
  <c r="AF71" i="8"/>
  <c r="AH71" i="8"/>
  <c r="E74" i="8"/>
  <c r="AF74" i="8"/>
  <c r="AH74" i="8"/>
  <c r="E80" i="8"/>
  <c r="AF80" i="8"/>
  <c r="AH80" i="8"/>
  <c r="E85" i="8"/>
  <c r="AF85" i="8"/>
  <c r="AH85" i="8"/>
  <c r="E88" i="8"/>
  <c r="AF88" i="8"/>
  <c r="AH88" i="8"/>
  <c r="E92" i="8"/>
  <c r="AF92" i="8"/>
  <c r="AH92" i="8"/>
  <c r="E101" i="8"/>
  <c r="AF101" i="8"/>
  <c r="AH101" i="8"/>
  <c r="E105" i="8"/>
  <c r="AF105" i="8"/>
  <c r="AH105" i="8"/>
  <c r="E107" i="8"/>
  <c r="AF107" i="8"/>
  <c r="AH107" i="8"/>
  <c r="E113" i="8"/>
  <c r="AF113" i="8"/>
  <c r="AH113" i="8"/>
  <c r="E117" i="8"/>
  <c r="AF117" i="8"/>
  <c r="AH117" i="8"/>
  <c r="E118" i="8"/>
  <c r="AF118" i="8"/>
  <c r="AH118" i="8"/>
  <c r="E119" i="8"/>
  <c r="AF119" i="8"/>
  <c r="AH119" i="8"/>
  <c r="E121" i="8"/>
  <c r="AF121" i="8"/>
  <c r="AH121" i="8"/>
  <c r="E128" i="8"/>
  <c r="AF128" i="8"/>
  <c r="AH128" i="8"/>
  <c r="E131" i="8"/>
  <c r="AF131" i="8"/>
  <c r="AH131" i="8"/>
  <c r="E132" i="8"/>
  <c r="AF132" i="8"/>
  <c r="AH132" i="8"/>
  <c r="E135" i="8"/>
  <c r="AF135" i="8"/>
  <c r="AH135" i="8"/>
  <c r="E141" i="8"/>
  <c r="AF141" i="8"/>
  <c r="AH141" i="8"/>
  <c r="E147" i="8"/>
  <c r="AF147" i="8"/>
  <c r="AH147" i="8"/>
  <c r="E152" i="8"/>
  <c r="AF152" i="8"/>
  <c r="AH152" i="8"/>
  <c r="E156" i="8"/>
  <c r="AF156" i="8"/>
  <c r="AH156" i="8"/>
  <c r="E163" i="8"/>
  <c r="AF163" i="8"/>
  <c r="AH163" i="8"/>
  <c r="E172" i="8"/>
  <c r="AF172" i="8"/>
  <c r="AH172" i="8"/>
  <c r="E229" i="8"/>
  <c r="AF229" i="8"/>
  <c r="AH229" i="8"/>
  <c r="E230" i="8"/>
  <c r="AF230" i="8"/>
  <c r="AH230" i="8"/>
  <c r="E231" i="8"/>
  <c r="AF231" i="8"/>
  <c r="AH231" i="8"/>
  <c r="E232" i="8"/>
  <c r="AF232" i="8"/>
  <c r="AH232" i="8"/>
  <c r="E233" i="8"/>
  <c r="AF233" i="8"/>
  <c r="AH233" i="8"/>
  <c r="E234" i="8"/>
  <c r="AF234" i="8"/>
  <c r="AH234" i="8"/>
  <c r="E235" i="8"/>
  <c r="AF235" i="8"/>
  <c r="AH235" i="8"/>
  <c r="E236" i="8"/>
  <c r="AF236" i="8"/>
  <c r="AH236" i="8"/>
  <c r="E237" i="8"/>
  <c r="AF237" i="8"/>
  <c r="AH237" i="8"/>
  <c r="E274" i="8"/>
  <c r="AF274" i="8"/>
  <c r="AH274" i="8"/>
  <c r="E280" i="8"/>
  <c r="AF280" i="8"/>
  <c r="AH280" i="8"/>
  <c r="E281" i="8"/>
  <c r="AF281" i="8"/>
  <c r="AH281" i="8"/>
  <c r="E282" i="8"/>
  <c r="AF282" i="8"/>
  <c r="AH282" i="8"/>
  <c r="E283" i="8"/>
  <c r="AF283" i="8"/>
  <c r="AH283" i="8"/>
  <c r="E289" i="8"/>
  <c r="AF289" i="8"/>
  <c r="AH289" i="8"/>
  <c r="E300" i="8"/>
  <c r="AF300" i="8"/>
  <c r="AH300" i="8"/>
  <c r="E302" i="8"/>
  <c r="AF302" i="8"/>
  <c r="AH302" i="8"/>
  <c r="E308" i="8"/>
  <c r="AF308" i="8"/>
  <c r="AH308" i="8"/>
  <c r="E312" i="8"/>
  <c r="AF312" i="8"/>
  <c r="AH312" i="8"/>
  <c r="E313" i="8"/>
  <c r="AF313" i="8"/>
  <c r="AH313" i="8"/>
  <c r="E314" i="8"/>
  <c r="AF314" i="8"/>
  <c r="AH314" i="8"/>
  <c r="E315" i="8"/>
  <c r="AF315" i="8"/>
  <c r="AH315" i="8"/>
  <c r="E322" i="8"/>
  <c r="AF322" i="8"/>
  <c r="AH322" i="8"/>
  <c r="E325" i="8"/>
  <c r="AF325" i="8"/>
  <c r="AH325" i="8"/>
  <c r="E326" i="8"/>
  <c r="AF326" i="8"/>
  <c r="AH326" i="8"/>
  <c r="E333" i="8"/>
  <c r="AF333" i="8"/>
  <c r="AH333" i="8"/>
  <c r="E335" i="8"/>
  <c r="AF335" i="8"/>
  <c r="AH335" i="8"/>
  <c r="E348" i="8"/>
  <c r="AF348" i="8"/>
  <c r="AH348" i="8"/>
  <c r="E364" i="8"/>
  <c r="AF364" i="8"/>
  <c r="AH364" i="8"/>
  <c r="E365" i="8"/>
  <c r="AF365" i="8"/>
  <c r="AH365" i="8"/>
  <c r="E366" i="8"/>
  <c r="AF366" i="8"/>
  <c r="AH366" i="8"/>
  <c r="E367" i="8"/>
  <c r="AF367" i="8"/>
  <c r="AH367" i="8"/>
  <c r="E368" i="8"/>
  <c r="AF368" i="8"/>
  <c r="AH368" i="8"/>
  <c r="E369" i="8"/>
  <c r="AF369" i="8"/>
  <c r="AH369" i="8"/>
  <c r="E370" i="8"/>
  <c r="AF370" i="8"/>
  <c r="AH370" i="8"/>
  <c r="E372" i="8"/>
  <c r="AF372" i="8"/>
  <c r="AH372" i="8"/>
  <c r="E373" i="8"/>
  <c r="AF373" i="8"/>
  <c r="AH373" i="8"/>
  <c r="E379" i="8"/>
  <c r="AF379" i="8"/>
  <c r="AH379" i="8"/>
  <c r="E386" i="8"/>
  <c r="AF386" i="8"/>
  <c r="AH386" i="8"/>
  <c r="E388" i="8"/>
  <c r="AF388" i="8"/>
  <c r="AH388" i="8"/>
  <c r="E396" i="8"/>
  <c r="AF396" i="8"/>
  <c r="AH396" i="8"/>
  <c r="E397" i="8"/>
  <c r="AF397" i="8"/>
  <c r="AH397" i="8"/>
  <c r="E401" i="8"/>
  <c r="AF401" i="8"/>
  <c r="AH401" i="8"/>
  <c r="E404" i="8"/>
  <c r="AF404" i="8"/>
  <c r="AH404" i="8"/>
  <c r="E409" i="8"/>
  <c r="AF409" i="8"/>
  <c r="AH409" i="8"/>
  <c r="E411" i="8"/>
  <c r="AF411" i="8"/>
  <c r="AH411" i="8"/>
  <c r="E422" i="8"/>
  <c r="AF422" i="8"/>
  <c r="AH422" i="8"/>
  <c r="E39" i="8"/>
  <c r="AF39" i="8"/>
  <c r="AH39" i="8"/>
  <c r="E45" i="8"/>
  <c r="AF45" i="8"/>
  <c r="AH45" i="8"/>
  <c r="E47" i="8"/>
  <c r="AF47" i="8"/>
  <c r="AH47" i="8"/>
  <c r="E50" i="8"/>
  <c r="AF50" i="8"/>
  <c r="AH50" i="8"/>
  <c r="E51" i="8"/>
  <c r="AF51" i="8"/>
  <c r="AH51" i="8"/>
  <c r="E52" i="8"/>
  <c r="AF52" i="8"/>
  <c r="AH52" i="8"/>
  <c r="E53" i="8"/>
  <c r="AF53" i="8"/>
  <c r="AH53" i="8"/>
  <c r="E54" i="8"/>
  <c r="AF54" i="8"/>
  <c r="AH54" i="8"/>
  <c r="E66" i="8"/>
  <c r="AF66" i="8"/>
  <c r="AH66" i="8"/>
  <c r="E78" i="8"/>
  <c r="AF78" i="8"/>
  <c r="AH78" i="8"/>
  <c r="E81" i="8"/>
  <c r="AF81" i="8"/>
  <c r="AH81" i="8"/>
  <c r="E86" i="8"/>
  <c r="AF86" i="8"/>
  <c r="AH86" i="8"/>
  <c r="E87" i="8"/>
  <c r="AF87" i="8"/>
  <c r="AH87" i="8"/>
  <c r="E94" i="8"/>
  <c r="AF94" i="8"/>
  <c r="AH94" i="8"/>
  <c r="E95" i="8"/>
  <c r="AF95" i="8"/>
  <c r="AH95" i="8"/>
  <c r="E99" i="8"/>
  <c r="AF99" i="8"/>
  <c r="AH99" i="8"/>
  <c r="E130" i="8"/>
  <c r="AF130" i="8"/>
  <c r="AH130" i="8"/>
  <c r="E142" i="8"/>
  <c r="AF142" i="8"/>
  <c r="AH142" i="8"/>
  <c r="E144" i="8"/>
  <c r="AF144" i="8"/>
  <c r="AH144" i="8"/>
  <c r="E148" i="8"/>
  <c r="AF148" i="8"/>
  <c r="AH148" i="8"/>
  <c r="E150" i="8"/>
  <c r="AF150" i="8"/>
  <c r="AH150" i="8"/>
  <c r="E167" i="8"/>
  <c r="AF167" i="8"/>
  <c r="AH167" i="8"/>
  <c r="E171" i="8"/>
  <c r="AF171" i="8"/>
  <c r="AH171" i="8"/>
  <c r="E173" i="8"/>
  <c r="AF173" i="8"/>
  <c r="AH173" i="8"/>
  <c r="E174" i="8"/>
  <c r="AF174" i="8"/>
  <c r="AH174" i="8"/>
  <c r="E238" i="8"/>
  <c r="AF238" i="8"/>
  <c r="AH238" i="8"/>
  <c r="E239" i="8"/>
  <c r="AF239" i="8"/>
  <c r="AH239" i="8"/>
  <c r="E240" i="8"/>
  <c r="AF240" i="8"/>
  <c r="AH240" i="8"/>
  <c r="E241" i="8"/>
  <c r="AF241" i="8"/>
  <c r="AH241" i="8"/>
  <c r="E242" i="8"/>
  <c r="AF242" i="8"/>
  <c r="AH242" i="8"/>
  <c r="E243" i="8"/>
  <c r="AF243" i="8"/>
  <c r="AH243" i="8"/>
  <c r="E244" i="8"/>
  <c r="AF244" i="8"/>
  <c r="AH244" i="8"/>
  <c r="E245" i="8"/>
  <c r="AF245" i="8"/>
  <c r="AH245" i="8"/>
  <c r="E246" i="8"/>
  <c r="AF246" i="8"/>
  <c r="AH246" i="8"/>
  <c r="E278" i="8"/>
  <c r="AF278" i="8"/>
  <c r="AH278" i="8"/>
  <c r="E288" i="8"/>
  <c r="AF288" i="8"/>
  <c r="AH288" i="8"/>
  <c r="E304" i="8"/>
  <c r="AF304" i="8"/>
  <c r="AH304" i="8"/>
  <c r="E305" i="8"/>
  <c r="AF305" i="8"/>
  <c r="AH305" i="8"/>
  <c r="E317" i="8"/>
  <c r="AF317" i="8"/>
  <c r="AH317" i="8"/>
  <c r="E320" i="8"/>
  <c r="AF320" i="8"/>
  <c r="AH320" i="8"/>
  <c r="E323" i="8"/>
  <c r="AF323" i="8"/>
  <c r="AH323" i="8"/>
  <c r="E329" i="8"/>
  <c r="AF329" i="8"/>
  <c r="AH329" i="8"/>
  <c r="E355" i="8"/>
  <c r="AF355" i="8"/>
  <c r="AH355" i="8"/>
  <c r="E356" i="8"/>
  <c r="AF356" i="8"/>
  <c r="AH356" i="8"/>
  <c r="E357" i="8"/>
  <c r="AF357" i="8"/>
  <c r="AH357" i="8"/>
  <c r="E358" i="8"/>
  <c r="AF358" i="8"/>
  <c r="AH358" i="8"/>
  <c r="E359" i="8"/>
  <c r="AF359" i="8"/>
  <c r="AH359" i="8"/>
  <c r="E360" i="8"/>
  <c r="AF360" i="8"/>
  <c r="AH360" i="8"/>
  <c r="E361" i="8"/>
  <c r="AF361" i="8"/>
  <c r="AH361" i="8"/>
  <c r="E362" i="8"/>
  <c r="AF362" i="8"/>
  <c r="AH362" i="8"/>
  <c r="E363" i="8"/>
  <c r="AF363" i="8"/>
  <c r="AH363" i="8"/>
  <c r="E371" i="8"/>
  <c r="AF371" i="8"/>
  <c r="AH371" i="8"/>
  <c r="E375" i="8"/>
  <c r="AF375" i="8"/>
  <c r="AH375" i="8"/>
  <c r="E376" i="8"/>
  <c r="AF376" i="8"/>
  <c r="AH376" i="8"/>
  <c r="E382" i="8"/>
  <c r="AF382" i="8"/>
  <c r="AH382" i="8"/>
  <c r="E387" i="8"/>
  <c r="AF387" i="8"/>
  <c r="AH387" i="8"/>
  <c r="E391" i="8"/>
  <c r="AF391" i="8"/>
  <c r="AH391" i="8"/>
  <c r="E394" i="8"/>
  <c r="AF394" i="8"/>
  <c r="AH394" i="8"/>
  <c r="E420" i="8"/>
  <c r="AF420" i="8"/>
  <c r="AH420" i="8"/>
  <c r="E46" i="8"/>
  <c r="AF46" i="8"/>
  <c r="AH46" i="8"/>
  <c r="E49" i="8"/>
  <c r="AF49" i="8"/>
  <c r="AH49" i="8"/>
  <c r="E59" i="8"/>
  <c r="AF59" i="8"/>
  <c r="AH59" i="8"/>
  <c r="E64" i="8"/>
  <c r="AF64" i="8"/>
  <c r="AH64" i="8"/>
  <c r="E75" i="8"/>
  <c r="AF75" i="8"/>
  <c r="AH75" i="8"/>
  <c r="E84" i="8"/>
  <c r="AF84" i="8"/>
  <c r="AH84" i="8"/>
  <c r="E91" i="8"/>
  <c r="AF91" i="8"/>
  <c r="AH91" i="8"/>
  <c r="E98" i="8"/>
  <c r="AF98" i="8"/>
  <c r="AH98" i="8"/>
  <c r="E104" i="8"/>
  <c r="AF104" i="8"/>
  <c r="AH104" i="8"/>
  <c r="E111" i="8"/>
  <c r="AF111" i="8"/>
  <c r="AH111" i="8"/>
  <c r="E115" i="8"/>
  <c r="AF115" i="8"/>
  <c r="AH115" i="8"/>
  <c r="E122" i="8"/>
  <c r="AF122" i="8"/>
  <c r="AH122" i="8"/>
  <c r="E157" i="8"/>
  <c r="AF157" i="8"/>
  <c r="AH157" i="8"/>
  <c r="E176" i="8"/>
  <c r="AF176" i="8"/>
  <c r="AH176" i="8"/>
  <c r="E177" i="8"/>
  <c r="AF177" i="8"/>
  <c r="AH177" i="8"/>
  <c r="E178" i="8"/>
  <c r="AF178" i="8"/>
  <c r="AH178" i="8"/>
  <c r="E179" i="8"/>
  <c r="AF179" i="8"/>
  <c r="AH179" i="8"/>
  <c r="E247" i="8"/>
  <c r="AF247" i="8"/>
  <c r="AH247" i="8"/>
  <c r="E248" i="8"/>
  <c r="AF248" i="8"/>
  <c r="AH248" i="8"/>
  <c r="E249" i="8"/>
  <c r="AF249" i="8"/>
  <c r="AH249" i="8"/>
  <c r="E250" i="8"/>
  <c r="AF250" i="8"/>
  <c r="AH250" i="8"/>
  <c r="E251" i="8"/>
  <c r="AF251" i="8"/>
  <c r="AH251" i="8"/>
  <c r="E252" i="8"/>
  <c r="AF252" i="8"/>
  <c r="AH252" i="8"/>
  <c r="E253" i="8"/>
  <c r="AF253" i="8"/>
  <c r="AH253" i="8"/>
  <c r="E254" i="8"/>
  <c r="AF254" i="8"/>
  <c r="AH254" i="8"/>
  <c r="E255" i="8"/>
  <c r="AF255" i="8"/>
  <c r="AH255" i="8"/>
  <c r="E275" i="8"/>
  <c r="AF275" i="8"/>
  <c r="AH275" i="8"/>
  <c r="E276" i="8"/>
  <c r="AF276" i="8"/>
  <c r="AH276" i="8"/>
  <c r="E292" i="8"/>
  <c r="AF292" i="8"/>
  <c r="AH292" i="8"/>
  <c r="E295" i="8"/>
  <c r="AF295" i="8"/>
  <c r="AH295" i="8"/>
  <c r="E298" i="8"/>
  <c r="AF298" i="8"/>
  <c r="AH298" i="8"/>
  <c r="E299" i="8"/>
  <c r="AF299" i="8"/>
  <c r="AH299" i="8"/>
  <c r="E301" i="8"/>
  <c r="AF301" i="8"/>
  <c r="AH301" i="8"/>
  <c r="E309" i="8"/>
  <c r="AF309" i="8"/>
  <c r="AH309" i="8"/>
  <c r="E336" i="8"/>
  <c r="AF336" i="8"/>
  <c r="AH336" i="8"/>
  <c r="E345" i="8"/>
  <c r="AF345" i="8"/>
  <c r="AH345" i="8"/>
  <c r="E351" i="8"/>
  <c r="AF351" i="8"/>
  <c r="AH351" i="8"/>
  <c r="E352" i="8"/>
  <c r="AF352" i="8"/>
  <c r="AH352" i="8"/>
  <c r="E353" i="8"/>
  <c r="AF353" i="8"/>
  <c r="AH353" i="8"/>
  <c r="E354" i="8"/>
  <c r="AF354" i="8"/>
  <c r="AH354" i="8"/>
  <c r="E377" i="8"/>
  <c r="AF377" i="8"/>
  <c r="AH377" i="8"/>
  <c r="E407" i="8"/>
  <c r="AF407" i="8"/>
  <c r="AH407" i="8"/>
  <c r="E415" i="8"/>
  <c r="AF415" i="8"/>
  <c r="AH415" i="8"/>
  <c r="E418" i="8"/>
  <c r="AF418" i="8"/>
  <c r="AH418" i="8"/>
  <c r="E423" i="8"/>
  <c r="AF423" i="8"/>
  <c r="AH423" i="8"/>
  <c r="C7" i="8"/>
  <c r="D7" i="8"/>
  <c r="E35" i="8"/>
  <c r="AF35" i="8"/>
  <c r="AH35" i="8"/>
  <c r="E76" i="8"/>
  <c r="AF76" i="8"/>
  <c r="AH76" i="8"/>
  <c r="E97" i="8"/>
  <c r="AF97" i="8"/>
  <c r="AH97" i="8"/>
  <c r="E129" i="8"/>
  <c r="AF129" i="8"/>
  <c r="AH129" i="8"/>
  <c r="E137" i="8"/>
  <c r="AF137" i="8"/>
  <c r="AH137" i="8"/>
  <c r="E138" i="8"/>
  <c r="AF138" i="8"/>
  <c r="AH138" i="8"/>
  <c r="E160" i="8"/>
  <c r="AF160" i="8"/>
  <c r="AH160" i="8"/>
  <c r="E169" i="8"/>
  <c r="AF169" i="8"/>
  <c r="AH169" i="8"/>
  <c r="E175" i="8"/>
  <c r="AF175" i="8"/>
  <c r="AH175" i="8"/>
  <c r="E256" i="8"/>
  <c r="AF256" i="8"/>
  <c r="AH256" i="8"/>
  <c r="E257" i="8"/>
  <c r="AF257" i="8"/>
  <c r="AH257" i="8"/>
  <c r="E258" i="8"/>
  <c r="AF258" i="8"/>
  <c r="AH258" i="8"/>
  <c r="E259" i="8"/>
  <c r="AF259" i="8"/>
  <c r="AH259" i="8"/>
  <c r="E260" i="8"/>
  <c r="AF260" i="8"/>
  <c r="AH260" i="8"/>
  <c r="E261" i="8"/>
  <c r="AF261" i="8"/>
  <c r="AH261" i="8"/>
  <c r="E262" i="8"/>
  <c r="AF262" i="8"/>
  <c r="AH262" i="8"/>
  <c r="E263" i="8"/>
  <c r="AF263" i="8"/>
  <c r="AH263" i="8"/>
  <c r="E264" i="8"/>
  <c r="AF264" i="8"/>
  <c r="AH264" i="8"/>
  <c r="E265" i="8"/>
  <c r="AF265" i="8"/>
  <c r="AH265" i="8"/>
  <c r="E291" i="8"/>
  <c r="AF291" i="8"/>
  <c r="AH291" i="8"/>
  <c r="E306" i="8"/>
  <c r="AF306" i="8"/>
  <c r="AH306" i="8"/>
  <c r="E339" i="8"/>
  <c r="AF339" i="8"/>
  <c r="AH339" i="8"/>
  <c r="E374" i="8"/>
  <c r="AF374" i="8"/>
  <c r="AH374" i="8"/>
  <c r="E403" i="8"/>
  <c r="AF403" i="8"/>
  <c r="AH403" i="8"/>
  <c r="E417" i="8"/>
  <c r="AF417" i="8"/>
  <c r="AH417" i="8"/>
  <c r="C8" i="8"/>
  <c r="D8" i="8"/>
  <c r="E38" i="8"/>
  <c r="AF38" i="8"/>
  <c r="AH38" i="8"/>
  <c r="E48" i="8"/>
  <c r="AF48" i="8"/>
  <c r="AH48" i="8"/>
  <c r="E61" i="8"/>
  <c r="AF61" i="8"/>
  <c r="AH61" i="8"/>
  <c r="E96" i="8"/>
  <c r="AF96" i="8"/>
  <c r="AH96" i="8"/>
  <c r="E110" i="8"/>
  <c r="AF110" i="8"/>
  <c r="AH110" i="8"/>
  <c r="E143" i="8"/>
  <c r="AF143" i="8"/>
  <c r="AH143" i="8"/>
  <c r="E153" i="8"/>
  <c r="AF153" i="8"/>
  <c r="AH153" i="8"/>
  <c r="E155" i="8"/>
  <c r="AF155" i="8"/>
  <c r="AH155" i="8"/>
  <c r="E161" i="8"/>
  <c r="AF161" i="8"/>
  <c r="AH161" i="8"/>
  <c r="E166" i="8"/>
  <c r="AF166" i="8"/>
  <c r="AH166" i="8"/>
  <c r="E266" i="8"/>
  <c r="AF266" i="8"/>
  <c r="AH266" i="8"/>
  <c r="E267" i="8"/>
  <c r="AF267" i="8"/>
  <c r="AH267" i="8"/>
  <c r="E268" i="8"/>
  <c r="AF268" i="8"/>
  <c r="AH268" i="8"/>
  <c r="E269" i="8"/>
  <c r="AF269" i="8"/>
  <c r="AH269" i="8"/>
  <c r="E270" i="8"/>
  <c r="AF270" i="8"/>
  <c r="AH270" i="8"/>
  <c r="E271" i="8"/>
  <c r="AF271" i="8"/>
  <c r="AH271" i="8"/>
  <c r="E279" i="8"/>
  <c r="AF279" i="8"/>
  <c r="AH279" i="8"/>
  <c r="E297" i="8"/>
  <c r="AF297" i="8"/>
  <c r="AH297" i="8"/>
  <c r="E307" i="8"/>
  <c r="AF307" i="8"/>
  <c r="AH307" i="8"/>
  <c r="E350" i="8"/>
  <c r="AF350" i="8"/>
  <c r="AH350" i="8"/>
  <c r="E400" i="8"/>
  <c r="AF400" i="8"/>
  <c r="AH400" i="8"/>
  <c r="E408" i="8"/>
  <c r="AF408" i="8"/>
  <c r="AH408" i="8"/>
  <c r="E410" i="8"/>
  <c r="AF410" i="8"/>
  <c r="AH410" i="8"/>
  <c r="E412" i="8"/>
  <c r="AF412" i="8"/>
  <c r="AH412" i="8"/>
  <c r="E419" i="8"/>
  <c r="AF419" i="8"/>
  <c r="AH419" i="8"/>
  <c r="C9" i="8"/>
  <c r="D9" i="8"/>
  <c r="E44" i="8"/>
  <c r="AF44" i="8"/>
  <c r="AH44" i="8"/>
  <c r="E65" i="8"/>
  <c r="AF65" i="8"/>
  <c r="AH65" i="8"/>
  <c r="E79" i="8"/>
  <c r="AF79" i="8"/>
  <c r="AH79" i="8"/>
  <c r="E127" i="8"/>
  <c r="AF127" i="8"/>
  <c r="AH127" i="8"/>
  <c r="E272" i="8"/>
  <c r="AF272" i="8"/>
  <c r="AH272" i="8"/>
  <c r="E273" i="8"/>
  <c r="AF273" i="8"/>
  <c r="AH273" i="8"/>
  <c r="E342" i="8"/>
  <c r="AF342" i="8"/>
  <c r="AH342" i="8"/>
  <c r="E378" i="8"/>
  <c r="AF378" i="8"/>
  <c r="AH378" i="8"/>
  <c r="E416" i="8"/>
  <c r="AF416" i="8"/>
  <c r="AH416" i="8"/>
  <c r="E421" i="8"/>
  <c r="AF421" i="8"/>
  <c r="AH421" i="8"/>
  <c r="E36" i="8"/>
  <c r="AF36" i="8"/>
  <c r="AH36" i="8"/>
  <c r="E40" i="8"/>
  <c r="AF40" i="8"/>
  <c r="AH40" i="8"/>
  <c r="E41" i="8"/>
  <c r="AF41" i="8"/>
  <c r="AH41" i="8"/>
  <c r="E42" i="8"/>
  <c r="AF42" i="8"/>
  <c r="AH42" i="8"/>
  <c r="E43" i="8"/>
  <c r="AF43" i="8"/>
  <c r="AH43" i="8"/>
  <c r="E55" i="8"/>
  <c r="AF55" i="8"/>
  <c r="AH55" i="8"/>
  <c r="E56" i="8"/>
  <c r="AF56" i="8"/>
  <c r="AH56" i="8"/>
  <c r="E62" i="8"/>
  <c r="AF62" i="8"/>
  <c r="AH62" i="8"/>
  <c r="E82" i="8"/>
  <c r="AF82" i="8"/>
  <c r="AH82" i="8"/>
  <c r="E93" i="8"/>
  <c r="AF93" i="8"/>
  <c r="AH93" i="8"/>
  <c r="E106" i="8"/>
  <c r="AF106" i="8"/>
  <c r="AH106" i="8"/>
  <c r="E108" i="8"/>
  <c r="AF108" i="8"/>
  <c r="AH108" i="8"/>
  <c r="E109" i="8"/>
  <c r="AF109" i="8"/>
  <c r="AH109" i="8"/>
  <c r="E120" i="8"/>
  <c r="AF120" i="8"/>
  <c r="AH120" i="8"/>
  <c r="E123" i="8"/>
  <c r="AF123" i="8"/>
  <c r="AH123" i="8"/>
  <c r="E133" i="8"/>
  <c r="AF133" i="8"/>
  <c r="AH133" i="8"/>
  <c r="E139" i="8"/>
  <c r="AF139" i="8"/>
  <c r="AH139" i="8"/>
  <c r="E140" i="8"/>
  <c r="AF140" i="8"/>
  <c r="AH140" i="8"/>
  <c r="E145" i="8"/>
  <c r="AF145" i="8"/>
  <c r="AH145" i="8"/>
  <c r="E146" i="8"/>
  <c r="AF146" i="8"/>
  <c r="AH146" i="8"/>
  <c r="E149" i="8"/>
  <c r="AF149" i="8"/>
  <c r="AH149" i="8"/>
  <c r="E154" i="8"/>
  <c r="AF154" i="8"/>
  <c r="AH154" i="8"/>
  <c r="E158" i="8"/>
  <c r="AF158" i="8"/>
  <c r="AH158" i="8"/>
  <c r="E180" i="8"/>
  <c r="AF180" i="8"/>
  <c r="AH180" i="8"/>
  <c r="E181" i="8"/>
  <c r="AF181" i="8"/>
  <c r="AH181" i="8"/>
  <c r="E182" i="8"/>
  <c r="AF182" i="8"/>
  <c r="AH182" i="8"/>
  <c r="E183" i="8"/>
  <c r="AF183" i="8"/>
  <c r="AH183" i="8"/>
  <c r="E184" i="8"/>
  <c r="AF184" i="8"/>
  <c r="AH184" i="8"/>
  <c r="E185" i="8"/>
  <c r="AF185" i="8"/>
  <c r="AH185" i="8"/>
  <c r="E186" i="8"/>
  <c r="AF186" i="8"/>
  <c r="AH186" i="8"/>
  <c r="E187" i="8"/>
  <c r="AF187" i="8"/>
  <c r="AH187" i="8"/>
  <c r="E188" i="8"/>
  <c r="AF188" i="8"/>
  <c r="AH188" i="8"/>
  <c r="E189" i="8"/>
  <c r="AF189" i="8"/>
  <c r="AH189" i="8"/>
  <c r="E190" i="8"/>
  <c r="AF190" i="8"/>
  <c r="AH190" i="8"/>
  <c r="E290" i="8"/>
  <c r="AF290" i="8"/>
  <c r="AH290" i="8"/>
  <c r="E293" i="8"/>
  <c r="AF293" i="8"/>
  <c r="AH293" i="8"/>
  <c r="E296" i="8"/>
  <c r="AF296" i="8"/>
  <c r="AH296" i="8"/>
  <c r="E327" i="8"/>
  <c r="AF327" i="8"/>
  <c r="AH327" i="8"/>
  <c r="E328" i="8"/>
  <c r="AF328" i="8"/>
  <c r="AH328" i="8"/>
  <c r="E337" i="8"/>
  <c r="AF337" i="8"/>
  <c r="AH337" i="8"/>
  <c r="E343" i="8"/>
  <c r="AF343" i="8"/>
  <c r="AH343" i="8"/>
  <c r="E346" i="8"/>
  <c r="AF346" i="8"/>
  <c r="AH346" i="8"/>
  <c r="E349" i="8"/>
  <c r="AF349" i="8"/>
  <c r="AH349" i="8"/>
  <c r="E381" i="8"/>
  <c r="AF381" i="8"/>
  <c r="AH381" i="8"/>
  <c r="E384" i="8"/>
  <c r="AF384" i="8"/>
  <c r="AH384" i="8"/>
  <c r="E385" i="8"/>
  <c r="AF385" i="8"/>
  <c r="AH385" i="8"/>
  <c r="E399" i="8"/>
  <c r="AF399" i="8"/>
  <c r="AH399" i="8"/>
  <c r="E405" i="8"/>
  <c r="AF405" i="8"/>
  <c r="AH405" i="8"/>
  <c r="E424" i="8"/>
  <c r="AF424" i="8"/>
  <c r="AH424" i="8"/>
  <c r="E63" i="8"/>
  <c r="AF63" i="8"/>
  <c r="AH63" i="8"/>
  <c r="E89" i="8"/>
  <c r="AF89" i="8"/>
  <c r="AH89" i="8"/>
  <c r="E90" i="8"/>
  <c r="AF90" i="8"/>
  <c r="AH90" i="8"/>
  <c r="E125" i="8"/>
  <c r="AF125" i="8"/>
  <c r="AH125" i="8"/>
  <c r="E136" i="8"/>
  <c r="AF136" i="8"/>
  <c r="AH136" i="8"/>
  <c r="E159" i="8"/>
  <c r="AF159" i="8"/>
  <c r="AH159" i="8"/>
  <c r="E165" i="8"/>
  <c r="AF165" i="8"/>
  <c r="AH165" i="8"/>
  <c r="E191" i="8"/>
  <c r="AF191" i="8"/>
  <c r="AH191" i="8"/>
  <c r="E192" i="8"/>
  <c r="AF192" i="8"/>
  <c r="AH192" i="8"/>
  <c r="E193" i="8"/>
  <c r="AF193" i="8"/>
  <c r="AH193" i="8"/>
  <c r="E194" i="8"/>
  <c r="AF194" i="8"/>
  <c r="AH194" i="8"/>
  <c r="E195" i="8"/>
  <c r="AF195" i="8"/>
  <c r="AH195" i="8"/>
  <c r="E196" i="8"/>
  <c r="AF196" i="8"/>
  <c r="AH196" i="8"/>
  <c r="E197" i="8"/>
  <c r="AF197" i="8"/>
  <c r="AH197" i="8"/>
  <c r="E198" i="8"/>
  <c r="AF198" i="8"/>
  <c r="AH198" i="8"/>
  <c r="E199" i="8"/>
  <c r="AF199" i="8"/>
  <c r="AH199" i="8"/>
  <c r="E200" i="8"/>
  <c r="AF200" i="8"/>
  <c r="AH200" i="8"/>
  <c r="E201" i="8"/>
  <c r="AF201" i="8"/>
  <c r="AH201" i="8"/>
  <c r="E284" i="8"/>
  <c r="AF284" i="8"/>
  <c r="AH284" i="8"/>
  <c r="E285" i="8"/>
  <c r="AF285" i="8"/>
  <c r="AH285" i="8"/>
  <c r="E303" i="8"/>
  <c r="AF303" i="8"/>
  <c r="AH303" i="8"/>
  <c r="E316" i="8"/>
  <c r="AF316" i="8"/>
  <c r="AH316" i="8"/>
  <c r="E318" i="8"/>
  <c r="AF318" i="8"/>
  <c r="AH318" i="8"/>
  <c r="E319" i="8"/>
  <c r="AF319" i="8"/>
  <c r="AH319" i="8"/>
  <c r="E321" i="8"/>
  <c r="AF321" i="8"/>
  <c r="AH321" i="8"/>
  <c r="E324" i="8"/>
  <c r="AF324" i="8"/>
  <c r="AH324" i="8"/>
  <c r="E330" i="8"/>
  <c r="AF330" i="8"/>
  <c r="AH330" i="8"/>
  <c r="E340" i="8"/>
  <c r="AF340" i="8"/>
  <c r="AH340" i="8"/>
  <c r="E341" i="8"/>
  <c r="AF341" i="8"/>
  <c r="AH341" i="8"/>
  <c r="E347" i="8"/>
  <c r="AF347" i="8"/>
  <c r="AH347" i="8"/>
  <c r="E380" i="8"/>
  <c r="AF380" i="8"/>
  <c r="AH380" i="8"/>
  <c r="E383" i="8"/>
  <c r="AF383" i="8"/>
  <c r="AH383" i="8"/>
  <c r="E389" i="8"/>
  <c r="AF389" i="8"/>
  <c r="AH389" i="8"/>
  <c r="E390" i="8"/>
  <c r="AF390" i="8"/>
  <c r="AH390" i="8"/>
  <c r="E392" i="8"/>
  <c r="AF392" i="8"/>
  <c r="AH392" i="8"/>
  <c r="E393" i="8"/>
  <c r="AF393" i="8"/>
  <c r="AH393" i="8"/>
  <c r="E395" i="8"/>
  <c r="AF395" i="8"/>
  <c r="AH395" i="8"/>
  <c r="E425" i="8"/>
  <c r="AF425" i="8"/>
  <c r="AH425" i="8"/>
  <c r="E67" i="8"/>
  <c r="AF67" i="8"/>
  <c r="AH67" i="8"/>
  <c r="E70" i="8"/>
  <c r="AF70" i="8"/>
  <c r="AH70" i="8"/>
  <c r="E72" i="8"/>
  <c r="AF72" i="8"/>
  <c r="AH72" i="8"/>
  <c r="E73" i="8"/>
  <c r="AF73" i="8"/>
  <c r="AH73" i="8"/>
  <c r="E102" i="8"/>
  <c r="AF102" i="8"/>
  <c r="AH102" i="8"/>
  <c r="E114" i="8"/>
  <c r="AF114" i="8"/>
  <c r="AH114" i="8"/>
  <c r="E116" i="8"/>
  <c r="AF116" i="8"/>
  <c r="AH116" i="8"/>
  <c r="E126" i="8"/>
  <c r="AF126" i="8"/>
  <c r="AH126" i="8"/>
  <c r="E134" i="8"/>
  <c r="AF134" i="8"/>
  <c r="AH134" i="8"/>
  <c r="E164" i="8"/>
  <c r="AF164" i="8"/>
  <c r="AH164" i="8"/>
  <c r="E168" i="8"/>
  <c r="AF168" i="8"/>
  <c r="AH168" i="8"/>
  <c r="E202" i="8"/>
  <c r="AF202" i="8"/>
  <c r="AH202" i="8"/>
  <c r="E203" i="8"/>
  <c r="AF203" i="8"/>
  <c r="AH203" i="8"/>
  <c r="E204" i="8"/>
  <c r="AF204" i="8"/>
  <c r="AH204" i="8"/>
  <c r="E205" i="8"/>
  <c r="AF205" i="8"/>
  <c r="AH205" i="8"/>
  <c r="E206" i="8"/>
  <c r="AF206" i="8"/>
  <c r="AH206" i="8"/>
  <c r="E207" i="8"/>
  <c r="AF207" i="8"/>
  <c r="AH207" i="8"/>
  <c r="E208" i="8"/>
  <c r="AF208" i="8"/>
  <c r="AH208" i="8"/>
  <c r="E209" i="8"/>
  <c r="AF209" i="8"/>
  <c r="AH209" i="8"/>
  <c r="E210" i="8"/>
  <c r="AF210" i="8"/>
  <c r="AH210" i="8"/>
  <c r="E287" i="8"/>
  <c r="AF287" i="8"/>
  <c r="AH287" i="8"/>
  <c r="E310" i="8"/>
  <c r="AF310" i="8"/>
  <c r="AH310" i="8"/>
  <c r="E311" i="8"/>
  <c r="AF311" i="8"/>
  <c r="AH311" i="8"/>
  <c r="E332" i="8"/>
  <c r="AF332" i="8"/>
  <c r="AH332" i="8"/>
  <c r="E398" i="8"/>
  <c r="AF398" i="8"/>
  <c r="AH398" i="8"/>
  <c r="E402" i="8"/>
  <c r="AF402" i="8"/>
  <c r="AH402" i="8"/>
  <c r="E69" i="8"/>
  <c r="AF69" i="8"/>
  <c r="AH69" i="8"/>
  <c r="E83" i="8"/>
  <c r="AF83" i="8"/>
  <c r="AH83" i="8"/>
  <c r="E103" i="8"/>
  <c r="AF103" i="8"/>
  <c r="AH103" i="8"/>
  <c r="E112" i="8"/>
  <c r="AF112" i="8"/>
  <c r="AH112" i="8"/>
  <c r="E212" i="8"/>
  <c r="AF212" i="8"/>
  <c r="AH212" i="8"/>
  <c r="E213" i="8"/>
  <c r="AF213" i="8"/>
  <c r="AH213" i="8"/>
  <c r="E214" i="8"/>
  <c r="AF214" i="8"/>
  <c r="AH214" i="8"/>
  <c r="E215" i="8"/>
  <c r="AF215" i="8"/>
  <c r="AH215" i="8"/>
  <c r="E216" i="8"/>
  <c r="AF216" i="8"/>
  <c r="AH216" i="8"/>
  <c r="E334" i="8"/>
  <c r="AF334" i="8"/>
  <c r="AH334" i="8"/>
  <c r="E338" i="8"/>
  <c r="AF338" i="8"/>
  <c r="AH338" i="8"/>
  <c r="E413" i="8"/>
  <c r="AF413" i="8"/>
  <c r="AH413" i="8"/>
  <c r="E100" i="8"/>
  <c r="AF100" i="8"/>
  <c r="AH100" i="8"/>
  <c r="E124" i="8"/>
  <c r="AF124" i="8"/>
  <c r="AH124" i="8"/>
  <c r="E217" i="8"/>
  <c r="AF217" i="8"/>
  <c r="AH217" i="8"/>
  <c r="E218" i="8"/>
  <c r="AF218" i="8"/>
  <c r="AH218" i="8"/>
  <c r="E219" i="8"/>
  <c r="AF219" i="8"/>
  <c r="AH219" i="8"/>
  <c r="E220" i="8"/>
  <c r="AF220" i="8"/>
  <c r="AH220" i="8"/>
  <c r="E221" i="8"/>
  <c r="AF221" i="8"/>
  <c r="AH221" i="8"/>
  <c r="E222" i="8"/>
  <c r="AF222" i="8"/>
  <c r="AH222" i="8"/>
  <c r="E223" i="8"/>
  <c r="AF223" i="8"/>
  <c r="AH223" i="8"/>
  <c r="E224" i="8"/>
  <c r="AF224" i="8"/>
  <c r="AH224" i="8"/>
  <c r="E286" i="8"/>
  <c r="AF286" i="8"/>
  <c r="AH286" i="8"/>
  <c r="E344" i="8"/>
  <c r="AF344" i="8"/>
  <c r="AH344" i="8"/>
  <c r="E414" i="8"/>
  <c r="AF414" i="8"/>
  <c r="AH414" i="8"/>
  <c r="E37" i="8"/>
  <c r="AF37" i="8"/>
  <c r="AH37" i="8"/>
  <c r="E77" i="8"/>
  <c r="AF77" i="8"/>
  <c r="AH77" i="8"/>
  <c r="E151" i="8"/>
  <c r="AF151" i="8"/>
  <c r="AH151" i="8"/>
  <c r="E162" i="8"/>
  <c r="AF162" i="8"/>
  <c r="AH162" i="8"/>
  <c r="E170" i="8"/>
  <c r="AF170" i="8"/>
  <c r="AH170" i="8"/>
  <c r="E225" i="8"/>
  <c r="AF225" i="8"/>
  <c r="AH225" i="8"/>
  <c r="E226" i="8"/>
  <c r="AF226" i="8"/>
  <c r="AH226" i="8"/>
  <c r="E227" i="8"/>
  <c r="AF227" i="8"/>
  <c r="AH227" i="8"/>
  <c r="E228" i="8"/>
  <c r="AF228" i="8"/>
  <c r="AH228" i="8"/>
  <c r="E277" i="8"/>
  <c r="AF277" i="8"/>
  <c r="AH277" i="8"/>
  <c r="E331" i="8"/>
  <c r="AF331" i="8"/>
  <c r="AH331" i="8"/>
  <c r="E406" i="8"/>
  <c r="AF406" i="8"/>
  <c r="AH406" i="8"/>
  <c r="AH29" i="8"/>
  <c r="AT346" i="7"/>
  <c r="AT347" i="7"/>
  <c r="AT350" i="7"/>
  <c r="AT351" i="7"/>
  <c r="AT354" i="7"/>
  <c r="AT355" i="7"/>
  <c r="AT356" i="7"/>
  <c r="Z32" i="7"/>
  <c r="Y32" i="7"/>
  <c r="Z30" i="7"/>
  <c r="Y30" i="7"/>
  <c r="Y14" i="7"/>
  <c r="Y15" i="7"/>
  <c r="Y16" i="7"/>
  <c r="Y17" i="7"/>
  <c r="Y18" i="7"/>
  <c r="Y19" i="7"/>
  <c r="Y20" i="7"/>
  <c r="Y21" i="7"/>
  <c r="Y22" i="7"/>
  <c r="Y23" i="7"/>
  <c r="Y24" i="7"/>
  <c r="Z14" i="7"/>
  <c r="Z15" i="7"/>
  <c r="Z16" i="7"/>
  <c r="Z17" i="7"/>
  <c r="Z18" i="7"/>
  <c r="Z19" i="7"/>
  <c r="Z20" i="7"/>
  <c r="Z21" i="7"/>
  <c r="Z22" i="7"/>
  <c r="Z23" i="7"/>
  <c r="Z24" i="7"/>
  <c r="X32" i="7"/>
  <c r="M14" i="7"/>
  <c r="M15" i="7"/>
  <c r="M16" i="7"/>
  <c r="M17" i="7"/>
  <c r="M18" i="7"/>
  <c r="M19" i="7"/>
  <c r="M20" i="7"/>
  <c r="M21" i="7"/>
  <c r="M22" i="7"/>
  <c r="M23" i="7"/>
  <c r="N14" i="7"/>
  <c r="N15" i="7"/>
  <c r="N16" i="7"/>
  <c r="N17" i="7"/>
  <c r="N18" i="7"/>
  <c r="N19" i="7"/>
  <c r="N20" i="7"/>
  <c r="N21" i="7"/>
  <c r="N22" i="7"/>
  <c r="N23" i="7"/>
  <c r="O14" i="7"/>
  <c r="O15" i="7"/>
  <c r="O16" i="7"/>
  <c r="O17" i="7"/>
  <c r="O18" i="7"/>
  <c r="O19" i="7"/>
  <c r="O20" i="7"/>
  <c r="O21" i="7"/>
  <c r="O22" i="7"/>
  <c r="O23" i="7"/>
  <c r="P14" i="7"/>
  <c r="P15" i="7"/>
  <c r="P16" i="7"/>
  <c r="P17" i="7"/>
  <c r="P18" i="7"/>
  <c r="P19" i="7"/>
  <c r="P20" i="7"/>
  <c r="P21" i="7"/>
  <c r="P22" i="7"/>
  <c r="P23" i="7"/>
  <c r="Q14" i="7"/>
  <c r="Q15" i="7"/>
  <c r="Q16" i="7"/>
  <c r="Q17" i="7"/>
  <c r="Q18" i="7"/>
  <c r="Q19" i="7"/>
  <c r="Q20" i="7"/>
  <c r="Q21" i="7"/>
  <c r="Q22" i="7"/>
  <c r="Q23" i="7"/>
  <c r="R14" i="7"/>
  <c r="R15" i="7"/>
  <c r="R16" i="7"/>
  <c r="R17" i="7"/>
  <c r="R18" i="7"/>
  <c r="R19" i="7"/>
  <c r="R20" i="7"/>
  <c r="R21" i="7"/>
  <c r="R22" i="7"/>
  <c r="R23" i="7"/>
  <c r="S14" i="7"/>
  <c r="S15" i="7"/>
  <c r="S16" i="7"/>
  <c r="S17" i="7"/>
  <c r="S18" i="7"/>
  <c r="S19" i="7"/>
  <c r="S20" i="7"/>
  <c r="S21" i="7"/>
  <c r="S22" i="7"/>
  <c r="S23" i="7"/>
  <c r="T14" i="7"/>
  <c r="T15" i="7"/>
  <c r="T16" i="7"/>
  <c r="T17" i="7"/>
  <c r="T18" i="7"/>
  <c r="T19" i="7"/>
  <c r="T20" i="7"/>
  <c r="T21" i="7"/>
  <c r="T22" i="7"/>
  <c r="T23" i="7"/>
  <c r="U14" i="7"/>
  <c r="U15" i="7"/>
  <c r="U16" i="7"/>
  <c r="U17" i="7"/>
  <c r="U18" i="7"/>
  <c r="U19" i="7"/>
  <c r="U20" i="7"/>
  <c r="U21" i="7"/>
  <c r="U22" i="7"/>
  <c r="U23" i="7"/>
  <c r="V14" i="7"/>
  <c r="V15" i="7"/>
  <c r="V16" i="7"/>
  <c r="V17" i="7"/>
  <c r="V18" i="7"/>
  <c r="V19" i="7"/>
  <c r="V20" i="7"/>
  <c r="V21" i="7"/>
  <c r="V22" i="7"/>
  <c r="V23" i="7"/>
  <c r="W14" i="7"/>
  <c r="W15" i="7"/>
  <c r="W16" i="7"/>
  <c r="W17" i="7"/>
  <c r="W18" i="7"/>
  <c r="W19" i="7"/>
  <c r="W20" i="7"/>
  <c r="W21" i="7"/>
  <c r="W22" i="7"/>
  <c r="W23" i="7"/>
  <c r="X14" i="7"/>
  <c r="X15" i="7"/>
  <c r="X16" i="7"/>
  <c r="X17" i="7"/>
  <c r="X18" i="7"/>
  <c r="X19" i="7"/>
  <c r="X20" i="7"/>
  <c r="X21" i="7"/>
  <c r="X22" i="7"/>
  <c r="X23" i="7"/>
  <c r="AA14" i="7"/>
  <c r="AA15" i="7"/>
  <c r="AA16" i="7"/>
  <c r="AA17" i="7"/>
  <c r="AA18" i="7"/>
  <c r="AA19" i="7"/>
  <c r="AA20" i="7"/>
  <c r="AA21" i="7"/>
  <c r="AA22" i="7"/>
  <c r="AA23" i="7"/>
  <c r="AB14" i="7"/>
  <c r="AB15" i="7"/>
  <c r="AB16" i="7"/>
  <c r="AB17" i="7"/>
  <c r="AB18" i="7"/>
  <c r="AB19" i="7"/>
  <c r="AB20" i="7"/>
  <c r="AB21" i="7"/>
  <c r="AB22" i="7"/>
  <c r="AB23" i="7"/>
  <c r="AC14" i="7"/>
  <c r="AC15" i="7"/>
  <c r="AC16" i="7"/>
  <c r="AC17" i="7"/>
  <c r="AC18" i="7"/>
  <c r="AC19" i="7"/>
  <c r="AC20" i="7"/>
  <c r="AC21" i="7"/>
  <c r="AC22" i="7"/>
  <c r="AC23" i="7"/>
  <c r="AD14" i="7"/>
  <c r="AD15" i="7"/>
  <c r="AD16" i="7"/>
  <c r="AD17" i="7"/>
  <c r="AD18" i="7"/>
  <c r="AD19" i="7"/>
  <c r="AD20" i="7"/>
  <c r="AD21" i="7"/>
  <c r="AD22" i="7"/>
  <c r="AD23" i="7"/>
  <c r="AE14" i="7"/>
  <c r="AE15" i="7"/>
  <c r="AE16" i="7"/>
  <c r="AE17" i="7"/>
  <c r="AE18" i="7"/>
  <c r="AE19" i="7"/>
  <c r="AE20" i="7"/>
  <c r="AE21" i="7"/>
  <c r="AE22" i="7"/>
  <c r="AE23" i="7"/>
  <c r="AF15" i="7"/>
  <c r="AF20" i="7"/>
  <c r="AF21" i="7"/>
  <c r="AG14" i="7"/>
  <c r="AG15" i="7"/>
  <c r="AG16" i="7"/>
  <c r="AG17" i="7"/>
  <c r="AG18" i="7"/>
  <c r="AG19" i="7"/>
  <c r="AG20" i="7"/>
  <c r="AG21" i="7"/>
  <c r="AG22" i="7"/>
  <c r="AG23" i="7"/>
  <c r="L14" i="7"/>
  <c r="L15" i="7"/>
  <c r="L16" i="7"/>
  <c r="L17" i="7"/>
  <c r="L18" i="7"/>
  <c r="L19" i="7"/>
  <c r="L20" i="7"/>
  <c r="L21" i="7"/>
  <c r="L22" i="7"/>
  <c r="L23" i="7"/>
  <c r="V426" i="8"/>
  <c r="V427" i="8"/>
  <c r="V428" i="8"/>
  <c r="V429" i="8"/>
  <c r="AP195" i="8"/>
  <c r="AQ195" i="8"/>
  <c r="AP176" i="8"/>
  <c r="AQ176" i="8"/>
  <c r="AP366" i="8"/>
  <c r="AQ366" i="8"/>
  <c r="AP45" i="8"/>
  <c r="AQ45" i="8"/>
  <c r="AP386" i="8"/>
  <c r="AQ386" i="8"/>
  <c r="AP146" i="8"/>
  <c r="AQ146" i="8"/>
  <c r="AP308" i="8"/>
  <c r="AQ308" i="8"/>
  <c r="AP371" i="8"/>
  <c r="AQ371" i="8"/>
  <c r="AP375" i="8"/>
  <c r="AQ375" i="8"/>
  <c r="AP80" i="8"/>
  <c r="AQ80" i="8"/>
  <c r="AP152" i="8"/>
  <c r="AQ152" i="8"/>
  <c r="AP124" i="8"/>
  <c r="AQ124" i="8"/>
  <c r="AP68" i="8"/>
  <c r="AQ68" i="8"/>
  <c r="AP350" i="8"/>
  <c r="AQ350" i="8"/>
  <c r="AP300" i="8"/>
  <c r="AQ300" i="8"/>
  <c r="AP238" i="8"/>
  <c r="AQ238" i="8"/>
  <c r="AP362" i="8"/>
  <c r="AQ362" i="8"/>
  <c r="AP399" i="8"/>
  <c r="AQ399" i="8"/>
  <c r="AP101" i="8"/>
  <c r="AQ101" i="8"/>
  <c r="AP351" i="8"/>
  <c r="AQ351" i="8"/>
  <c r="AP373" i="8"/>
  <c r="AQ373" i="8"/>
  <c r="AP172" i="8"/>
  <c r="AQ172" i="8"/>
  <c r="AP274" i="8"/>
  <c r="AQ274" i="8"/>
  <c r="AP108" i="8"/>
  <c r="AQ108" i="8"/>
  <c r="AP229" i="8"/>
  <c r="AQ229" i="8"/>
  <c r="AP44" i="8"/>
  <c r="AQ44" i="8"/>
  <c r="AP46" i="8"/>
  <c r="AQ46" i="8"/>
  <c r="AP359" i="8"/>
  <c r="AQ359" i="8"/>
  <c r="AP318" i="8"/>
  <c r="AQ318" i="8"/>
  <c r="AP239" i="8"/>
  <c r="AQ239" i="8"/>
  <c r="AP191" i="8"/>
  <c r="AQ191" i="8"/>
  <c r="AP106" i="8"/>
  <c r="AQ106" i="8"/>
  <c r="AP202" i="8"/>
  <c r="AQ202" i="8"/>
  <c r="AP142" i="8"/>
  <c r="AQ142" i="8"/>
  <c r="AP58" i="8"/>
  <c r="AQ58" i="8"/>
  <c r="AP99" i="8"/>
  <c r="AQ99" i="8"/>
  <c r="AP301" i="8"/>
  <c r="AQ301" i="8"/>
  <c r="AP166" i="8"/>
  <c r="AQ166" i="8"/>
  <c r="AP56" i="8"/>
  <c r="AQ56" i="8"/>
  <c r="AP370" i="8"/>
  <c r="AQ370" i="8"/>
  <c r="AP165" i="8"/>
  <c r="AQ165" i="8"/>
  <c r="AP151" i="8"/>
  <c r="AQ151" i="8"/>
  <c r="AP364" i="8"/>
  <c r="AQ364" i="8"/>
  <c r="AP75" i="8"/>
  <c r="AQ75" i="8"/>
  <c r="AP35" i="8"/>
  <c r="AQ35" i="8"/>
  <c r="AP81" i="8"/>
  <c r="AQ81" i="8"/>
  <c r="AP140" i="8"/>
  <c r="AQ140" i="8"/>
  <c r="AP180" i="8"/>
  <c r="AQ180" i="8"/>
  <c r="AP136" i="8"/>
  <c r="AQ136" i="8"/>
  <c r="AP103" i="8"/>
  <c r="AQ103" i="8"/>
  <c r="AP114" i="8"/>
  <c r="AQ114" i="8"/>
  <c r="AP310" i="8"/>
  <c r="AQ310" i="8"/>
  <c r="AP137" i="8"/>
  <c r="AQ137" i="8"/>
  <c r="AP322" i="8"/>
  <c r="AQ322" i="8"/>
  <c r="AP95" i="8"/>
  <c r="AQ95" i="8"/>
  <c r="AP184" i="8"/>
  <c r="AQ184" i="8"/>
  <c r="AP144" i="8"/>
  <c r="AQ144" i="8"/>
  <c r="AP54" i="8"/>
  <c r="AQ54" i="8"/>
  <c r="AP143" i="8"/>
  <c r="AQ143" i="8"/>
  <c r="AP348" i="8"/>
  <c r="AQ348" i="8"/>
  <c r="AP278" i="8"/>
  <c r="AQ278" i="8"/>
  <c r="AP355" i="8"/>
  <c r="AQ355" i="8"/>
  <c r="AP240" i="8"/>
  <c r="AQ240" i="8"/>
  <c r="AP279" i="8"/>
  <c r="AQ279" i="8"/>
  <c r="AP392" i="8"/>
  <c r="AQ392" i="8"/>
  <c r="AP213" i="8"/>
  <c r="AQ213" i="8"/>
  <c r="AP379" i="8"/>
  <c r="AQ379" i="8"/>
  <c r="AP163" i="8"/>
  <c r="AQ163" i="8"/>
  <c r="AP288" i="8"/>
  <c r="AQ288" i="8"/>
  <c r="AP280" i="8"/>
  <c r="AQ280" i="8"/>
  <c r="AP266" i="8"/>
  <c r="AQ266" i="8"/>
  <c r="AP135" i="8"/>
  <c r="AQ135" i="8"/>
  <c r="AP185" i="8"/>
  <c r="AQ185" i="8"/>
  <c r="AP267" i="8"/>
  <c r="AQ267" i="8"/>
  <c r="AP155" i="8"/>
  <c r="AQ155" i="8"/>
  <c r="AP70" i="8"/>
  <c r="AQ70" i="8"/>
  <c r="AP407" i="8"/>
  <c r="AQ407" i="8"/>
  <c r="AP256" i="8"/>
  <c r="AQ256" i="8"/>
  <c r="AP360" i="8"/>
  <c r="AQ360" i="8"/>
  <c r="AP381" i="8"/>
  <c r="AQ381" i="8"/>
  <c r="AP316" i="8"/>
  <c r="AQ316" i="8"/>
  <c r="AP287" i="8"/>
  <c r="AQ287" i="8"/>
  <c r="AP181" i="8"/>
  <c r="AQ181" i="8"/>
  <c r="AP410" i="8"/>
  <c r="AQ410" i="8"/>
  <c r="AP116" i="8"/>
  <c r="AQ116" i="8"/>
  <c r="AP268" i="8"/>
  <c r="AQ268" i="8"/>
  <c r="AP297" i="8"/>
  <c r="AQ297" i="8"/>
  <c r="AP335" i="8"/>
  <c r="AQ335" i="8"/>
  <c r="AP164" i="8"/>
  <c r="AQ164" i="8"/>
  <c r="AP162" i="8"/>
  <c r="AQ162" i="8"/>
  <c r="AP177" i="8"/>
  <c r="AQ177" i="8"/>
  <c r="AP380" i="8"/>
  <c r="AQ380" i="8"/>
  <c r="AP305" i="8"/>
  <c r="AQ305" i="8"/>
  <c r="AP400" i="8"/>
  <c r="AQ400" i="8"/>
  <c r="AP217" i="8"/>
  <c r="AQ217" i="8"/>
  <c r="AP178" i="8"/>
  <c r="AQ178" i="8"/>
  <c r="AP402" i="8"/>
  <c r="AQ402" i="8"/>
  <c r="AP272" i="8"/>
  <c r="AQ272" i="8"/>
  <c r="AP206" i="8"/>
  <c r="AQ206" i="8"/>
  <c r="AP207" i="8"/>
  <c r="AQ207" i="8"/>
  <c r="AP186" i="8"/>
  <c r="AQ186" i="8"/>
  <c r="AP132" i="8"/>
  <c r="AQ132" i="8"/>
  <c r="AP62" i="8"/>
  <c r="AQ62" i="8"/>
  <c r="AP349" i="8"/>
  <c r="AQ349" i="8"/>
  <c r="AP408" i="8"/>
  <c r="AQ408" i="8"/>
  <c r="AP298" i="8"/>
  <c r="AQ298" i="8"/>
  <c r="AP196" i="8"/>
  <c r="AQ196" i="8"/>
  <c r="AP208" i="8"/>
  <c r="AQ208" i="8"/>
  <c r="AP346" i="8"/>
  <c r="AQ346" i="8"/>
  <c r="AP292" i="8"/>
  <c r="AQ292" i="8"/>
  <c r="AP345" i="8"/>
  <c r="AQ345" i="8"/>
  <c r="AP126" i="8"/>
  <c r="AQ126" i="8"/>
  <c r="AP111" i="8"/>
  <c r="AQ111" i="8"/>
  <c r="AP100" i="8"/>
  <c r="AQ100" i="8"/>
  <c r="AP38" i="8"/>
  <c r="AQ38" i="8"/>
  <c r="AP304" i="8"/>
  <c r="AQ304" i="8"/>
  <c r="AP325" i="8"/>
  <c r="AQ325" i="8"/>
  <c r="AP394" i="8"/>
  <c r="AQ394" i="8"/>
  <c r="AP209" i="8"/>
  <c r="AQ209" i="8"/>
  <c r="AP233" i="8"/>
  <c r="AQ233" i="8"/>
  <c r="AP276" i="8"/>
  <c r="AQ276" i="8"/>
  <c r="AP255" i="8"/>
  <c r="AQ255" i="8"/>
  <c r="AP115" i="8"/>
  <c r="AQ115" i="8"/>
  <c r="AP282" i="8"/>
  <c r="AQ282" i="8"/>
  <c r="AP192" i="8"/>
  <c r="AQ192" i="8"/>
  <c r="AP405" i="8"/>
  <c r="AQ405" i="8"/>
  <c r="AP225" i="8"/>
  <c r="AQ225" i="8"/>
  <c r="AP257" i="8"/>
  <c r="AQ257" i="8"/>
  <c r="AP87" i="8"/>
  <c r="AQ87" i="8"/>
  <c r="AP331" i="8"/>
  <c r="AQ331" i="8"/>
  <c r="AP368" i="8"/>
  <c r="AQ368" i="8"/>
  <c r="AP138" i="8"/>
  <c r="AQ138" i="8"/>
  <c r="AP311" i="8"/>
  <c r="AQ311" i="8"/>
  <c r="AP168" i="8"/>
  <c r="AQ168" i="8"/>
  <c r="AP170" i="8"/>
  <c r="AQ170" i="8"/>
  <c r="AP210" i="8"/>
  <c r="AQ210" i="8"/>
  <c r="AP211" i="8"/>
  <c r="AQ211" i="8"/>
  <c r="AP251" i="8"/>
  <c r="AQ251" i="8"/>
  <c r="AP167" i="8"/>
  <c r="AQ167" i="8"/>
  <c r="AP275" i="8"/>
  <c r="AQ275" i="8"/>
  <c r="AP241" i="8"/>
  <c r="AQ241" i="8"/>
  <c r="AP269" i="8"/>
  <c r="AQ269" i="8"/>
  <c r="AP203" i="8"/>
  <c r="AQ203" i="8"/>
  <c r="AP193" i="8"/>
  <c r="AQ193" i="8"/>
  <c r="AP397" i="8"/>
  <c r="AQ397" i="8"/>
  <c r="AP160" i="8"/>
  <c r="AQ160" i="8"/>
  <c r="AP182" i="8"/>
  <c r="AQ182" i="8"/>
  <c r="AP63" i="8"/>
  <c r="AQ63" i="8"/>
  <c r="AP92" i="8"/>
  <c r="AQ92" i="8"/>
  <c r="AP150" i="8"/>
  <c r="AQ150" i="8"/>
  <c r="AP309" i="8"/>
  <c r="AQ309" i="8"/>
  <c r="AP161" i="8"/>
  <c r="AQ161" i="8"/>
  <c r="AP353" i="8"/>
  <c r="AQ353" i="8"/>
  <c r="AP204" i="8"/>
  <c r="AQ204" i="8"/>
  <c r="AP218" i="8"/>
  <c r="AQ218" i="8"/>
  <c r="AP234" i="8"/>
  <c r="AQ234" i="8"/>
  <c r="AP299" i="8"/>
  <c r="AQ299" i="8"/>
  <c r="AP219" i="8"/>
  <c r="AQ219" i="8"/>
  <c r="AP91" i="8"/>
  <c r="AQ91" i="8"/>
  <c r="AP403" i="8"/>
  <c r="AQ403" i="8"/>
  <c r="AP102" i="8"/>
  <c r="AQ102" i="8"/>
  <c r="AP252" i="8"/>
  <c r="AQ252" i="8"/>
  <c r="AP284" i="8"/>
  <c r="AQ284" i="8"/>
  <c r="AP289" i="8"/>
  <c r="AQ289" i="8"/>
  <c r="AP134" i="8"/>
  <c r="AQ134" i="8"/>
  <c r="AP133" i="8"/>
  <c r="AQ133" i="8"/>
  <c r="AP89" i="8"/>
  <c r="AQ89" i="8"/>
  <c r="AP55" i="8"/>
  <c r="AQ55" i="8"/>
  <c r="AP50" i="8"/>
  <c r="AQ50" i="8"/>
  <c r="AP149" i="8"/>
  <c r="AQ149" i="8"/>
  <c r="AP79" i="8"/>
  <c r="AQ79" i="8"/>
  <c r="AP376" i="8"/>
  <c r="AQ376" i="8"/>
  <c r="AP273" i="8"/>
  <c r="AQ273" i="8"/>
  <c r="AP377" i="8"/>
  <c r="AQ377" i="8"/>
  <c r="AP112" i="8"/>
  <c r="AQ112" i="8"/>
  <c r="AP295" i="8"/>
  <c r="AQ295" i="8"/>
  <c r="AP49" i="8"/>
  <c r="AQ49" i="8"/>
  <c r="AP83" i="8"/>
  <c r="AQ83" i="8"/>
  <c r="AP121" i="8"/>
  <c r="AQ121" i="8"/>
  <c r="AP187" i="8"/>
  <c r="AQ187" i="8"/>
  <c r="AP365" i="8"/>
  <c r="AQ365" i="8"/>
  <c r="AP338" i="8"/>
  <c r="AQ338" i="8"/>
  <c r="AP258" i="8"/>
  <c r="AQ258" i="8"/>
  <c r="AP64" i="8"/>
  <c r="AQ64" i="8"/>
  <c r="AP398" i="8"/>
  <c r="AQ398" i="8"/>
  <c r="AP98" i="8"/>
  <c r="AQ98" i="8"/>
  <c r="AP369" i="8"/>
  <c r="AQ369" i="8"/>
  <c r="AP259" i="8"/>
  <c r="AQ259" i="8"/>
  <c r="AP411" i="8"/>
  <c r="AQ411" i="8"/>
  <c r="AP214" i="8"/>
  <c r="AQ214" i="8"/>
  <c r="AP378" i="8"/>
  <c r="AQ378" i="8"/>
  <c r="AP333" i="8"/>
  <c r="AQ333" i="8"/>
  <c r="AP188" i="8"/>
  <c r="AQ188" i="8"/>
  <c r="AP128" i="8"/>
  <c r="AQ128" i="8"/>
  <c r="AP356" i="8"/>
  <c r="AQ356" i="8"/>
  <c r="AP226" i="8"/>
  <c r="AQ226" i="8"/>
  <c r="AP97" i="8"/>
  <c r="AQ97" i="8"/>
  <c r="AP260" i="8"/>
  <c r="AQ260" i="8"/>
  <c r="AP242" i="8"/>
  <c r="AQ242" i="8"/>
  <c r="AP391" i="8"/>
  <c r="AQ391" i="8"/>
  <c r="AP390" i="8"/>
  <c r="AQ390" i="8"/>
  <c r="AP36" i="8"/>
  <c r="AQ36" i="8"/>
  <c r="AP37" i="8"/>
  <c r="AQ37" i="8"/>
  <c r="AP329" i="8"/>
  <c r="AQ329" i="8"/>
  <c r="AP332" i="8"/>
  <c r="AQ332" i="8"/>
  <c r="AP120" i="8"/>
  <c r="AQ120" i="8"/>
  <c r="AP154" i="8"/>
  <c r="AQ154" i="8"/>
  <c r="AP85" i="8"/>
  <c r="AQ85" i="8"/>
  <c r="AP247" i="8"/>
  <c r="AQ247" i="8"/>
  <c r="AP387" i="8"/>
  <c r="AQ387" i="8"/>
  <c r="AP59" i="8"/>
  <c r="AQ59" i="8"/>
  <c r="AP334" i="8"/>
  <c r="AQ334" i="8"/>
  <c r="AP113" i="8"/>
  <c r="AQ113" i="8"/>
  <c r="AP96" i="8"/>
  <c r="AQ96" i="8"/>
  <c r="AP122" i="8"/>
  <c r="AQ122" i="8"/>
  <c r="AP367" i="8"/>
  <c r="AQ367" i="8"/>
  <c r="AP261" i="8"/>
  <c r="AQ261" i="8"/>
  <c r="AP393" i="8"/>
  <c r="AQ393" i="8"/>
  <c r="AP48" i="8"/>
  <c r="AQ48" i="8"/>
  <c r="AP361" i="8"/>
  <c r="AQ361" i="8"/>
  <c r="AP230" i="8"/>
  <c r="AQ230" i="8"/>
  <c r="AP215" i="8"/>
  <c r="AQ215" i="8"/>
  <c r="AP57" i="8"/>
  <c r="AQ57" i="8"/>
  <c r="AP414" i="8"/>
  <c r="AQ414" i="8"/>
  <c r="AP413" i="8"/>
  <c r="AQ413" i="8"/>
  <c r="AP340" i="8"/>
  <c r="AQ340" i="8"/>
  <c r="AP129" i="8"/>
  <c r="AQ129" i="8"/>
  <c r="AP130" i="8"/>
  <c r="AQ130" i="8"/>
  <c r="AP123" i="8"/>
  <c r="AQ123" i="8"/>
  <c r="AP294" i="8"/>
  <c r="AQ294" i="8"/>
  <c r="AP107" i="8"/>
  <c r="AQ107" i="8"/>
  <c r="AP293" i="8"/>
  <c r="AQ293" i="8"/>
  <c r="AP39" i="8"/>
  <c r="AQ39" i="8"/>
  <c r="AP320" i="8"/>
  <c r="AQ320" i="8"/>
  <c r="AP374" i="8"/>
  <c r="AQ374" i="8"/>
  <c r="AP363" i="8"/>
  <c r="AQ363" i="8"/>
  <c r="AP159" i="8"/>
  <c r="AQ159" i="8"/>
  <c r="AP40" i="8"/>
  <c r="AQ40" i="8"/>
  <c r="AP158" i="8"/>
  <c r="AQ158" i="8"/>
  <c r="AP235" i="8"/>
  <c r="AQ235" i="8"/>
  <c r="AP315" i="8"/>
  <c r="AQ315" i="8"/>
  <c r="AP384" i="8"/>
  <c r="AQ384" i="8"/>
  <c r="AP201" i="8"/>
  <c r="AQ201" i="8"/>
  <c r="AP330" i="8"/>
  <c r="AQ330" i="8"/>
  <c r="AP127" i="8"/>
  <c r="AQ127" i="8"/>
  <c r="AP118" i="8"/>
  <c r="AQ118" i="8"/>
  <c r="AP327" i="8"/>
  <c r="AQ327" i="8"/>
  <c r="AP290" i="8"/>
  <c r="AQ290" i="8"/>
  <c r="AP291" i="8"/>
  <c r="AQ291" i="8"/>
  <c r="AP183" i="8"/>
  <c r="AQ183" i="8"/>
  <c r="AP319" i="8"/>
  <c r="AQ319" i="8"/>
  <c r="AP262" i="8"/>
  <c r="AQ262" i="8"/>
  <c r="AP66" i="8"/>
  <c r="AQ66" i="8"/>
  <c r="AP78" i="8"/>
  <c r="AQ78" i="8"/>
  <c r="AP197" i="8"/>
  <c r="AQ197" i="8"/>
  <c r="AP216" i="8"/>
  <c r="AQ216" i="8"/>
  <c r="AP263" i="8"/>
  <c r="AQ263" i="8"/>
  <c r="AP324" i="8"/>
  <c r="AQ324" i="8"/>
  <c r="AP248" i="8"/>
  <c r="AQ248" i="8"/>
  <c r="AP313" i="8"/>
  <c r="AQ313" i="8"/>
  <c r="AP312" i="8"/>
  <c r="AQ312" i="8"/>
  <c r="AP344" i="8"/>
  <c r="AQ344" i="8"/>
  <c r="AP418" i="8"/>
  <c r="AQ418" i="8"/>
  <c r="AP147" i="8"/>
  <c r="AQ147" i="8"/>
  <c r="AP90" i="8"/>
  <c r="AQ90" i="8"/>
  <c r="AP382" i="8"/>
  <c r="AQ382" i="8"/>
  <c r="AP220" i="8"/>
  <c r="AQ220" i="8"/>
  <c r="AP43" i="8"/>
  <c r="AQ43" i="8"/>
  <c r="AP243" i="8"/>
  <c r="AQ243" i="8"/>
  <c r="AP249" i="8"/>
  <c r="AQ249" i="8"/>
  <c r="AP321" i="8"/>
  <c r="AQ321" i="8"/>
  <c r="AP179" i="8"/>
  <c r="AQ179" i="8"/>
  <c r="AP296" i="8"/>
  <c r="AQ296" i="8"/>
  <c r="AP372" i="8"/>
  <c r="AQ372" i="8"/>
  <c r="AP52" i="8"/>
  <c r="AQ52" i="8"/>
  <c r="AP109" i="8"/>
  <c r="AQ109" i="8"/>
  <c r="AP145" i="8"/>
  <c r="AQ145" i="8"/>
  <c r="AP153" i="8"/>
  <c r="AQ153" i="8"/>
  <c r="AP231" i="8"/>
  <c r="AQ231" i="8"/>
  <c r="AP232" i="8"/>
  <c r="AQ232" i="8"/>
  <c r="AP326" i="8"/>
  <c r="AQ326" i="8"/>
  <c r="AP88" i="8"/>
  <c r="AQ88" i="8"/>
  <c r="AP253" i="8"/>
  <c r="AQ253" i="8"/>
  <c r="AP41" i="8"/>
  <c r="AQ41" i="8"/>
  <c r="AP337" i="8"/>
  <c r="AQ337" i="8"/>
  <c r="AP401" i="8"/>
  <c r="AQ401" i="8"/>
  <c r="AP221" i="8"/>
  <c r="AQ221" i="8"/>
  <c r="AP104" i="8"/>
  <c r="AQ104" i="8"/>
  <c r="AP306" i="8"/>
  <c r="AQ306" i="8"/>
  <c r="AP141" i="8"/>
  <c r="AQ141" i="8"/>
  <c r="AP236" i="8"/>
  <c r="AQ236" i="8"/>
  <c r="AP105" i="8"/>
  <c r="AQ105" i="8"/>
  <c r="AP194" i="8"/>
  <c r="AQ194" i="8"/>
  <c r="AP139" i="8"/>
  <c r="AQ139" i="8"/>
  <c r="AP264" i="8"/>
  <c r="AQ264" i="8"/>
  <c r="AP323" i="8"/>
  <c r="AQ323" i="8"/>
  <c r="AP94" i="8"/>
  <c r="AQ94" i="8"/>
  <c r="AP409" i="8"/>
  <c r="AQ409" i="8"/>
  <c r="AP69" i="8"/>
  <c r="AQ69" i="8"/>
  <c r="AP416" i="8"/>
  <c r="AQ416" i="8"/>
  <c r="AP110" i="8"/>
  <c r="AQ110" i="8"/>
  <c r="AP169" i="8"/>
  <c r="AQ169" i="8"/>
  <c r="AP171" i="8"/>
  <c r="AQ171" i="8"/>
  <c r="AP354" i="8"/>
  <c r="AQ354" i="8"/>
  <c r="AP265" i="8"/>
  <c r="AQ265" i="8"/>
  <c r="AP131" i="8"/>
  <c r="AQ131" i="8"/>
  <c r="AP385" i="8"/>
  <c r="AQ385" i="8"/>
  <c r="AP283" i="8"/>
  <c r="AQ283" i="8"/>
  <c r="AP84" i="8"/>
  <c r="AQ84" i="8"/>
  <c r="AP47" i="8"/>
  <c r="AQ47" i="8"/>
  <c r="AP420" i="8"/>
  <c r="AQ420" i="8"/>
  <c r="AP419" i="8"/>
  <c r="AQ419" i="8"/>
  <c r="AP53" i="8"/>
  <c r="AQ53" i="8"/>
  <c r="AP336" i="8"/>
  <c r="AQ336" i="8"/>
  <c r="AP343" i="8"/>
  <c r="AQ343" i="8"/>
  <c r="AP189" i="8"/>
  <c r="AQ189" i="8"/>
  <c r="AP352" i="8"/>
  <c r="AQ352" i="8"/>
  <c r="AP173" i="8"/>
  <c r="AQ173" i="8"/>
  <c r="AP277" i="8"/>
  <c r="AQ277" i="8"/>
  <c r="AP222" i="8"/>
  <c r="AQ222" i="8"/>
  <c r="AP244" i="8"/>
  <c r="AQ244" i="8"/>
  <c r="AP227" i="8"/>
  <c r="AQ227" i="8"/>
  <c r="AP73" i="8"/>
  <c r="AQ73" i="8"/>
  <c r="AP74" i="8"/>
  <c r="AQ74" i="8"/>
  <c r="AP383" i="8"/>
  <c r="AQ383" i="8"/>
  <c r="AP60" i="8"/>
  <c r="AQ60" i="8"/>
  <c r="AP65" i="8"/>
  <c r="AQ65" i="8"/>
  <c r="AP72" i="8"/>
  <c r="AQ72" i="8"/>
  <c r="AP228" i="8"/>
  <c r="AQ228" i="8"/>
  <c r="AP396" i="8"/>
  <c r="AQ396" i="8"/>
  <c r="AP270" i="8"/>
  <c r="AQ270" i="8"/>
  <c r="AP190" i="8"/>
  <c r="AQ190" i="8"/>
  <c r="AP156" i="8"/>
  <c r="AQ156" i="8"/>
  <c r="AP317" i="8"/>
  <c r="AQ317" i="8"/>
  <c r="AP51" i="8"/>
  <c r="AQ51" i="8"/>
  <c r="AP250" i="8"/>
  <c r="AQ250" i="8"/>
  <c r="AP117" i="8"/>
  <c r="AQ117" i="8"/>
  <c r="AP388" i="8"/>
  <c r="AQ388" i="8"/>
  <c r="AP67" i="8"/>
  <c r="AQ67" i="8"/>
  <c r="AP328" i="8"/>
  <c r="AQ328" i="8"/>
  <c r="AP86" i="8"/>
  <c r="AQ86" i="8"/>
  <c r="AP157" i="8"/>
  <c r="AQ157" i="8"/>
  <c r="AP119" i="8"/>
  <c r="AQ119" i="8"/>
  <c r="AP82" i="8"/>
  <c r="AQ82" i="8"/>
  <c r="AP395" i="8"/>
  <c r="AQ395" i="8"/>
  <c r="AP358" i="8"/>
  <c r="AQ358" i="8"/>
  <c r="AP357" i="8"/>
  <c r="AQ357" i="8"/>
  <c r="AP71" i="8"/>
  <c r="AQ71" i="8"/>
  <c r="AP245" i="8"/>
  <c r="AQ245" i="8"/>
  <c r="AP341" i="8"/>
  <c r="AQ341" i="8"/>
  <c r="AP175" i="8"/>
  <c r="AQ175" i="8"/>
  <c r="AP303" i="8"/>
  <c r="AQ303" i="8"/>
  <c r="AP342" i="8"/>
  <c r="AQ342" i="8"/>
  <c r="AP76" i="8"/>
  <c r="AQ76" i="8"/>
  <c r="AP77" i="8"/>
  <c r="AQ77" i="8"/>
  <c r="AP389" i="8"/>
  <c r="AQ389" i="8"/>
  <c r="AP198" i="8"/>
  <c r="AQ198" i="8"/>
  <c r="AP223" i="8"/>
  <c r="AQ223" i="8"/>
  <c r="AP281" i="8"/>
  <c r="AQ281" i="8"/>
  <c r="AP246" i="8"/>
  <c r="AQ246" i="8"/>
  <c r="AP199" i="8"/>
  <c r="AQ199" i="8"/>
  <c r="AP125" i="8"/>
  <c r="AQ125" i="8"/>
  <c r="AP347" i="8"/>
  <c r="AQ347" i="8"/>
  <c r="AP406" i="8"/>
  <c r="AQ406" i="8"/>
  <c r="AP93" i="8"/>
  <c r="AQ93" i="8"/>
  <c r="AP61" i="8"/>
  <c r="AQ61" i="8"/>
  <c r="AP415" i="8"/>
  <c r="AQ415" i="8"/>
  <c r="AP314" i="8"/>
  <c r="AQ314" i="8"/>
  <c r="AP205" i="8"/>
  <c r="AQ205" i="8"/>
  <c r="AP404" i="8"/>
  <c r="AQ404" i="8"/>
  <c r="AP174" i="8"/>
  <c r="AQ174" i="8"/>
  <c r="AP417" i="8"/>
  <c r="AQ417" i="8"/>
  <c r="AP148" i="8"/>
  <c r="AQ148" i="8"/>
  <c r="AP254" i="8"/>
  <c r="AQ254" i="8"/>
  <c r="AP224" i="8"/>
  <c r="AQ224" i="8"/>
  <c r="AP412" i="8"/>
  <c r="AQ412" i="8"/>
  <c r="AP42" i="8"/>
  <c r="AQ42" i="8"/>
  <c r="AP307" i="8"/>
  <c r="AQ307" i="8"/>
  <c r="AP271" i="8"/>
  <c r="AQ271" i="8"/>
  <c r="AP237" i="8"/>
  <c r="AQ237" i="8"/>
  <c r="AP200" i="8"/>
  <c r="AQ200" i="8"/>
  <c r="AP302" i="8"/>
  <c r="AQ302" i="8"/>
  <c r="AP286" i="8"/>
  <c r="AQ286" i="8"/>
  <c r="AP339" i="8"/>
  <c r="AQ339" i="8"/>
  <c r="AP285" i="8"/>
  <c r="AQ285" i="8"/>
  <c r="AP421" i="8"/>
  <c r="AQ421" i="8"/>
  <c r="AP422" i="8"/>
  <c r="AQ422" i="8"/>
  <c r="AP423" i="8"/>
  <c r="AQ423" i="8"/>
  <c r="AP424" i="8"/>
  <c r="AQ424" i="8"/>
  <c r="AP425" i="8"/>
  <c r="AQ425" i="8"/>
  <c r="AP426" i="8"/>
  <c r="AQ426" i="8"/>
  <c r="AP427" i="8"/>
  <c r="AQ427" i="8"/>
  <c r="AP428" i="8"/>
  <c r="AQ428" i="8"/>
  <c r="AP429" i="8"/>
  <c r="AQ429" i="8"/>
  <c r="AP430" i="8"/>
  <c r="AQ430" i="8"/>
  <c r="AP431" i="8"/>
  <c r="AQ431" i="8"/>
  <c r="AP432" i="8"/>
  <c r="AQ432" i="8"/>
  <c r="AP433" i="8"/>
  <c r="AQ433" i="8"/>
  <c r="AP434" i="8"/>
  <c r="AQ434" i="8"/>
  <c r="AP435" i="8"/>
  <c r="AQ435" i="8"/>
  <c r="AP436" i="8"/>
  <c r="AQ436" i="8"/>
  <c r="AP437" i="8"/>
  <c r="AQ437" i="8"/>
  <c r="AP438" i="8"/>
  <c r="AQ438" i="8"/>
  <c r="AP439" i="8"/>
  <c r="AQ439" i="8"/>
  <c r="AP440" i="8"/>
  <c r="AQ440" i="8"/>
  <c r="AP441" i="8"/>
  <c r="AQ441" i="8"/>
  <c r="AP442" i="8"/>
  <c r="AQ442" i="8"/>
  <c r="AP443" i="8"/>
  <c r="AQ443" i="8"/>
  <c r="AP444" i="8"/>
  <c r="AQ444" i="8"/>
  <c r="AP445" i="8"/>
  <c r="AQ445" i="8"/>
  <c r="AP446" i="8"/>
  <c r="AQ446" i="8"/>
  <c r="AP447" i="8"/>
  <c r="AQ447" i="8"/>
  <c r="AP448" i="8"/>
  <c r="AQ448" i="8"/>
  <c r="AP449" i="8"/>
  <c r="AQ449" i="8"/>
  <c r="AP450" i="8"/>
  <c r="AQ450" i="8"/>
  <c r="AP451" i="8"/>
  <c r="AQ451" i="8"/>
  <c r="AP452" i="8"/>
  <c r="AQ452" i="8"/>
  <c r="AP453" i="8"/>
  <c r="AQ453" i="8"/>
  <c r="AP454" i="8"/>
  <c r="AQ454" i="8"/>
  <c r="AP455" i="8"/>
  <c r="AQ455" i="8"/>
  <c r="AP456" i="8"/>
  <c r="AQ456" i="8"/>
  <c r="AP457" i="8"/>
  <c r="AQ457" i="8"/>
  <c r="AP458" i="8"/>
  <c r="AQ458" i="8"/>
  <c r="AP459" i="8"/>
  <c r="AQ459" i="8"/>
  <c r="AP460" i="8"/>
  <c r="AQ460" i="8"/>
  <c r="AP461" i="8"/>
  <c r="AQ461" i="8"/>
  <c r="AP462" i="8"/>
  <c r="AQ462" i="8"/>
  <c r="AP463" i="8"/>
  <c r="AQ463" i="8"/>
  <c r="AP464" i="8"/>
  <c r="AQ464" i="8"/>
  <c r="AP465" i="8"/>
  <c r="AQ465" i="8"/>
  <c r="AP466" i="8"/>
  <c r="AQ466" i="8"/>
  <c r="AP467" i="8"/>
  <c r="AQ467" i="8"/>
  <c r="AP468" i="8"/>
  <c r="AQ468" i="8"/>
  <c r="AP469" i="8"/>
  <c r="AQ469" i="8"/>
  <c r="AP470" i="8"/>
  <c r="AQ470" i="8"/>
  <c r="AP471" i="8"/>
  <c r="AQ471" i="8"/>
  <c r="AP472" i="8"/>
  <c r="AQ472" i="8"/>
  <c r="AP473" i="8"/>
  <c r="AQ473" i="8"/>
  <c r="AP474" i="8"/>
  <c r="AQ474" i="8"/>
  <c r="AP475" i="8"/>
  <c r="AQ475" i="8"/>
  <c r="AP476" i="8"/>
  <c r="AQ476" i="8"/>
  <c r="AP477" i="8"/>
  <c r="AQ477" i="8"/>
  <c r="AP478" i="8"/>
  <c r="AQ478" i="8"/>
  <c r="AP479" i="8"/>
  <c r="AQ479" i="8"/>
  <c r="AP480" i="8"/>
  <c r="AQ480" i="8"/>
  <c r="AP481" i="8"/>
  <c r="AQ481" i="8"/>
  <c r="AP482" i="8"/>
  <c r="AQ482" i="8"/>
  <c r="AP483" i="8"/>
  <c r="AQ483" i="8"/>
  <c r="AP484" i="8"/>
  <c r="AQ484" i="8"/>
  <c r="AP485" i="8"/>
  <c r="AQ485" i="8"/>
  <c r="AP486" i="8"/>
  <c r="AQ486" i="8"/>
  <c r="AP487" i="8"/>
  <c r="AQ487" i="8"/>
  <c r="AP488" i="8"/>
  <c r="AQ488" i="8"/>
  <c r="AP489" i="8"/>
  <c r="AQ489" i="8"/>
  <c r="AP490" i="8"/>
  <c r="AQ490" i="8"/>
  <c r="AP491" i="8"/>
  <c r="AQ491" i="8"/>
  <c r="AP492" i="8"/>
  <c r="AQ492" i="8"/>
  <c r="AP493" i="8"/>
  <c r="AQ493" i="8"/>
  <c r="AP494" i="8"/>
  <c r="AQ494" i="8"/>
  <c r="AP495" i="8"/>
  <c r="AQ495" i="8"/>
  <c r="AP496" i="8"/>
  <c r="AQ496" i="8"/>
  <c r="AP497" i="8"/>
  <c r="AQ497" i="8"/>
  <c r="AP498" i="8"/>
  <c r="AQ498" i="8"/>
  <c r="AP499" i="8"/>
  <c r="AQ499" i="8"/>
  <c r="AP500" i="8"/>
  <c r="AQ500" i="8"/>
  <c r="AP501" i="8"/>
  <c r="AQ501" i="8"/>
  <c r="AP502" i="8"/>
  <c r="AQ502" i="8"/>
  <c r="AP503" i="8"/>
  <c r="AQ503" i="8"/>
  <c r="AP504" i="8"/>
  <c r="AQ504" i="8"/>
  <c r="AP505" i="8"/>
  <c r="AQ505" i="8"/>
  <c r="AP506" i="8"/>
  <c r="AQ506" i="8"/>
  <c r="AP507" i="8"/>
  <c r="AQ507" i="8"/>
  <c r="AP508" i="8"/>
  <c r="AQ508" i="8"/>
  <c r="AP509" i="8"/>
  <c r="AQ509" i="8"/>
  <c r="AP510" i="8"/>
  <c r="AQ510" i="8"/>
  <c r="AP511" i="8"/>
  <c r="AQ511" i="8"/>
  <c r="AP512" i="8"/>
  <c r="AQ512" i="8"/>
  <c r="AP513" i="8"/>
  <c r="AQ513" i="8"/>
  <c r="AP514" i="8"/>
  <c r="AQ514" i="8"/>
  <c r="AP515" i="8"/>
  <c r="AQ515" i="8"/>
  <c r="AP516" i="8"/>
  <c r="AQ516" i="8"/>
  <c r="AP517" i="8"/>
  <c r="AQ517" i="8"/>
  <c r="AP518" i="8"/>
  <c r="AQ518" i="8"/>
  <c r="AP519" i="8"/>
  <c r="AQ519" i="8"/>
  <c r="AP520" i="8"/>
  <c r="AQ520" i="8"/>
  <c r="AP521" i="8"/>
  <c r="AQ521" i="8"/>
  <c r="AP522" i="8"/>
  <c r="AQ522" i="8"/>
  <c r="AP523" i="8"/>
  <c r="AQ523" i="8"/>
  <c r="AP524" i="8"/>
  <c r="AQ524" i="8"/>
  <c r="AP525" i="8"/>
  <c r="AQ525" i="8"/>
  <c r="AP526" i="8"/>
  <c r="AQ526" i="8"/>
  <c r="AP527" i="8"/>
  <c r="AQ527" i="8"/>
  <c r="AP528" i="8"/>
  <c r="AQ528" i="8"/>
  <c r="AP529" i="8"/>
  <c r="AQ529" i="8"/>
  <c r="AP530" i="8"/>
  <c r="AQ530" i="8"/>
  <c r="AP531" i="8"/>
  <c r="AQ531" i="8"/>
  <c r="AP532" i="8"/>
  <c r="AQ532" i="8"/>
  <c r="AP533" i="8"/>
  <c r="AQ533" i="8"/>
  <c r="AP534" i="8"/>
  <c r="AQ534" i="8"/>
  <c r="AP535" i="8"/>
  <c r="AQ535" i="8"/>
  <c r="AP536" i="8"/>
  <c r="AQ536" i="8"/>
  <c r="AP537" i="8"/>
  <c r="AQ537" i="8"/>
  <c r="AP538" i="8"/>
  <c r="AQ538" i="8"/>
  <c r="AP539" i="8"/>
  <c r="AQ539" i="8"/>
  <c r="AP540" i="8"/>
  <c r="AQ540" i="8"/>
  <c r="AP541" i="8"/>
  <c r="AQ541" i="8"/>
  <c r="AP542" i="8"/>
  <c r="AQ542" i="8"/>
  <c r="AP543" i="8"/>
  <c r="AQ543" i="8"/>
  <c r="AP544" i="8"/>
  <c r="AQ544" i="8"/>
  <c r="AP545" i="8"/>
  <c r="AQ545" i="8"/>
  <c r="AP546" i="8"/>
  <c r="AQ546" i="8"/>
  <c r="AP547" i="8"/>
  <c r="AQ547" i="8"/>
  <c r="AP548" i="8"/>
  <c r="AQ548" i="8"/>
  <c r="AP549" i="8"/>
  <c r="AQ549" i="8"/>
  <c r="AP550" i="8"/>
  <c r="AQ550" i="8"/>
  <c r="AP551" i="8"/>
  <c r="AQ551" i="8"/>
  <c r="AP552" i="8"/>
  <c r="AQ552" i="8"/>
  <c r="AP553" i="8"/>
  <c r="AQ553" i="8"/>
  <c r="AP554" i="8"/>
  <c r="AQ554" i="8"/>
  <c r="AP555" i="8"/>
  <c r="AQ555" i="8"/>
  <c r="AP556" i="8"/>
  <c r="AQ556" i="8"/>
  <c r="AP557" i="8"/>
  <c r="AQ557" i="8"/>
  <c r="AP558" i="8"/>
  <c r="AQ558" i="8"/>
  <c r="AP559" i="8"/>
  <c r="AQ559" i="8"/>
  <c r="AP560" i="8"/>
  <c r="AQ560" i="8"/>
  <c r="AP561" i="8"/>
  <c r="AQ561" i="8"/>
  <c r="AP562" i="8"/>
  <c r="AQ562" i="8"/>
  <c r="AP563" i="8"/>
  <c r="AQ563" i="8"/>
  <c r="AP564" i="8"/>
  <c r="AQ564" i="8"/>
  <c r="AP565" i="8"/>
  <c r="AQ565" i="8"/>
  <c r="AP566" i="8"/>
  <c r="AQ566" i="8"/>
  <c r="AP567" i="8"/>
  <c r="AQ567" i="8"/>
  <c r="AP568" i="8"/>
  <c r="AQ568" i="8"/>
  <c r="AP569" i="8"/>
  <c r="AQ569" i="8"/>
  <c r="AP570" i="8"/>
  <c r="AQ570" i="8"/>
  <c r="AP571" i="8"/>
  <c r="AQ571" i="8"/>
  <c r="AP572" i="8"/>
  <c r="AQ572" i="8"/>
  <c r="AP573" i="8"/>
  <c r="AQ573" i="8"/>
  <c r="AP574" i="8"/>
  <c r="AQ574" i="8"/>
  <c r="AP575" i="8"/>
  <c r="AQ575" i="8"/>
  <c r="AP576" i="8"/>
  <c r="AQ576" i="8"/>
  <c r="AP577" i="8"/>
  <c r="AQ577" i="8"/>
  <c r="AP578" i="8"/>
  <c r="AQ578" i="8"/>
  <c r="AP579" i="8"/>
  <c r="AQ579" i="8"/>
  <c r="AP580" i="8"/>
  <c r="AQ580" i="8"/>
  <c r="AP581" i="8"/>
  <c r="AQ581" i="8"/>
  <c r="AP582" i="8"/>
  <c r="AQ582" i="8"/>
  <c r="AP583" i="8"/>
  <c r="AQ583" i="8"/>
  <c r="AP584" i="8"/>
  <c r="AQ584" i="8"/>
  <c r="AP585" i="8"/>
  <c r="AQ585" i="8"/>
  <c r="AP586" i="8"/>
  <c r="AQ586" i="8"/>
  <c r="AP587" i="8"/>
  <c r="AQ587" i="8"/>
  <c r="AP588" i="8"/>
  <c r="AQ588" i="8"/>
  <c r="AP589" i="8"/>
  <c r="AQ589" i="8"/>
  <c r="AP590" i="8"/>
  <c r="AQ590" i="8"/>
  <c r="AP591" i="8"/>
  <c r="AQ591" i="8"/>
  <c r="AP592" i="8"/>
  <c r="AQ592" i="8"/>
  <c r="AP593" i="8"/>
  <c r="AQ593" i="8"/>
  <c r="AP594" i="8"/>
  <c r="AQ594" i="8"/>
  <c r="AP595" i="8"/>
  <c r="AQ595" i="8"/>
  <c r="AP596" i="8"/>
  <c r="AQ596" i="8"/>
  <c r="AP597" i="8"/>
  <c r="AQ597" i="8"/>
  <c r="AP598" i="8"/>
  <c r="AQ598" i="8"/>
  <c r="AP599" i="8"/>
  <c r="AQ599" i="8"/>
  <c r="AP600" i="8"/>
  <c r="AQ600" i="8"/>
  <c r="AP601" i="8"/>
  <c r="AQ601" i="8"/>
  <c r="AP602" i="8"/>
  <c r="AQ602" i="8"/>
  <c r="AP603" i="8"/>
  <c r="AQ603" i="8"/>
  <c r="AP604" i="8"/>
  <c r="AQ604" i="8"/>
  <c r="AP605" i="8"/>
  <c r="AQ605" i="8"/>
  <c r="AP606" i="8"/>
  <c r="AQ606" i="8"/>
  <c r="AP607" i="8"/>
  <c r="AQ607" i="8"/>
  <c r="AP608" i="8"/>
  <c r="AQ608" i="8"/>
  <c r="AP609" i="8"/>
  <c r="AQ609" i="8"/>
  <c r="AP610" i="8"/>
  <c r="AQ610" i="8"/>
  <c r="AP611" i="8"/>
  <c r="AQ611" i="8"/>
  <c r="AP612" i="8"/>
  <c r="AQ612" i="8"/>
  <c r="AP613" i="8"/>
  <c r="AQ613" i="8"/>
  <c r="AP614" i="8"/>
  <c r="AQ614" i="8"/>
  <c r="AP615" i="8"/>
  <c r="AQ615" i="8"/>
  <c r="AP616" i="8"/>
  <c r="AQ616" i="8"/>
  <c r="AP617" i="8"/>
  <c r="AQ617" i="8"/>
  <c r="AP618" i="8"/>
  <c r="AQ618" i="8"/>
  <c r="AP619" i="8"/>
  <c r="AQ619" i="8"/>
  <c r="AP620" i="8"/>
  <c r="AQ620" i="8"/>
  <c r="AP621" i="8"/>
  <c r="AQ621" i="8"/>
  <c r="AP622" i="8"/>
  <c r="AQ622" i="8"/>
  <c r="AP623" i="8"/>
  <c r="AQ623" i="8"/>
  <c r="AP624" i="8"/>
  <c r="AQ624" i="8"/>
  <c r="AP625" i="8"/>
  <c r="AQ625" i="8"/>
  <c r="AP626" i="8"/>
  <c r="AQ626" i="8"/>
  <c r="AP627" i="8"/>
  <c r="AQ627" i="8"/>
  <c r="AP628" i="8"/>
  <c r="AQ628" i="8"/>
  <c r="AP629" i="8"/>
  <c r="AQ629" i="8"/>
  <c r="AP630" i="8"/>
  <c r="AQ630" i="8"/>
  <c r="AP631" i="8"/>
  <c r="AQ631" i="8"/>
  <c r="AP632" i="8"/>
  <c r="AQ632" i="8"/>
  <c r="AP633" i="8"/>
  <c r="AQ633" i="8"/>
  <c r="AP634" i="8"/>
  <c r="AQ634" i="8"/>
  <c r="AQ212" i="8"/>
  <c r="AP212" i="8"/>
  <c r="AI442" i="7"/>
  <c r="AI443" i="7"/>
  <c r="AI444" i="7"/>
  <c r="AI445" i="7"/>
  <c r="AI446" i="7"/>
  <c r="AI447" i="7"/>
  <c r="AI448" i="7"/>
  <c r="AI449" i="7"/>
  <c r="AI450" i="7"/>
  <c r="AI451" i="7"/>
  <c r="AI452" i="7"/>
  <c r="AI453" i="7"/>
  <c r="AI454" i="7"/>
  <c r="AI455" i="7"/>
  <c r="AI456" i="7"/>
  <c r="AI457" i="7"/>
  <c r="AI458" i="7"/>
  <c r="AI459" i="7"/>
  <c r="AI460" i="7"/>
  <c r="AI461" i="7"/>
  <c r="AI462" i="7"/>
  <c r="AI463" i="7"/>
  <c r="AI464" i="7"/>
  <c r="AI465" i="7"/>
  <c r="M30" i="7"/>
  <c r="N30" i="7"/>
  <c r="O30" i="7"/>
  <c r="P30" i="7"/>
  <c r="Q30" i="7"/>
  <c r="R30" i="7"/>
  <c r="S30" i="7"/>
  <c r="T30" i="7"/>
  <c r="U30" i="7"/>
  <c r="V30" i="7"/>
  <c r="W30" i="7"/>
  <c r="X30" i="7"/>
  <c r="AA30" i="7"/>
  <c r="AB30" i="7"/>
  <c r="AC30" i="7"/>
  <c r="AD30" i="7"/>
  <c r="AE30" i="7"/>
  <c r="L30" i="7"/>
  <c r="AA32" i="7"/>
  <c r="AB32" i="7"/>
  <c r="AG32" i="7"/>
  <c r="W32" i="7"/>
  <c r="V32" i="7"/>
  <c r="U32" i="7"/>
  <c r="T32" i="7"/>
  <c r="M32" i="7"/>
  <c r="A368" i="7"/>
  <c r="A369" i="7"/>
  <c r="A373" i="7"/>
  <c r="A374" i="7"/>
  <c r="A375" i="7"/>
  <c r="A380" i="7"/>
  <c r="A381" i="7"/>
  <c r="N32" i="7"/>
  <c r="O32" i="7"/>
  <c r="P32" i="7"/>
  <c r="Q32" i="7"/>
  <c r="R32" i="7"/>
  <c r="S32" i="7"/>
  <c r="L32" i="7"/>
  <c r="K12" i="8"/>
  <c r="K13" i="8"/>
  <c r="K14" i="8"/>
  <c r="K15" i="8"/>
  <c r="K16" i="8"/>
  <c r="K17" i="8"/>
  <c r="K18" i="8"/>
  <c r="K19" i="8"/>
  <c r="K20" i="8"/>
  <c r="K21" i="8"/>
  <c r="K22" i="8"/>
  <c r="K23" i="8"/>
  <c r="K32" i="8"/>
  <c r="T15" i="8"/>
  <c r="T16" i="8"/>
  <c r="T17" i="8"/>
  <c r="T21" i="8"/>
  <c r="T22" i="8"/>
  <c r="T23" i="8"/>
  <c r="L12" i="8"/>
  <c r="L13" i="8"/>
  <c r="L14" i="8"/>
  <c r="L15" i="8"/>
  <c r="L16" i="8"/>
  <c r="L17" i="8"/>
  <c r="L18" i="8"/>
  <c r="L19" i="8"/>
  <c r="L20" i="8"/>
  <c r="L21" i="8"/>
  <c r="L22" i="8"/>
  <c r="L23" i="8"/>
  <c r="L32" i="8"/>
  <c r="M12" i="8"/>
  <c r="M13" i="8"/>
  <c r="M14" i="8"/>
  <c r="M15" i="8"/>
  <c r="M16" i="8"/>
  <c r="M17" i="8"/>
  <c r="M18" i="8"/>
  <c r="M19" i="8"/>
  <c r="M20" i="8"/>
  <c r="M21" i="8"/>
  <c r="M22" i="8"/>
  <c r="M23" i="8"/>
  <c r="M32" i="8"/>
  <c r="N12" i="8"/>
  <c r="N13" i="8"/>
  <c r="N14" i="8"/>
  <c r="N15" i="8"/>
  <c r="N16" i="8"/>
  <c r="N17" i="8"/>
  <c r="N18" i="8"/>
  <c r="N19" i="8"/>
  <c r="N20" i="8"/>
  <c r="N21" i="8"/>
  <c r="N22" i="8"/>
  <c r="N23" i="8"/>
  <c r="N32" i="8"/>
  <c r="R32" i="8"/>
  <c r="Q32" i="8"/>
  <c r="P32" i="8"/>
  <c r="O32" i="8"/>
  <c r="BA36" i="7"/>
  <c r="BA37" i="7"/>
  <c r="BA38" i="7"/>
  <c r="BA39" i="7"/>
  <c r="BA40" i="7"/>
  <c r="BA41" i="7"/>
  <c r="BA42" i="7"/>
  <c r="BA43" i="7"/>
  <c r="BA44" i="7"/>
  <c r="BA45" i="7"/>
  <c r="BA46" i="7"/>
  <c r="BA47" i="7"/>
  <c r="BA48" i="7"/>
  <c r="BA49" i="7"/>
  <c r="BA50" i="7"/>
  <c r="BA51" i="7"/>
  <c r="BA52" i="7"/>
  <c r="BA53" i="7"/>
  <c r="BA54" i="7"/>
  <c r="BA55" i="7"/>
  <c r="BA56" i="7"/>
  <c r="BA57" i="7"/>
  <c r="BA58" i="7"/>
  <c r="BA59" i="7"/>
  <c r="BA60" i="7"/>
  <c r="BA61" i="7"/>
  <c r="BA62" i="7"/>
  <c r="BA63" i="7"/>
  <c r="BA64" i="7"/>
  <c r="BA65" i="7"/>
  <c r="BA66" i="7"/>
  <c r="BA67" i="7"/>
  <c r="BA68" i="7"/>
  <c r="BA69" i="7"/>
  <c r="BA70" i="7"/>
  <c r="BA71" i="7"/>
  <c r="BA72" i="7"/>
  <c r="BA73" i="7"/>
  <c r="BA74" i="7"/>
  <c r="BA75" i="7"/>
  <c r="BA76" i="7"/>
  <c r="BA77" i="7"/>
  <c r="BA78" i="7"/>
  <c r="BA79" i="7"/>
  <c r="BA80" i="7"/>
  <c r="BA81" i="7"/>
  <c r="BA82" i="7"/>
  <c r="BA83" i="7"/>
  <c r="BA84" i="7"/>
  <c r="BA85" i="7"/>
  <c r="BA86" i="7"/>
  <c r="BA87" i="7"/>
  <c r="BA88" i="7"/>
  <c r="BA89" i="7"/>
  <c r="BA90" i="7"/>
  <c r="BA91" i="7"/>
  <c r="BA92" i="7"/>
  <c r="BA93" i="7"/>
  <c r="BA94" i="7"/>
  <c r="BA95" i="7"/>
  <c r="BA96" i="7"/>
  <c r="BA97" i="7"/>
  <c r="BA98" i="7"/>
  <c r="BA99" i="7"/>
  <c r="BA100" i="7"/>
  <c r="BA101" i="7"/>
  <c r="BA102" i="7"/>
  <c r="BA103" i="7"/>
  <c r="BA104" i="7"/>
  <c r="BA105" i="7"/>
  <c r="BA106" i="7"/>
  <c r="BA107" i="7"/>
  <c r="BA108" i="7"/>
  <c r="BA109" i="7"/>
  <c r="BA110" i="7"/>
  <c r="BA111" i="7"/>
  <c r="BA112" i="7"/>
  <c r="BA113" i="7"/>
  <c r="BA114" i="7"/>
  <c r="BA115" i="7"/>
  <c r="BA116" i="7"/>
  <c r="BA117" i="7"/>
  <c r="BA118" i="7"/>
  <c r="BA119" i="7"/>
  <c r="BA120" i="7"/>
  <c r="BA121" i="7"/>
  <c r="BA122" i="7"/>
  <c r="BA123" i="7"/>
  <c r="BA124" i="7"/>
  <c r="BA125" i="7"/>
  <c r="BA126" i="7"/>
  <c r="BA127" i="7"/>
  <c r="BA128" i="7"/>
  <c r="BA129" i="7"/>
  <c r="BA130" i="7"/>
  <c r="BA131" i="7"/>
  <c r="BA132" i="7"/>
  <c r="BA133" i="7"/>
  <c r="BA134" i="7"/>
  <c r="BA135" i="7"/>
  <c r="BA136" i="7"/>
  <c r="BA137" i="7"/>
  <c r="BA138" i="7"/>
  <c r="BA139" i="7"/>
  <c r="BA140" i="7"/>
  <c r="BA141" i="7"/>
  <c r="BA142" i="7"/>
  <c r="BA143" i="7"/>
  <c r="BA144" i="7"/>
  <c r="BA145" i="7"/>
  <c r="BA146" i="7"/>
  <c r="BA147" i="7"/>
  <c r="BA148" i="7"/>
  <c r="BA149" i="7"/>
  <c r="BA150" i="7"/>
  <c r="BA151" i="7"/>
  <c r="BA152" i="7"/>
  <c r="BA153" i="7"/>
  <c r="BA154" i="7"/>
  <c r="BA155" i="7"/>
  <c r="BA156" i="7"/>
  <c r="BA157" i="7"/>
  <c r="BA158" i="7"/>
  <c r="BA159" i="7"/>
  <c r="BA160" i="7"/>
  <c r="BA161" i="7"/>
  <c r="BA162" i="7"/>
  <c r="BA163" i="7"/>
  <c r="BA164" i="7"/>
  <c r="BA165" i="7"/>
  <c r="BA166" i="7"/>
  <c r="BA167" i="7"/>
  <c r="BA168" i="7"/>
  <c r="BA169" i="7"/>
  <c r="BA170" i="7"/>
  <c r="BA171" i="7"/>
  <c r="BA172" i="7"/>
  <c r="BA173" i="7"/>
  <c r="BA174" i="7"/>
  <c r="BA175" i="7"/>
  <c r="BA176" i="7"/>
  <c r="BA177" i="7"/>
  <c r="BA178" i="7"/>
  <c r="BA179" i="7"/>
  <c r="BA180" i="7"/>
  <c r="BA181" i="7"/>
  <c r="BA182" i="7"/>
  <c r="BA183" i="7"/>
  <c r="BA184" i="7"/>
  <c r="BA185" i="7"/>
  <c r="BA186" i="7"/>
  <c r="BA187" i="7"/>
  <c r="BA188" i="7"/>
  <c r="BA189" i="7"/>
  <c r="BA190" i="7"/>
  <c r="BA191" i="7"/>
  <c r="BA192" i="7"/>
  <c r="BA193" i="7"/>
  <c r="BA194" i="7"/>
  <c r="BA195" i="7"/>
  <c r="BA196" i="7"/>
  <c r="BA197" i="7"/>
  <c r="BA198" i="7"/>
  <c r="BA199" i="7"/>
  <c r="BA200" i="7"/>
  <c r="BA201" i="7"/>
  <c r="BA202" i="7"/>
  <c r="BA203" i="7"/>
  <c r="BA204" i="7"/>
  <c r="BA205" i="7"/>
  <c r="BA206" i="7"/>
  <c r="BA207" i="7"/>
  <c r="BA208" i="7"/>
  <c r="BA209" i="7"/>
  <c r="BA210" i="7"/>
  <c r="BA211" i="7"/>
  <c r="BA212" i="7"/>
  <c r="BA213" i="7"/>
  <c r="BA214" i="7"/>
  <c r="BA215" i="7"/>
  <c r="BA216" i="7"/>
  <c r="BA217" i="7"/>
  <c r="BA218" i="7"/>
  <c r="BA219" i="7"/>
  <c r="BA220" i="7"/>
  <c r="BA221" i="7"/>
  <c r="BA222" i="7"/>
  <c r="BA223" i="7"/>
  <c r="BA224" i="7"/>
  <c r="BA225" i="7"/>
  <c r="BA226" i="7"/>
  <c r="BA227" i="7"/>
  <c r="BA228" i="7"/>
  <c r="BA229" i="7"/>
  <c r="BA230" i="7"/>
  <c r="BA231" i="7"/>
  <c r="BA232" i="7"/>
  <c r="BA233" i="7"/>
  <c r="BA234" i="7"/>
  <c r="BA235" i="7"/>
  <c r="BA236" i="7"/>
  <c r="BA237" i="7"/>
  <c r="BA238" i="7"/>
  <c r="BA239" i="7"/>
  <c r="BA240" i="7"/>
  <c r="BA241" i="7"/>
  <c r="BA242" i="7"/>
  <c r="BA243" i="7"/>
  <c r="BA244" i="7"/>
  <c r="BA245" i="7"/>
  <c r="BA246" i="7"/>
  <c r="BA247" i="7"/>
  <c r="BA248" i="7"/>
  <c r="BA249" i="7"/>
  <c r="BA250" i="7"/>
  <c r="BA251" i="7"/>
  <c r="BA252" i="7"/>
  <c r="BA253" i="7"/>
  <c r="BA254" i="7"/>
  <c r="BA255" i="7"/>
  <c r="BA256" i="7"/>
  <c r="BA257" i="7"/>
  <c r="BA258" i="7"/>
  <c r="BA259" i="7"/>
  <c r="BA260" i="7"/>
  <c r="BA261" i="7"/>
  <c r="BA262" i="7"/>
  <c r="BA263" i="7"/>
  <c r="BA264" i="7"/>
  <c r="BA265" i="7"/>
  <c r="BA266" i="7"/>
  <c r="BA267" i="7"/>
  <c r="BA268" i="7"/>
  <c r="BA269" i="7"/>
  <c r="BA270" i="7"/>
  <c r="BA271" i="7"/>
  <c r="BA272" i="7"/>
  <c r="BA273" i="7"/>
  <c r="BA274" i="7"/>
  <c r="BA275" i="7"/>
  <c r="BA276" i="7"/>
  <c r="BA277" i="7"/>
  <c r="BA278" i="7"/>
  <c r="BA279" i="7"/>
  <c r="BA280" i="7"/>
  <c r="BA281" i="7"/>
  <c r="BA282" i="7"/>
  <c r="BA283" i="7"/>
  <c r="BA284" i="7"/>
  <c r="BA285" i="7"/>
  <c r="BA286" i="7"/>
  <c r="BA287" i="7"/>
  <c r="BA288" i="7"/>
  <c r="BA289" i="7"/>
  <c r="BA290" i="7"/>
  <c r="BA291" i="7"/>
  <c r="BA292" i="7"/>
  <c r="BA293" i="7"/>
  <c r="BA294" i="7"/>
  <c r="BA295" i="7"/>
  <c r="BA296" i="7"/>
  <c r="BA297" i="7"/>
  <c r="BA298" i="7"/>
  <c r="BA299" i="7"/>
  <c r="BA300" i="7"/>
  <c r="BA301" i="7"/>
  <c r="BA302" i="7"/>
  <c r="BA303" i="7"/>
  <c r="BA304" i="7"/>
  <c r="BA305" i="7"/>
  <c r="BA306" i="7"/>
  <c r="BA307" i="7"/>
  <c r="BA308" i="7"/>
  <c r="BA309" i="7"/>
  <c r="BA310" i="7"/>
  <c r="BA311" i="7"/>
  <c r="BA312" i="7"/>
  <c r="BA313" i="7"/>
  <c r="BA314" i="7"/>
  <c r="BA315" i="7"/>
  <c r="BA316" i="7"/>
  <c r="BA317" i="7"/>
  <c r="BA318" i="7"/>
  <c r="BA319" i="7"/>
  <c r="BA320" i="7"/>
  <c r="BA321" i="7"/>
  <c r="BA322" i="7"/>
  <c r="BA323" i="7"/>
  <c r="BA324" i="7"/>
  <c r="BA325" i="7"/>
  <c r="BA326" i="7"/>
  <c r="BA327" i="7"/>
  <c r="BA328" i="7"/>
  <c r="BA329" i="7"/>
  <c r="BA330" i="7"/>
  <c r="BA331" i="7"/>
  <c r="BA332" i="7"/>
  <c r="BA333" i="7"/>
  <c r="BA334" i="7"/>
  <c r="BA335" i="7"/>
  <c r="BA336" i="7"/>
  <c r="BA337" i="7"/>
  <c r="BA338" i="7"/>
  <c r="BA339" i="7"/>
  <c r="BA340" i="7"/>
  <c r="BA341" i="7"/>
  <c r="BA342" i="7"/>
  <c r="BA343" i="7"/>
  <c r="BA344" i="7"/>
  <c r="BA345" i="7"/>
  <c r="BA346" i="7"/>
  <c r="BA347" i="7"/>
  <c r="BA348" i="7"/>
  <c r="BA349" i="7"/>
  <c r="BA350" i="7"/>
  <c r="BA351" i="7"/>
  <c r="BA352" i="7"/>
  <c r="BA353" i="7"/>
  <c r="BA354" i="7"/>
  <c r="BA355" i="7"/>
  <c r="BA356" i="7"/>
  <c r="BA357" i="7"/>
  <c r="BA358" i="7"/>
  <c r="BA359" i="7"/>
  <c r="BA360" i="7"/>
  <c r="BA361" i="7"/>
  <c r="BA362" i="7"/>
  <c r="BA363" i="7"/>
  <c r="BA364" i="7"/>
  <c r="BA365" i="7"/>
  <c r="BA366" i="7"/>
  <c r="BA367" i="7"/>
  <c r="BA368" i="7"/>
  <c r="BA369" i="7"/>
  <c r="BA370" i="7"/>
  <c r="BA371" i="7"/>
  <c r="BA372" i="7"/>
  <c r="BA373" i="7"/>
  <c r="BA374" i="7"/>
  <c r="BA375" i="7"/>
  <c r="BA376" i="7"/>
  <c r="BA377" i="7"/>
  <c r="BA378" i="7"/>
  <c r="BA379" i="7"/>
  <c r="BA380" i="7"/>
  <c r="BA381" i="7"/>
  <c r="BA382" i="7"/>
  <c r="BA383" i="7"/>
  <c r="BA384" i="7"/>
  <c r="BA385" i="7"/>
  <c r="BA386" i="7"/>
  <c r="BA387" i="7"/>
  <c r="BA388" i="7"/>
  <c r="BA389" i="7"/>
  <c r="BA390" i="7"/>
  <c r="BA391" i="7"/>
  <c r="BA392" i="7"/>
  <c r="BA393" i="7"/>
  <c r="BA394" i="7"/>
  <c r="BA395" i="7"/>
  <c r="BA396" i="7"/>
  <c r="BA397" i="7"/>
  <c r="BA398" i="7"/>
  <c r="BA399" i="7"/>
  <c r="BA400" i="7"/>
  <c r="BA401" i="7"/>
  <c r="BA402" i="7"/>
  <c r="BA403" i="7"/>
  <c r="BA404" i="7"/>
  <c r="BA405" i="7"/>
  <c r="BA406" i="7"/>
  <c r="BA407" i="7"/>
  <c r="BA408" i="7"/>
  <c r="BA409" i="7"/>
  <c r="BA410" i="7"/>
  <c r="BA411" i="7"/>
  <c r="BA412" i="7"/>
  <c r="BA413" i="7"/>
  <c r="BA414" i="7"/>
  <c r="BA415" i="7"/>
  <c r="BA416" i="7"/>
  <c r="BA417" i="7"/>
  <c r="BA418" i="7"/>
  <c r="BA419" i="7"/>
  <c r="BA420" i="7"/>
  <c r="BA421" i="7"/>
  <c r="BA422" i="7"/>
  <c r="BA423" i="7"/>
  <c r="BA424" i="7"/>
  <c r="BA425" i="7"/>
  <c r="BA426" i="7"/>
  <c r="BA427" i="7"/>
  <c r="BA428" i="7"/>
  <c r="BA429" i="7"/>
  <c r="BA430" i="7"/>
  <c r="BA431" i="7"/>
  <c r="BA432" i="7"/>
  <c r="BA433" i="7"/>
  <c r="BA434" i="7"/>
  <c r="BA435" i="7"/>
  <c r="BA436" i="7"/>
  <c r="BA437" i="7"/>
  <c r="BA438" i="7"/>
  <c r="BA439" i="7"/>
  <c r="BA440" i="7"/>
  <c r="BA441" i="7"/>
  <c r="BA442" i="7"/>
  <c r="BA443" i="7"/>
  <c r="BA444" i="7"/>
  <c r="BA445" i="7"/>
  <c r="BA446" i="7"/>
  <c r="BA447" i="7"/>
  <c r="BA448" i="7"/>
  <c r="BA449" i="7"/>
  <c r="BA450" i="7"/>
  <c r="BA451" i="7"/>
  <c r="BA452" i="7"/>
  <c r="BA453" i="7"/>
  <c r="BA454" i="7"/>
  <c r="BA455" i="7"/>
  <c r="BA456" i="7"/>
  <c r="BA457" i="7"/>
  <c r="BA458" i="7"/>
  <c r="BA459" i="7"/>
  <c r="BA460" i="7"/>
  <c r="BA461" i="7"/>
  <c r="BA462" i="7"/>
  <c r="BA463" i="7"/>
  <c r="BA464" i="7"/>
  <c r="BA465" i="7"/>
  <c r="BA466" i="7"/>
  <c r="BA467" i="7"/>
  <c r="BA468" i="7"/>
  <c r="BA469" i="7"/>
  <c r="BA470" i="7"/>
  <c r="BA471" i="7"/>
  <c r="BA472" i="7"/>
  <c r="BA473" i="7"/>
  <c r="BA474" i="7"/>
  <c r="BA475" i="7"/>
  <c r="BA476" i="7"/>
  <c r="BA477" i="7"/>
  <c r="BA478" i="7"/>
  <c r="BA479" i="7"/>
  <c r="BA480" i="7"/>
  <c r="BA481" i="7"/>
  <c r="BA482" i="7"/>
  <c r="BA483" i="7"/>
  <c r="BA484" i="7"/>
  <c r="BA485" i="7"/>
  <c r="BA486" i="7"/>
  <c r="BA487" i="7"/>
  <c r="BA488" i="7"/>
  <c r="BA489" i="7"/>
  <c r="BA490" i="7"/>
  <c r="BA491" i="7"/>
  <c r="BA492" i="7"/>
  <c r="BA493" i="7"/>
  <c r="BA494" i="7"/>
  <c r="BA495" i="7"/>
  <c r="BA496" i="7"/>
  <c r="BA497" i="7"/>
  <c r="BA498" i="7"/>
  <c r="BA499" i="7"/>
  <c r="BA500" i="7"/>
  <c r="BA501" i="7"/>
  <c r="BA502" i="7"/>
  <c r="BA503" i="7"/>
  <c r="BA504" i="7"/>
  <c r="BA505" i="7"/>
  <c r="BA506" i="7"/>
  <c r="BA507" i="7"/>
  <c r="BA508" i="7"/>
  <c r="BA509" i="7"/>
  <c r="BA510" i="7"/>
  <c r="BA511" i="7"/>
  <c r="BA512" i="7"/>
  <c r="BA513" i="7"/>
  <c r="BA514" i="7"/>
  <c r="BA515" i="7"/>
  <c r="BA516" i="7"/>
  <c r="BA517" i="7"/>
  <c r="BA518" i="7"/>
  <c r="BA519" i="7"/>
  <c r="BA520" i="7"/>
  <c r="BA521" i="7"/>
  <c r="BA522" i="7"/>
  <c r="BA523" i="7"/>
  <c r="BA524" i="7"/>
  <c r="BA525" i="7"/>
  <c r="BA526" i="7"/>
  <c r="BA527" i="7"/>
  <c r="BA528" i="7"/>
  <c r="BA529" i="7"/>
  <c r="BA530" i="7"/>
  <c r="BA531" i="7"/>
  <c r="BA532" i="7"/>
  <c r="BA533" i="7"/>
  <c r="BA534" i="7"/>
  <c r="BA535" i="7"/>
  <c r="BA536" i="7"/>
  <c r="BA537" i="7"/>
  <c r="BA538" i="7"/>
  <c r="BA539" i="7"/>
  <c r="BA540" i="7"/>
  <c r="BA541" i="7"/>
  <c r="BA542" i="7"/>
  <c r="BA543" i="7"/>
  <c r="BA544" i="7"/>
  <c r="BA545" i="7"/>
  <c r="BA546" i="7"/>
  <c r="BA547" i="7"/>
  <c r="BA548" i="7"/>
  <c r="BA549" i="7"/>
  <c r="BA550" i="7"/>
  <c r="BA551" i="7"/>
  <c r="BA552" i="7"/>
  <c r="BA553" i="7"/>
  <c r="BA554" i="7"/>
  <c r="BA555" i="7"/>
  <c r="BA556" i="7"/>
  <c r="BA557" i="7"/>
  <c r="BA558" i="7"/>
  <c r="BA559" i="7"/>
  <c r="BA560" i="7"/>
  <c r="BA561" i="7"/>
  <c r="BA562" i="7"/>
  <c r="BA563" i="7"/>
  <c r="BA564" i="7"/>
  <c r="BA565" i="7"/>
  <c r="BA566" i="7"/>
  <c r="BA567" i="7"/>
  <c r="BA568" i="7"/>
  <c r="BA569" i="7"/>
  <c r="BA570" i="7"/>
  <c r="BA571" i="7"/>
  <c r="BA572" i="7"/>
  <c r="BA573" i="7"/>
  <c r="BA574" i="7"/>
  <c r="BA575" i="7"/>
  <c r="BA576" i="7"/>
  <c r="BA577" i="7"/>
  <c r="BA578" i="7"/>
  <c r="BA579" i="7"/>
  <c r="BA580" i="7"/>
  <c r="BA581" i="7"/>
  <c r="BA582" i="7"/>
  <c r="BA583" i="7"/>
  <c r="BA584" i="7"/>
  <c r="BA585" i="7"/>
  <c r="BA586" i="7"/>
  <c r="BA587" i="7"/>
  <c r="BA588" i="7"/>
  <c r="BA589" i="7"/>
  <c r="BA590" i="7"/>
  <c r="BA591" i="7"/>
  <c r="BA592" i="7"/>
  <c r="BA593" i="7"/>
  <c r="BA594" i="7"/>
  <c r="BA595" i="7"/>
  <c r="BA596" i="7"/>
  <c r="BA597" i="7"/>
  <c r="BA598" i="7"/>
  <c r="BA599" i="7"/>
  <c r="BA600" i="7"/>
  <c r="BA601" i="7"/>
  <c r="BA602" i="7"/>
  <c r="BA603" i="7"/>
  <c r="BA604" i="7"/>
  <c r="BA605" i="7"/>
  <c r="BA606" i="7"/>
  <c r="BA607" i="7"/>
  <c r="BA608" i="7"/>
  <c r="BA609" i="7"/>
  <c r="BA610" i="7"/>
  <c r="BA611" i="7"/>
  <c r="BA612" i="7"/>
  <c r="BA613" i="7"/>
  <c r="BA614" i="7"/>
  <c r="BA615" i="7"/>
  <c r="BA616" i="7"/>
  <c r="BA617" i="7"/>
  <c r="BA618" i="7"/>
  <c r="BA619" i="7"/>
  <c r="BA620" i="7"/>
  <c r="BA621" i="7"/>
  <c r="BA622" i="7"/>
  <c r="BA623" i="7"/>
  <c r="BA624" i="7"/>
  <c r="BA625" i="7"/>
  <c r="BA626" i="7"/>
  <c r="BA627" i="7"/>
  <c r="BA628" i="7"/>
  <c r="BA629" i="7"/>
  <c r="BA630" i="7"/>
  <c r="BA631" i="7"/>
  <c r="BA632" i="7"/>
  <c r="BA633" i="7"/>
  <c r="BA634" i="7"/>
  <c r="BA635" i="7"/>
  <c r="BA636" i="7"/>
  <c r="BA637" i="7"/>
  <c r="BA638" i="7"/>
  <c r="BA639" i="7"/>
  <c r="BA640" i="7"/>
  <c r="BA641" i="7"/>
  <c r="BA642" i="7"/>
  <c r="BA643" i="7"/>
  <c r="BA644" i="7"/>
  <c r="BA645" i="7"/>
  <c r="BA646" i="7"/>
  <c r="BA647" i="7"/>
  <c r="BA648" i="7"/>
  <c r="BA649" i="7"/>
  <c r="BA650" i="7"/>
  <c r="BA651" i="7"/>
  <c r="BA652" i="7"/>
  <c r="BA653" i="7"/>
  <c r="BA654" i="7"/>
  <c r="BA655" i="7"/>
  <c r="BA656" i="7"/>
  <c r="BA657" i="7"/>
  <c r="BA658" i="7"/>
  <c r="BA659" i="7"/>
  <c r="BA660" i="7"/>
  <c r="BA661" i="7"/>
  <c r="BA662" i="7"/>
  <c r="BA663" i="7"/>
  <c r="BA664" i="7"/>
  <c r="BA665" i="7"/>
  <c r="BA666" i="7"/>
  <c r="BA667" i="7"/>
  <c r="BA668" i="7"/>
  <c r="BA669" i="7"/>
  <c r="BA670" i="7"/>
  <c r="BA671" i="7"/>
  <c r="BA672" i="7"/>
  <c r="BA673" i="7"/>
  <c r="BA674" i="7"/>
  <c r="BA675" i="7"/>
  <c r="BA676" i="7"/>
  <c r="BA677" i="7"/>
  <c r="BA678" i="7"/>
  <c r="BA679" i="7"/>
  <c r="BA680" i="7"/>
  <c r="BA681" i="7"/>
  <c r="BA682" i="7"/>
  <c r="BA683" i="7"/>
  <c r="BA684" i="7"/>
  <c r="BA685" i="7"/>
  <c r="BA686" i="7"/>
  <c r="BA687" i="7"/>
  <c r="BA688" i="7"/>
  <c r="BA689" i="7"/>
  <c r="BA690" i="7"/>
  <c r="BA691" i="7"/>
  <c r="BA692" i="7"/>
  <c r="BA693" i="7"/>
  <c r="BA694" i="7"/>
  <c r="BA695" i="7"/>
  <c r="BA696" i="7"/>
  <c r="BA697" i="7"/>
  <c r="BA698" i="7"/>
  <c r="BA699" i="7"/>
  <c r="BA700" i="7"/>
  <c r="BA701" i="7"/>
  <c r="BA702" i="7"/>
  <c r="BA703" i="7"/>
  <c r="BA704" i="7"/>
  <c r="BA705" i="7"/>
  <c r="BA706" i="7"/>
  <c r="BA707" i="7"/>
  <c r="BA708" i="7"/>
  <c r="BA709" i="7"/>
  <c r="BA710" i="7"/>
  <c r="BA711" i="7"/>
  <c r="BA712" i="7"/>
  <c r="BA713" i="7"/>
  <c r="BA714" i="7"/>
  <c r="BA715" i="7"/>
  <c r="BA716" i="7"/>
  <c r="BA717" i="7"/>
  <c r="BA718" i="7"/>
  <c r="BA719" i="7"/>
  <c r="BA720" i="7"/>
  <c r="BA721" i="7"/>
  <c r="BA722" i="7"/>
  <c r="BA723" i="7"/>
  <c r="BA724" i="7"/>
  <c r="BA725" i="7"/>
  <c r="BA726" i="7"/>
  <c r="BA727" i="7"/>
  <c r="BA728" i="7"/>
  <c r="BA729" i="7"/>
  <c r="BA730" i="7"/>
  <c r="BA731" i="7"/>
  <c r="BA732" i="7"/>
  <c r="BA733" i="7"/>
  <c r="BA734" i="7"/>
  <c r="BA735" i="7"/>
  <c r="BA736" i="7"/>
  <c r="BA737" i="7"/>
  <c r="BA738" i="7"/>
  <c r="BA739" i="7"/>
  <c r="BA740" i="7"/>
  <c r="BA741" i="7"/>
  <c r="BA742" i="7"/>
  <c r="BA743" i="7"/>
  <c r="BA744" i="7"/>
  <c r="BA745" i="7"/>
  <c r="BA746" i="7"/>
  <c r="BA747" i="7"/>
  <c r="BA748" i="7"/>
  <c r="BA749" i="7"/>
  <c r="BA750" i="7"/>
  <c r="BA751" i="7"/>
  <c r="BA752" i="7"/>
  <c r="BA753" i="7"/>
  <c r="BA754" i="7"/>
  <c r="BA755" i="7"/>
  <c r="BA756" i="7"/>
  <c r="BA757" i="7"/>
  <c r="BA758" i="7"/>
  <c r="BA759" i="7"/>
  <c r="BA760" i="7"/>
  <c r="BA761" i="7"/>
  <c r="BA762" i="7"/>
  <c r="BA763" i="7"/>
  <c r="BA764" i="7"/>
  <c r="BA765" i="7"/>
  <c r="BA766" i="7"/>
  <c r="BA767" i="7"/>
  <c r="BA768" i="7"/>
  <c r="BA769" i="7"/>
  <c r="BA770" i="7"/>
  <c r="BA771" i="7"/>
  <c r="BA772" i="7"/>
  <c r="BA773" i="7"/>
  <c r="BA774" i="7"/>
  <c r="BA775" i="7"/>
  <c r="BA776" i="7"/>
  <c r="BA777" i="7"/>
  <c r="BA778" i="7"/>
  <c r="BA779" i="7"/>
  <c r="BA780" i="7"/>
  <c r="BA781" i="7"/>
  <c r="BA782" i="7"/>
  <c r="BA783" i="7"/>
  <c r="BA784" i="7"/>
  <c r="BA785" i="7"/>
  <c r="BA786" i="7"/>
  <c r="BA787" i="7"/>
  <c r="BA788" i="7"/>
  <c r="BA789" i="7"/>
  <c r="BA790" i="7"/>
  <c r="BA791" i="7"/>
  <c r="BA792" i="7"/>
  <c r="BA793" i="7"/>
  <c r="BA794" i="7"/>
  <c r="BA795" i="7"/>
  <c r="BA796" i="7"/>
  <c r="BA797" i="7"/>
  <c r="BA798" i="7"/>
  <c r="BA799" i="7"/>
  <c r="BA800" i="7"/>
  <c r="BA801" i="7"/>
  <c r="BA802" i="7"/>
  <c r="BA803" i="7"/>
  <c r="BA804" i="7"/>
  <c r="BA805" i="7"/>
  <c r="BA806" i="7"/>
  <c r="BA807" i="7"/>
  <c r="BA808" i="7"/>
  <c r="BA809" i="7"/>
  <c r="BA810" i="7"/>
  <c r="BA811" i="7"/>
  <c r="BA812" i="7"/>
  <c r="BA813" i="7"/>
  <c r="BA814" i="7"/>
  <c r="BA815" i="7"/>
  <c r="BA816" i="7"/>
  <c r="BA817" i="7"/>
  <c r="BA818" i="7"/>
  <c r="BA819" i="7"/>
  <c r="BA820" i="7"/>
  <c r="BA821" i="7"/>
  <c r="BA822" i="7"/>
  <c r="BA823" i="7"/>
  <c r="BA824" i="7"/>
  <c r="BA825" i="7"/>
  <c r="BA826" i="7"/>
  <c r="BA827" i="7"/>
  <c r="BA828" i="7"/>
  <c r="BA829" i="7"/>
  <c r="BA830" i="7"/>
  <c r="BA831" i="7"/>
  <c r="BA832" i="7"/>
  <c r="BA833" i="7"/>
  <c r="BA834" i="7"/>
  <c r="BA835" i="7"/>
  <c r="BA836" i="7"/>
  <c r="BA837" i="7"/>
  <c r="BA838" i="7"/>
  <c r="BA839" i="7"/>
  <c r="BA840" i="7"/>
  <c r="BA841" i="7"/>
  <c r="BA842" i="7"/>
  <c r="BA843" i="7"/>
  <c r="BA844" i="7"/>
  <c r="BA845" i="7"/>
  <c r="BA846" i="7"/>
  <c r="BA847" i="7"/>
  <c r="BA848" i="7"/>
  <c r="BA849" i="7"/>
  <c r="BA850" i="7"/>
  <c r="BA851" i="7"/>
  <c r="BA852" i="7"/>
  <c r="BA853" i="7"/>
  <c r="BA854" i="7"/>
  <c r="BA855" i="7"/>
  <c r="BA856" i="7"/>
  <c r="BA857" i="7"/>
  <c r="BA858" i="7"/>
  <c r="BA859" i="7"/>
  <c r="BA860" i="7"/>
  <c r="BA861" i="7"/>
  <c r="BA862" i="7"/>
  <c r="BA863" i="7"/>
  <c r="BA864" i="7"/>
  <c r="BA865" i="7"/>
  <c r="BA866" i="7"/>
  <c r="BA867" i="7"/>
  <c r="BA868" i="7"/>
  <c r="BA869" i="7"/>
  <c r="BA870" i="7"/>
  <c r="BA871" i="7"/>
  <c r="BA872" i="7"/>
  <c r="BA873" i="7"/>
  <c r="BA874" i="7"/>
  <c r="BA875" i="7"/>
  <c r="BA876" i="7"/>
  <c r="BA877" i="7"/>
  <c r="BA878" i="7"/>
  <c r="BA879" i="7"/>
  <c r="BA880" i="7"/>
  <c r="BA881" i="7"/>
  <c r="BA882" i="7"/>
  <c r="BA883" i="7"/>
  <c r="BA884" i="7"/>
  <c r="BA885" i="7"/>
  <c r="BA886" i="7"/>
  <c r="BA887" i="7"/>
  <c r="BA888" i="7"/>
  <c r="BA889" i="7"/>
  <c r="BA890" i="7"/>
  <c r="BA891" i="7"/>
  <c r="BA892" i="7"/>
  <c r="BA893" i="7"/>
  <c r="BA894" i="7"/>
  <c r="BA895" i="7"/>
  <c r="BA896" i="7"/>
  <c r="BA897" i="7"/>
  <c r="BA898" i="7"/>
  <c r="BA899" i="7"/>
  <c r="BA900" i="7"/>
  <c r="BA901" i="7"/>
  <c r="BA902" i="7"/>
  <c r="BA903" i="7"/>
  <c r="BA904" i="7"/>
  <c r="BA905" i="7"/>
  <c r="BA906" i="7"/>
  <c r="BA907" i="7"/>
  <c r="BA908" i="7"/>
  <c r="BA909" i="7"/>
  <c r="BA910" i="7"/>
  <c r="BA911" i="7"/>
  <c r="BA912" i="7"/>
  <c r="BA913" i="7"/>
  <c r="BA914" i="7"/>
  <c r="BA915" i="7"/>
  <c r="BA916" i="7"/>
  <c r="BA917" i="7"/>
  <c r="BA918" i="7"/>
  <c r="BA919" i="7"/>
  <c r="BA920" i="7"/>
  <c r="BA921" i="7"/>
  <c r="BA922" i="7"/>
  <c r="BA923" i="7"/>
  <c r="BA924" i="7"/>
  <c r="BA925" i="7"/>
  <c r="BA926" i="7"/>
  <c r="BA927" i="7"/>
  <c r="BA928" i="7"/>
  <c r="BA929" i="7"/>
  <c r="BA930" i="7"/>
  <c r="BA931" i="7"/>
  <c r="BA932" i="7"/>
  <c r="BA933" i="7"/>
  <c r="BA934" i="7"/>
  <c r="BA935" i="7"/>
  <c r="BA936" i="7"/>
  <c r="BA937" i="7"/>
  <c r="BA938" i="7"/>
  <c r="BA939" i="7"/>
  <c r="BA940" i="7"/>
  <c r="BA941" i="7"/>
  <c r="BA942" i="7"/>
  <c r="BA943" i="7"/>
  <c r="BA944" i="7"/>
  <c r="BA945" i="7"/>
  <c r="BA946" i="7"/>
  <c r="BA947" i="7"/>
  <c r="BA948" i="7"/>
  <c r="BA949" i="7"/>
  <c r="BA950" i="7"/>
  <c r="BA951" i="7"/>
  <c r="BA952" i="7"/>
  <c r="BA953" i="7"/>
  <c r="BA954" i="7"/>
  <c r="BA955" i="7"/>
  <c r="BA956" i="7"/>
  <c r="BA957" i="7"/>
  <c r="BA958" i="7"/>
  <c r="BA959" i="7"/>
  <c r="BA960" i="7"/>
  <c r="BA961" i="7"/>
  <c r="BA962" i="7"/>
  <c r="BA963" i="7"/>
  <c r="BA964" i="7"/>
  <c r="BA965" i="7"/>
  <c r="BA966" i="7"/>
  <c r="BA967" i="7"/>
  <c r="BA968" i="7"/>
  <c r="BA969" i="7"/>
  <c r="BA970" i="7"/>
  <c r="BA971" i="7"/>
  <c r="BA972" i="7"/>
  <c r="BA973" i="7"/>
  <c r="BA974" i="7"/>
  <c r="BA975" i="7"/>
  <c r="BA976" i="7"/>
  <c r="BA977" i="7"/>
  <c r="BA978" i="7"/>
  <c r="BA979" i="7"/>
  <c r="BA980" i="7"/>
  <c r="BA981" i="7"/>
  <c r="BA982" i="7"/>
  <c r="BA983" i="7"/>
  <c r="BA984" i="7"/>
  <c r="BA985" i="7"/>
  <c r="BA986" i="7"/>
  <c r="BA987" i="7"/>
  <c r="BA988" i="7"/>
  <c r="BA989" i="7"/>
  <c r="BA990" i="7"/>
  <c r="BA991" i="7"/>
  <c r="BA992" i="7"/>
  <c r="BA993" i="7"/>
  <c r="BA994" i="7"/>
  <c r="BA995" i="7"/>
  <c r="BA996" i="7"/>
  <c r="BA997" i="7"/>
  <c r="BA998" i="7"/>
  <c r="BA999" i="7"/>
  <c r="BA1000" i="7"/>
  <c r="BA1001" i="7"/>
  <c r="BA1002" i="7"/>
  <c r="BA1003" i="7"/>
  <c r="BA1004" i="7"/>
  <c r="BA1005" i="7"/>
  <c r="BA1006" i="7"/>
  <c r="BA1007" i="7"/>
  <c r="BA1008" i="7"/>
  <c r="BA1009" i="7"/>
  <c r="BA1010" i="7"/>
  <c r="BA1011" i="7"/>
  <c r="BA1012" i="7"/>
  <c r="BA1013" i="7"/>
  <c r="BA1014" i="7"/>
  <c r="BA1015" i="7"/>
  <c r="BA1016" i="7"/>
  <c r="BA1017" i="7"/>
  <c r="BA1018" i="7"/>
  <c r="BA1019" i="7"/>
  <c r="BA1020" i="7"/>
  <c r="BA1021" i="7"/>
  <c r="BA1022" i="7"/>
  <c r="BA1023" i="7"/>
  <c r="BA1024" i="7"/>
  <c r="BA1025" i="7"/>
  <c r="BA1026" i="7"/>
  <c r="BA1027" i="7"/>
  <c r="BA1028" i="7"/>
  <c r="BA1029" i="7"/>
  <c r="BA1030" i="7"/>
  <c r="BA1031" i="7"/>
  <c r="BA1032" i="7"/>
  <c r="BA1033" i="7"/>
  <c r="BA1034" i="7"/>
  <c r="BA35" i="7"/>
  <c r="AG24" i="7"/>
  <c r="A333" i="7"/>
  <c r="AQ635" i="8"/>
  <c r="AQ636" i="8"/>
  <c r="AQ637" i="8"/>
  <c r="AQ638" i="8"/>
  <c r="AQ639" i="8"/>
  <c r="AQ640" i="8"/>
  <c r="AQ641" i="8"/>
  <c r="AQ642" i="8"/>
  <c r="AQ643" i="8"/>
  <c r="AQ644" i="8"/>
  <c r="AQ645" i="8"/>
  <c r="AQ646" i="8"/>
  <c r="AQ647" i="8"/>
  <c r="AQ648" i="8"/>
  <c r="AQ649" i="8"/>
  <c r="AQ650" i="8"/>
  <c r="AQ651" i="8"/>
  <c r="AQ652" i="8"/>
  <c r="AQ653" i="8"/>
  <c r="AQ654" i="8"/>
  <c r="AQ655" i="8"/>
  <c r="AQ656" i="8"/>
  <c r="AQ657" i="8"/>
  <c r="AQ658" i="8"/>
  <c r="AQ659" i="8"/>
  <c r="AQ660" i="8"/>
  <c r="AQ661" i="8"/>
  <c r="AQ662" i="8"/>
  <c r="AQ663" i="8"/>
  <c r="AQ664" i="8"/>
  <c r="AQ665" i="8"/>
  <c r="AQ666" i="8"/>
  <c r="AQ667" i="8"/>
  <c r="AQ668" i="8"/>
  <c r="AQ669" i="8"/>
  <c r="AQ670" i="8"/>
  <c r="AQ671" i="8"/>
  <c r="AQ672" i="8"/>
  <c r="AQ673" i="8"/>
  <c r="AQ674" i="8"/>
  <c r="AQ675" i="8"/>
  <c r="AQ676" i="8"/>
  <c r="AQ677" i="8"/>
  <c r="AQ678" i="8"/>
  <c r="AQ679" i="8"/>
  <c r="AQ680" i="8"/>
  <c r="AQ681" i="8"/>
  <c r="AQ682" i="8"/>
  <c r="AQ683" i="8"/>
  <c r="AQ684" i="8"/>
  <c r="AQ685" i="8"/>
  <c r="AQ686" i="8"/>
  <c r="AQ687" i="8"/>
  <c r="AQ688" i="8"/>
  <c r="AQ689" i="8"/>
  <c r="AQ690" i="8"/>
  <c r="AQ691" i="8"/>
  <c r="AQ692" i="8"/>
  <c r="AQ693" i="8"/>
  <c r="AQ694" i="8"/>
  <c r="AQ695" i="8"/>
  <c r="AQ696" i="8"/>
  <c r="AQ697" i="8"/>
  <c r="AQ698" i="8"/>
  <c r="AQ699" i="8"/>
  <c r="AQ700" i="8"/>
  <c r="AQ701" i="8"/>
  <c r="AQ702" i="8"/>
  <c r="AQ703" i="8"/>
  <c r="AQ704" i="8"/>
  <c r="AQ705" i="8"/>
  <c r="AQ706" i="8"/>
  <c r="AQ707" i="8"/>
  <c r="AQ708" i="8"/>
  <c r="AQ709" i="8"/>
  <c r="AQ710" i="8"/>
  <c r="AQ711" i="8"/>
  <c r="AQ712" i="8"/>
  <c r="AQ713" i="8"/>
  <c r="AQ714" i="8"/>
  <c r="AQ715" i="8"/>
  <c r="AQ716" i="8"/>
  <c r="AQ717" i="8"/>
  <c r="AQ718" i="8"/>
  <c r="AQ719" i="8"/>
  <c r="AQ720" i="8"/>
  <c r="AQ721" i="8"/>
  <c r="AQ722" i="8"/>
  <c r="AQ723" i="8"/>
  <c r="AQ724" i="8"/>
  <c r="AQ725" i="8"/>
  <c r="AQ726" i="8"/>
  <c r="AQ727" i="8"/>
  <c r="AQ728" i="8"/>
  <c r="AQ729" i="8"/>
  <c r="AQ730" i="8"/>
  <c r="AQ731" i="8"/>
  <c r="AQ732" i="8"/>
  <c r="AQ733" i="8"/>
  <c r="AQ734" i="8"/>
  <c r="AQ735" i="8"/>
  <c r="AQ736" i="8"/>
  <c r="AQ737" i="8"/>
  <c r="AQ738" i="8"/>
  <c r="AQ739" i="8"/>
  <c r="AQ740" i="8"/>
  <c r="AQ741" i="8"/>
  <c r="AQ742" i="8"/>
  <c r="AQ743" i="8"/>
  <c r="AQ744" i="8"/>
  <c r="AQ745" i="8"/>
  <c r="AQ746" i="8"/>
  <c r="AQ747" i="8"/>
  <c r="AQ748" i="8"/>
  <c r="AQ749" i="8"/>
  <c r="AQ750" i="8"/>
  <c r="AQ751" i="8"/>
  <c r="AQ752" i="8"/>
  <c r="AQ753" i="8"/>
  <c r="AQ754" i="8"/>
  <c r="AQ755" i="8"/>
  <c r="AQ756" i="8"/>
  <c r="AQ757" i="8"/>
  <c r="AQ758" i="8"/>
  <c r="AQ759" i="8"/>
  <c r="AQ760" i="8"/>
  <c r="AQ761" i="8"/>
  <c r="AQ762" i="8"/>
  <c r="AQ763" i="8"/>
  <c r="AQ764" i="8"/>
  <c r="AQ765" i="8"/>
  <c r="AQ766" i="8"/>
  <c r="AQ767" i="8"/>
  <c r="AQ768" i="8"/>
  <c r="AQ769" i="8"/>
  <c r="AQ770" i="8"/>
  <c r="AQ771" i="8"/>
  <c r="AQ772" i="8"/>
  <c r="AQ773" i="8"/>
  <c r="AQ774" i="8"/>
  <c r="AQ775" i="8"/>
  <c r="AQ776" i="8"/>
  <c r="AQ777" i="8"/>
  <c r="AQ778" i="8"/>
  <c r="AQ779" i="8"/>
  <c r="AQ780" i="8"/>
  <c r="AQ781" i="8"/>
  <c r="AQ782" i="8"/>
  <c r="AQ783" i="8"/>
  <c r="AQ784" i="8"/>
  <c r="AQ785" i="8"/>
  <c r="AQ786" i="8"/>
  <c r="AQ787" i="8"/>
  <c r="AQ788" i="8"/>
  <c r="AQ789" i="8"/>
  <c r="AQ790" i="8"/>
  <c r="AQ791" i="8"/>
  <c r="AQ792" i="8"/>
  <c r="AQ793" i="8"/>
  <c r="AQ794" i="8"/>
  <c r="AQ795" i="8"/>
  <c r="AQ796" i="8"/>
  <c r="AQ797" i="8"/>
  <c r="AQ798" i="8"/>
  <c r="AQ799" i="8"/>
  <c r="AQ800" i="8"/>
  <c r="AQ801" i="8"/>
  <c r="AQ802" i="8"/>
  <c r="AQ803" i="8"/>
  <c r="AQ804" i="8"/>
  <c r="AQ805" i="8"/>
  <c r="AQ806" i="8"/>
  <c r="AQ807" i="8"/>
  <c r="AQ808" i="8"/>
  <c r="AQ809" i="8"/>
  <c r="AQ810" i="8"/>
  <c r="AQ811" i="8"/>
  <c r="AQ812" i="8"/>
  <c r="AQ813" i="8"/>
  <c r="AQ814" i="8"/>
  <c r="AQ815" i="8"/>
  <c r="AQ816" i="8"/>
  <c r="AQ817" i="8"/>
  <c r="AQ818" i="8"/>
  <c r="AQ819" i="8"/>
  <c r="AQ820" i="8"/>
  <c r="AQ821" i="8"/>
  <c r="AQ822" i="8"/>
  <c r="AQ823" i="8"/>
  <c r="AQ824" i="8"/>
  <c r="AQ825" i="8"/>
  <c r="AQ826" i="8"/>
  <c r="AQ827" i="8"/>
  <c r="AQ828" i="8"/>
  <c r="AQ829" i="8"/>
  <c r="AQ830" i="8"/>
  <c r="AQ831" i="8"/>
  <c r="AQ832" i="8"/>
  <c r="AQ833" i="8"/>
  <c r="AQ834" i="8"/>
  <c r="AQ835" i="8"/>
  <c r="AQ836" i="8"/>
  <c r="AQ837" i="8"/>
  <c r="AQ838" i="8"/>
  <c r="AQ839" i="8"/>
  <c r="AQ840" i="8"/>
  <c r="AQ841" i="8"/>
  <c r="AQ842" i="8"/>
  <c r="AQ843" i="8"/>
  <c r="AQ844" i="8"/>
  <c r="AQ845" i="8"/>
  <c r="AQ846" i="8"/>
  <c r="AQ847" i="8"/>
  <c r="AQ848" i="8"/>
  <c r="AQ849" i="8"/>
  <c r="AQ850" i="8"/>
  <c r="AQ851" i="8"/>
  <c r="AQ852" i="8"/>
  <c r="AQ853" i="8"/>
  <c r="AQ854" i="8"/>
  <c r="AQ855" i="8"/>
  <c r="AQ856" i="8"/>
  <c r="AQ857" i="8"/>
  <c r="AQ858" i="8"/>
  <c r="AQ859" i="8"/>
  <c r="AQ860" i="8"/>
  <c r="AQ861" i="8"/>
  <c r="AQ862" i="8"/>
  <c r="AQ863" i="8"/>
  <c r="AQ864" i="8"/>
  <c r="AQ865" i="8"/>
  <c r="AQ866" i="8"/>
  <c r="AQ867" i="8"/>
  <c r="AQ868" i="8"/>
  <c r="AQ869" i="8"/>
  <c r="AQ870" i="8"/>
  <c r="AQ871" i="8"/>
  <c r="AQ872" i="8"/>
  <c r="AQ873" i="8"/>
  <c r="AQ874" i="8"/>
  <c r="AQ875" i="8"/>
  <c r="AQ876" i="8"/>
  <c r="AQ877" i="8"/>
  <c r="AQ878" i="8"/>
  <c r="AQ879" i="8"/>
  <c r="AQ880" i="8"/>
  <c r="AQ881" i="8"/>
  <c r="AQ882" i="8"/>
  <c r="AQ883" i="8"/>
  <c r="AQ884" i="8"/>
  <c r="AQ885" i="8"/>
  <c r="AQ886" i="8"/>
  <c r="AQ887" i="8"/>
  <c r="AQ888" i="8"/>
  <c r="AQ889" i="8"/>
  <c r="AQ890" i="8"/>
  <c r="AQ891" i="8"/>
  <c r="AQ892" i="8"/>
  <c r="AQ893" i="8"/>
  <c r="AQ894" i="8"/>
  <c r="AQ895" i="8"/>
  <c r="AQ896" i="8"/>
  <c r="AQ897" i="8"/>
  <c r="AQ898" i="8"/>
  <c r="AQ899" i="8"/>
  <c r="AQ900" i="8"/>
  <c r="AQ901" i="8"/>
  <c r="AQ902" i="8"/>
  <c r="AQ903" i="8"/>
  <c r="AQ904" i="8"/>
  <c r="AQ905" i="8"/>
  <c r="AQ906" i="8"/>
  <c r="AQ907" i="8"/>
  <c r="AQ908" i="8"/>
  <c r="AQ909" i="8"/>
  <c r="AQ910" i="8"/>
  <c r="AQ911" i="8"/>
  <c r="AQ912" i="8"/>
  <c r="AQ913" i="8"/>
  <c r="AQ914" i="8"/>
  <c r="AQ915" i="8"/>
  <c r="AQ916" i="8"/>
  <c r="AQ917" i="8"/>
  <c r="AQ918" i="8"/>
  <c r="AQ919" i="8"/>
  <c r="AQ920" i="8"/>
  <c r="AQ921" i="8"/>
  <c r="AQ922" i="8"/>
  <c r="AQ923" i="8"/>
  <c r="AQ924" i="8"/>
  <c r="AQ925" i="8"/>
  <c r="AQ926" i="8"/>
  <c r="AQ927" i="8"/>
  <c r="AQ928" i="8"/>
  <c r="AQ929" i="8"/>
  <c r="AQ930" i="8"/>
  <c r="AQ931" i="8"/>
  <c r="AQ932" i="8"/>
  <c r="AQ933" i="8"/>
  <c r="AQ934" i="8"/>
  <c r="AQ935" i="8"/>
  <c r="AQ936" i="8"/>
  <c r="AQ937" i="8"/>
  <c r="AQ938" i="8"/>
  <c r="AQ939" i="8"/>
  <c r="AQ940" i="8"/>
  <c r="AQ941" i="8"/>
  <c r="AQ942" i="8"/>
  <c r="AQ943" i="8"/>
  <c r="AQ944" i="8"/>
  <c r="AQ945" i="8"/>
  <c r="AQ946" i="8"/>
  <c r="AQ947" i="8"/>
  <c r="AQ948" i="8"/>
  <c r="AQ949" i="8"/>
  <c r="AQ950" i="8"/>
  <c r="AQ951" i="8"/>
  <c r="AQ952" i="8"/>
  <c r="AQ953" i="8"/>
  <c r="AQ954" i="8"/>
  <c r="AQ955" i="8"/>
  <c r="AQ956" i="8"/>
  <c r="AQ957" i="8"/>
  <c r="AQ958" i="8"/>
  <c r="AQ959" i="8"/>
  <c r="AQ960" i="8"/>
  <c r="AQ961" i="8"/>
  <c r="AQ962" i="8"/>
  <c r="AQ963" i="8"/>
  <c r="AQ964" i="8"/>
  <c r="AQ965" i="8"/>
  <c r="AQ966" i="8"/>
  <c r="AQ967" i="8"/>
  <c r="AQ968" i="8"/>
  <c r="AQ969" i="8"/>
  <c r="AQ970" i="8"/>
  <c r="AQ971" i="8"/>
  <c r="AQ972" i="8"/>
  <c r="AQ973" i="8"/>
  <c r="AQ974" i="8"/>
  <c r="AQ975" i="8"/>
  <c r="AQ976" i="8"/>
  <c r="AQ977" i="8"/>
  <c r="AQ978" i="8"/>
  <c r="AQ979" i="8"/>
  <c r="AQ980" i="8"/>
  <c r="AQ981" i="8"/>
  <c r="AQ982" i="8"/>
  <c r="AQ983" i="8"/>
  <c r="AQ984" i="8"/>
  <c r="AQ985" i="8"/>
  <c r="AQ986" i="8"/>
  <c r="AQ987" i="8"/>
  <c r="AQ988" i="8"/>
  <c r="AQ989" i="8"/>
  <c r="AQ990" i="8"/>
  <c r="AQ991" i="8"/>
  <c r="AQ992" i="8"/>
  <c r="AQ993" i="8"/>
  <c r="AQ994" i="8"/>
  <c r="AQ995" i="8"/>
  <c r="AQ996" i="8"/>
  <c r="AQ997" i="8"/>
  <c r="AQ998" i="8"/>
  <c r="AQ999" i="8"/>
  <c r="AQ1000" i="8"/>
  <c r="AQ1001" i="8"/>
  <c r="AQ1002" i="8"/>
  <c r="AQ1003" i="8"/>
  <c r="AQ1004" i="8"/>
  <c r="AQ1005" i="8"/>
  <c r="AQ1006" i="8"/>
  <c r="AQ1007" i="8"/>
  <c r="AQ1008" i="8"/>
  <c r="AQ1009" i="8"/>
  <c r="AQ1010" i="8"/>
  <c r="AQ1011" i="8"/>
  <c r="AQ1012" i="8"/>
  <c r="AQ1013" i="8"/>
  <c r="AQ1014" i="8"/>
  <c r="AQ1015" i="8"/>
  <c r="AQ1016" i="8"/>
  <c r="AQ1017" i="8"/>
  <c r="AQ1018" i="8"/>
  <c r="AQ1019" i="8"/>
  <c r="AQ1020" i="8"/>
  <c r="AQ1021" i="8"/>
  <c r="AQ1022" i="8"/>
  <c r="AQ1023" i="8"/>
  <c r="AQ1024" i="8"/>
  <c r="AQ1025" i="8"/>
  <c r="AQ1026" i="8"/>
  <c r="AQ1027" i="8"/>
  <c r="AQ1028" i="8"/>
  <c r="AQ1029" i="8"/>
  <c r="AQ1030" i="8"/>
  <c r="AQ1031" i="8"/>
  <c r="AQ1032" i="8"/>
  <c r="AQ1033" i="8"/>
  <c r="AQ1034" i="8"/>
  <c r="U12" i="8"/>
  <c r="BD43" i="7"/>
  <c r="BD44" i="7"/>
  <c r="BD45" i="7"/>
  <c r="BD46" i="7"/>
  <c r="BD47" i="7"/>
  <c r="BD48" i="7"/>
  <c r="BD49" i="7"/>
  <c r="BD50" i="7"/>
  <c r="BD51" i="7"/>
  <c r="BD52" i="7"/>
  <c r="BD53" i="7"/>
  <c r="BD54" i="7"/>
  <c r="BD55" i="7"/>
  <c r="BD56" i="7"/>
  <c r="BD57" i="7"/>
  <c r="BD58" i="7"/>
  <c r="BD59" i="7"/>
  <c r="BD60" i="7"/>
  <c r="BD61" i="7"/>
  <c r="BD62" i="7"/>
  <c r="BD63" i="7"/>
  <c r="BD64" i="7"/>
  <c r="BD65" i="7"/>
  <c r="BD66" i="7"/>
  <c r="BD67" i="7"/>
  <c r="BD68" i="7"/>
  <c r="BD69" i="7"/>
  <c r="BD70" i="7"/>
  <c r="BD71" i="7"/>
  <c r="BD72" i="7"/>
  <c r="BD73" i="7"/>
  <c r="BD74" i="7"/>
  <c r="BD75" i="7"/>
  <c r="BD76" i="7"/>
  <c r="BD77" i="7"/>
  <c r="BD78" i="7"/>
  <c r="BD79" i="7"/>
  <c r="BD80" i="7"/>
  <c r="BD81" i="7"/>
  <c r="BD82" i="7"/>
  <c r="BD83" i="7"/>
  <c r="BD84" i="7"/>
  <c r="BD85" i="7"/>
  <c r="BD86" i="7"/>
  <c r="BD87" i="7"/>
  <c r="BD88" i="7"/>
  <c r="BD89" i="7"/>
  <c r="BD90" i="7"/>
  <c r="BD91" i="7"/>
  <c r="BD92" i="7"/>
  <c r="BD93" i="7"/>
  <c r="BD94" i="7"/>
  <c r="BD95" i="7"/>
  <c r="BD96" i="7"/>
  <c r="BD97" i="7"/>
  <c r="BD98" i="7"/>
  <c r="BD99" i="7"/>
  <c r="BD100" i="7"/>
  <c r="BD101" i="7"/>
  <c r="BD102" i="7"/>
  <c r="BD103" i="7"/>
  <c r="BD104" i="7"/>
  <c r="BD105" i="7"/>
  <c r="BD106" i="7"/>
  <c r="BD107" i="7"/>
  <c r="BD108" i="7"/>
  <c r="BD109" i="7"/>
  <c r="BD110" i="7"/>
  <c r="BD111" i="7"/>
  <c r="BD112" i="7"/>
  <c r="BD113" i="7"/>
  <c r="BD114" i="7"/>
  <c r="BD115" i="7"/>
  <c r="BD116" i="7"/>
  <c r="BD117" i="7"/>
  <c r="BD118" i="7"/>
  <c r="BD119" i="7"/>
  <c r="BD120" i="7"/>
  <c r="BD121" i="7"/>
  <c r="BD122" i="7"/>
  <c r="BD123" i="7"/>
  <c r="BD124" i="7"/>
  <c r="BD125" i="7"/>
  <c r="BD126" i="7"/>
  <c r="BD127" i="7"/>
  <c r="BD128" i="7"/>
  <c r="BD129" i="7"/>
  <c r="BD130" i="7"/>
  <c r="BD131" i="7"/>
  <c r="BD132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5" i="7"/>
  <c r="BD146" i="7"/>
  <c r="BD147" i="7"/>
  <c r="BD148" i="7"/>
  <c r="BD149" i="7"/>
  <c r="BD150" i="7"/>
  <c r="BD151" i="7"/>
  <c r="BD152" i="7"/>
  <c r="BD153" i="7"/>
  <c r="BD154" i="7"/>
  <c r="BD155" i="7"/>
  <c r="BD156" i="7"/>
  <c r="BD157" i="7"/>
  <c r="BD158" i="7"/>
  <c r="BD159" i="7"/>
  <c r="BD160" i="7"/>
  <c r="BD161" i="7"/>
  <c r="BD162" i="7"/>
  <c r="BD163" i="7"/>
  <c r="BD164" i="7"/>
  <c r="BD165" i="7"/>
  <c r="BD166" i="7"/>
  <c r="BD167" i="7"/>
  <c r="BD168" i="7"/>
  <c r="BD169" i="7"/>
  <c r="BD170" i="7"/>
  <c r="BD171" i="7"/>
  <c r="BD172" i="7"/>
  <c r="BD173" i="7"/>
  <c r="BD174" i="7"/>
  <c r="BD175" i="7"/>
  <c r="BD176" i="7"/>
  <c r="BD177" i="7"/>
  <c r="BD178" i="7"/>
  <c r="BD179" i="7"/>
  <c r="BD180" i="7"/>
  <c r="BD181" i="7"/>
  <c r="BD182" i="7"/>
  <c r="BD183" i="7"/>
  <c r="BD184" i="7"/>
  <c r="BD185" i="7"/>
  <c r="BD186" i="7"/>
  <c r="BD187" i="7"/>
  <c r="BD188" i="7"/>
  <c r="BD189" i="7"/>
  <c r="BD190" i="7"/>
  <c r="BD191" i="7"/>
  <c r="BD192" i="7"/>
  <c r="BD193" i="7"/>
  <c r="BD194" i="7"/>
  <c r="BD195" i="7"/>
  <c r="BD196" i="7"/>
  <c r="BD197" i="7"/>
  <c r="BD198" i="7"/>
  <c r="BD199" i="7"/>
  <c r="BD200" i="7"/>
  <c r="BD201" i="7"/>
  <c r="BD202" i="7"/>
  <c r="BD203" i="7"/>
  <c r="BD204" i="7"/>
  <c r="BD205" i="7"/>
  <c r="BD206" i="7"/>
  <c r="BD207" i="7"/>
  <c r="BD208" i="7"/>
  <c r="BD209" i="7"/>
  <c r="BD210" i="7"/>
  <c r="BD211" i="7"/>
  <c r="BD212" i="7"/>
  <c r="BD213" i="7"/>
  <c r="BD214" i="7"/>
  <c r="BD215" i="7"/>
  <c r="BD216" i="7"/>
  <c r="BD217" i="7"/>
  <c r="BD218" i="7"/>
  <c r="BD219" i="7"/>
  <c r="BD220" i="7"/>
  <c r="BD221" i="7"/>
  <c r="BD222" i="7"/>
  <c r="BD223" i="7"/>
  <c r="BD224" i="7"/>
  <c r="BD225" i="7"/>
  <c r="BD226" i="7"/>
  <c r="BD227" i="7"/>
  <c r="BD228" i="7"/>
  <c r="BD229" i="7"/>
  <c r="BD230" i="7"/>
  <c r="BD231" i="7"/>
  <c r="BD232" i="7"/>
  <c r="BD233" i="7"/>
  <c r="BD234" i="7"/>
  <c r="BD235" i="7"/>
  <c r="BD236" i="7"/>
  <c r="BD237" i="7"/>
  <c r="BD238" i="7"/>
  <c r="BD239" i="7"/>
  <c r="BD240" i="7"/>
  <c r="BD241" i="7"/>
  <c r="BD242" i="7"/>
  <c r="BD243" i="7"/>
  <c r="BD244" i="7"/>
  <c r="BD245" i="7"/>
  <c r="BD246" i="7"/>
  <c r="BD247" i="7"/>
  <c r="BD248" i="7"/>
  <c r="BD249" i="7"/>
  <c r="BD250" i="7"/>
  <c r="BD251" i="7"/>
  <c r="BD252" i="7"/>
  <c r="BD253" i="7"/>
  <c r="BD254" i="7"/>
  <c r="BD255" i="7"/>
  <c r="BD256" i="7"/>
  <c r="BD257" i="7"/>
  <c r="BD258" i="7"/>
  <c r="BD259" i="7"/>
  <c r="BD260" i="7"/>
  <c r="BD261" i="7"/>
  <c r="BD262" i="7"/>
  <c r="BD263" i="7"/>
  <c r="BD264" i="7"/>
  <c r="BD265" i="7"/>
  <c r="BD266" i="7"/>
  <c r="BD267" i="7"/>
  <c r="BD268" i="7"/>
  <c r="BD269" i="7"/>
  <c r="BD270" i="7"/>
  <c r="BD271" i="7"/>
  <c r="BD272" i="7"/>
  <c r="BD273" i="7"/>
  <c r="BD274" i="7"/>
  <c r="BD275" i="7"/>
  <c r="BD276" i="7"/>
  <c r="BD277" i="7"/>
  <c r="BD278" i="7"/>
  <c r="BD279" i="7"/>
  <c r="BD280" i="7"/>
  <c r="BD281" i="7"/>
  <c r="BD282" i="7"/>
  <c r="BD283" i="7"/>
  <c r="BD284" i="7"/>
  <c r="BD285" i="7"/>
  <c r="BD286" i="7"/>
  <c r="BD287" i="7"/>
  <c r="BD288" i="7"/>
  <c r="BD289" i="7"/>
  <c r="BD290" i="7"/>
  <c r="BD291" i="7"/>
  <c r="BD292" i="7"/>
  <c r="BD293" i="7"/>
  <c r="BD294" i="7"/>
  <c r="BD295" i="7"/>
  <c r="BD296" i="7"/>
  <c r="BD297" i="7"/>
  <c r="BD298" i="7"/>
  <c r="BD299" i="7"/>
  <c r="BD300" i="7"/>
  <c r="BD301" i="7"/>
  <c r="BD302" i="7"/>
  <c r="BD303" i="7"/>
  <c r="BD304" i="7"/>
  <c r="BD305" i="7"/>
  <c r="BD306" i="7"/>
  <c r="BD307" i="7"/>
  <c r="BD308" i="7"/>
  <c r="BD309" i="7"/>
  <c r="BD310" i="7"/>
  <c r="BD311" i="7"/>
  <c r="BD312" i="7"/>
  <c r="BD313" i="7"/>
  <c r="BD314" i="7"/>
  <c r="BD315" i="7"/>
  <c r="BD316" i="7"/>
  <c r="BD317" i="7"/>
  <c r="BD318" i="7"/>
  <c r="BD319" i="7"/>
  <c r="BD320" i="7"/>
  <c r="BD321" i="7"/>
  <c r="BD322" i="7"/>
  <c r="BD323" i="7"/>
  <c r="BD324" i="7"/>
  <c r="BD325" i="7"/>
  <c r="BD326" i="7"/>
  <c r="BD327" i="7"/>
  <c r="BD328" i="7"/>
  <c r="BD329" i="7"/>
  <c r="BD330" i="7"/>
  <c r="BD331" i="7"/>
  <c r="BD332" i="7"/>
  <c r="BD333" i="7"/>
  <c r="BD334" i="7"/>
  <c r="BD335" i="7"/>
  <c r="BD336" i="7"/>
  <c r="BD337" i="7"/>
  <c r="BD338" i="7"/>
  <c r="BD339" i="7"/>
  <c r="BD340" i="7"/>
  <c r="BD341" i="7"/>
  <c r="BD342" i="7"/>
  <c r="BD343" i="7"/>
  <c r="BD344" i="7"/>
  <c r="BD345" i="7"/>
  <c r="BD346" i="7"/>
  <c r="BD347" i="7"/>
  <c r="BD348" i="7"/>
  <c r="BD349" i="7"/>
  <c r="BD350" i="7"/>
  <c r="BD351" i="7"/>
  <c r="BD352" i="7"/>
  <c r="BD353" i="7"/>
  <c r="BD354" i="7"/>
  <c r="BD355" i="7"/>
  <c r="BD356" i="7"/>
  <c r="BD357" i="7"/>
  <c r="BD358" i="7"/>
  <c r="BD359" i="7"/>
  <c r="BD360" i="7"/>
  <c r="BD361" i="7"/>
  <c r="BD362" i="7"/>
  <c r="BD363" i="7"/>
  <c r="BD364" i="7"/>
  <c r="BD365" i="7"/>
  <c r="BD366" i="7"/>
  <c r="BD367" i="7"/>
  <c r="BD368" i="7"/>
  <c r="BD369" i="7"/>
  <c r="BD370" i="7"/>
  <c r="BD371" i="7"/>
  <c r="BD372" i="7"/>
  <c r="BD373" i="7"/>
  <c r="BD374" i="7"/>
  <c r="BD375" i="7"/>
  <c r="BD376" i="7"/>
  <c r="BD377" i="7"/>
  <c r="BD378" i="7"/>
  <c r="BD379" i="7"/>
  <c r="BD380" i="7"/>
  <c r="BD381" i="7"/>
  <c r="BD382" i="7"/>
  <c r="BD383" i="7"/>
  <c r="BD384" i="7"/>
  <c r="BD385" i="7"/>
  <c r="BD386" i="7"/>
  <c r="BD387" i="7"/>
  <c r="BD388" i="7"/>
  <c r="BD389" i="7"/>
  <c r="BD390" i="7"/>
  <c r="BD391" i="7"/>
  <c r="BD392" i="7"/>
  <c r="BD393" i="7"/>
  <c r="BD394" i="7"/>
  <c r="BD395" i="7"/>
  <c r="BD396" i="7"/>
  <c r="BD397" i="7"/>
  <c r="BD398" i="7"/>
  <c r="BD399" i="7"/>
  <c r="BD400" i="7"/>
  <c r="BD401" i="7"/>
  <c r="BD402" i="7"/>
  <c r="BD403" i="7"/>
  <c r="BD404" i="7"/>
  <c r="BD405" i="7"/>
  <c r="BD406" i="7"/>
  <c r="BD407" i="7"/>
  <c r="BD408" i="7"/>
  <c r="BD409" i="7"/>
  <c r="BD410" i="7"/>
  <c r="BD411" i="7"/>
  <c r="BD412" i="7"/>
  <c r="BD413" i="7"/>
  <c r="BD414" i="7"/>
  <c r="BD415" i="7"/>
  <c r="BD416" i="7"/>
  <c r="BD417" i="7"/>
  <c r="BD418" i="7"/>
  <c r="BD419" i="7"/>
  <c r="BD420" i="7"/>
  <c r="BD421" i="7"/>
  <c r="BD422" i="7"/>
  <c r="BD423" i="7"/>
  <c r="BD424" i="7"/>
  <c r="BD425" i="7"/>
  <c r="BD426" i="7"/>
  <c r="BD427" i="7"/>
  <c r="BD428" i="7"/>
  <c r="BD429" i="7"/>
  <c r="BD430" i="7"/>
  <c r="BD431" i="7"/>
  <c r="BD432" i="7"/>
  <c r="BD433" i="7"/>
  <c r="BD434" i="7"/>
  <c r="BD435" i="7"/>
  <c r="BD436" i="7"/>
  <c r="BD437" i="7"/>
  <c r="BD438" i="7"/>
  <c r="BD439" i="7"/>
  <c r="BD440" i="7"/>
  <c r="BD441" i="7"/>
  <c r="BD442" i="7"/>
  <c r="BD443" i="7"/>
  <c r="BD444" i="7"/>
  <c r="BD445" i="7"/>
  <c r="BD446" i="7"/>
  <c r="BD447" i="7"/>
  <c r="BD448" i="7"/>
  <c r="BD449" i="7"/>
  <c r="BD450" i="7"/>
  <c r="BD451" i="7"/>
  <c r="BD452" i="7"/>
  <c r="BD453" i="7"/>
  <c r="BD454" i="7"/>
  <c r="BD455" i="7"/>
  <c r="BD456" i="7"/>
  <c r="BD457" i="7"/>
  <c r="BD458" i="7"/>
  <c r="BD459" i="7"/>
  <c r="BD460" i="7"/>
  <c r="BD461" i="7"/>
  <c r="BD462" i="7"/>
  <c r="BD463" i="7"/>
  <c r="BD464" i="7"/>
  <c r="BD465" i="7"/>
  <c r="BD466" i="7"/>
  <c r="BD467" i="7"/>
  <c r="BD468" i="7"/>
  <c r="BD469" i="7"/>
  <c r="BD470" i="7"/>
  <c r="BD471" i="7"/>
  <c r="BD472" i="7"/>
  <c r="BD473" i="7"/>
  <c r="BD474" i="7"/>
  <c r="BD475" i="7"/>
  <c r="BD476" i="7"/>
  <c r="BD477" i="7"/>
  <c r="BD478" i="7"/>
  <c r="BD479" i="7"/>
  <c r="BD480" i="7"/>
  <c r="BD481" i="7"/>
  <c r="BD482" i="7"/>
  <c r="BD483" i="7"/>
  <c r="BD484" i="7"/>
  <c r="BD485" i="7"/>
  <c r="BD486" i="7"/>
  <c r="BD487" i="7"/>
  <c r="BD488" i="7"/>
  <c r="BD489" i="7"/>
  <c r="BD490" i="7"/>
  <c r="BD491" i="7"/>
  <c r="BD492" i="7"/>
  <c r="BD493" i="7"/>
  <c r="BD494" i="7"/>
  <c r="BD495" i="7"/>
  <c r="BD496" i="7"/>
  <c r="BD497" i="7"/>
  <c r="BD498" i="7"/>
  <c r="BD499" i="7"/>
  <c r="BD500" i="7"/>
  <c r="BD501" i="7"/>
  <c r="BD502" i="7"/>
  <c r="BD503" i="7"/>
  <c r="BD504" i="7"/>
  <c r="BD505" i="7"/>
  <c r="BD506" i="7"/>
  <c r="BD507" i="7"/>
  <c r="BD508" i="7"/>
  <c r="BD509" i="7"/>
  <c r="BD510" i="7"/>
  <c r="BD511" i="7"/>
  <c r="BD512" i="7"/>
  <c r="BD513" i="7"/>
  <c r="BD514" i="7"/>
  <c r="BD515" i="7"/>
  <c r="BD516" i="7"/>
  <c r="BD517" i="7"/>
  <c r="BD518" i="7"/>
  <c r="BD519" i="7"/>
  <c r="BD520" i="7"/>
  <c r="BD521" i="7"/>
  <c r="BD522" i="7"/>
  <c r="BD523" i="7"/>
  <c r="BD524" i="7"/>
  <c r="BD525" i="7"/>
  <c r="BD526" i="7"/>
  <c r="BD527" i="7"/>
  <c r="BD528" i="7"/>
  <c r="BD529" i="7"/>
  <c r="BD530" i="7"/>
  <c r="BD531" i="7"/>
  <c r="BD532" i="7"/>
  <c r="BD533" i="7"/>
  <c r="BD534" i="7"/>
  <c r="BD535" i="7"/>
  <c r="BD536" i="7"/>
  <c r="BD537" i="7"/>
  <c r="BD538" i="7"/>
  <c r="BD539" i="7"/>
  <c r="BD540" i="7"/>
  <c r="BD541" i="7"/>
  <c r="BD542" i="7"/>
  <c r="BD543" i="7"/>
  <c r="BD544" i="7"/>
  <c r="BD545" i="7"/>
  <c r="BD546" i="7"/>
  <c r="BD547" i="7"/>
  <c r="BD548" i="7"/>
  <c r="BD549" i="7"/>
  <c r="BD550" i="7"/>
  <c r="BD551" i="7"/>
  <c r="BD552" i="7"/>
  <c r="BD553" i="7"/>
  <c r="BD554" i="7"/>
  <c r="BD555" i="7"/>
  <c r="BD556" i="7"/>
  <c r="BD557" i="7"/>
  <c r="BD558" i="7"/>
  <c r="BD559" i="7"/>
  <c r="BD560" i="7"/>
  <c r="BD561" i="7"/>
  <c r="BD562" i="7"/>
  <c r="BD563" i="7"/>
  <c r="BD564" i="7"/>
  <c r="BD565" i="7"/>
  <c r="BD566" i="7"/>
  <c r="BD567" i="7"/>
  <c r="BD568" i="7"/>
  <c r="BD569" i="7"/>
  <c r="BD570" i="7"/>
  <c r="BD571" i="7"/>
  <c r="BD572" i="7"/>
  <c r="BD573" i="7"/>
  <c r="BD574" i="7"/>
  <c r="BD575" i="7"/>
  <c r="BD576" i="7"/>
  <c r="BD577" i="7"/>
  <c r="BD578" i="7"/>
  <c r="BD579" i="7"/>
  <c r="BD580" i="7"/>
  <c r="BD581" i="7"/>
  <c r="BD582" i="7"/>
  <c r="BD583" i="7"/>
  <c r="BD584" i="7"/>
  <c r="BD585" i="7"/>
  <c r="BD586" i="7"/>
  <c r="BD587" i="7"/>
  <c r="BD588" i="7"/>
  <c r="BD589" i="7"/>
  <c r="BD590" i="7"/>
  <c r="BD591" i="7"/>
  <c r="BD592" i="7"/>
  <c r="BD593" i="7"/>
  <c r="BD594" i="7"/>
  <c r="BD595" i="7"/>
  <c r="BD596" i="7"/>
  <c r="BD597" i="7"/>
  <c r="BD598" i="7"/>
  <c r="BD599" i="7"/>
  <c r="BD600" i="7"/>
  <c r="BD601" i="7"/>
  <c r="BD602" i="7"/>
  <c r="BD603" i="7"/>
  <c r="BD604" i="7"/>
  <c r="BD605" i="7"/>
  <c r="BD606" i="7"/>
  <c r="BD607" i="7"/>
  <c r="BD608" i="7"/>
  <c r="BD609" i="7"/>
  <c r="BD610" i="7"/>
  <c r="BD611" i="7"/>
  <c r="BD612" i="7"/>
  <c r="BD613" i="7"/>
  <c r="BD614" i="7"/>
  <c r="BD615" i="7"/>
  <c r="BD616" i="7"/>
  <c r="BD617" i="7"/>
  <c r="BD618" i="7"/>
  <c r="BD619" i="7"/>
  <c r="BD620" i="7"/>
  <c r="BD621" i="7"/>
  <c r="BD622" i="7"/>
  <c r="BD623" i="7"/>
  <c r="BD624" i="7"/>
  <c r="BD625" i="7"/>
  <c r="BD626" i="7"/>
  <c r="BD627" i="7"/>
  <c r="BD628" i="7"/>
  <c r="BD629" i="7"/>
  <c r="BD630" i="7"/>
  <c r="BD631" i="7"/>
  <c r="BD632" i="7"/>
  <c r="BD633" i="7"/>
  <c r="BD634" i="7"/>
  <c r="BD635" i="7"/>
  <c r="BD636" i="7"/>
  <c r="BD637" i="7"/>
  <c r="BD638" i="7"/>
  <c r="BD639" i="7"/>
  <c r="BD640" i="7"/>
  <c r="BD641" i="7"/>
  <c r="BD642" i="7"/>
  <c r="BD643" i="7"/>
  <c r="BD644" i="7"/>
  <c r="BD645" i="7"/>
  <c r="BD646" i="7"/>
  <c r="BD647" i="7"/>
  <c r="BD648" i="7"/>
  <c r="BD649" i="7"/>
  <c r="BD650" i="7"/>
  <c r="BD651" i="7"/>
  <c r="BD652" i="7"/>
  <c r="BD653" i="7"/>
  <c r="BD654" i="7"/>
  <c r="BD655" i="7"/>
  <c r="BD656" i="7"/>
  <c r="BD657" i="7"/>
  <c r="BD658" i="7"/>
  <c r="BD659" i="7"/>
  <c r="BD660" i="7"/>
  <c r="BD661" i="7"/>
  <c r="BD662" i="7"/>
  <c r="BD663" i="7"/>
  <c r="BD664" i="7"/>
  <c r="BD665" i="7"/>
  <c r="BD666" i="7"/>
  <c r="BD667" i="7"/>
  <c r="BD668" i="7"/>
  <c r="BD669" i="7"/>
  <c r="BD670" i="7"/>
  <c r="BD671" i="7"/>
  <c r="BD672" i="7"/>
  <c r="BD673" i="7"/>
  <c r="BD674" i="7"/>
  <c r="BD675" i="7"/>
  <c r="BD676" i="7"/>
  <c r="BD677" i="7"/>
  <c r="BD678" i="7"/>
  <c r="BD679" i="7"/>
  <c r="BD680" i="7"/>
  <c r="BD681" i="7"/>
  <c r="BD682" i="7"/>
  <c r="BD683" i="7"/>
  <c r="BD684" i="7"/>
  <c r="BD685" i="7"/>
  <c r="BD686" i="7"/>
  <c r="BD687" i="7"/>
  <c r="BD688" i="7"/>
  <c r="BD689" i="7"/>
  <c r="BD690" i="7"/>
  <c r="BD691" i="7"/>
  <c r="BD692" i="7"/>
  <c r="BD693" i="7"/>
  <c r="BD694" i="7"/>
  <c r="BD695" i="7"/>
  <c r="BD696" i="7"/>
  <c r="BD697" i="7"/>
  <c r="BD698" i="7"/>
  <c r="BD699" i="7"/>
  <c r="BD700" i="7"/>
  <c r="BD701" i="7"/>
  <c r="BD702" i="7"/>
  <c r="BD703" i="7"/>
  <c r="BD704" i="7"/>
  <c r="BD705" i="7"/>
  <c r="BD706" i="7"/>
  <c r="BD707" i="7"/>
  <c r="BD708" i="7"/>
  <c r="BD709" i="7"/>
  <c r="BD710" i="7"/>
  <c r="BD711" i="7"/>
  <c r="BD712" i="7"/>
  <c r="BD713" i="7"/>
  <c r="BD714" i="7"/>
  <c r="BD715" i="7"/>
  <c r="BD716" i="7"/>
  <c r="BD717" i="7"/>
  <c r="BD718" i="7"/>
  <c r="BD719" i="7"/>
  <c r="BD720" i="7"/>
  <c r="BD721" i="7"/>
  <c r="BD722" i="7"/>
  <c r="BD723" i="7"/>
  <c r="BD724" i="7"/>
  <c r="BD725" i="7"/>
  <c r="BD726" i="7"/>
  <c r="BD727" i="7"/>
  <c r="BD728" i="7"/>
  <c r="BD729" i="7"/>
  <c r="BD730" i="7"/>
  <c r="BD731" i="7"/>
  <c r="BD732" i="7"/>
  <c r="BD733" i="7"/>
  <c r="BD734" i="7"/>
  <c r="BD735" i="7"/>
  <c r="BD736" i="7"/>
  <c r="BD737" i="7"/>
  <c r="BD738" i="7"/>
  <c r="BD739" i="7"/>
  <c r="BD740" i="7"/>
  <c r="BD741" i="7"/>
  <c r="BD742" i="7"/>
  <c r="BD743" i="7"/>
  <c r="BD744" i="7"/>
  <c r="BD745" i="7"/>
  <c r="BD746" i="7"/>
  <c r="BD747" i="7"/>
  <c r="BD748" i="7"/>
  <c r="BD749" i="7"/>
  <c r="BD750" i="7"/>
  <c r="BD751" i="7"/>
  <c r="BD752" i="7"/>
  <c r="BD753" i="7"/>
  <c r="BD754" i="7"/>
  <c r="BD755" i="7"/>
  <c r="BD756" i="7"/>
  <c r="BD757" i="7"/>
  <c r="BD758" i="7"/>
  <c r="BD759" i="7"/>
  <c r="BD760" i="7"/>
  <c r="BD761" i="7"/>
  <c r="BD762" i="7"/>
  <c r="BD763" i="7"/>
  <c r="BD764" i="7"/>
  <c r="BD765" i="7"/>
  <c r="BD766" i="7"/>
  <c r="BD767" i="7"/>
  <c r="BD768" i="7"/>
  <c r="BD769" i="7"/>
  <c r="BD770" i="7"/>
  <c r="BD771" i="7"/>
  <c r="BD772" i="7"/>
  <c r="BD773" i="7"/>
  <c r="BD774" i="7"/>
  <c r="BD775" i="7"/>
  <c r="BD776" i="7"/>
  <c r="BD777" i="7"/>
  <c r="BD778" i="7"/>
  <c r="BD779" i="7"/>
  <c r="BD780" i="7"/>
  <c r="BD781" i="7"/>
  <c r="BD782" i="7"/>
  <c r="BD783" i="7"/>
  <c r="BD784" i="7"/>
  <c r="BD785" i="7"/>
  <c r="BD786" i="7"/>
  <c r="BD787" i="7"/>
  <c r="BD788" i="7"/>
  <c r="BD789" i="7"/>
  <c r="BD790" i="7"/>
  <c r="BD791" i="7"/>
  <c r="BD792" i="7"/>
  <c r="BD793" i="7"/>
  <c r="BD794" i="7"/>
  <c r="BD795" i="7"/>
  <c r="BD796" i="7"/>
  <c r="BD797" i="7"/>
  <c r="BD798" i="7"/>
  <c r="BD799" i="7"/>
  <c r="BD800" i="7"/>
  <c r="BD801" i="7"/>
  <c r="BD802" i="7"/>
  <c r="BD803" i="7"/>
  <c r="BD804" i="7"/>
  <c r="BD805" i="7"/>
  <c r="BD806" i="7"/>
  <c r="BD807" i="7"/>
  <c r="BD808" i="7"/>
  <c r="BD809" i="7"/>
  <c r="BD810" i="7"/>
  <c r="BD811" i="7"/>
  <c r="BD812" i="7"/>
  <c r="BD813" i="7"/>
  <c r="BD814" i="7"/>
  <c r="BD815" i="7"/>
  <c r="BD816" i="7"/>
  <c r="BD817" i="7"/>
  <c r="BD818" i="7"/>
  <c r="BD819" i="7"/>
  <c r="BD820" i="7"/>
  <c r="BD821" i="7"/>
  <c r="BD822" i="7"/>
  <c r="BD823" i="7"/>
  <c r="BD824" i="7"/>
  <c r="BD825" i="7"/>
  <c r="BD826" i="7"/>
  <c r="BD827" i="7"/>
  <c r="BD828" i="7"/>
  <c r="BD829" i="7"/>
  <c r="BD830" i="7"/>
  <c r="BD831" i="7"/>
  <c r="BD832" i="7"/>
  <c r="BD833" i="7"/>
  <c r="BD834" i="7"/>
  <c r="BD835" i="7"/>
  <c r="BD836" i="7"/>
  <c r="BD837" i="7"/>
  <c r="BD838" i="7"/>
  <c r="BD839" i="7"/>
  <c r="BD840" i="7"/>
  <c r="BD841" i="7"/>
  <c r="BD842" i="7"/>
  <c r="BD843" i="7"/>
  <c r="BD844" i="7"/>
  <c r="BD845" i="7"/>
  <c r="BD846" i="7"/>
  <c r="BD847" i="7"/>
  <c r="BD848" i="7"/>
  <c r="BD849" i="7"/>
  <c r="BD850" i="7"/>
  <c r="BD851" i="7"/>
  <c r="BD852" i="7"/>
  <c r="BD853" i="7"/>
  <c r="BD854" i="7"/>
  <c r="BD855" i="7"/>
  <c r="BD856" i="7"/>
  <c r="BD857" i="7"/>
  <c r="BD858" i="7"/>
  <c r="BD859" i="7"/>
  <c r="BD860" i="7"/>
  <c r="BD861" i="7"/>
  <c r="BD862" i="7"/>
  <c r="BD863" i="7"/>
  <c r="BD864" i="7"/>
  <c r="BD865" i="7"/>
  <c r="BD866" i="7"/>
  <c r="BD867" i="7"/>
  <c r="BD868" i="7"/>
  <c r="BD869" i="7"/>
  <c r="BD870" i="7"/>
  <c r="BD871" i="7"/>
  <c r="BD872" i="7"/>
  <c r="BD873" i="7"/>
  <c r="BD874" i="7"/>
  <c r="BD875" i="7"/>
  <c r="BD876" i="7"/>
  <c r="BD877" i="7"/>
  <c r="BD878" i="7"/>
  <c r="BD879" i="7"/>
  <c r="BD880" i="7"/>
  <c r="BD881" i="7"/>
  <c r="BD882" i="7"/>
  <c r="BD883" i="7"/>
  <c r="BD884" i="7"/>
  <c r="BD885" i="7"/>
  <c r="BD886" i="7"/>
  <c r="BD887" i="7"/>
  <c r="BD888" i="7"/>
  <c r="BD889" i="7"/>
  <c r="BD890" i="7"/>
  <c r="BD891" i="7"/>
  <c r="BD892" i="7"/>
  <c r="BD893" i="7"/>
  <c r="BD894" i="7"/>
  <c r="BD895" i="7"/>
  <c r="BD896" i="7"/>
  <c r="BD897" i="7"/>
  <c r="BD898" i="7"/>
  <c r="BD899" i="7"/>
  <c r="BD900" i="7"/>
  <c r="BD901" i="7"/>
  <c r="BD902" i="7"/>
  <c r="BD903" i="7"/>
  <c r="BD904" i="7"/>
  <c r="BD905" i="7"/>
  <c r="BD906" i="7"/>
  <c r="BD907" i="7"/>
  <c r="BD908" i="7"/>
  <c r="BD909" i="7"/>
  <c r="BD910" i="7"/>
  <c r="BD911" i="7"/>
  <c r="BD912" i="7"/>
  <c r="BD913" i="7"/>
  <c r="BD914" i="7"/>
  <c r="BD915" i="7"/>
  <c r="BD916" i="7"/>
  <c r="BD917" i="7"/>
  <c r="BD918" i="7"/>
  <c r="BD919" i="7"/>
  <c r="BD920" i="7"/>
  <c r="BD921" i="7"/>
  <c r="BD922" i="7"/>
  <c r="BD923" i="7"/>
  <c r="BD924" i="7"/>
  <c r="BD925" i="7"/>
  <c r="BD926" i="7"/>
  <c r="BD927" i="7"/>
  <c r="BD928" i="7"/>
  <c r="BD929" i="7"/>
  <c r="BD930" i="7"/>
  <c r="BD931" i="7"/>
  <c r="BD932" i="7"/>
  <c r="BD933" i="7"/>
  <c r="BD934" i="7"/>
  <c r="BD935" i="7"/>
  <c r="BD936" i="7"/>
  <c r="BD937" i="7"/>
  <c r="BD938" i="7"/>
  <c r="BD939" i="7"/>
  <c r="BD940" i="7"/>
  <c r="BD941" i="7"/>
  <c r="BD942" i="7"/>
  <c r="BD943" i="7"/>
  <c r="BD944" i="7"/>
  <c r="BD945" i="7"/>
  <c r="BD946" i="7"/>
  <c r="BD947" i="7"/>
  <c r="BD948" i="7"/>
  <c r="BD949" i="7"/>
  <c r="BD950" i="7"/>
  <c r="BD951" i="7"/>
  <c r="BD952" i="7"/>
  <c r="BD953" i="7"/>
  <c r="BD954" i="7"/>
  <c r="BD955" i="7"/>
  <c r="BD956" i="7"/>
  <c r="BD957" i="7"/>
  <c r="BD958" i="7"/>
  <c r="BD959" i="7"/>
  <c r="BD960" i="7"/>
  <c r="BD961" i="7"/>
  <c r="BD962" i="7"/>
  <c r="BD963" i="7"/>
  <c r="BD964" i="7"/>
  <c r="BD965" i="7"/>
  <c r="BD966" i="7"/>
  <c r="BD967" i="7"/>
  <c r="BD968" i="7"/>
  <c r="BD969" i="7"/>
  <c r="BD970" i="7"/>
  <c r="BD971" i="7"/>
  <c r="BD972" i="7"/>
  <c r="BD973" i="7"/>
  <c r="BD974" i="7"/>
  <c r="BD975" i="7"/>
  <c r="BD976" i="7"/>
  <c r="BD977" i="7"/>
  <c r="BD978" i="7"/>
  <c r="BD979" i="7"/>
  <c r="BD980" i="7"/>
  <c r="BD981" i="7"/>
  <c r="BD982" i="7"/>
  <c r="BD983" i="7"/>
  <c r="BD984" i="7"/>
  <c r="BD985" i="7"/>
  <c r="BD986" i="7"/>
  <c r="BD987" i="7"/>
  <c r="BD988" i="7"/>
  <c r="BD989" i="7"/>
  <c r="BD990" i="7"/>
  <c r="BD991" i="7"/>
  <c r="BD992" i="7"/>
  <c r="BD993" i="7"/>
  <c r="BD994" i="7"/>
  <c r="BD995" i="7"/>
  <c r="BD996" i="7"/>
  <c r="BD997" i="7"/>
  <c r="BD998" i="7"/>
  <c r="BD999" i="7"/>
  <c r="BD1000" i="7"/>
  <c r="BD1001" i="7"/>
  <c r="BD1002" i="7"/>
  <c r="BD1003" i="7"/>
  <c r="BD1004" i="7"/>
  <c r="BD1005" i="7"/>
  <c r="BD1006" i="7"/>
  <c r="BD1007" i="7"/>
  <c r="BD1008" i="7"/>
  <c r="BD1009" i="7"/>
  <c r="BD1010" i="7"/>
  <c r="BD1011" i="7"/>
  <c r="BD1012" i="7"/>
  <c r="BD1013" i="7"/>
  <c r="BD1014" i="7"/>
  <c r="BD1015" i="7"/>
  <c r="BD1016" i="7"/>
  <c r="BD1017" i="7"/>
  <c r="BD1018" i="7"/>
  <c r="BD1019" i="7"/>
  <c r="BD1020" i="7"/>
  <c r="BD1021" i="7"/>
  <c r="BD1022" i="7"/>
  <c r="BD1023" i="7"/>
  <c r="BD1024" i="7"/>
  <c r="BD1025" i="7"/>
  <c r="BD1026" i="7"/>
  <c r="BD1027" i="7"/>
  <c r="BD1028" i="7"/>
  <c r="BD1029" i="7"/>
  <c r="BD1030" i="7"/>
  <c r="BD1031" i="7"/>
  <c r="BD1032" i="7"/>
  <c r="BD1033" i="7"/>
  <c r="BD1034" i="7"/>
  <c r="BD36" i="7"/>
  <c r="BD37" i="7"/>
  <c r="BD38" i="7"/>
  <c r="BD39" i="7"/>
  <c r="BD40" i="7"/>
  <c r="BD41" i="7"/>
  <c r="BD42" i="7"/>
  <c r="BD35" i="7"/>
  <c r="V145" i="8"/>
  <c r="V146" i="8"/>
  <c r="V157" i="8"/>
  <c r="V158" i="8"/>
  <c r="V159" i="8"/>
  <c r="V160" i="8"/>
  <c r="V161" i="8"/>
  <c r="V162" i="8"/>
  <c r="V163" i="8"/>
  <c r="V164" i="8"/>
  <c r="V165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3" i="8"/>
  <c r="V84" i="8"/>
  <c r="V85" i="8"/>
  <c r="V86" i="8"/>
  <c r="V87" i="8"/>
  <c r="V88" i="8"/>
  <c r="V89" i="8"/>
  <c r="V90" i="8"/>
  <c r="V91" i="8"/>
  <c r="V92" i="8"/>
  <c r="V93" i="8"/>
  <c r="V94" i="8"/>
  <c r="V875" i="8"/>
  <c r="V876" i="8"/>
  <c r="V877" i="8"/>
  <c r="V878" i="8"/>
  <c r="V879" i="8"/>
  <c r="V880" i="8"/>
  <c r="V881" i="8"/>
  <c r="V882" i="8"/>
  <c r="V883" i="8"/>
  <c r="V884" i="8"/>
  <c r="V885" i="8"/>
  <c r="V886" i="8"/>
  <c r="V887" i="8"/>
  <c r="V888" i="8"/>
  <c r="V889" i="8"/>
  <c r="V890" i="8"/>
  <c r="V891" i="8"/>
  <c r="V892" i="8"/>
  <c r="V893" i="8"/>
  <c r="V894" i="8"/>
  <c r="V895" i="8"/>
  <c r="V896" i="8"/>
  <c r="V897" i="8"/>
  <c r="V898" i="8"/>
  <c r="V899" i="8"/>
  <c r="V900" i="8"/>
  <c r="V901" i="8"/>
  <c r="V902" i="8"/>
  <c r="V903" i="8"/>
  <c r="V904" i="8"/>
  <c r="V905" i="8"/>
  <c r="V906" i="8"/>
  <c r="V907" i="8"/>
  <c r="V908" i="8"/>
  <c r="V909" i="8"/>
  <c r="V910" i="8"/>
  <c r="V911" i="8"/>
  <c r="V912" i="8"/>
  <c r="V913" i="8"/>
  <c r="V914" i="8"/>
  <c r="V915" i="8"/>
  <c r="V916" i="8"/>
  <c r="V917" i="8"/>
  <c r="V918" i="8"/>
  <c r="V919" i="8"/>
  <c r="V920" i="8"/>
  <c r="V921" i="8"/>
  <c r="V922" i="8"/>
  <c r="V923" i="8"/>
  <c r="V924" i="8"/>
  <c r="V925" i="8"/>
  <c r="V926" i="8"/>
  <c r="V927" i="8"/>
  <c r="V928" i="8"/>
  <c r="V929" i="8"/>
  <c r="V930" i="8"/>
  <c r="V931" i="8"/>
  <c r="V932" i="8"/>
  <c r="V933" i="8"/>
  <c r="V934" i="8"/>
  <c r="V935" i="8"/>
  <c r="V936" i="8"/>
  <c r="V937" i="8"/>
  <c r="V938" i="8"/>
  <c r="V939" i="8"/>
  <c r="V940" i="8"/>
  <c r="V941" i="8"/>
  <c r="V942" i="8"/>
  <c r="V943" i="8"/>
  <c r="V944" i="8"/>
  <c r="V945" i="8"/>
  <c r="V946" i="8"/>
  <c r="V947" i="8"/>
  <c r="V948" i="8"/>
  <c r="V949" i="8"/>
  <c r="V950" i="8"/>
  <c r="V951" i="8"/>
  <c r="V952" i="8"/>
  <c r="V953" i="8"/>
  <c r="V954" i="8"/>
  <c r="V955" i="8"/>
  <c r="V956" i="8"/>
  <c r="V957" i="8"/>
  <c r="V958" i="8"/>
  <c r="V959" i="8"/>
  <c r="V960" i="8"/>
  <c r="V961" i="8"/>
  <c r="V962" i="8"/>
  <c r="V963" i="8"/>
  <c r="V964" i="8"/>
  <c r="V965" i="8"/>
  <c r="V966" i="8"/>
  <c r="V967" i="8"/>
  <c r="V968" i="8"/>
  <c r="V969" i="8"/>
  <c r="V970" i="8"/>
  <c r="V971" i="8"/>
  <c r="V972" i="8"/>
  <c r="V973" i="8"/>
  <c r="V974" i="8"/>
  <c r="V975" i="8"/>
  <c r="V976" i="8"/>
  <c r="V977" i="8"/>
  <c r="V978" i="8"/>
  <c r="V979" i="8"/>
  <c r="V980" i="8"/>
  <c r="V981" i="8"/>
  <c r="V982" i="8"/>
  <c r="V983" i="8"/>
  <c r="V984" i="8"/>
  <c r="V985" i="8"/>
  <c r="V986" i="8"/>
  <c r="V987" i="8"/>
  <c r="V988" i="8"/>
  <c r="V989" i="8"/>
  <c r="V990" i="8"/>
  <c r="V991" i="8"/>
  <c r="V992" i="8"/>
  <c r="V993" i="8"/>
  <c r="V994" i="8"/>
  <c r="V995" i="8"/>
  <c r="V996" i="8"/>
  <c r="V997" i="8"/>
  <c r="V998" i="8"/>
  <c r="V999" i="8"/>
  <c r="V1000" i="8"/>
  <c r="V1001" i="8"/>
  <c r="V1002" i="8"/>
  <c r="V1003" i="8"/>
  <c r="V1004" i="8"/>
  <c r="V1005" i="8"/>
  <c r="V1006" i="8"/>
  <c r="V1007" i="8"/>
  <c r="V1008" i="8"/>
  <c r="V1009" i="8"/>
  <c r="V1010" i="8"/>
  <c r="V1011" i="8"/>
  <c r="V1012" i="8"/>
  <c r="V1013" i="8"/>
  <c r="V1014" i="8"/>
  <c r="V1015" i="8"/>
  <c r="V1016" i="8"/>
  <c r="V1017" i="8"/>
  <c r="V1018" i="8"/>
  <c r="V1019" i="8"/>
  <c r="V1020" i="8"/>
  <c r="V1021" i="8"/>
  <c r="V1022" i="8"/>
  <c r="V1023" i="8"/>
  <c r="V1024" i="8"/>
  <c r="V1025" i="8"/>
  <c r="V1026" i="8"/>
  <c r="V1027" i="8"/>
  <c r="V1028" i="8"/>
  <c r="V1029" i="8"/>
  <c r="V1030" i="8"/>
  <c r="V1031" i="8"/>
  <c r="V1032" i="8"/>
  <c r="V1033" i="8"/>
  <c r="V103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7" i="8"/>
  <c r="V148" i="8"/>
  <c r="V149" i="8"/>
  <c r="V150" i="8"/>
  <c r="V151" i="8"/>
  <c r="V152" i="8"/>
  <c r="V153" i="8"/>
  <c r="V154" i="8"/>
  <c r="V155" i="8"/>
  <c r="V156" i="8"/>
  <c r="V166" i="8"/>
  <c r="V167" i="8"/>
  <c r="V168" i="8"/>
  <c r="V169" i="8"/>
  <c r="V170" i="8"/>
  <c r="V171" i="8"/>
  <c r="V172" i="8"/>
  <c r="V173" i="8"/>
  <c r="V174" i="8"/>
  <c r="V175" i="8"/>
  <c r="V176" i="8"/>
  <c r="V177" i="8"/>
  <c r="V178" i="8"/>
  <c r="V179" i="8"/>
  <c r="V180" i="8"/>
  <c r="V181" i="8"/>
  <c r="V182" i="8"/>
  <c r="V183" i="8"/>
  <c r="V184" i="8"/>
  <c r="V185" i="8"/>
  <c r="V186" i="8"/>
  <c r="V187" i="8"/>
  <c r="V188" i="8"/>
  <c r="V189" i="8"/>
  <c r="V190" i="8"/>
  <c r="V191" i="8"/>
  <c r="V192" i="8"/>
  <c r="V193" i="8"/>
  <c r="V194" i="8"/>
  <c r="V195" i="8"/>
  <c r="V196" i="8"/>
  <c r="V197" i="8"/>
  <c r="V198" i="8"/>
  <c r="V199" i="8"/>
  <c r="V200" i="8"/>
  <c r="V201" i="8"/>
  <c r="V202" i="8"/>
  <c r="V203" i="8"/>
  <c r="V204" i="8"/>
  <c r="V205" i="8"/>
  <c r="V206" i="8"/>
  <c r="V207" i="8"/>
  <c r="V208" i="8"/>
  <c r="V209" i="8"/>
  <c r="V210" i="8"/>
  <c r="V211" i="8"/>
  <c r="V212" i="8"/>
  <c r="V213" i="8"/>
  <c r="V214" i="8"/>
  <c r="V215" i="8"/>
  <c r="V216" i="8"/>
  <c r="V217" i="8"/>
  <c r="V218" i="8"/>
  <c r="V219" i="8"/>
  <c r="V220" i="8"/>
  <c r="V221" i="8"/>
  <c r="V222" i="8"/>
  <c r="V223" i="8"/>
  <c r="V224" i="8"/>
  <c r="V225" i="8"/>
  <c r="V226" i="8"/>
  <c r="V227" i="8"/>
  <c r="V228" i="8"/>
  <c r="V229" i="8"/>
  <c r="V230" i="8"/>
  <c r="V231" i="8"/>
  <c r="V232" i="8"/>
  <c r="V233" i="8"/>
  <c r="V234" i="8"/>
  <c r="V235" i="8"/>
  <c r="V236" i="8"/>
  <c r="V237" i="8"/>
  <c r="V238" i="8"/>
  <c r="V239" i="8"/>
  <c r="V240" i="8"/>
  <c r="V241" i="8"/>
  <c r="V242" i="8"/>
  <c r="V243" i="8"/>
  <c r="V244" i="8"/>
  <c r="V245" i="8"/>
  <c r="V246" i="8"/>
  <c r="V247" i="8"/>
  <c r="V248" i="8"/>
  <c r="V249" i="8"/>
  <c r="V250" i="8"/>
  <c r="V251" i="8"/>
  <c r="V252" i="8"/>
  <c r="V253" i="8"/>
  <c r="V254" i="8"/>
  <c r="V255" i="8"/>
  <c r="V256" i="8"/>
  <c r="V257" i="8"/>
  <c r="V258" i="8"/>
  <c r="V259" i="8"/>
  <c r="V260" i="8"/>
  <c r="V261" i="8"/>
  <c r="V262" i="8"/>
  <c r="V263" i="8"/>
  <c r="V264" i="8"/>
  <c r="V265" i="8"/>
  <c r="V266" i="8"/>
  <c r="V267" i="8"/>
  <c r="V268" i="8"/>
  <c r="V269" i="8"/>
  <c r="V270" i="8"/>
  <c r="V271" i="8"/>
  <c r="V272" i="8"/>
  <c r="V273" i="8"/>
  <c r="V274" i="8"/>
  <c r="V275" i="8"/>
  <c r="V276" i="8"/>
  <c r="V277" i="8"/>
  <c r="V278" i="8"/>
  <c r="V279" i="8"/>
  <c r="V280" i="8"/>
  <c r="V281" i="8"/>
  <c r="V282" i="8"/>
  <c r="V283" i="8"/>
  <c r="V284" i="8"/>
  <c r="V285" i="8"/>
  <c r="V286" i="8"/>
  <c r="V287" i="8"/>
  <c r="V288" i="8"/>
  <c r="V289" i="8"/>
  <c r="V290" i="8"/>
  <c r="V291" i="8"/>
  <c r="V292" i="8"/>
  <c r="V293" i="8"/>
  <c r="V294" i="8"/>
  <c r="V295" i="8"/>
  <c r="V296" i="8"/>
  <c r="V297" i="8"/>
  <c r="V298" i="8"/>
  <c r="V299" i="8"/>
  <c r="V300" i="8"/>
  <c r="V301" i="8"/>
  <c r="V302" i="8"/>
  <c r="V303" i="8"/>
  <c r="V304" i="8"/>
  <c r="V305" i="8"/>
  <c r="V306" i="8"/>
  <c r="V307" i="8"/>
  <c r="V308" i="8"/>
  <c r="V309" i="8"/>
  <c r="V310" i="8"/>
  <c r="V311" i="8"/>
  <c r="V312" i="8"/>
  <c r="V313" i="8"/>
  <c r="V314" i="8"/>
  <c r="V315" i="8"/>
  <c r="V316" i="8"/>
  <c r="V317" i="8"/>
  <c r="V318" i="8"/>
  <c r="V319" i="8"/>
  <c r="V320" i="8"/>
  <c r="V321" i="8"/>
  <c r="V322" i="8"/>
  <c r="V323" i="8"/>
  <c r="V324" i="8"/>
  <c r="V325" i="8"/>
  <c r="V326" i="8"/>
  <c r="V327" i="8"/>
  <c r="V328" i="8"/>
  <c r="V329" i="8"/>
  <c r="V330" i="8"/>
  <c r="V331" i="8"/>
  <c r="V332" i="8"/>
  <c r="V333" i="8"/>
  <c r="V334" i="8"/>
  <c r="V335" i="8"/>
  <c r="V336" i="8"/>
  <c r="V337" i="8"/>
  <c r="V338" i="8"/>
  <c r="V339" i="8"/>
  <c r="V340" i="8"/>
  <c r="V341" i="8"/>
  <c r="V342" i="8"/>
  <c r="V343" i="8"/>
  <c r="V344" i="8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V397" i="8"/>
  <c r="V398" i="8"/>
  <c r="V399" i="8"/>
  <c r="V400" i="8"/>
  <c r="V401" i="8"/>
  <c r="V402" i="8"/>
  <c r="V403" i="8"/>
  <c r="V404" i="8"/>
  <c r="V405" i="8"/>
  <c r="V406" i="8"/>
  <c r="V407" i="8"/>
  <c r="V408" i="8"/>
  <c r="V409" i="8"/>
  <c r="V410" i="8"/>
  <c r="V411" i="8"/>
  <c r="V412" i="8"/>
  <c r="V413" i="8"/>
  <c r="V414" i="8"/>
  <c r="V415" i="8"/>
  <c r="V416" i="8"/>
  <c r="V417" i="8"/>
  <c r="V418" i="8"/>
  <c r="V419" i="8"/>
  <c r="V420" i="8"/>
  <c r="V421" i="8"/>
  <c r="V422" i="8"/>
  <c r="V423" i="8"/>
  <c r="V424" i="8"/>
  <c r="V425" i="8"/>
  <c r="V430" i="8"/>
  <c r="V431" i="8"/>
  <c r="V432" i="8"/>
  <c r="V433" i="8"/>
  <c r="V434" i="8"/>
  <c r="V435" i="8"/>
  <c r="V436" i="8"/>
  <c r="V437" i="8"/>
  <c r="V438" i="8"/>
  <c r="V439" i="8"/>
  <c r="V440" i="8"/>
  <c r="V441" i="8"/>
  <c r="V442" i="8"/>
  <c r="V443" i="8"/>
  <c r="V444" i="8"/>
  <c r="V445" i="8"/>
  <c r="V446" i="8"/>
  <c r="V447" i="8"/>
  <c r="V448" i="8"/>
  <c r="V449" i="8"/>
  <c r="V450" i="8"/>
  <c r="V451" i="8"/>
  <c r="V452" i="8"/>
  <c r="V453" i="8"/>
  <c r="V454" i="8"/>
  <c r="V455" i="8"/>
  <c r="V456" i="8"/>
  <c r="V457" i="8"/>
  <c r="V458" i="8"/>
  <c r="V459" i="8"/>
  <c r="V460" i="8"/>
  <c r="V461" i="8"/>
  <c r="V462" i="8"/>
  <c r="V463" i="8"/>
  <c r="V464" i="8"/>
  <c r="V465" i="8"/>
  <c r="V466" i="8"/>
  <c r="V467" i="8"/>
  <c r="V468" i="8"/>
  <c r="V469" i="8"/>
  <c r="V470" i="8"/>
  <c r="V471" i="8"/>
  <c r="V472" i="8"/>
  <c r="V473" i="8"/>
  <c r="V474" i="8"/>
  <c r="V475" i="8"/>
  <c r="V476" i="8"/>
  <c r="V477" i="8"/>
  <c r="V478" i="8"/>
  <c r="V479" i="8"/>
  <c r="V480" i="8"/>
  <c r="V481" i="8"/>
  <c r="V482" i="8"/>
  <c r="V483" i="8"/>
  <c r="V484" i="8"/>
  <c r="V485" i="8"/>
  <c r="V486" i="8"/>
  <c r="V487" i="8"/>
  <c r="V488" i="8"/>
  <c r="V489" i="8"/>
  <c r="V490" i="8"/>
  <c r="V491" i="8"/>
  <c r="V492" i="8"/>
  <c r="V493" i="8"/>
  <c r="V494" i="8"/>
  <c r="V495" i="8"/>
  <c r="V496" i="8"/>
  <c r="V497" i="8"/>
  <c r="V498" i="8"/>
  <c r="V499" i="8"/>
  <c r="V500" i="8"/>
  <c r="V501" i="8"/>
  <c r="V502" i="8"/>
  <c r="V503" i="8"/>
  <c r="V504" i="8"/>
  <c r="V505" i="8"/>
  <c r="V506" i="8"/>
  <c r="V507" i="8"/>
  <c r="V508" i="8"/>
  <c r="V509" i="8"/>
  <c r="V510" i="8"/>
  <c r="V511" i="8"/>
  <c r="V512" i="8"/>
  <c r="V513" i="8"/>
  <c r="V514" i="8"/>
  <c r="V515" i="8"/>
  <c r="V516" i="8"/>
  <c r="V517" i="8"/>
  <c r="V518" i="8"/>
  <c r="V519" i="8"/>
  <c r="V520" i="8"/>
  <c r="V521" i="8"/>
  <c r="V522" i="8"/>
  <c r="V523" i="8"/>
  <c r="V524" i="8"/>
  <c r="V525" i="8"/>
  <c r="V526" i="8"/>
  <c r="V527" i="8"/>
  <c r="V528" i="8"/>
  <c r="V529" i="8"/>
  <c r="V530" i="8"/>
  <c r="V531" i="8"/>
  <c r="V532" i="8"/>
  <c r="V533" i="8"/>
  <c r="V534" i="8"/>
  <c r="V535" i="8"/>
  <c r="V536" i="8"/>
  <c r="V537" i="8"/>
  <c r="V538" i="8"/>
  <c r="V539" i="8"/>
  <c r="V540" i="8"/>
  <c r="V541" i="8"/>
  <c r="V542" i="8"/>
  <c r="V543" i="8"/>
  <c r="V544" i="8"/>
  <c r="V545" i="8"/>
  <c r="V546" i="8"/>
  <c r="V547" i="8"/>
  <c r="V548" i="8"/>
  <c r="V549" i="8"/>
  <c r="V550" i="8"/>
  <c r="V551" i="8"/>
  <c r="V552" i="8"/>
  <c r="V553" i="8"/>
  <c r="V554" i="8"/>
  <c r="V555" i="8"/>
  <c r="V556" i="8"/>
  <c r="V557" i="8"/>
  <c r="V558" i="8"/>
  <c r="V559" i="8"/>
  <c r="V560" i="8"/>
  <c r="V561" i="8"/>
  <c r="V562" i="8"/>
  <c r="V563" i="8"/>
  <c r="V564" i="8"/>
  <c r="V565" i="8"/>
  <c r="V566" i="8"/>
  <c r="V567" i="8"/>
  <c r="V568" i="8"/>
  <c r="V569" i="8"/>
  <c r="V570" i="8"/>
  <c r="V571" i="8"/>
  <c r="V572" i="8"/>
  <c r="V573" i="8"/>
  <c r="V574" i="8"/>
  <c r="V575" i="8"/>
  <c r="V576" i="8"/>
  <c r="V577" i="8"/>
  <c r="V578" i="8"/>
  <c r="V579" i="8"/>
  <c r="V580" i="8"/>
  <c r="V581" i="8"/>
  <c r="V582" i="8"/>
  <c r="V583" i="8"/>
  <c r="V584" i="8"/>
  <c r="V585" i="8"/>
  <c r="V586" i="8"/>
  <c r="V587" i="8"/>
  <c r="V588" i="8"/>
  <c r="V589" i="8"/>
  <c r="V590" i="8"/>
  <c r="V591" i="8"/>
  <c r="V592" i="8"/>
  <c r="V593" i="8"/>
  <c r="V594" i="8"/>
  <c r="V595" i="8"/>
  <c r="V596" i="8"/>
  <c r="V597" i="8"/>
  <c r="V598" i="8"/>
  <c r="V599" i="8"/>
  <c r="V600" i="8"/>
  <c r="V601" i="8"/>
  <c r="V602" i="8"/>
  <c r="V603" i="8"/>
  <c r="V604" i="8"/>
  <c r="V605" i="8"/>
  <c r="V606" i="8"/>
  <c r="V607" i="8"/>
  <c r="V608" i="8"/>
  <c r="V609" i="8"/>
  <c r="V610" i="8"/>
  <c r="V611" i="8"/>
  <c r="V612" i="8"/>
  <c r="V613" i="8"/>
  <c r="V614" i="8"/>
  <c r="V615" i="8"/>
  <c r="V616" i="8"/>
  <c r="V617" i="8"/>
  <c r="V618" i="8"/>
  <c r="V619" i="8"/>
  <c r="V620" i="8"/>
  <c r="V621" i="8"/>
  <c r="V622" i="8"/>
  <c r="V623" i="8"/>
  <c r="V624" i="8"/>
  <c r="V625" i="8"/>
  <c r="V626" i="8"/>
  <c r="V627" i="8"/>
  <c r="V628" i="8"/>
  <c r="V629" i="8"/>
  <c r="V630" i="8"/>
  <c r="V631" i="8"/>
  <c r="V632" i="8"/>
  <c r="V633" i="8"/>
  <c r="V634" i="8"/>
  <c r="V635" i="8"/>
  <c r="V636" i="8"/>
  <c r="V637" i="8"/>
  <c r="V638" i="8"/>
  <c r="V639" i="8"/>
  <c r="V640" i="8"/>
  <c r="V641" i="8"/>
  <c r="V642" i="8"/>
  <c r="V643" i="8"/>
  <c r="V644" i="8"/>
  <c r="V645" i="8"/>
  <c r="V646" i="8"/>
  <c r="V647" i="8"/>
  <c r="V648" i="8"/>
  <c r="V649" i="8"/>
  <c r="V650" i="8"/>
  <c r="V651" i="8"/>
  <c r="V652" i="8"/>
  <c r="V653" i="8"/>
  <c r="V654" i="8"/>
  <c r="V655" i="8"/>
  <c r="V656" i="8"/>
  <c r="V657" i="8"/>
  <c r="V658" i="8"/>
  <c r="V659" i="8"/>
  <c r="V660" i="8"/>
  <c r="V661" i="8"/>
  <c r="V662" i="8"/>
  <c r="V663" i="8"/>
  <c r="V664" i="8"/>
  <c r="V665" i="8"/>
  <c r="V666" i="8"/>
  <c r="V667" i="8"/>
  <c r="V668" i="8"/>
  <c r="V669" i="8"/>
  <c r="V670" i="8"/>
  <c r="V671" i="8"/>
  <c r="V672" i="8"/>
  <c r="V673" i="8"/>
  <c r="V674" i="8"/>
  <c r="V675" i="8"/>
  <c r="V676" i="8"/>
  <c r="V677" i="8"/>
  <c r="V678" i="8"/>
  <c r="V679" i="8"/>
  <c r="V680" i="8"/>
  <c r="V681" i="8"/>
  <c r="V682" i="8"/>
  <c r="V683" i="8"/>
  <c r="V684" i="8"/>
  <c r="V685" i="8"/>
  <c r="V686" i="8"/>
  <c r="V687" i="8"/>
  <c r="V688" i="8"/>
  <c r="V689" i="8"/>
  <c r="V690" i="8"/>
  <c r="V691" i="8"/>
  <c r="V692" i="8"/>
  <c r="V693" i="8"/>
  <c r="V694" i="8"/>
  <c r="V695" i="8"/>
  <c r="V696" i="8"/>
  <c r="V697" i="8"/>
  <c r="V698" i="8"/>
  <c r="V699" i="8"/>
  <c r="V700" i="8"/>
  <c r="V701" i="8"/>
  <c r="V702" i="8"/>
  <c r="V703" i="8"/>
  <c r="V704" i="8"/>
  <c r="V705" i="8"/>
  <c r="V706" i="8"/>
  <c r="V707" i="8"/>
  <c r="V708" i="8"/>
  <c r="V709" i="8"/>
  <c r="V710" i="8"/>
  <c r="V711" i="8"/>
  <c r="V712" i="8"/>
  <c r="V713" i="8"/>
  <c r="V714" i="8"/>
  <c r="V715" i="8"/>
  <c r="V716" i="8"/>
  <c r="V717" i="8"/>
  <c r="V718" i="8"/>
  <c r="V719" i="8"/>
  <c r="V720" i="8"/>
  <c r="V721" i="8"/>
  <c r="V722" i="8"/>
  <c r="V723" i="8"/>
  <c r="V724" i="8"/>
  <c r="V725" i="8"/>
  <c r="V726" i="8"/>
  <c r="V727" i="8"/>
  <c r="V728" i="8"/>
  <c r="V729" i="8"/>
  <c r="V730" i="8"/>
  <c r="V731" i="8"/>
  <c r="V732" i="8"/>
  <c r="V733" i="8"/>
  <c r="V734" i="8"/>
  <c r="V735" i="8"/>
  <c r="V736" i="8"/>
  <c r="V737" i="8"/>
  <c r="V738" i="8"/>
  <c r="V739" i="8"/>
  <c r="V740" i="8"/>
  <c r="V741" i="8"/>
  <c r="V742" i="8"/>
  <c r="V743" i="8"/>
  <c r="V744" i="8"/>
  <c r="V745" i="8"/>
  <c r="V746" i="8"/>
  <c r="V747" i="8"/>
  <c r="V748" i="8"/>
  <c r="V749" i="8"/>
  <c r="V750" i="8"/>
  <c r="V751" i="8"/>
  <c r="V752" i="8"/>
  <c r="V753" i="8"/>
  <c r="V754" i="8"/>
  <c r="V755" i="8"/>
  <c r="V756" i="8"/>
  <c r="V757" i="8"/>
  <c r="V758" i="8"/>
  <c r="V759" i="8"/>
  <c r="V760" i="8"/>
  <c r="V761" i="8"/>
  <c r="V762" i="8"/>
  <c r="V763" i="8"/>
  <c r="V764" i="8"/>
  <c r="V765" i="8"/>
  <c r="V766" i="8"/>
  <c r="V767" i="8"/>
  <c r="V768" i="8"/>
  <c r="V769" i="8"/>
  <c r="V770" i="8"/>
  <c r="V771" i="8"/>
  <c r="V772" i="8"/>
  <c r="V773" i="8"/>
  <c r="V774" i="8"/>
  <c r="V775" i="8"/>
  <c r="V776" i="8"/>
  <c r="V777" i="8"/>
  <c r="V778" i="8"/>
  <c r="V779" i="8"/>
  <c r="V780" i="8"/>
  <c r="V781" i="8"/>
  <c r="V782" i="8"/>
  <c r="V783" i="8"/>
  <c r="V784" i="8"/>
  <c r="V785" i="8"/>
  <c r="V786" i="8"/>
  <c r="V787" i="8"/>
  <c r="V788" i="8"/>
  <c r="V789" i="8"/>
  <c r="V790" i="8"/>
  <c r="V791" i="8"/>
  <c r="V792" i="8"/>
  <c r="V793" i="8"/>
  <c r="V794" i="8"/>
  <c r="V795" i="8"/>
  <c r="V796" i="8"/>
  <c r="V797" i="8"/>
  <c r="V798" i="8"/>
  <c r="V799" i="8"/>
  <c r="V800" i="8"/>
  <c r="V801" i="8"/>
  <c r="V802" i="8"/>
  <c r="V803" i="8"/>
  <c r="V804" i="8"/>
  <c r="V805" i="8"/>
  <c r="V806" i="8"/>
  <c r="V807" i="8"/>
  <c r="V808" i="8"/>
  <c r="V809" i="8"/>
  <c r="V810" i="8"/>
  <c r="V811" i="8"/>
  <c r="V812" i="8"/>
  <c r="V813" i="8"/>
  <c r="V814" i="8"/>
  <c r="V815" i="8"/>
  <c r="V816" i="8"/>
  <c r="V817" i="8"/>
  <c r="V818" i="8"/>
  <c r="V819" i="8"/>
  <c r="V820" i="8"/>
  <c r="V821" i="8"/>
  <c r="V822" i="8"/>
  <c r="V823" i="8"/>
  <c r="V824" i="8"/>
  <c r="V825" i="8"/>
  <c r="V826" i="8"/>
  <c r="V827" i="8"/>
  <c r="V828" i="8"/>
  <c r="V829" i="8"/>
  <c r="V830" i="8"/>
  <c r="V831" i="8"/>
  <c r="V832" i="8"/>
  <c r="V833" i="8"/>
  <c r="V834" i="8"/>
  <c r="V835" i="8"/>
  <c r="V836" i="8"/>
  <c r="V837" i="8"/>
  <c r="V838" i="8"/>
  <c r="V839" i="8"/>
  <c r="V840" i="8"/>
  <c r="V841" i="8"/>
  <c r="V842" i="8"/>
  <c r="V843" i="8"/>
  <c r="V844" i="8"/>
  <c r="V845" i="8"/>
  <c r="V846" i="8"/>
  <c r="V847" i="8"/>
  <c r="V848" i="8"/>
  <c r="V849" i="8"/>
  <c r="V850" i="8"/>
  <c r="V851" i="8"/>
  <c r="V852" i="8"/>
  <c r="V853" i="8"/>
  <c r="V854" i="8"/>
  <c r="V855" i="8"/>
  <c r="V856" i="8"/>
  <c r="V857" i="8"/>
  <c r="V858" i="8"/>
  <c r="V859" i="8"/>
  <c r="V860" i="8"/>
  <c r="V861" i="8"/>
  <c r="V862" i="8"/>
  <c r="V863" i="8"/>
  <c r="V864" i="8"/>
  <c r="V865" i="8"/>
  <c r="V866" i="8"/>
  <c r="V867" i="8"/>
  <c r="V868" i="8"/>
  <c r="V869" i="8"/>
  <c r="V870" i="8"/>
  <c r="V871" i="8"/>
  <c r="V872" i="8"/>
  <c r="V873" i="8"/>
  <c r="V874" i="8"/>
  <c r="AT55" i="8"/>
  <c r="I3" i="8"/>
  <c r="H3" i="8"/>
  <c r="AI36" i="8"/>
  <c r="AI37" i="8"/>
  <c r="AI38" i="8"/>
  <c r="AI39" i="8"/>
  <c r="AI44" i="8"/>
  <c r="AI45" i="8"/>
  <c r="AI46" i="8"/>
  <c r="AI47" i="8"/>
  <c r="AI48" i="8"/>
  <c r="AI49" i="8"/>
  <c r="AI50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8" i="8"/>
  <c r="AI69" i="8"/>
  <c r="AI70" i="8"/>
  <c r="AI71" i="8"/>
  <c r="AI72" i="8"/>
  <c r="AI73" i="8"/>
  <c r="AI74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I173" i="8"/>
  <c r="AI174" i="8"/>
  <c r="AI175" i="8"/>
  <c r="AI190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33" i="8"/>
  <c r="AI234" i="8"/>
  <c r="AI235" i="8"/>
  <c r="AI236" i="8"/>
  <c r="AI237" i="8"/>
  <c r="AI244" i="8"/>
  <c r="AI245" i="8"/>
  <c r="AI246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68" i="8"/>
  <c r="AI269" i="8"/>
  <c r="AI270" i="8"/>
  <c r="AI271" i="8"/>
  <c r="AI272" i="8"/>
  <c r="AI273" i="8"/>
  <c r="AI274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7" i="8"/>
  <c r="AI320" i="8"/>
  <c r="AI322" i="8"/>
  <c r="AI323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81" i="8"/>
  <c r="AI383" i="8"/>
  <c r="AI384" i="8"/>
  <c r="AI385" i="8"/>
  <c r="AI389" i="8"/>
  <c r="AI393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I420" i="8"/>
  <c r="AI421" i="8"/>
  <c r="AI422" i="8"/>
  <c r="AI423" i="8"/>
  <c r="AI424" i="8"/>
  <c r="AI426" i="8"/>
  <c r="AI427" i="8"/>
  <c r="AI428" i="8"/>
  <c r="AI429" i="8"/>
  <c r="AI430" i="8"/>
  <c r="AI431" i="8"/>
  <c r="AI432" i="8"/>
  <c r="AI433" i="8"/>
  <c r="AI434" i="8"/>
  <c r="AI435" i="8"/>
  <c r="AI436" i="8"/>
  <c r="AI437" i="8"/>
  <c r="AI438" i="8"/>
  <c r="AI439" i="8"/>
  <c r="AI440" i="8"/>
  <c r="AI441" i="8"/>
  <c r="AI442" i="8"/>
  <c r="AI443" i="8"/>
  <c r="AI444" i="8"/>
  <c r="AI445" i="8"/>
  <c r="AI446" i="8"/>
  <c r="AI447" i="8"/>
  <c r="AI448" i="8"/>
  <c r="AI449" i="8"/>
  <c r="AI450" i="8"/>
  <c r="AI451" i="8"/>
  <c r="AI452" i="8"/>
  <c r="AI453" i="8"/>
  <c r="AI454" i="8"/>
  <c r="AI455" i="8"/>
  <c r="AI456" i="8"/>
  <c r="AI457" i="8"/>
  <c r="AI458" i="8"/>
  <c r="AI459" i="8"/>
  <c r="AI460" i="8"/>
  <c r="AI461" i="8"/>
  <c r="AI462" i="8"/>
  <c r="AI463" i="8"/>
  <c r="AI464" i="8"/>
  <c r="AI465" i="8"/>
  <c r="AI466" i="8"/>
  <c r="AI467" i="8"/>
  <c r="AI468" i="8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I587" i="8"/>
  <c r="AI588" i="8"/>
  <c r="AI589" i="8"/>
  <c r="AI590" i="8"/>
  <c r="AI591" i="8"/>
  <c r="AI592" i="8"/>
  <c r="AI593" i="8"/>
  <c r="AI594" i="8"/>
  <c r="AI595" i="8"/>
  <c r="AI596" i="8"/>
  <c r="AI597" i="8"/>
  <c r="AI598" i="8"/>
  <c r="AI599" i="8"/>
  <c r="AI600" i="8"/>
  <c r="AI601" i="8"/>
  <c r="AI602" i="8"/>
  <c r="AI603" i="8"/>
  <c r="AI604" i="8"/>
  <c r="AI605" i="8"/>
  <c r="AI606" i="8"/>
  <c r="AI607" i="8"/>
  <c r="AI608" i="8"/>
  <c r="AI609" i="8"/>
  <c r="AI610" i="8"/>
  <c r="AI611" i="8"/>
  <c r="AI612" i="8"/>
  <c r="AI613" i="8"/>
  <c r="AI614" i="8"/>
  <c r="AI615" i="8"/>
  <c r="AI616" i="8"/>
  <c r="AI617" i="8"/>
  <c r="AI618" i="8"/>
  <c r="AI619" i="8"/>
  <c r="AI620" i="8"/>
  <c r="AI621" i="8"/>
  <c r="AI622" i="8"/>
  <c r="AI623" i="8"/>
  <c r="AI624" i="8"/>
  <c r="AI625" i="8"/>
  <c r="AI626" i="8"/>
  <c r="AI627" i="8"/>
  <c r="AI628" i="8"/>
  <c r="AI629" i="8"/>
  <c r="AI630" i="8"/>
  <c r="AI631" i="8"/>
  <c r="AI632" i="8"/>
  <c r="AI633" i="8"/>
  <c r="AI634" i="8"/>
  <c r="AI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C4" i="7"/>
  <c r="D4" i="7"/>
  <c r="C5" i="7"/>
  <c r="D5" i="7"/>
  <c r="C6" i="7"/>
  <c r="D6" i="7"/>
  <c r="C7" i="7"/>
  <c r="D7" i="7"/>
  <c r="C8" i="7"/>
  <c r="D8" i="7"/>
  <c r="C9" i="7"/>
  <c r="D9" i="7"/>
  <c r="C10" i="7"/>
  <c r="D10" i="7"/>
  <c r="C11" i="7"/>
  <c r="D11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120" i="7"/>
  <c r="AI120" i="7"/>
  <c r="AI121" i="7"/>
  <c r="A122" i="7"/>
  <c r="AI122" i="7"/>
  <c r="A123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171" i="7"/>
  <c r="AI171" i="7"/>
  <c r="AI172" i="7"/>
  <c r="AI173" i="7"/>
  <c r="AI174" i="7"/>
  <c r="AI175" i="7"/>
  <c r="AI176" i="7"/>
  <c r="AI177" i="7"/>
  <c r="AI178" i="7"/>
  <c r="AI179" i="7"/>
  <c r="AI180" i="7"/>
  <c r="A181" i="7"/>
  <c r="AI181" i="7"/>
  <c r="AI182" i="7"/>
  <c r="AI183" i="7"/>
  <c r="AI184" i="7"/>
  <c r="A185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220" i="7"/>
  <c r="AI221" i="7"/>
  <c r="AI222" i="7"/>
  <c r="AI223" i="7"/>
  <c r="AI224" i="7"/>
  <c r="AI225" i="7"/>
  <c r="AI226" i="7"/>
  <c r="AI227" i="7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I273" i="7"/>
  <c r="AI274" i="7"/>
  <c r="AI275" i="7"/>
  <c r="AI276" i="7"/>
  <c r="AI277" i="7"/>
  <c r="AI278" i="7"/>
  <c r="AI279" i="7"/>
  <c r="AI280" i="7"/>
  <c r="AI281" i="7"/>
  <c r="AI282" i="7"/>
  <c r="AI283" i="7"/>
  <c r="AI284" i="7"/>
  <c r="AI285" i="7"/>
  <c r="AI286" i="7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I299" i="7"/>
  <c r="AI300" i="7"/>
  <c r="AI301" i="7"/>
  <c r="AI302" i="7"/>
  <c r="AI303" i="7"/>
  <c r="AI304" i="7"/>
  <c r="AI305" i="7"/>
  <c r="AI306" i="7"/>
  <c r="AI307" i="7"/>
  <c r="AI308" i="7"/>
  <c r="AI309" i="7"/>
  <c r="AI310" i="7"/>
  <c r="AI311" i="7"/>
  <c r="AI312" i="7"/>
  <c r="AI313" i="7"/>
  <c r="A314" i="7"/>
  <c r="AI314" i="7"/>
  <c r="AI315" i="7"/>
  <c r="AI316" i="7"/>
  <c r="AI317" i="7"/>
  <c r="A318" i="7"/>
  <c r="AI318" i="7"/>
  <c r="AI319" i="7"/>
  <c r="AI320" i="7"/>
  <c r="AI321" i="7"/>
  <c r="AI322" i="7"/>
  <c r="AI323" i="7"/>
  <c r="AI324" i="7"/>
  <c r="AI325" i="7"/>
  <c r="AI326" i="7"/>
  <c r="AI327" i="7"/>
  <c r="AI328" i="7"/>
  <c r="AI329" i="7"/>
  <c r="AI330" i="7"/>
  <c r="A331" i="7"/>
  <c r="AI331" i="7"/>
  <c r="AI332" i="7"/>
  <c r="AI333" i="7"/>
  <c r="AI334" i="7"/>
  <c r="AI335" i="7"/>
  <c r="AI336" i="7"/>
  <c r="AI337" i="7"/>
  <c r="AI338" i="7"/>
  <c r="AI339" i="7"/>
  <c r="AI340" i="7"/>
  <c r="AI341" i="7"/>
  <c r="AI342" i="7"/>
  <c r="AI343" i="7"/>
  <c r="AI344" i="7"/>
  <c r="AI345" i="7"/>
  <c r="AI346" i="7"/>
  <c r="AI347" i="7"/>
  <c r="AI348" i="7"/>
  <c r="AI349" i="7"/>
  <c r="AI350" i="7"/>
  <c r="AI351" i="7"/>
  <c r="AI352" i="7"/>
  <c r="AI353" i="7"/>
  <c r="AI354" i="7"/>
  <c r="AI355" i="7"/>
  <c r="AI356" i="7"/>
  <c r="AI357" i="7"/>
  <c r="AI358" i="7"/>
  <c r="AI359" i="7"/>
  <c r="AI360" i="7"/>
  <c r="AI361" i="7"/>
  <c r="AI362" i="7"/>
  <c r="AI363" i="7"/>
  <c r="AI364" i="7"/>
  <c r="AI365" i="7"/>
  <c r="AI366" i="7"/>
  <c r="AI367" i="7"/>
  <c r="AI368" i="7"/>
  <c r="AI369" i="7"/>
  <c r="AI370" i="7"/>
  <c r="AI371" i="7"/>
  <c r="AI372" i="7"/>
  <c r="AI373" i="7"/>
  <c r="AI374" i="7"/>
  <c r="AI375" i="7"/>
  <c r="AI376" i="7"/>
  <c r="AI377" i="7"/>
  <c r="AI378" i="7"/>
  <c r="AI379" i="7"/>
  <c r="AI380" i="7"/>
  <c r="AI381" i="7"/>
  <c r="AI382" i="7"/>
  <c r="AI383" i="7"/>
  <c r="AI384" i="7"/>
  <c r="AI385" i="7"/>
  <c r="AI386" i="7"/>
  <c r="AI387" i="7"/>
  <c r="AI388" i="7"/>
  <c r="AI389" i="7"/>
  <c r="AI390" i="7"/>
  <c r="AI391" i="7"/>
  <c r="AI392" i="7"/>
  <c r="AI393" i="7"/>
  <c r="AI394" i="7"/>
  <c r="AI395" i="7"/>
  <c r="AI396" i="7"/>
  <c r="AI397" i="7"/>
  <c r="AI398" i="7"/>
  <c r="AI399" i="7"/>
  <c r="AI400" i="7"/>
  <c r="AI401" i="7"/>
  <c r="AI402" i="7"/>
  <c r="AI403" i="7"/>
  <c r="AI404" i="7"/>
  <c r="AI405" i="7"/>
  <c r="AI406" i="7"/>
  <c r="AI407" i="7"/>
  <c r="AI408" i="7"/>
  <c r="AI409" i="7"/>
  <c r="AI410" i="7"/>
  <c r="AI411" i="7"/>
  <c r="AI412" i="7"/>
  <c r="AI413" i="7"/>
  <c r="AI414" i="7"/>
  <c r="AI415" i="7"/>
  <c r="AI416" i="7"/>
  <c r="AI417" i="7"/>
  <c r="AI418" i="7"/>
  <c r="AI419" i="7"/>
  <c r="AI420" i="7"/>
  <c r="AI421" i="7"/>
  <c r="AI422" i="7"/>
  <c r="AI423" i="7"/>
  <c r="AI424" i="7"/>
  <c r="AI425" i="7"/>
  <c r="AI426" i="7"/>
  <c r="AI427" i="7"/>
  <c r="AI428" i="7"/>
  <c r="AI429" i="7"/>
  <c r="AI430" i="7"/>
  <c r="AI431" i="7"/>
  <c r="AI432" i="7"/>
  <c r="AI433" i="7"/>
  <c r="AI434" i="7"/>
  <c r="AI435" i="7"/>
  <c r="AI436" i="7"/>
  <c r="AI437" i="7"/>
  <c r="AI438" i="7"/>
  <c r="AI439" i="7"/>
  <c r="AI440" i="7"/>
  <c r="AI441" i="7"/>
  <c r="AI466" i="7"/>
  <c r="AI467" i="7"/>
  <c r="AI468" i="7"/>
  <c r="AI469" i="7"/>
  <c r="AI470" i="7"/>
  <c r="AI471" i="7"/>
  <c r="AI472" i="7"/>
  <c r="AI473" i="7"/>
  <c r="AI474" i="7"/>
  <c r="AI475" i="7"/>
  <c r="AI476" i="7"/>
  <c r="AI477" i="7"/>
  <c r="AI478" i="7"/>
  <c r="AI479" i="7"/>
  <c r="AI480" i="7"/>
  <c r="AI481" i="7"/>
  <c r="AI482" i="7"/>
  <c r="AI483" i="7"/>
  <c r="AI484" i="7"/>
  <c r="AI485" i="7"/>
  <c r="AI486" i="7"/>
  <c r="AI487" i="7"/>
  <c r="AI488" i="7"/>
  <c r="AI489" i="7"/>
  <c r="AI490" i="7"/>
  <c r="AI491" i="7"/>
  <c r="AI492" i="7"/>
  <c r="AI493" i="7"/>
  <c r="AI494" i="7"/>
  <c r="AI495" i="7"/>
  <c r="AI496" i="7"/>
  <c r="AI497" i="7"/>
  <c r="AI498" i="7"/>
  <c r="AI499" i="7"/>
  <c r="AI500" i="7"/>
  <c r="AI501" i="7"/>
  <c r="AI502" i="7"/>
  <c r="AI503" i="7"/>
  <c r="AI504" i="7"/>
  <c r="AI505" i="7"/>
  <c r="AI506" i="7"/>
  <c r="AI507" i="7"/>
  <c r="AI508" i="7"/>
  <c r="AI509" i="7"/>
  <c r="AI510" i="7"/>
  <c r="AI511" i="7"/>
  <c r="AI512" i="7"/>
  <c r="AI513" i="7"/>
  <c r="AI514" i="7"/>
  <c r="AI515" i="7"/>
  <c r="AI516" i="7"/>
  <c r="AI517" i="7"/>
  <c r="AI518" i="7"/>
  <c r="AI519" i="7"/>
  <c r="AI520" i="7"/>
  <c r="AI521" i="7"/>
  <c r="AI522" i="7"/>
  <c r="AI523" i="7"/>
  <c r="AI524" i="7"/>
  <c r="AI525" i="7"/>
  <c r="AI526" i="7"/>
  <c r="AI527" i="7"/>
  <c r="AI528" i="7"/>
  <c r="AI529" i="7"/>
  <c r="AI530" i="7"/>
  <c r="AI531" i="7"/>
  <c r="AI532" i="7"/>
  <c r="AI533" i="7"/>
  <c r="AI534" i="7"/>
  <c r="AI535" i="7"/>
  <c r="AI536" i="7"/>
  <c r="AI537" i="7"/>
  <c r="AI538" i="7"/>
  <c r="AI539" i="7"/>
  <c r="AI540" i="7"/>
  <c r="AI541" i="7"/>
  <c r="AI542" i="7"/>
  <c r="AI543" i="7"/>
  <c r="AI544" i="7"/>
  <c r="AI545" i="7"/>
  <c r="AI546" i="7"/>
  <c r="AI547" i="7"/>
  <c r="AI548" i="7"/>
  <c r="AI549" i="7"/>
  <c r="AI550" i="7"/>
  <c r="AI551" i="7"/>
  <c r="AI552" i="7"/>
  <c r="AI553" i="7"/>
  <c r="AI554" i="7"/>
  <c r="AI555" i="7"/>
  <c r="AI556" i="7"/>
  <c r="AI557" i="7"/>
  <c r="AI558" i="7"/>
  <c r="AI559" i="7"/>
  <c r="AI560" i="7"/>
  <c r="AI561" i="7"/>
  <c r="AI562" i="7"/>
  <c r="AI563" i="7"/>
  <c r="AI564" i="7"/>
  <c r="AI565" i="7"/>
  <c r="AI566" i="7"/>
  <c r="AI567" i="7"/>
  <c r="AI568" i="7"/>
  <c r="AI569" i="7"/>
  <c r="AI570" i="7"/>
  <c r="AI571" i="7"/>
  <c r="AI572" i="7"/>
  <c r="AI573" i="7"/>
  <c r="AI574" i="7"/>
  <c r="AI575" i="7"/>
  <c r="AI576" i="7"/>
  <c r="AI577" i="7"/>
  <c r="AI578" i="7"/>
  <c r="AI579" i="7"/>
  <c r="AI580" i="7"/>
  <c r="AI581" i="7"/>
  <c r="AI582" i="7"/>
  <c r="AI583" i="7"/>
  <c r="AI584" i="7"/>
  <c r="AI585" i="7"/>
  <c r="AI586" i="7"/>
  <c r="AI587" i="7"/>
  <c r="AI588" i="7"/>
  <c r="AI589" i="7"/>
  <c r="AI590" i="7"/>
  <c r="AI591" i="7"/>
  <c r="AI592" i="7"/>
  <c r="AI593" i="7"/>
  <c r="AI594" i="7"/>
  <c r="AI595" i="7"/>
  <c r="AI596" i="7"/>
  <c r="AI597" i="7"/>
  <c r="AI598" i="7"/>
  <c r="AI599" i="7"/>
  <c r="AI600" i="7"/>
  <c r="AI601" i="7"/>
  <c r="AI602" i="7"/>
  <c r="AI603" i="7"/>
  <c r="AI604" i="7"/>
  <c r="AI605" i="7"/>
  <c r="AI606" i="7"/>
  <c r="AI607" i="7"/>
  <c r="AI608" i="7"/>
  <c r="AI609" i="7"/>
  <c r="AI610" i="7"/>
  <c r="AI611" i="7"/>
  <c r="AI612" i="7"/>
  <c r="AI613" i="7"/>
  <c r="AI614" i="7"/>
  <c r="AI615" i="7"/>
  <c r="AI616" i="7"/>
  <c r="AI617" i="7"/>
  <c r="AI618" i="7"/>
  <c r="AI619" i="7"/>
  <c r="AI620" i="7"/>
  <c r="AI621" i="7"/>
  <c r="AI622" i="7"/>
  <c r="AI623" i="7"/>
  <c r="AI624" i="7"/>
  <c r="AI625" i="7"/>
  <c r="AI626" i="7"/>
  <c r="AI627" i="7"/>
  <c r="AI628" i="7"/>
  <c r="AI629" i="7"/>
  <c r="AI630" i="7"/>
  <c r="AI631" i="7"/>
  <c r="AI632" i="7"/>
  <c r="AI633" i="7"/>
  <c r="AI634" i="7"/>
  <c r="AI635" i="7"/>
  <c r="AI636" i="7"/>
  <c r="AI637" i="7"/>
  <c r="AI638" i="7"/>
  <c r="AI639" i="7"/>
  <c r="AI640" i="7"/>
  <c r="AI641" i="7"/>
  <c r="AI642" i="7"/>
  <c r="AI643" i="7"/>
  <c r="AI644" i="7"/>
  <c r="AI645" i="7"/>
  <c r="AI646" i="7"/>
  <c r="AI647" i="7"/>
  <c r="AI648" i="7"/>
  <c r="AI649" i="7"/>
  <c r="AI650" i="7"/>
  <c r="AI651" i="7"/>
  <c r="AI652" i="7"/>
  <c r="AI653" i="7"/>
  <c r="AI654" i="7"/>
  <c r="AI655" i="7"/>
  <c r="AI656" i="7"/>
  <c r="AI657" i="7"/>
  <c r="AI658" i="7"/>
  <c r="AI659" i="7"/>
  <c r="AI660" i="7"/>
  <c r="AI661" i="7"/>
  <c r="AI662" i="7"/>
  <c r="AI663" i="7"/>
  <c r="AI664" i="7"/>
  <c r="AI665" i="7"/>
  <c r="AI666" i="7"/>
  <c r="AI667" i="7"/>
  <c r="AI668" i="7"/>
  <c r="AI669" i="7"/>
  <c r="AI670" i="7"/>
  <c r="AI671" i="7"/>
  <c r="AI672" i="7"/>
  <c r="AI673" i="7"/>
  <c r="AI674" i="7"/>
  <c r="AI675" i="7"/>
  <c r="AI676" i="7"/>
  <c r="AI677" i="7"/>
  <c r="AI678" i="7"/>
  <c r="AI679" i="7"/>
  <c r="AI680" i="7"/>
  <c r="AI681" i="7"/>
  <c r="AI682" i="7"/>
  <c r="AI683" i="7"/>
  <c r="AI684" i="7"/>
  <c r="AI685" i="7"/>
  <c r="AI686" i="7"/>
  <c r="AI687" i="7"/>
  <c r="AI688" i="7"/>
  <c r="AI689" i="7"/>
  <c r="AI690" i="7"/>
  <c r="AI691" i="7"/>
  <c r="AI692" i="7"/>
  <c r="AI693" i="7"/>
  <c r="AI694" i="7"/>
  <c r="AI695" i="7"/>
  <c r="AI696" i="7"/>
  <c r="AI697" i="7"/>
  <c r="AI698" i="7"/>
  <c r="AI699" i="7"/>
  <c r="AI700" i="7"/>
  <c r="AI701" i="7"/>
  <c r="AI702" i="7"/>
  <c r="AI703" i="7"/>
  <c r="AI704" i="7"/>
  <c r="AI705" i="7"/>
  <c r="AI706" i="7"/>
  <c r="AI707" i="7"/>
  <c r="AI708" i="7"/>
  <c r="AI709" i="7"/>
  <c r="AI710" i="7"/>
  <c r="AI711" i="7"/>
  <c r="AI712" i="7"/>
  <c r="AI713" i="7"/>
  <c r="AI714" i="7"/>
  <c r="AI715" i="7"/>
  <c r="AI716" i="7"/>
  <c r="AI717" i="7"/>
  <c r="AI718" i="7"/>
  <c r="AI719" i="7"/>
  <c r="AI720" i="7"/>
  <c r="AI721" i="7"/>
  <c r="AI722" i="7"/>
  <c r="AI723" i="7"/>
  <c r="AI724" i="7"/>
  <c r="AI725" i="7"/>
  <c r="AI726" i="7"/>
  <c r="AI727" i="7"/>
  <c r="AI728" i="7"/>
  <c r="AI729" i="7"/>
  <c r="AI730" i="7"/>
  <c r="AI731" i="7"/>
  <c r="AI732" i="7"/>
  <c r="AI733" i="7"/>
  <c r="AI734" i="7"/>
  <c r="AI735" i="7"/>
  <c r="AI736" i="7"/>
  <c r="AI737" i="7"/>
  <c r="AI738" i="7"/>
  <c r="AI739" i="7"/>
  <c r="AI740" i="7"/>
  <c r="AI741" i="7"/>
  <c r="AI742" i="7"/>
  <c r="AI743" i="7"/>
  <c r="AI744" i="7"/>
  <c r="AI745" i="7"/>
  <c r="AI746" i="7"/>
  <c r="AI747" i="7"/>
  <c r="AI748" i="7"/>
  <c r="AI749" i="7"/>
  <c r="AI750" i="7"/>
  <c r="AI751" i="7"/>
  <c r="AI752" i="7"/>
  <c r="AI753" i="7"/>
  <c r="AI754" i="7"/>
  <c r="AI755" i="7"/>
  <c r="AI756" i="7"/>
  <c r="AI757" i="7"/>
  <c r="AI758" i="7"/>
  <c r="AI759" i="7"/>
  <c r="AI760" i="7"/>
  <c r="AI761" i="7"/>
  <c r="AI762" i="7"/>
  <c r="AI763" i="7"/>
  <c r="AI764" i="7"/>
  <c r="AI765" i="7"/>
  <c r="AI766" i="7"/>
  <c r="AI767" i="7"/>
  <c r="AI768" i="7"/>
  <c r="AI769" i="7"/>
  <c r="AI770" i="7"/>
  <c r="AI771" i="7"/>
  <c r="AI772" i="7"/>
  <c r="AI773" i="7"/>
  <c r="AI774" i="7"/>
  <c r="AI775" i="7"/>
  <c r="AI776" i="7"/>
  <c r="AI777" i="7"/>
  <c r="AI778" i="7"/>
  <c r="AI779" i="7"/>
  <c r="AI780" i="7"/>
  <c r="AI781" i="7"/>
  <c r="AI782" i="7"/>
  <c r="AI783" i="7"/>
  <c r="AI784" i="7"/>
  <c r="AI785" i="7"/>
  <c r="AI786" i="7"/>
  <c r="AI787" i="7"/>
  <c r="AI788" i="7"/>
  <c r="AI789" i="7"/>
  <c r="AI790" i="7"/>
  <c r="AI791" i="7"/>
  <c r="AI792" i="7"/>
  <c r="AI793" i="7"/>
  <c r="AI794" i="7"/>
  <c r="AI795" i="7"/>
  <c r="AI796" i="7"/>
  <c r="AI797" i="7"/>
  <c r="AI798" i="7"/>
  <c r="AI799" i="7"/>
  <c r="AI800" i="7"/>
  <c r="AI801" i="7"/>
  <c r="AI802" i="7"/>
  <c r="AI803" i="7"/>
  <c r="AI804" i="7"/>
  <c r="AI805" i="7"/>
  <c r="AI806" i="7"/>
  <c r="AI807" i="7"/>
  <c r="AI808" i="7"/>
  <c r="AI809" i="7"/>
  <c r="AI810" i="7"/>
  <c r="AI811" i="7"/>
  <c r="AI812" i="7"/>
  <c r="AI813" i="7"/>
  <c r="AI814" i="7"/>
  <c r="AI815" i="7"/>
  <c r="AI816" i="7"/>
  <c r="AI817" i="7"/>
  <c r="AI818" i="7"/>
  <c r="AI819" i="7"/>
  <c r="AI820" i="7"/>
  <c r="AI821" i="7"/>
  <c r="AI822" i="7"/>
  <c r="AI823" i="7"/>
  <c r="AI824" i="7"/>
  <c r="AI825" i="7"/>
  <c r="AI826" i="7"/>
  <c r="AI827" i="7"/>
  <c r="AI828" i="7"/>
  <c r="AI829" i="7"/>
  <c r="AI830" i="7"/>
  <c r="AI831" i="7"/>
  <c r="AI832" i="7"/>
  <c r="AI833" i="7"/>
  <c r="AI834" i="7"/>
  <c r="AI835" i="7"/>
  <c r="AI836" i="7"/>
  <c r="AI837" i="7"/>
  <c r="AI838" i="7"/>
  <c r="AI839" i="7"/>
  <c r="AI840" i="7"/>
  <c r="AI841" i="7"/>
  <c r="AI842" i="7"/>
  <c r="AI843" i="7"/>
  <c r="AI844" i="7"/>
  <c r="AI845" i="7"/>
  <c r="AI846" i="7"/>
  <c r="AI847" i="7"/>
  <c r="AI848" i="7"/>
  <c r="AI849" i="7"/>
  <c r="AI850" i="7"/>
  <c r="AI851" i="7"/>
  <c r="AI852" i="7"/>
  <c r="AI853" i="7"/>
  <c r="AI854" i="7"/>
  <c r="AI855" i="7"/>
  <c r="AI856" i="7"/>
  <c r="AI857" i="7"/>
  <c r="AI858" i="7"/>
  <c r="AI859" i="7"/>
  <c r="AI860" i="7"/>
  <c r="AI861" i="7"/>
  <c r="AI862" i="7"/>
  <c r="AI863" i="7"/>
  <c r="AI864" i="7"/>
  <c r="AI865" i="7"/>
  <c r="AI866" i="7"/>
  <c r="AI867" i="7"/>
  <c r="AI868" i="7"/>
  <c r="AI869" i="7"/>
  <c r="AI870" i="7"/>
  <c r="AI871" i="7"/>
  <c r="AI872" i="7"/>
  <c r="AI873" i="7"/>
  <c r="AI874" i="7"/>
  <c r="AI875" i="7"/>
  <c r="AI876" i="7"/>
  <c r="AI877" i="7"/>
  <c r="AI878" i="7"/>
  <c r="AI879" i="7"/>
  <c r="AI880" i="7"/>
  <c r="AI881" i="7"/>
  <c r="AI882" i="7"/>
  <c r="AI883" i="7"/>
  <c r="AI884" i="7"/>
  <c r="AI885" i="7"/>
  <c r="AI886" i="7"/>
  <c r="AI887" i="7"/>
  <c r="AI888" i="7"/>
  <c r="AI889" i="7"/>
  <c r="AI890" i="7"/>
  <c r="AI891" i="7"/>
  <c r="AI892" i="7"/>
  <c r="AI893" i="7"/>
  <c r="AI894" i="7"/>
  <c r="AI895" i="7"/>
  <c r="AI896" i="7"/>
  <c r="AI897" i="7"/>
  <c r="AI898" i="7"/>
  <c r="AI899" i="7"/>
  <c r="AI900" i="7"/>
  <c r="AI901" i="7"/>
  <c r="AI902" i="7"/>
  <c r="AI903" i="7"/>
  <c r="AI904" i="7"/>
  <c r="AI905" i="7"/>
  <c r="AI906" i="7"/>
  <c r="AI907" i="7"/>
  <c r="AI908" i="7"/>
  <c r="AI909" i="7"/>
  <c r="AI910" i="7"/>
  <c r="AI911" i="7"/>
  <c r="AI912" i="7"/>
  <c r="AI913" i="7"/>
  <c r="AI914" i="7"/>
  <c r="AI915" i="7"/>
  <c r="AI916" i="7"/>
  <c r="AI917" i="7"/>
  <c r="AI918" i="7"/>
  <c r="AI919" i="7"/>
  <c r="AI920" i="7"/>
  <c r="AI921" i="7"/>
  <c r="AI922" i="7"/>
  <c r="AI923" i="7"/>
  <c r="AI924" i="7"/>
  <c r="AI925" i="7"/>
  <c r="AI926" i="7"/>
  <c r="AI927" i="7"/>
  <c r="AI928" i="7"/>
  <c r="AI929" i="7"/>
  <c r="AI930" i="7"/>
  <c r="AI931" i="7"/>
  <c r="AI932" i="7"/>
  <c r="AI933" i="7"/>
  <c r="AI934" i="7"/>
  <c r="AI935" i="7"/>
  <c r="AI936" i="7"/>
  <c r="AI937" i="7"/>
  <c r="AI938" i="7"/>
  <c r="AI939" i="7"/>
  <c r="AI940" i="7"/>
  <c r="AI941" i="7"/>
  <c r="AI942" i="7"/>
  <c r="AI943" i="7"/>
  <c r="AI944" i="7"/>
  <c r="AI945" i="7"/>
  <c r="AI946" i="7"/>
  <c r="AI947" i="7"/>
  <c r="AI948" i="7"/>
  <c r="AI949" i="7"/>
  <c r="AI950" i="7"/>
  <c r="AI951" i="7"/>
  <c r="AI952" i="7"/>
  <c r="AI953" i="7"/>
  <c r="AI954" i="7"/>
  <c r="AI955" i="7"/>
  <c r="AI956" i="7"/>
  <c r="AI957" i="7"/>
  <c r="AI958" i="7"/>
  <c r="AI959" i="7"/>
  <c r="AI960" i="7"/>
  <c r="AI961" i="7"/>
  <c r="AI962" i="7"/>
  <c r="AI963" i="7"/>
  <c r="AI964" i="7"/>
  <c r="AI965" i="7"/>
  <c r="AI966" i="7"/>
  <c r="AI967" i="7"/>
  <c r="AI968" i="7"/>
  <c r="AI969" i="7"/>
  <c r="AI970" i="7"/>
  <c r="AI971" i="7"/>
  <c r="AI972" i="7"/>
  <c r="AI973" i="7"/>
  <c r="AI974" i="7"/>
  <c r="AI975" i="7"/>
  <c r="AI976" i="7"/>
  <c r="AI977" i="7"/>
  <c r="AI978" i="7"/>
  <c r="AI979" i="7"/>
  <c r="AI980" i="7"/>
  <c r="AI981" i="7"/>
  <c r="AI982" i="7"/>
  <c r="AI983" i="7"/>
  <c r="AI984" i="7"/>
  <c r="AI985" i="7"/>
  <c r="AI986" i="7"/>
  <c r="AI987" i="7"/>
  <c r="AI988" i="7"/>
  <c r="AI989" i="7"/>
  <c r="AI990" i="7"/>
  <c r="AI991" i="7"/>
  <c r="AI992" i="7"/>
  <c r="AI993" i="7"/>
  <c r="AI994" i="7"/>
  <c r="AI995" i="7"/>
  <c r="AI996" i="7"/>
  <c r="AI997" i="7"/>
  <c r="AI998" i="7"/>
  <c r="AI999" i="7"/>
  <c r="AI1000" i="7"/>
  <c r="AI1001" i="7"/>
  <c r="AI1002" i="7"/>
  <c r="AI1003" i="7"/>
  <c r="AI1004" i="7"/>
  <c r="AI1005" i="7"/>
  <c r="AI1006" i="7"/>
  <c r="AI1007" i="7"/>
  <c r="AI1008" i="7"/>
  <c r="AI1009" i="7"/>
  <c r="AI1010" i="7"/>
  <c r="AI1011" i="7"/>
  <c r="AI1012" i="7"/>
  <c r="AI1013" i="7"/>
  <c r="AI1014" i="7"/>
  <c r="AI1015" i="7"/>
  <c r="AI1016" i="7"/>
  <c r="AI1017" i="7"/>
  <c r="AI1018" i="7"/>
  <c r="AI1019" i="7"/>
  <c r="AI1020" i="7"/>
  <c r="AI1021" i="7"/>
  <c r="AI1022" i="7"/>
  <c r="AI1023" i="7"/>
  <c r="AI1024" i="7"/>
  <c r="AI1025" i="7"/>
  <c r="AI1026" i="7"/>
  <c r="AI1027" i="7"/>
  <c r="AI1028" i="7"/>
  <c r="AI1029" i="7"/>
  <c r="AI1030" i="7"/>
  <c r="AI1031" i="7"/>
  <c r="AI1032" i="7"/>
  <c r="AI1033" i="7"/>
  <c r="AI1034" i="7"/>
  <c r="K33" i="7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145" i="8"/>
  <c r="B145" i="8"/>
  <c r="A146" i="8"/>
  <c r="B146" i="8"/>
  <c r="A147" i="8"/>
  <c r="B147" i="8"/>
  <c r="A148" i="8"/>
  <c r="B148" i="8"/>
  <c r="A149" i="8"/>
  <c r="B149" i="8"/>
  <c r="A150" i="8"/>
  <c r="B150" i="8"/>
  <c r="A151" i="8"/>
  <c r="B151" i="8"/>
  <c r="A152" i="8"/>
  <c r="B152" i="8"/>
  <c r="A153" i="8"/>
  <c r="B153" i="8"/>
  <c r="A154" i="8"/>
  <c r="B154" i="8"/>
  <c r="A155" i="8"/>
  <c r="B155" i="8"/>
  <c r="A156" i="8"/>
  <c r="B156" i="8"/>
  <c r="A157" i="8"/>
  <c r="B157" i="8"/>
  <c r="A158" i="8"/>
  <c r="B158" i="8"/>
  <c r="A159" i="8"/>
  <c r="B159" i="8"/>
  <c r="A160" i="8"/>
  <c r="B160" i="8"/>
  <c r="A161" i="8"/>
  <c r="B161" i="8"/>
  <c r="A162" i="8"/>
  <c r="B162" i="8"/>
  <c r="A163" i="8"/>
  <c r="B163" i="8"/>
  <c r="A164" i="8"/>
  <c r="B164" i="8"/>
  <c r="A165" i="8"/>
  <c r="B165" i="8"/>
  <c r="A166" i="8"/>
  <c r="B166" i="8"/>
  <c r="A167" i="8"/>
  <c r="B167" i="8"/>
  <c r="A168" i="8"/>
  <c r="B168" i="8"/>
  <c r="A169" i="8"/>
  <c r="B169" i="8"/>
  <c r="A170" i="8"/>
  <c r="B170" i="8"/>
  <c r="A171" i="8"/>
  <c r="B171" i="8"/>
  <c r="A172" i="8"/>
  <c r="B172" i="8"/>
  <c r="A173" i="8"/>
  <c r="B173" i="8"/>
  <c r="A174" i="8"/>
  <c r="B174" i="8"/>
  <c r="A175" i="8"/>
  <c r="B175" i="8"/>
  <c r="A176" i="8"/>
  <c r="B176" i="8"/>
  <c r="A177" i="8"/>
  <c r="B177" i="8"/>
  <c r="A178" i="8"/>
  <c r="B178" i="8"/>
  <c r="A179" i="8"/>
  <c r="B179" i="8"/>
  <c r="A180" i="8"/>
  <c r="B180" i="8"/>
  <c r="A181" i="8"/>
  <c r="B181" i="8"/>
  <c r="A182" i="8"/>
  <c r="B182" i="8"/>
  <c r="A183" i="8"/>
  <c r="B183" i="8"/>
  <c r="A184" i="8"/>
  <c r="B184" i="8"/>
  <c r="A185" i="8"/>
  <c r="B185" i="8"/>
  <c r="A186" i="8"/>
  <c r="B186" i="8"/>
  <c r="A187" i="8"/>
  <c r="B187" i="8"/>
  <c r="A188" i="8"/>
  <c r="B188" i="8"/>
  <c r="A189" i="8"/>
  <c r="B189" i="8"/>
  <c r="A190" i="8"/>
  <c r="B190" i="8"/>
  <c r="A191" i="8"/>
  <c r="B191" i="8"/>
  <c r="A192" i="8"/>
  <c r="B192" i="8"/>
  <c r="A193" i="8"/>
  <c r="B193" i="8"/>
  <c r="A194" i="8"/>
  <c r="B194" i="8"/>
  <c r="A195" i="8"/>
  <c r="B195" i="8"/>
  <c r="A196" i="8"/>
  <c r="B196" i="8"/>
  <c r="A197" i="8"/>
  <c r="B197" i="8"/>
  <c r="A198" i="8"/>
  <c r="B198" i="8"/>
  <c r="A199" i="8"/>
  <c r="B199" i="8"/>
  <c r="A200" i="8"/>
  <c r="B200" i="8"/>
  <c r="A201" i="8"/>
  <c r="B201" i="8"/>
  <c r="A202" i="8"/>
  <c r="B202" i="8"/>
  <c r="A203" i="8"/>
  <c r="B203" i="8"/>
  <c r="A204" i="8"/>
  <c r="B204" i="8"/>
  <c r="A205" i="8"/>
  <c r="B205" i="8"/>
  <c r="A206" i="8"/>
  <c r="B206" i="8"/>
  <c r="A207" i="8"/>
  <c r="B207" i="8"/>
  <c r="A208" i="8"/>
  <c r="B208" i="8"/>
  <c r="A209" i="8"/>
  <c r="B209" i="8"/>
  <c r="A210" i="8"/>
  <c r="B210" i="8"/>
  <c r="A211" i="8"/>
  <c r="B211" i="8"/>
  <c r="A212" i="8"/>
  <c r="B212" i="8"/>
  <c r="A213" i="8"/>
  <c r="B213" i="8"/>
  <c r="A214" i="8"/>
  <c r="B214" i="8"/>
  <c r="A215" i="8"/>
  <c r="B215" i="8"/>
  <c r="A216" i="8"/>
  <c r="B216" i="8"/>
  <c r="A217" i="8"/>
  <c r="B217" i="8"/>
  <c r="A218" i="8"/>
  <c r="B218" i="8"/>
  <c r="A219" i="8"/>
  <c r="B219" i="8"/>
  <c r="A220" i="8"/>
  <c r="B220" i="8"/>
  <c r="A221" i="8"/>
  <c r="B221" i="8"/>
  <c r="A222" i="8"/>
  <c r="B222" i="8"/>
  <c r="A223" i="8"/>
  <c r="B223" i="8"/>
  <c r="A224" i="8"/>
  <c r="B224" i="8"/>
  <c r="A225" i="8"/>
  <c r="B225" i="8"/>
  <c r="A226" i="8"/>
  <c r="B226" i="8"/>
  <c r="A227" i="8"/>
  <c r="B227" i="8"/>
  <c r="A228" i="8"/>
  <c r="B228" i="8"/>
  <c r="A229" i="8"/>
  <c r="B229" i="8"/>
  <c r="A230" i="8"/>
  <c r="B230" i="8"/>
  <c r="A231" i="8"/>
  <c r="B231" i="8"/>
  <c r="A232" i="8"/>
  <c r="B232" i="8"/>
  <c r="A233" i="8"/>
  <c r="B233" i="8"/>
  <c r="A234" i="8"/>
  <c r="B234" i="8"/>
  <c r="A235" i="8"/>
  <c r="B235" i="8"/>
  <c r="A236" i="8"/>
  <c r="B236" i="8"/>
  <c r="A237" i="8"/>
  <c r="B237" i="8"/>
  <c r="A238" i="8"/>
  <c r="B238" i="8"/>
  <c r="A239" i="8"/>
  <c r="B239" i="8"/>
  <c r="A240" i="8"/>
  <c r="B240" i="8"/>
  <c r="A241" i="8"/>
  <c r="B241" i="8"/>
  <c r="A242" i="8"/>
  <c r="B242" i="8"/>
  <c r="A243" i="8"/>
  <c r="B243" i="8"/>
  <c r="A244" i="8"/>
  <c r="B244" i="8"/>
  <c r="A245" i="8"/>
  <c r="B245" i="8"/>
  <c r="A246" i="8"/>
  <c r="B246" i="8"/>
  <c r="A247" i="8"/>
  <c r="B247" i="8"/>
  <c r="A248" i="8"/>
  <c r="B248" i="8"/>
  <c r="A249" i="8"/>
  <c r="B249" i="8"/>
  <c r="A250" i="8"/>
  <c r="B250" i="8"/>
  <c r="A251" i="8"/>
  <c r="B251" i="8"/>
  <c r="A252" i="8"/>
  <c r="B252" i="8"/>
  <c r="A253" i="8"/>
  <c r="B253" i="8"/>
  <c r="A254" i="8"/>
  <c r="B254" i="8"/>
  <c r="A255" i="8"/>
  <c r="B255" i="8"/>
  <c r="A256" i="8"/>
  <c r="B256" i="8"/>
  <c r="A257" i="8"/>
  <c r="B257" i="8"/>
  <c r="A258" i="8"/>
  <c r="B258" i="8"/>
  <c r="A259" i="8"/>
  <c r="B259" i="8"/>
  <c r="A260" i="8"/>
  <c r="B260" i="8"/>
  <c r="A261" i="8"/>
  <c r="B261" i="8"/>
  <c r="A262" i="8"/>
  <c r="B262" i="8"/>
  <c r="A263" i="8"/>
  <c r="B263" i="8"/>
  <c r="A264" i="8"/>
  <c r="B264" i="8"/>
  <c r="A265" i="8"/>
  <c r="B265" i="8"/>
  <c r="A266" i="8"/>
  <c r="B266" i="8"/>
  <c r="A267" i="8"/>
  <c r="B267" i="8"/>
  <c r="A268" i="8"/>
  <c r="B268" i="8"/>
  <c r="A269" i="8"/>
  <c r="B269" i="8"/>
  <c r="A270" i="8"/>
  <c r="B270" i="8"/>
  <c r="A271" i="8"/>
  <c r="B271" i="8"/>
  <c r="A272" i="8"/>
  <c r="B272" i="8"/>
  <c r="A273" i="8"/>
  <c r="B273" i="8"/>
  <c r="A274" i="8"/>
  <c r="B274" i="8"/>
  <c r="A275" i="8"/>
  <c r="B275" i="8"/>
  <c r="A276" i="8"/>
  <c r="B276" i="8"/>
  <c r="A277" i="8"/>
  <c r="B277" i="8"/>
  <c r="A278" i="8"/>
  <c r="B278" i="8"/>
  <c r="A279" i="8"/>
  <c r="B279" i="8"/>
  <c r="A280" i="8"/>
  <c r="B280" i="8"/>
  <c r="A281" i="8"/>
  <c r="B281" i="8"/>
  <c r="A282" i="8"/>
  <c r="B282" i="8"/>
  <c r="A283" i="8"/>
  <c r="B283" i="8"/>
  <c r="A284" i="8"/>
  <c r="B284" i="8"/>
  <c r="A285" i="8"/>
  <c r="B285" i="8"/>
  <c r="A286" i="8"/>
  <c r="B286" i="8"/>
  <c r="A287" i="8"/>
  <c r="B287" i="8"/>
  <c r="A288" i="8"/>
  <c r="B288" i="8"/>
  <c r="A289" i="8"/>
  <c r="B289" i="8"/>
  <c r="A290" i="8"/>
  <c r="B290" i="8"/>
  <c r="A291" i="8"/>
  <c r="B291" i="8"/>
  <c r="A292" i="8"/>
  <c r="B292" i="8"/>
  <c r="A293" i="8"/>
  <c r="B293" i="8"/>
  <c r="A294" i="8"/>
  <c r="B294" i="8"/>
  <c r="A295" i="8"/>
  <c r="B295" i="8"/>
  <c r="A296" i="8"/>
  <c r="B296" i="8"/>
  <c r="A297" i="8"/>
  <c r="B297" i="8"/>
  <c r="A298" i="8"/>
  <c r="B298" i="8"/>
  <c r="A299" i="8"/>
  <c r="B299" i="8"/>
  <c r="A300" i="8"/>
  <c r="B300" i="8"/>
  <c r="A301" i="8"/>
  <c r="B301" i="8"/>
  <c r="A302" i="8"/>
  <c r="B302" i="8"/>
  <c r="A303" i="8"/>
  <c r="B303" i="8"/>
  <c r="A304" i="8"/>
  <c r="B304" i="8"/>
  <c r="A305" i="8"/>
  <c r="B305" i="8"/>
  <c r="A306" i="8"/>
  <c r="B306" i="8"/>
  <c r="A307" i="8"/>
  <c r="B307" i="8"/>
  <c r="A308" i="8"/>
  <c r="B308" i="8"/>
  <c r="A309" i="8"/>
  <c r="B309" i="8"/>
  <c r="A310" i="8"/>
  <c r="B310" i="8"/>
  <c r="A311" i="8"/>
  <c r="B311" i="8"/>
  <c r="A312" i="8"/>
  <c r="B312" i="8"/>
  <c r="A313" i="8"/>
  <c r="B313" i="8"/>
  <c r="A314" i="8"/>
  <c r="B314" i="8"/>
  <c r="A315" i="8"/>
  <c r="B315" i="8"/>
  <c r="A316" i="8"/>
  <c r="B316" i="8"/>
  <c r="A317" i="8"/>
  <c r="B317" i="8"/>
  <c r="A318" i="8"/>
  <c r="B318" i="8"/>
  <c r="A319" i="8"/>
  <c r="B319" i="8"/>
  <c r="A320" i="8"/>
  <c r="B320" i="8"/>
  <c r="A321" i="8"/>
  <c r="B321" i="8"/>
  <c r="A322" i="8"/>
  <c r="B322" i="8"/>
  <c r="A323" i="8"/>
  <c r="B323" i="8"/>
  <c r="A324" i="8"/>
  <c r="B324" i="8"/>
  <c r="A325" i="8"/>
  <c r="B325" i="8"/>
  <c r="A326" i="8"/>
  <c r="B326" i="8"/>
  <c r="A327" i="8"/>
  <c r="B327" i="8"/>
  <c r="A328" i="8"/>
  <c r="B328" i="8"/>
  <c r="A329" i="8"/>
  <c r="B329" i="8"/>
  <c r="A330" i="8"/>
  <c r="B330" i="8"/>
  <c r="A331" i="8"/>
  <c r="B331" i="8"/>
  <c r="A332" i="8"/>
  <c r="B332" i="8"/>
  <c r="A333" i="8"/>
  <c r="B333" i="8"/>
  <c r="A334" i="8"/>
  <c r="B334" i="8"/>
  <c r="A335" i="8"/>
  <c r="B335" i="8"/>
  <c r="A336" i="8"/>
  <c r="B336" i="8"/>
  <c r="A337" i="8"/>
  <c r="B337" i="8"/>
  <c r="A338" i="8"/>
  <c r="B338" i="8"/>
  <c r="A339" i="8"/>
  <c r="B339" i="8"/>
  <c r="A340" i="8"/>
  <c r="B340" i="8"/>
  <c r="A341" i="8"/>
  <c r="B341" i="8"/>
  <c r="A342" i="8"/>
  <c r="B342" i="8"/>
  <c r="A343" i="8"/>
  <c r="B343" i="8"/>
  <c r="A344" i="8"/>
  <c r="B344" i="8"/>
  <c r="A345" i="8"/>
  <c r="B345" i="8"/>
  <c r="A346" i="8"/>
  <c r="B346" i="8"/>
  <c r="A347" i="8"/>
  <c r="B347" i="8"/>
  <c r="A348" i="8"/>
  <c r="B348" i="8"/>
  <c r="A349" i="8"/>
  <c r="B349" i="8"/>
  <c r="A350" i="8"/>
  <c r="B350" i="8"/>
  <c r="A351" i="8"/>
  <c r="B351" i="8"/>
  <c r="A352" i="8"/>
  <c r="B352" i="8"/>
  <c r="A353" i="8"/>
  <c r="B353" i="8"/>
  <c r="A354" i="8"/>
  <c r="B354" i="8"/>
  <c r="A355" i="8"/>
  <c r="B355" i="8"/>
  <c r="A356" i="8"/>
  <c r="B356" i="8"/>
  <c r="A357" i="8"/>
  <c r="B357" i="8"/>
  <c r="A358" i="8"/>
  <c r="B358" i="8"/>
  <c r="A359" i="8"/>
  <c r="B359" i="8"/>
  <c r="A360" i="8"/>
  <c r="B360" i="8"/>
  <c r="A361" i="8"/>
  <c r="B361" i="8"/>
  <c r="A362" i="8"/>
  <c r="B362" i="8"/>
  <c r="A363" i="8"/>
  <c r="B363" i="8"/>
  <c r="A364" i="8"/>
  <c r="B364" i="8"/>
  <c r="A365" i="8"/>
  <c r="B365" i="8"/>
  <c r="A366" i="8"/>
  <c r="B366" i="8"/>
  <c r="A367" i="8"/>
  <c r="B367" i="8"/>
  <c r="A368" i="8"/>
  <c r="B368" i="8"/>
  <c r="A369" i="8"/>
  <c r="B369" i="8"/>
  <c r="A370" i="8"/>
  <c r="B370" i="8"/>
  <c r="A371" i="8"/>
  <c r="B371" i="8"/>
  <c r="A372" i="8"/>
  <c r="B372" i="8"/>
  <c r="A373" i="8"/>
  <c r="B373" i="8"/>
  <c r="A374" i="8"/>
  <c r="B374" i="8"/>
  <c r="A375" i="8"/>
  <c r="B375" i="8"/>
  <c r="A376" i="8"/>
  <c r="B376" i="8"/>
  <c r="A377" i="8"/>
  <c r="B377" i="8"/>
  <c r="A378" i="8"/>
  <c r="B378" i="8"/>
  <c r="A379" i="8"/>
  <c r="B379" i="8"/>
  <c r="A380" i="8"/>
  <c r="B380" i="8"/>
  <c r="A381" i="8"/>
  <c r="B381" i="8"/>
  <c r="A382" i="8"/>
  <c r="B382" i="8"/>
  <c r="A383" i="8"/>
  <c r="B383" i="8"/>
  <c r="A384" i="8"/>
  <c r="B384" i="8"/>
  <c r="A385" i="8"/>
  <c r="B385" i="8"/>
  <c r="A386" i="8"/>
  <c r="B386" i="8"/>
  <c r="A387" i="8"/>
  <c r="B387" i="8"/>
  <c r="A388" i="8"/>
  <c r="B388" i="8"/>
  <c r="A389" i="8"/>
  <c r="B389" i="8"/>
  <c r="A390" i="8"/>
  <c r="B390" i="8"/>
  <c r="A391" i="8"/>
  <c r="B391" i="8"/>
  <c r="A392" i="8"/>
  <c r="B392" i="8"/>
  <c r="A393" i="8"/>
  <c r="B393" i="8"/>
  <c r="A394" i="8"/>
  <c r="B394" i="8"/>
  <c r="A395" i="8"/>
  <c r="B395" i="8"/>
  <c r="A396" i="8"/>
  <c r="B396" i="8"/>
  <c r="A397" i="8"/>
  <c r="B397" i="8"/>
  <c r="A398" i="8"/>
  <c r="B398" i="8"/>
  <c r="A399" i="8"/>
  <c r="B399" i="8"/>
  <c r="A400" i="8"/>
  <c r="B400" i="8"/>
  <c r="A401" i="8"/>
  <c r="B401" i="8"/>
  <c r="A402" i="8"/>
  <c r="B402" i="8"/>
  <c r="A403" i="8"/>
  <c r="B403" i="8"/>
  <c r="A404" i="8"/>
  <c r="B404" i="8"/>
  <c r="A405" i="8"/>
  <c r="B405" i="8"/>
  <c r="A406" i="8"/>
  <c r="B406" i="8"/>
  <c r="A407" i="8"/>
  <c r="B407" i="8"/>
  <c r="A408" i="8"/>
  <c r="B408" i="8"/>
  <c r="A409" i="8"/>
  <c r="B409" i="8"/>
  <c r="A410" i="8"/>
  <c r="B410" i="8"/>
  <c r="A411" i="8"/>
  <c r="B411" i="8"/>
  <c r="A412" i="8"/>
  <c r="B412" i="8"/>
  <c r="A413" i="8"/>
  <c r="B413" i="8"/>
  <c r="A414" i="8"/>
  <c r="B414" i="8"/>
  <c r="A415" i="8"/>
  <c r="B415" i="8"/>
  <c r="A416" i="8"/>
  <c r="B416" i="8"/>
  <c r="A417" i="8"/>
  <c r="B417" i="8"/>
  <c r="A418" i="8"/>
  <c r="B418" i="8"/>
  <c r="A419" i="8"/>
  <c r="B419" i="8"/>
  <c r="A420" i="8"/>
  <c r="B420" i="8"/>
  <c r="A421" i="8"/>
  <c r="B421" i="8"/>
  <c r="A422" i="8"/>
  <c r="B422" i="8"/>
  <c r="A423" i="8"/>
  <c r="B423" i="8"/>
  <c r="A424" i="8"/>
  <c r="B424" i="8"/>
  <c r="A425" i="8"/>
  <c r="B425" i="8"/>
  <c r="A426" i="8"/>
  <c r="B426" i="8"/>
  <c r="A427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5" i="8"/>
  <c r="B6" i="8"/>
  <c r="B7" i="8"/>
  <c r="B8" i="8"/>
  <c r="B9" i="8"/>
  <c r="B4" i="8"/>
  <c r="AI35" i="7"/>
  <c r="V35" i="8"/>
  <c r="A35" i="8"/>
  <c r="B35" i="8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35" i="7"/>
  <c r="BB227" i="7"/>
  <c r="BB228" i="7"/>
  <c r="BB229" i="7"/>
  <c r="BB750" i="7"/>
  <c r="BB751" i="7"/>
  <c r="C12" i="7"/>
  <c r="D12" i="7"/>
  <c r="AT232" i="8"/>
  <c r="AT35" i="8"/>
  <c r="AT96" i="8"/>
  <c r="AT97" i="8"/>
  <c r="AT98" i="8"/>
  <c r="AT99" i="8"/>
  <c r="AT100" i="8"/>
  <c r="AT101" i="8"/>
  <c r="AT102" i="8"/>
  <c r="AT103" i="8"/>
  <c r="AT104" i="8"/>
  <c r="AT105" i="8"/>
  <c r="AT106" i="8"/>
  <c r="AT110" i="8"/>
  <c r="AT111" i="8"/>
  <c r="AT117" i="8"/>
  <c r="AT118" i="8"/>
  <c r="AT120" i="8"/>
  <c r="AT121" i="8"/>
  <c r="AT144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59" i="8"/>
  <c r="AT160" i="8"/>
  <c r="AT161" i="8"/>
  <c r="AT162" i="8"/>
  <c r="AT163" i="8"/>
  <c r="AT164" i="8"/>
  <c r="AT168" i="8"/>
  <c r="AT169" i="8"/>
  <c r="AT170" i="8"/>
  <c r="AT171" i="8"/>
  <c r="AT172" i="8"/>
  <c r="AT174" i="8"/>
  <c r="AT175" i="8"/>
  <c r="AT176" i="8"/>
  <c r="AT177" i="8"/>
  <c r="AT178" i="8"/>
  <c r="AT179" i="8"/>
  <c r="AT180" i="8"/>
  <c r="AT181" i="8"/>
  <c r="AT183" i="8"/>
  <c r="AT184" i="8"/>
  <c r="AT185" i="8"/>
  <c r="AT186" i="8"/>
  <c r="AT135" i="8"/>
  <c r="AT187" i="8"/>
  <c r="AT188" i="8"/>
  <c r="AT189" i="8"/>
  <c r="AT190" i="8"/>
  <c r="AT191" i="8"/>
  <c r="AT192" i="8"/>
  <c r="AT194" i="8"/>
  <c r="AT195" i="8"/>
  <c r="AT196" i="8"/>
  <c r="AT197" i="8"/>
  <c r="AT198" i="8"/>
  <c r="AT200" i="8"/>
  <c r="AT202" i="8"/>
  <c r="AT203" i="8"/>
  <c r="AT204" i="8"/>
  <c r="AT205" i="8"/>
  <c r="AT206" i="8"/>
  <c r="AT207" i="8"/>
  <c r="AT208" i="8"/>
  <c r="AT209" i="8"/>
  <c r="AT210" i="8"/>
  <c r="AT211" i="8"/>
  <c r="AT212" i="8"/>
  <c r="AT214" i="8"/>
  <c r="AT215" i="8"/>
  <c r="AT216" i="8"/>
  <c r="AT218" i="8"/>
  <c r="AT220" i="8"/>
  <c r="AT221" i="8"/>
  <c r="AT222" i="8"/>
  <c r="AT223" i="8"/>
  <c r="AT224" i="8"/>
  <c r="AT226" i="8"/>
  <c r="AT227" i="8"/>
  <c r="AT228" i="8"/>
  <c r="AT229" i="8"/>
  <c r="AT230" i="8"/>
  <c r="AT231" i="8"/>
  <c r="AT233" i="8"/>
  <c r="AT234" i="8"/>
  <c r="AT235" i="8"/>
  <c r="AT236" i="8"/>
  <c r="AT238" i="8"/>
  <c r="AT239" i="8"/>
  <c r="AT240" i="8"/>
  <c r="AT268" i="8"/>
  <c r="AT241" i="8"/>
  <c r="AT243" i="8"/>
  <c r="AT245" i="8"/>
  <c r="AT246" i="8"/>
  <c r="AT248" i="8"/>
  <c r="AT249" i="8"/>
  <c r="AT251" i="8"/>
  <c r="AT252" i="8"/>
  <c r="AT253" i="8"/>
  <c r="AT254" i="8"/>
  <c r="AT255" i="8"/>
  <c r="AT256" i="8"/>
  <c r="AT225" i="8"/>
  <c r="AT257" i="8"/>
  <c r="AT259" i="8"/>
  <c r="AT260" i="8"/>
  <c r="AT261" i="8"/>
  <c r="AT262" i="8"/>
  <c r="AT263" i="8"/>
  <c r="AT264" i="8"/>
  <c r="AT265" i="8"/>
  <c r="AT266" i="8"/>
  <c r="AT267" i="8"/>
  <c r="AT269" i="8"/>
  <c r="AT270" i="8"/>
  <c r="AT271" i="8"/>
  <c r="AT272" i="8"/>
  <c r="AT273" i="8"/>
  <c r="AT274" i="8"/>
  <c r="AT275" i="8"/>
  <c r="AT276" i="8"/>
  <c r="AT277" i="8"/>
  <c r="AT278" i="8"/>
  <c r="AT279" i="8"/>
  <c r="AT280" i="8"/>
  <c r="AT281" i="8"/>
  <c r="AT282" i="8"/>
  <c r="AT283" i="8"/>
  <c r="AT284" i="8"/>
  <c r="AT285" i="8"/>
  <c r="AT287" i="8"/>
  <c r="AT288" i="8"/>
  <c r="AT289" i="8"/>
  <c r="AT290" i="8"/>
  <c r="AT291" i="8"/>
  <c r="AT292" i="8"/>
  <c r="AT294" i="8"/>
  <c r="AT295" i="8"/>
  <c r="AT296" i="8"/>
  <c r="AT297" i="8"/>
  <c r="AT298" i="8"/>
  <c r="AT299" i="8"/>
  <c r="AT300" i="8"/>
  <c r="AT301" i="8"/>
  <c r="AT302" i="8"/>
  <c r="AT303" i="8"/>
  <c r="AT304" i="8"/>
  <c r="AT305" i="8"/>
  <c r="AT306" i="8"/>
  <c r="AT307" i="8"/>
  <c r="AT311" i="8"/>
  <c r="AT313" i="8"/>
  <c r="AT314" i="8"/>
  <c r="AT315" i="8"/>
  <c r="AT316" i="8"/>
  <c r="AT317" i="8"/>
  <c r="AT318" i="8"/>
  <c r="AT319" i="8"/>
  <c r="AT320" i="8"/>
  <c r="AT321" i="8"/>
  <c r="AT322" i="8"/>
  <c r="AT323" i="8"/>
  <c r="AT327" i="8"/>
  <c r="AT329" i="8"/>
  <c r="AT365" i="8"/>
  <c r="AT366" i="8"/>
  <c r="AT376" i="8"/>
  <c r="AT377" i="8"/>
  <c r="AT383" i="8"/>
  <c r="AT386" i="8"/>
  <c r="AT387" i="8"/>
  <c r="AT165" i="8"/>
  <c r="AT326" i="8"/>
  <c r="AT36" i="8"/>
  <c r="AT182" i="8"/>
  <c r="AT173" i="8"/>
  <c r="AT331" i="8"/>
  <c r="AT332" i="8"/>
  <c r="AT333" i="8"/>
  <c r="AT119" i="8"/>
  <c r="AT334" i="8"/>
  <c r="AT335" i="8"/>
  <c r="AT336" i="8"/>
  <c r="AT337" i="8"/>
  <c r="AT338" i="8"/>
  <c r="AT339" i="8"/>
  <c r="AT340" i="8"/>
  <c r="AT341" i="8"/>
  <c r="AT342" i="8"/>
  <c r="AT343" i="8"/>
  <c r="AT344" i="8"/>
  <c r="AT345" i="8"/>
  <c r="AT346" i="8"/>
  <c r="AT347" i="8"/>
  <c r="AT348" i="8"/>
  <c r="AT349" i="8"/>
  <c r="AT350" i="8"/>
  <c r="AT351" i="8"/>
  <c r="AT107" i="8"/>
  <c r="AT199" i="8"/>
  <c r="AT328" i="8"/>
  <c r="AT380" i="8"/>
  <c r="AT381" i="8"/>
  <c r="AT384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75" i="8"/>
  <c r="AT76" i="8"/>
  <c r="AT77" i="8"/>
  <c r="AT78" i="8"/>
  <c r="AT79" i="8"/>
  <c r="AT80" i="8"/>
  <c r="AT81" i="8"/>
  <c r="AT82" i="8"/>
  <c r="AT83" i="8"/>
  <c r="AT84" i="8"/>
  <c r="AT85" i="8"/>
  <c r="AT86" i="8"/>
  <c r="AT87" i="8"/>
  <c r="AT88" i="8"/>
  <c r="AT89" i="8"/>
  <c r="AT90" i="8"/>
  <c r="AT91" i="8"/>
  <c r="AT109" i="8"/>
  <c r="AT352" i="8"/>
  <c r="AT353" i="8"/>
  <c r="AT354" i="8"/>
  <c r="AT355" i="8"/>
  <c r="AT356" i="8"/>
  <c r="AT357" i="8"/>
  <c r="AT358" i="8"/>
  <c r="AT359" i="8"/>
  <c r="AT360" i="8"/>
  <c r="AT361" i="8"/>
  <c r="AT362" i="8"/>
  <c r="AT363" i="8"/>
  <c r="AT364" i="8"/>
  <c r="AT379" i="8"/>
  <c r="AT250" i="8"/>
  <c r="AT286" i="8"/>
  <c r="AT378" i="8"/>
  <c r="AT312" i="8"/>
  <c r="AT382" i="8"/>
  <c r="AT219" i="8"/>
  <c r="AT310" i="8"/>
  <c r="AT213" i="8"/>
  <c r="AT115" i="8"/>
  <c r="AT112" i="8"/>
  <c r="AT37" i="8"/>
  <c r="AT94" i="8"/>
  <c r="AT95" i="8"/>
  <c r="AT201" i="8"/>
  <c r="AT330" i="8"/>
  <c r="AT325" i="8"/>
  <c r="AT385" i="8"/>
  <c r="AT113" i="8"/>
  <c r="AT114" i="8"/>
  <c r="AT125" i="8"/>
  <c r="AT193" i="8"/>
  <c r="AT126" i="8"/>
  <c r="AT127" i="8"/>
  <c r="AT128" i="8"/>
  <c r="AT92" i="8"/>
  <c r="AT129" i="8"/>
  <c r="AT93" i="8"/>
  <c r="AT130" i="8"/>
  <c r="AT131" i="8"/>
  <c r="AT132" i="8"/>
  <c r="AT367" i="8"/>
  <c r="AT368" i="8"/>
  <c r="AT369" i="8"/>
  <c r="AT370" i="8"/>
  <c r="AT371" i="8"/>
  <c r="AT372" i="8"/>
  <c r="AT373" i="8"/>
  <c r="AT374" i="8"/>
  <c r="AT293" i="8"/>
  <c r="AT133" i="8"/>
  <c r="AT167" i="8"/>
  <c r="AT134" i="8"/>
  <c r="AT136" i="8"/>
  <c r="AT137" i="8"/>
  <c r="AT138" i="8"/>
  <c r="AT139" i="8"/>
  <c r="AT140" i="8"/>
  <c r="AT141" i="8"/>
  <c r="AT142" i="8"/>
  <c r="AT143" i="8"/>
  <c r="AT166" i="8"/>
  <c r="AT217" i="8"/>
  <c r="AT308" i="8"/>
  <c r="AT309" i="8"/>
  <c r="AT108" i="8"/>
  <c r="AT145" i="8"/>
  <c r="AT244" i="8"/>
  <c r="AT122" i="8"/>
  <c r="AT123" i="8"/>
  <c r="AT124" i="8"/>
  <c r="AT375" i="8"/>
  <c r="AT247" i="8"/>
  <c r="AT258" i="8"/>
  <c r="AT242" i="8"/>
  <c r="AT116" i="8"/>
  <c r="AT237" i="8"/>
  <c r="AT388" i="8"/>
  <c r="AT389" i="8"/>
  <c r="AT390" i="8"/>
  <c r="AT391" i="8"/>
  <c r="AT392" i="8"/>
  <c r="AT393" i="8"/>
  <c r="AT394" i="8"/>
  <c r="AT395" i="8"/>
  <c r="AT396" i="8"/>
  <c r="AT397" i="8"/>
  <c r="AT398" i="8"/>
  <c r="AT399" i="8"/>
  <c r="AT400" i="8"/>
  <c r="AT401" i="8"/>
  <c r="AT402" i="8"/>
  <c r="AT403" i="8"/>
  <c r="AT404" i="8"/>
  <c r="AT405" i="8"/>
  <c r="AT406" i="8"/>
  <c r="AT407" i="8"/>
  <c r="AT408" i="8"/>
  <c r="AT409" i="8"/>
  <c r="AT410" i="8"/>
  <c r="AT411" i="8"/>
  <c r="AT412" i="8"/>
  <c r="AT413" i="8"/>
  <c r="AT414" i="8"/>
  <c r="AT415" i="8"/>
  <c r="AT416" i="8"/>
  <c r="AT417" i="8"/>
  <c r="AT418" i="8"/>
  <c r="AT419" i="8"/>
  <c r="AT420" i="8"/>
  <c r="AT421" i="8"/>
  <c r="AT422" i="8"/>
  <c r="AT423" i="8"/>
  <c r="AT424" i="8"/>
  <c r="AT425" i="8"/>
  <c r="AT426" i="8"/>
  <c r="AT427" i="8"/>
  <c r="AT428" i="8"/>
  <c r="AT429" i="8"/>
  <c r="AT430" i="8"/>
  <c r="AT431" i="8"/>
  <c r="AT432" i="8"/>
  <c r="AT433" i="8"/>
  <c r="AT434" i="8"/>
  <c r="AT435" i="8"/>
  <c r="AT436" i="8"/>
  <c r="AT437" i="8"/>
  <c r="AT438" i="8"/>
  <c r="AT439" i="8"/>
  <c r="AT440" i="8"/>
  <c r="AT441" i="8"/>
  <c r="AT442" i="8"/>
  <c r="AT443" i="8"/>
  <c r="AT444" i="8"/>
  <c r="AT445" i="8"/>
  <c r="AT446" i="8"/>
  <c r="AT447" i="8"/>
  <c r="AT448" i="8"/>
  <c r="AT449" i="8"/>
  <c r="AT450" i="8"/>
  <c r="AT451" i="8"/>
  <c r="AT452" i="8"/>
  <c r="AT453" i="8"/>
  <c r="AT454" i="8"/>
  <c r="AT455" i="8"/>
  <c r="AT456" i="8"/>
  <c r="AT457" i="8"/>
  <c r="AT458" i="8"/>
  <c r="AT459" i="8"/>
  <c r="AT460" i="8"/>
  <c r="AT461" i="8"/>
  <c r="AT462" i="8"/>
  <c r="AT463" i="8"/>
  <c r="AT464" i="8"/>
  <c r="AT465" i="8"/>
  <c r="AT466" i="8"/>
  <c r="AT467" i="8"/>
  <c r="AT468" i="8"/>
  <c r="AT469" i="8"/>
  <c r="AT470" i="8"/>
  <c r="AT471" i="8"/>
  <c r="AT472" i="8"/>
  <c r="AT473" i="8"/>
  <c r="AT474" i="8"/>
  <c r="AT475" i="8"/>
  <c r="AT476" i="8"/>
  <c r="AT477" i="8"/>
  <c r="AT478" i="8"/>
  <c r="AT479" i="8"/>
  <c r="AT480" i="8"/>
  <c r="AT481" i="8"/>
  <c r="AT482" i="8"/>
  <c r="AT483" i="8"/>
  <c r="AT484" i="8"/>
  <c r="AT485" i="8"/>
  <c r="AT486" i="8"/>
  <c r="AT487" i="8"/>
  <c r="AT488" i="8"/>
  <c r="AT489" i="8"/>
  <c r="AT490" i="8"/>
  <c r="AT491" i="8"/>
  <c r="AT492" i="8"/>
  <c r="AT493" i="8"/>
  <c r="AT494" i="8"/>
  <c r="AT495" i="8"/>
  <c r="AT496" i="8"/>
  <c r="AT497" i="8"/>
  <c r="AT498" i="8"/>
  <c r="AT499" i="8"/>
  <c r="AT500" i="8"/>
  <c r="AT501" i="8"/>
  <c r="AT502" i="8"/>
  <c r="AT503" i="8"/>
  <c r="AT504" i="8"/>
  <c r="AT505" i="8"/>
  <c r="AT506" i="8"/>
  <c r="AT507" i="8"/>
  <c r="AT508" i="8"/>
  <c r="AT509" i="8"/>
  <c r="AT510" i="8"/>
  <c r="AT511" i="8"/>
  <c r="AT512" i="8"/>
  <c r="AT513" i="8"/>
  <c r="AT514" i="8"/>
  <c r="AT515" i="8"/>
  <c r="AT516" i="8"/>
  <c r="AT517" i="8"/>
  <c r="AT518" i="8"/>
  <c r="AT519" i="8"/>
  <c r="AT520" i="8"/>
  <c r="AT521" i="8"/>
  <c r="AT522" i="8"/>
  <c r="AT523" i="8"/>
  <c r="AT524" i="8"/>
  <c r="AT525" i="8"/>
  <c r="AT526" i="8"/>
  <c r="AT527" i="8"/>
  <c r="AT528" i="8"/>
  <c r="AT529" i="8"/>
  <c r="AT530" i="8"/>
  <c r="AT531" i="8"/>
  <c r="AT532" i="8"/>
  <c r="AT533" i="8"/>
  <c r="AT534" i="8"/>
  <c r="AT535" i="8"/>
  <c r="AT536" i="8"/>
  <c r="AT537" i="8"/>
  <c r="AT538" i="8"/>
  <c r="AT539" i="8"/>
  <c r="AT540" i="8"/>
  <c r="AT541" i="8"/>
  <c r="AT542" i="8"/>
  <c r="AT543" i="8"/>
  <c r="AT544" i="8"/>
  <c r="AT545" i="8"/>
  <c r="AT546" i="8"/>
  <c r="AT547" i="8"/>
  <c r="AT548" i="8"/>
  <c r="AT549" i="8"/>
  <c r="AT550" i="8"/>
  <c r="AT551" i="8"/>
  <c r="AT552" i="8"/>
  <c r="AT553" i="8"/>
  <c r="AT554" i="8"/>
  <c r="AT555" i="8"/>
  <c r="AT556" i="8"/>
  <c r="AT557" i="8"/>
  <c r="AT558" i="8"/>
  <c r="AT559" i="8"/>
  <c r="AT560" i="8"/>
  <c r="AT561" i="8"/>
  <c r="AT562" i="8"/>
  <c r="AT563" i="8"/>
  <c r="AT564" i="8"/>
  <c r="AT565" i="8"/>
  <c r="AT566" i="8"/>
  <c r="AT567" i="8"/>
  <c r="AT568" i="8"/>
  <c r="AT569" i="8"/>
  <c r="AT570" i="8"/>
  <c r="AT571" i="8"/>
  <c r="AT572" i="8"/>
  <c r="AT573" i="8"/>
  <c r="AT574" i="8"/>
  <c r="AT575" i="8"/>
  <c r="AT576" i="8"/>
  <c r="AT577" i="8"/>
  <c r="AT578" i="8"/>
  <c r="AT579" i="8"/>
  <c r="AT580" i="8"/>
  <c r="AT581" i="8"/>
  <c r="AT582" i="8"/>
  <c r="AT583" i="8"/>
  <c r="AT584" i="8"/>
  <c r="AT585" i="8"/>
  <c r="AT586" i="8"/>
  <c r="AT587" i="8"/>
  <c r="AT588" i="8"/>
  <c r="AT589" i="8"/>
  <c r="AT590" i="8"/>
  <c r="AT591" i="8"/>
  <c r="AT592" i="8"/>
  <c r="AT593" i="8"/>
  <c r="AT594" i="8"/>
  <c r="AT595" i="8"/>
  <c r="AT596" i="8"/>
  <c r="AT597" i="8"/>
  <c r="AT598" i="8"/>
  <c r="AT599" i="8"/>
  <c r="AT600" i="8"/>
  <c r="AT601" i="8"/>
  <c r="AT602" i="8"/>
  <c r="AT603" i="8"/>
  <c r="AT604" i="8"/>
  <c r="AT605" i="8"/>
  <c r="AT606" i="8"/>
  <c r="AT607" i="8"/>
  <c r="AT608" i="8"/>
  <c r="AT609" i="8"/>
  <c r="AT610" i="8"/>
  <c r="AT611" i="8"/>
  <c r="AT612" i="8"/>
  <c r="AT613" i="8"/>
  <c r="AT614" i="8"/>
  <c r="AT615" i="8"/>
  <c r="AT616" i="8"/>
  <c r="AT617" i="8"/>
  <c r="AT618" i="8"/>
  <c r="AT619" i="8"/>
  <c r="AT620" i="8"/>
  <c r="AT621" i="8"/>
  <c r="AT622" i="8"/>
  <c r="AT623" i="8"/>
  <c r="AT624" i="8"/>
  <c r="AT625" i="8"/>
  <c r="AT626" i="8"/>
  <c r="AT627" i="8"/>
  <c r="AT628" i="8"/>
  <c r="AT629" i="8"/>
  <c r="AT630" i="8"/>
  <c r="AT631" i="8"/>
  <c r="AT632" i="8"/>
  <c r="AT633" i="8"/>
  <c r="AT634" i="8"/>
  <c r="AT324" i="8"/>
  <c r="AT34" i="8"/>
  <c r="BH35" i="7"/>
  <c r="BH36" i="7"/>
  <c r="BH37" i="7"/>
  <c r="BH38" i="7"/>
  <c r="BH39" i="7"/>
  <c r="BH40" i="7"/>
  <c r="BH41" i="7"/>
  <c r="BH42" i="7"/>
  <c r="BH43" i="7"/>
  <c r="BH44" i="7"/>
  <c r="BH45" i="7"/>
  <c r="BH46" i="7"/>
  <c r="BH47" i="7"/>
  <c r="BH48" i="7"/>
  <c r="BH49" i="7"/>
  <c r="BH50" i="7"/>
  <c r="BH51" i="7"/>
  <c r="BH52" i="7"/>
  <c r="BH53" i="7"/>
  <c r="BH54" i="7"/>
  <c r="BH55" i="7"/>
  <c r="BH56" i="7"/>
  <c r="BH57" i="7"/>
  <c r="BH58" i="7"/>
  <c r="BH59" i="7"/>
  <c r="BH60" i="7"/>
  <c r="BH61" i="7"/>
  <c r="BH62" i="7"/>
  <c r="BH63" i="7"/>
  <c r="BH64" i="7"/>
  <c r="BH65" i="7"/>
  <c r="BH66" i="7"/>
  <c r="BH67" i="7"/>
  <c r="BH68" i="7"/>
  <c r="BH69" i="7"/>
  <c r="BH70" i="7"/>
  <c r="BH71" i="7"/>
  <c r="BH72" i="7"/>
  <c r="BH73" i="7"/>
  <c r="BH74" i="7"/>
  <c r="BH75" i="7"/>
  <c r="BH76" i="7"/>
  <c r="BH77" i="7"/>
  <c r="BH78" i="7"/>
  <c r="BH79" i="7"/>
  <c r="BH80" i="7"/>
  <c r="BH81" i="7"/>
  <c r="BH82" i="7"/>
  <c r="BH83" i="7"/>
  <c r="BH84" i="7"/>
  <c r="BH85" i="7"/>
  <c r="BH86" i="7"/>
  <c r="BH87" i="7"/>
  <c r="BH88" i="7"/>
  <c r="BH89" i="7"/>
  <c r="BH90" i="7"/>
  <c r="BH91" i="7"/>
  <c r="BH92" i="7"/>
  <c r="BH93" i="7"/>
  <c r="BH94" i="7"/>
  <c r="BH95" i="7"/>
  <c r="BH96" i="7"/>
  <c r="BH97" i="7"/>
  <c r="BH98" i="7"/>
  <c r="BH99" i="7"/>
  <c r="BH100" i="7"/>
  <c r="BH101" i="7"/>
  <c r="BH102" i="7"/>
  <c r="BH103" i="7"/>
  <c r="BH104" i="7"/>
  <c r="BH105" i="7"/>
  <c r="BH106" i="7"/>
  <c r="BH107" i="7"/>
  <c r="BH108" i="7"/>
  <c r="BH109" i="7"/>
  <c r="BH110" i="7"/>
  <c r="BH111" i="7"/>
  <c r="BH112" i="7"/>
  <c r="BH113" i="7"/>
  <c r="BH114" i="7"/>
  <c r="BH115" i="7"/>
  <c r="BH116" i="7"/>
  <c r="BH117" i="7"/>
  <c r="BH118" i="7"/>
  <c r="BH119" i="7"/>
  <c r="BH120" i="7"/>
  <c r="BH121" i="7"/>
  <c r="BH122" i="7"/>
  <c r="BH123" i="7"/>
  <c r="BH124" i="7"/>
  <c r="BH125" i="7"/>
  <c r="BH126" i="7"/>
  <c r="BH127" i="7"/>
  <c r="BH128" i="7"/>
  <c r="BH129" i="7"/>
  <c r="BH130" i="7"/>
  <c r="BH131" i="7"/>
  <c r="BH132" i="7"/>
  <c r="BH133" i="7"/>
  <c r="BH134" i="7"/>
  <c r="BH135" i="7"/>
  <c r="BH136" i="7"/>
  <c r="BH137" i="7"/>
  <c r="BH138" i="7"/>
  <c r="BH139" i="7"/>
  <c r="BH140" i="7"/>
  <c r="BH141" i="7"/>
  <c r="BH142" i="7"/>
  <c r="BH143" i="7"/>
  <c r="BH144" i="7"/>
  <c r="BH145" i="7"/>
  <c r="BH146" i="7"/>
  <c r="BH147" i="7"/>
  <c r="BH148" i="7"/>
  <c r="BH149" i="7"/>
  <c r="BH150" i="7"/>
  <c r="BH151" i="7"/>
  <c r="BH152" i="7"/>
  <c r="BH153" i="7"/>
  <c r="BH154" i="7"/>
  <c r="BH155" i="7"/>
  <c r="BH156" i="7"/>
  <c r="BH157" i="7"/>
  <c r="BH158" i="7"/>
  <c r="BH159" i="7"/>
  <c r="BH160" i="7"/>
  <c r="BH161" i="7"/>
  <c r="BH162" i="7"/>
  <c r="BH163" i="7"/>
  <c r="BH164" i="7"/>
  <c r="BH165" i="7"/>
  <c r="BH166" i="7"/>
  <c r="BH167" i="7"/>
  <c r="BH168" i="7"/>
  <c r="BH169" i="7"/>
  <c r="BH170" i="7"/>
  <c r="BH171" i="7"/>
  <c r="BH172" i="7"/>
  <c r="BH173" i="7"/>
  <c r="BH174" i="7"/>
  <c r="BH175" i="7"/>
  <c r="BH176" i="7"/>
  <c r="BH177" i="7"/>
  <c r="BH178" i="7"/>
  <c r="BH179" i="7"/>
  <c r="BH180" i="7"/>
  <c r="BH181" i="7"/>
  <c r="BH182" i="7"/>
  <c r="BH183" i="7"/>
  <c r="BH184" i="7"/>
  <c r="BH185" i="7"/>
  <c r="BH186" i="7"/>
  <c r="BH187" i="7"/>
  <c r="BH188" i="7"/>
  <c r="BH189" i="7"/>
  <c r="BH190" i="7"/>
  <c r="BH191" i="7"/>
  <c r="BH192" i="7"/>
  <c r="BH193" i="7"/>
  <c r="BH194" i="7"/>
  <c r="BH195" i="7"/>
  <c r="BH196" i="7"/>
  <c r="BH197" i="7"/>
  <c r="BH198" i="7"/>
  <c r="BH199" i="7"/>
  <c r="BH200" i="7"/>
  <c r="BH201" i="7"/>
  <c r="BH202" i="7"/>
  <c r="BH203" i="7"/>
  <c r="BH204" i="7"/>
  <c r="BH205" i="7"/>
  <c r="BH206" i="7"/>
  <c r="BH207" i="7"/>
  <c r="BH208" i="7"/>
  <c r="BH209" i="7"/>
  <c r="BH210" i="7"/>
  <c r="BH211" i="7"/>
  <c r="BH212" i="7"/>
  <c r="BH213" i="7"/>
  <c r="BH214" i="7"/>
  <c r="BH215" i="7"/>
  <c r="BH216" i="7"/>
  <c r="BH217" i="7"/>
  <c r="BH218" i="7"/>
  <c r="BH219" i="7"/>
  <c r="BH220" i="7"/>
  <c r="BH221" i="7"/>
  <c r="BH222" i="7"/>
  <c r="BH223" i="7"/>
  <c r="BH224" i="7"/>
  <c r="BH225" i="7"/>
  <c r="BH226" i="7"/>
  <c r="BH227" i="7"/>
  <c r="BH228" i="7"/>
  <c r="BH229" i="7"/>
  <c r="BH230" i="7"/>
  <c r="BH231" i="7"/>
  <c r="BH232" i="7"/>
  <c r="BH233" i="7"/>
  <c r="BH234" i="7"/>
  <c r="BH235" i="7"/>
  <c r="BH236" i="7"/>
  <c r="BH237" i="7"/>
  <c r="BH238" i="7"/>
  <c r="BH239" i="7"/>
  <c r="BH240" i="7"/>
  <c r="BH241" i="7"/>
  <c r="BH242" i="7"/>
  <c r="BH243" i="7"/>
  <c r="BH244" i="7"/>
  <c r="BH245" i="7"/>
  <c r="BH246" i="7"/>
  <c r="BH247" i="7"/>
  <c r="BH248" i="7"/>
  <c r="BH249" i="7"/>
  <c r="BH250" i="7"/>
  <c r="BH251" i="7"/>
  <c r="BH252" i="7"/>
  <c r="BH253" i="7"/>
  <c r="BH254" i="7"/>
  <c r="BH255" i="7"/>
  <c r="BH256" i="7"/>
  <c r="BH257" i="7"/>
  <c r="BH258" i="7"/>
  <c r="BH259" i="7"/>
  <c r="BH260" i="7"/>
  <c r="BH261" i="7"/>
  <c r="BH262" i="7"/>
  <c r="BH263" i="7"/>
  <c r="BH264" i="7"/>
  <c r="BH265" i="7"/>
  <c r="BH266" i="7"/>
  <c r="BH267" i="7"/>
  <c r="BH268" i="7"/>
  <c r="BH269" i="7"/>
  <c r="BH270" i="7"/>
  <c r="BH271" i="7"/>
  <c r="BH272" i="7"/>
  <c r="BH273" i="7"/>
  <c r="BH274" i="7"/>
  <c r="BH275" i="7"/>
  <c r="BH276" i="7"/>
  <c r="BH277" i="7"/>
  <c r="BH278" i="7"/>
  <c r="BH279" i="7"/>
  <c r="BH280" i="7"/>
  <c r="BH281" i="7"/>
  <c r="BH282" i="7"/>
  <c r="BH283" i="7"/>
  <c r="BH284" i="7"/>
  <c r="BH285" i="7"/>
  <c r="BH286" i="7"/>
  <c r="BH287" i="7"/>
  <c r="BH288" i="7"/>
  <c r="BH289" i="7"/>
  <c r="BH290" i="7"/>
  <c r="BH291" i="7"/>
  <c r="BH292" i="7"/>
  <c r="BH293" i="7"/>
  <c r="BH294" i="7"/>
  <c r="BH295" i="7"/>
  <c r="BH296" i="7"/>
  <c r="BH297" i="7"/>
  <c r="BH298" i="7"/>
  <c r="BH299" i="7"/>
  <c r="BH300" i="7"/>
  <c r="BH301" i="7"/>
  <c r="BH302" i="7"/>
  <c r="BH303" i="7"/>
  <c r="BH304" i="7"/>
  <c r="BH305" i="7"/>
  <c r="BH306" i="7"/>
  <c r="BH307" i="7"/>
  <c r="BH308" i="7"/>
  <c r="BH309" i="7"/>
  <c r="BH310" i="7"/>
  <c r="BH311" i="7"/>
  <c r="BH312" i="7"/>
  <c r="BH313" i="7"/>
  <c r="BH314" i="7"/>
  <c r="BH315" i="7"/>
  <c r="BH316" i="7"/>
  <c r="BH317" i="7"/>
  <c r="BH318" i="7"/>
  <c r="BH319" i="7"/>
  <c r="BH320" i="7"/>
  <c r="BH321" i="7"/>
  <c r="BH322" i="7"/>
  <c r="BH323" i="7"/>
  <c r="BH324" i="7"/>
  <c r="BH325" i="7"/>
  <c r="BH326" i="7"/>
  <c r="BH327" i="7"/>
  <c r="BH328" i="7"/>
  <c r="BH329" i="7"/>
  <c r="BH330" i="7"/>
  <c r="BH331" i="7"/>
  <c r="BH332" i="7"/>
  <c r="BH333" i="7"/>
  <c r="BH334" i="7"/>
  <c r="BH335" i="7"/>
  <c r="BH336" i="7"/>
  <c r="BH337" i="7"/>
  <c r="BH338" i="7"/>
  <c r="BH339" i="7"/>
  <c r="BH340" i="7"/>
  <c r="BH341" i="7"/>
  <c r="BH342" i="7"/>
  <c r="BH343" i="7"/>
  <c r="BH344" i="7"/>
  <c r="BH345" i="7"/>
  <c r="BH346" i="7"/>
  <c r="BH347" i="7"/>
  <c r="BH348" i="7"/>
  <c r="BH349" i="7"/>
  <c r="BH350" i="7"/>
  <c r="BH351" i="7"/>
  <c r="BH352" i="7"/>
  <c r="BH353" i="7"/>
  <c r="BH354" i="7"/>
  <c r="BH355" i="7"/>
  <c r="BH356" i="7"/>
  <c r="BH357" i="7"/>
  <c r="BH358" i="7"/>
  <c r="BH359" i="7"/>
  <c r="BH360" i="7"/>
  <c r="BH361" i="7"/>
  <c r="BH362" i="7"/>
  <c r="BH363" i="7"/>
  <c r="BH364" i="7"/>
  <c r="BH365" i="7"/>
  <c r="BH366" i="7"/>
  <c r="BH367" i="7"/>
  <c r="BH368" i="7"/>
  <c r="BH369" i="7"/>
  <c r="BH370" i="7"/>
  <c r="BH371" i="7"/>
  <c r="BH372" i="7"/>
  <c r="BH373" i="7"/>
  <c r="BH374" i="7"/>
  <c r="BH375" i="7"/>
  <c r="BH376" i="7"/>
  <c r="BH377" i="7"/>
  <c r="BH378" i="7"/>
  <c r="BH379" i="7"/>
  <c r="BH380" i="7"/>
  <c r="BH381" i="7"/>
  <c r="BH382" i="7"/>
  <c r="BH383" i="7"/>
  <c r="BH384" i="7"/>
  <c r="BH385" i="7"/>
  <c r="BH386" i="7"/>
  <c r="BH387" i="7"/>
  <c r="BH388" i="7"/>
  <c r="BH389" i="7"/>
  <c r="BH390" i="7"/>
  <c r="BH391" i="7"/>
  <c r="BH392" i="7"/>
  <c r="BH393" i="7"/>
  <c r="BH394" i="7"/>
  <c r="BH395" i="7"/>
  <c r="BH396" i="7"/>
  <c r="BH397" i="7"/>
  <c r="BH398" i="7"/>
  <c r="BH399" i="7"/>
  <c r="BH400" i="7"/>
  <c r="BH401" i="7"/>
  <c r="BH402" i="7"/>
  <c r="BH403" i="7"/>
  <c r="BH404" i="7"/>
  <c r="BH405" i="7"/>
  <c r="BH406" i="7"/>
  <c r="BH407" i="7"/>
  <c r="BH408" i="7"/>
  <c r="BH409" i="7"/>
  <c r="BH410" i="7"/>
  <c r="BH411" i="7"/>
  <c r="BH412" i="7"/>
  <c r="BH413" i="7"/>
  <c r="BH414" i="7"/>
  <c r="BH415" i="7"/>
  <c r="BH416" i="7"/>
  <c r="BH417" i="7"/>
  <c r="BH418" i="7"/>
  <c r="BH419" i="7"/>
  <c r="BH420" i="7"/>
  <c r="BH421" i="7"/>
  <c r="BH422" i="7"/>
  <c r="BH423" i="7"/>
  <c r="BH424" i="7"/>
  <c r="BH425" i="7"/>
  <c r="BH426" i="7"/>
  <c r="BH427" i="7"/>
  <c r="BH428" i="7"/>
  <c r="BH429" i="7"/>
  <c r="BH430" i="7"/>
  <c r="BH431" i="7"/>
  <c r="BH432" i="7"/>
  <c r="BH433" i="7"/>
  <c r="BH434" i="7"/>
  <c r="BH435" i="7"/>
  <c r="BH436" i="7"/>
  <c r="BH437" i="7"/>
  <c r="BH438" i="7"/>
  <c r="BH439" i="7"/>
  <c r="BH440" i="7"/>
  <c r="BH441" i="7"/>
  <c r="BH442" i="7"/>
  <c r="BH443" i="7"/>
  <c r="BH444" i="7"/>
  <c r="BH445" i="7"/>
  <c r="BH446" i="7"/>
  <c r="BH447" i="7"/>
  <c r="BH448" i="7"/>
  <c r="BH449" i="7"/>
  <c r="BH450" i="7"/>
  <c r="BH451" i="7"/>
  <c r="BH452" i="7"/>
  <c r="BH453" i="7"/>
  <c r="BH454" i="7"/>
  <c r="BH455" i="7"/>
  <c r="BH456" i="7"/>
  <c r="BH457" i="7"/>
  <c r="BH458" i="7"/>
  <c r="BH459" i="7"/>
  <c r="BH460" i="7"/>
  <c r="BH461" i="7"/>
  <c r="BH462" i="7"/>
  <c r="BH463" i="7"/>
  <c r="BH464" i="7"/>
  <c r="BH465" i="7"/>
  <c r="BH466" i="7"/>
  <c r="BH467" i="7"/>
  <c r="BH468" i="7"/>
  <c r="BH469" i="7"/>
  <c r="BH470" i="7"/>
  <c r="BH471" i="7"/>
  <c r="BH472" i="7"/>
  <c r="BH473" i="7"/>
  <c r="BH474" i="7"/>
  <c r="BH475" i="7"/>
  <c r="BH476" i="7"/>
  <c r="BH477" i="7"/>
  <c r="BH478" i="7"/>
  <c r="BH479" i="7"/>
  <c r="BH480" i="7"/>
  <c r="BH481" i="7"/>
  <c r="BH482" i="7"/>
  <c r="BH483" i="7"/>
  <c r="BH484" i="7"/>
  <c r="BH485" i="7"/>
  <c r="BH486" i="7"/>
  <c r="BH487" i="7"/>
  <c r="BH488" i="7"/>
  <c r="BH489" i="7"/>
  <c r="BH490" i="7"/>
  <c r="BH491" i="7"/>
  <c r="BH492" i="7"/>
  <c r="BH493" i="7"/>
  <c r="BH494" i="7"/>
  <c r="BH495" i="7"/>
  <c r="BH496" i="7"/>
  <c r="BH497" i="7"/>
  <c r="BH498" i="7"/>
  <c r="BH499" i="7"/>
  <c r="BH500" i="7"/>
  <c r="BH501" i="7"/>
  <c r="BH502" i="7"/>
  <c r="BH503" i="7"/>
  <c r="BH504" i="7"/>
  <c r="BH505" i="7"/>
  <c r="BH506" i="7"/>
  <c r="BH507" i="7"/>
  <c r="BH508" i="7"/>
  <c r="BH509" i="7"/>
  <c r="BH510" i="7"/>
  <c r="BH511" i="7"/>
  <c r="BH512" i="7"/>
  <c r="BH513" i="7"/>
  <c r="BH514" i="7"/>
  <c r="BH515" i="7"/>
  <c r="BH516" i="7"/>
  <c r="BH517" i="7"/>
  <c r="BH518" i="7"/>
  <c r="BH519" i="7"/>
  <c r="BH520" i="7"/>
  <c r="BH521" i="7"/>
  <c r="BH522" i="7"/>
  <c r="BH523" i="7"/>
  <c r="BH524" i="7"/>
  <c r="BH525" i="7"/>
  <c r="BH526" i="7"/>
  <c r="BH527" i="7"/>
  <c r="BH528" i="7"/>
  <c r="BH529" i="7"/>
  <c r="BH530" i="7"/>
  <c r="BH531" i="7"/>
  <c r="BH532" i="7"/>
  <c r="BH533" i="7"/>
  <c r="BH534" i="7"/>
  <c r="BH535" i="7"/>
  <c r="BH536" i="7"/>
  <c r="BH537" i="7"/>
  <c r="BH538" i="7"/>
  <c r="BH539" i="7"/>
  <c r="BH540" i="7"/>
  <c r="BH541" i="7"/>
  <c r="BH542" i="7"/>
  <c r="BH543" i="7"/>
  <c r="BH544" i="7"/>
  <c r="BH545" i="7"/>
  <c r="BH546" i="7"/>
  <c r="BH547" i="7"/>
  <c r="BH548" i="7"/>
  <c r="BH549" i="7"/>
  <c r="BH550" i="7"/>
  <c r="BH551" i="7"/>
  <c r="BH552" i="7"/>
  <c r="BH553" i="7"/>
  <c r="BH554" i="7"/>
  <c r="BH555" i="7"/>
  <c r="BH556" i="7"/>
  <c r="BH557" i="7"/>
  <c r="BH558" i="7"/>
  <c r="BH559" i="7"/>
  <c r="BH560" i="7"/>
  <c r="BH561" i="7"/>
  <c r="BH562" i="7"/>
  <c r="BH563" i="7"/>
  <c r="BH564" i="7"/>
  <c r="BH565" i="7"/>
  <c r="BH566" i="7"/>
  <c r="BH567" i="7"/>
  <c r="BH568" i="7"/>
  <c r="BH569" i="7"/>
  <c r="BH570" i="7"/>
  <c r="BH571" i="7"/>
  <c r="BH572" i="7"/>
  <c r="BH573" i="7"/>
  <c r="BH574" i="7"/>
  <c r="BH575" i="7"/>
  <c r="BH576" i="7"/>
  <c r="BH577" i="7"/>
  <c r="BH578" i="7"/>
  <c r="BH579" i="7"/>
  <c r="BH580" i="7"/>
  <c r="BH581" i="7"/>
  <c r="BH582" i="7"/>
  <c r="BH583" i="7"/>
  <c r="BH584" i="7"/>
  <c r="BH585" i="7"/>
  <c r="BH586" i="7"/>
  <c r="BH587" i="7"/>
  <c r="BH588" i="7"/>
  <c r="BH589" i="7"/>
  <c r="BH590" i="7"/>
  <c r="BH591" i="7"/>
  <c r="BH592" i="7"/>
  <c r="BH593" i="7"/>
  <c r="BH594" i="7"/>
  <c r="BH595" i="7"/>
  <c r="BH596" i="7"/>
  <c r="BH597" i="7"/>
  <c r="BH598" i="7"/>
  <c r="BH599" i="7"/>
  <c r="BH600" i="7"/>
  <c r="BH601" i="7"/>
  <c r="BH602" i="7"/>
  <c r="BH603" i="7"/>
  <c r="BH604" i="7"/>
  <c r="BH605" i="7"/>
  <c r="BH606" i="7"/>
  <c r="BH607" i="7"/>
  <c r="BH608" i="7"/>
  <c r="BH609" i="7"/>
  <c r="BH610" i="7"/>
  <c r="BH611" i="7"/>
  <c r="BH612" i="7"/>
  <c r="BH613" i="7"/>
  <c r="BH614" i="7"/>
  <c r="BH615" i="7"/>
  <c r="BH616" i="7"/>
  <c r="BH617" i="7"/>
  <c r="BH618" i="7"/>
  <c r="BH619" i="7"/>
  <c r="BH620" i="7"/>
  <c r="BH621" i="7"/>
  <c r="BH622" i="7"/>
  <c r="BH623" i="7"/>
  <c r="BH624" i="7"/>
  <c r="BH625" i="7"/>
  <c r="BH626" i="7"/>
  <c r="BH627" i="7"/>
  <c r="BH628" i="7"/>
  <c r="BH629" i="7"/>
  <c r="BH630" i="7"/>
  <c r="BH631" i="7"/>
  <c r="BH632" i="7"/>
  <c r="BH633" i="7"/>
  <c r="BH634" i="7"/>
  <c r="BH635" i="7"/>
  <c r="BH636" i="7"/>
  <c r="BH637" i="7"/>
  <c r="BH638" i="7"/>
  <c r="BH639" i="7"/>
  <c r="BH640" i="7"/>
  <c r="BH641" i="7"/>
  <c r="BH642" i="7"/>
  <c r="BH643" i="7"/>
  <c r="BH644" i="7"/>
  <c r="BH645" i="7"/>
  <c r="BH646" i="7"/>
  <c r="BH647" i="7"/>
  <c r="BH648" i="7"/>
  <c r="BH649" i="7"/>
  <c r="BH650" i="7"/>
  <c r="BH651" i="7"/>
  <c r="BH652" i="7"/>
  <c r="BH653" i="7"/>
  <c r="BH654" i="7"/>
  <c r="BH655" i="7"/>
  <c r="BH656" i="7"/>
  <c r="BH657" i="7"/>
  <c r="BH658" i="7"/>
  <c r="BH659" i="7"/>
  <c r="BH660" i="7"/>
  <c r="BH661" i="7"/>
  <c r="BH662" i="7"/>
  <c r="BH663" i="7"/>
  <c r="BH664" i="7"/>
  <c r="BH665" i="7"/>
  <c r="BH666" i="7"/>
  <c r="BH667" i="7"/>
  <c r="BH668" i="7"/>
  <c r="BH669" i="7"/>
  <c r="BH670" i="7"/>
  <c r="BH671" i="7"/>
  <c r="BH672" i="7"/>
  <c r="BH673" i="7"/>
  <c r="BH674" i="7"/>
  <c r="BH675" i="7"/>
  <c r="BH676" i="7"/>
  <c r="BH677" i="7"/>
  <c r="BH678" i="7"/>
  <c r="BH679" i="7"/>
  <c r="BH680" i="7"/>
  <c r="BH681" i="7"/>
  <c r="BH682" i="7"/>
  <c r="BH683" i="7"/>
  <c r="BH684" i="7"/>
  <c r="BH685" i="7"/>
  <c r="BH686" i="7"/>
  <c r="BH687" i="7"/>
  <c r="BH688" i="7"/>
  <c r="BH689" i="7"/>
  <c r="BH690" i="7"/>
  <c r="BH691" i="7"/>
  <c r="BH692" i="7"/>
  <c r="BH693" i="7"/>
  <c r="BH694" i="7"/>
  <c r="BH695" i="7"/>
  <c r="BH696" i="7"/>
  <c r="BH697" i="7"/>
  <c r="BH698" i="7"/>
  <c r="BH699" i="7"/>
  <c r="BH700" i="7"/>
  <c r="BH701" i="7"/>
  <c r="BH702" i="7"/>
  <c r="BH703" i="7"/>
  <c r="BH704" i="7"/>
  <c r="BH705" i="7"/>
  <c r="BH706" i="7"/>
  <c r="BH707" i="7"/>
  <c r="BH708" i="7"/>
  <c r="BH709" i="7"/>
  <c r="BH710" i="7"/>
  <c r="BH711" i="7"/>
  <c r="BH712" i="7"/>
  <c r="BH713" i="7"/>
  <c r="BH714" i="7"/>
  <c r="BH715" i="7"/>
  <c r="BH716" i="7"/>
  <c r="BH717" i="7"/>
  <c r="BH718" i="7"/>
  <c r="BH719" i="7"/>
  <c r="BH720" i="7"/>
  <c r="BH721" i="7"/>
  <c r="BH722" i="7"/>
  <c r="BH723" i="7"/>
  <c r="BH724" i="7"/>
  <c r="BH725" i="7"/>
  <c r="BH726" i="7"/>
  <c r="BH727" i="7"/>
  <c r="BH728" i="7"/>
  <c r="BH729" i="7"/>
  <c r="BH730" i="7"/>
  <c r="BH731" i="7"/>
  <c r="BH732" i="7"/>
  <c r="BH733" i="7"/>
  <c r="BH734" i="7"/>
  <c r="BH735" i="7"/>
  <c r="BH736" i="7"/>
  <c r="BH737" i="7"/>
  <c r="BH738" i="7"/>
  <c r="BH739" i="7"/>
  <c r="BH740" i="7"/>
  <c r="BH741" i="7"/>
  <c r="BH742" i="7"/>
  <c r="BH743" i="7"/>
  <c r="BH744" i="7"/>
  <c r="BH745" i="7"/>
  <c r="BH746" i="7"/>
  <c r="BH747" i="7"/>
  <c r="BH748" i="7"/>
  <c r="BH749" i="7"/>
  <c r="BH750" i="7"/>
  <c r="BH751" i="7"/>
  <c r="BH752" i="7"/>
  <c r="BH753" i="7"/>
  <c r="BH754" i="7"/>
  <c r="BH755" i="7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46" i="8"/>
  <c r="AS46" i="8"/>
  <c r="AR47" i="8"/>
  <c r="AS47" i="8"/>
  <c r="AR48" i="8"/>
  <c r="AS48" i="8"/>
  <c r="AR49" i="8"/>
  <c r="AS49" i="8"/>
  <c r="AR50" i="8"/>
  <c r="AS50" i="8"/>
  <c r="AR51" i="8"/>
  <c r="AS51" i="8"/>
  <c r="AR52" i="8"/>
  <c r="AS52" i="8"/>
  <c r="AR53" i="8"/>
  <c r="AS53" i="8"/>
  <c r="AR54" i="8"/>
  <c r="AS54" i="8"/>
  <c r="AR55" i="8"/>
  <c r="AS55" i="8"/>
  <c r="AR56" i="8"/>
  <c r="AS56" i="8"/>
  <c r="AR57" i="8"/>
  <c r="AS57" i="8"/>
  <c r="AR58" i="8"/>
  <c r="AS58" i="8"/>
  <c r="AR59" i="8"/>
  <c r="AS59" i="8"/>
  <c r="AR60" i="8"/>
  <c r="AS60" i="8"/>
  <c r="AR61" i="8"/>
  <c r="AS61" i="8"/>
  <c r="AR62" i="8"/>
  <c r="AS62" i="8"/>
  <c r="AR63" i="8"/>
  <c r="AS63" i="8"/>
  <c r="AR64" i="8"/>
  <c r="AS64" i="8"/>
  <c r="AR65" i="8"/>
  <c r="AS65" i="8"/>
  <c r="AR66" i="8"/>
  <c r="AS66" i="8"/>
  <c r="AR67" i="8"/>
  <c r="AS67" i="8"/>
  <c r="AR68" i="8"/>
  <c r="AS68" i="8"/>
  <c r="AR69" i="8"/>
  <c r="AS69" i="8"/>
  <c r="AR70" i="8"/>
  <c r="AS70" i="8"/>
  <c r="AR71" i="8"/>
  <c r="AS71" i="8"/>
  <c r="AR72" i="8"/>
  <c r="AS72" i="8"/>
  <c r="AR73" i="8"/>
  <c r="AS73" i="8"/>
  <c r="AR74" i="8"/>
  <c r="AS74" i="8"/>
  <c r="AR75" i="8"/>
  <c r="AS75" i="8"/>
  <c r="AR76" i="8"/>
  <c r="AS76" i="8"/>
  <c r="AR77" i="8"/>
  <c r="AS77" i="8"/>
  <c r="AR78" i="8"/>
  <c r="AS78" i="8"/>
  <c r="AR79" i="8"/>
  <c r="AS79" i="8"/>
  <c r="AR80" i="8"/>
  <c r="AS80" i="8"/>
  <c r="AR81" i="8"/>
  <c r="AS81" i="8"/>
  <c r="AR82" i="8"/>
  <c r="AS82" i="8"/>
  <c r="AR83" i="8"/>
  <c r="AS83" i="8"/>
  <c r="AR84" i="8"/>
  <c r="AS84" i="8"/>
  <c r="AR85" i="8"/>
  <c r="AS85" i="8"/>
  <c r="AR86" i="8"/>
  <c r="AS86" i="8"/>
  <c r="AR87" i="8"/>
  <c r="AS87" i="8"/>
  <c r="AR88" i="8"/>
  <c r="AS88" i="8"/>
  <c r="AR89" i="8"/>
  <c r="AS89" i="8"/>
  <c r="AR90" i="8"/>
  <c r="AS90" i="8"/>
  <c r="AR91" i="8"/>
  <c r="AS91" i="8"/>
  <c r="AR94" i="8"/>
  <c r="AS94" i="8"/>
  <c r="AR135" i="8"/>
  <c r="AS135" i="8"/>
  <c r="AR95" i="8"/>
  <c r="AS95" i="8"/>
  <c r="AR96" i="8"/>
  <c r="AS96" i="8"/>
  <c r="AR97" i="8"/>
  <c r="AS97" i="8"/>
  <c r="AR98" i="8"/>
  <c r="AS98" i="8"/>
  <c r="AR99" i="8"/>
  <c r="AS99" i="8"/>
  <c r="AR100" i="8"/>
  <c r="AS100" i="8"/>
  <c r="AR101" i="8"/>
  <c r="AS101" i="8"/>
  <c r="AR102" i="8"/>
  <c r="AS102" i="8"/>
  <c r="AR103" i="8"/>
  <c r="AS103" i="8"/>
  <c r="AR104" i="8"/>
  <c r="AS104" i="8"/>
  <c r="AR105" i="8"/>
  <c r="AS105" i="8"/>
  <c r="AR106" i="8"/>
  <c r="AS106" i="8"/>
  <c r="AR107" i="8"/>
  <c r="AS107" i="8"/>
  <c r="AR108" i="8"/>
  <c r="AS108" i="8"/>
  <c r="AR109" i="8"/>
  <c r="AS109" i="8"/>
  <c r="AR110" i="8"/>
  <c r="AS110" i="8"/>
  <c r="AR111" i="8"/>
  <c r="AS111" i="8"/>
  <c r="AR112" i="8"/>
  <c r="AS112" i="8"/>
  <c r="AR113" i="8"/>
  <c r="AS113" i="8"/>
  <c r="AR114" i="8"/>
  <c r="AS114" i="8"/>
  <c r="AR115" i="8"/>
  <c r="AS115" i="8"/>
  <c r="AR116" i="8"/>
  <c r="AS116" i="8"/>
  <c r="AR117" i="8"/>
  <c r="AS117" i="8"/>
  <c r="AR118" i="8"/>
  <c r="AS118" i="8"/>
  <c r="AR120" i="8"/>
  <c r="AS120" i="8"/>
  <c r="AR121" i="8"/>
  <c r="AS121" i="8"/>
  <c r="AR122" i="8"/>
  <c r="AS122" i="8"/>
  <c r="AR123" i="8"/>
  <c r="AS123" i="8"/>
  <c r="AR124" i="8"/>
  <c r="AS124" i="8"/>
  <c r="AR125" i="8"/>
  <c r="AS125" i="8"/>
  <c r="AR126" i="8"/>
  <c r="AS126" i="8"/>
  <c r="AR127" i="8"/>
  <c r="AS127" i="8"/>
  <c r="AR128" i="8"/>
  <c r="AS128" i="8"/>
  <c r="AR129" i="8"/>
  <c r="AS129" i="8"/>
  <c r="AR130" i="8"/>
  <c r="AS130" i="8"/>
  <c r="AR131" i="8"/>
  <c r="AS131" i="8"/>
  <c r="AR132" i="8"/>
  <c r="AS132" i="8"/>
  <c r="AR133" i="8"/>
  <c r="AS133" i="8"/>
  <c r="AR134" i="8"/>
  <c r="AS134" i="8"/>
  <c r="AR136" i="8"/>
  <c r="AS136" i="8"/>
  <c r="AR137" i="8"/>
  <c r="AS137" i="8"/>
  <c r="AR138" i="8"/>
  <c r="AS138" i="8"/>
  <c r="AR139" i="8"/>
  <c r="AS139" i="8"/>
  <c r="AR140" i="8"/>
  <c r="AS140" i="8"/>
  <c r="AR141" i="8"/>
  <c r="AS141" i="8"/>
  <c r="AR268" i="8"/>
  <c r="AS268" i="8"/>
  <c r="AR142" i="8"/>
  <c r="AS142" i="8"/>
  <c r="AR143" i="8"/>
  <c r="AS143" i="8"/>
  <c r="AR144" i="8"/>
  <c r="AS144" i="8"/>
  <c r="AR145" i="8"/>
  <c r="AS145" i="8"/>
  <c r="AR146" i="8"/>
  <c r="AS146" i="8"/>
  <c r="AR147" i="8"/>
  <c r="AS147" i="8"/>
  <c r="AR148" i="8"/>
  <c r="AS148" i="8"/>
  <c r="AR149" i="8"/>
  <c r="AS149" i="8"/>
  <c r="AR150" i="8"/>
  <c r="AS150" i="8"/>
  <c r="AR151" i="8"/>
  <c r="AS151" i="8"/>
  <c r="AR152" i="8"/>
  <c r="AS152" i="8"/>
  <c r="AR153" i="8"/>
  <c r="AS153" i="8"/>
  <c r="AR225" i="8"/>
  <c r="AS225" i="8"/>
  <c r="AR154" i="8"/>
  <c r="AS154" i="8"/>
  <c r="AR155" i="8"/>
  <c r="AS155" i="8"/>
  <c r="AR156" i="8"/>
  <c r="AS156" i="8"/>
  <c r="AR157" i="8"/>
  <c r="AS157" i="8"/>
  <c r="AR158" i="8"/>
  <c r="AS158" i="8"/>
  <c r="AR159" i="8"/>
  <c r="AS159" i="8"/>
  <c r="AR160" i="8"/>
  <c r="AS160" i="8"/>
  <c r="AR161" i="8"/>
  <c r="AS161" i="8"/>
  <c r="AR162" i="8"/>
  <c r="AS162" i="8"/>
  <c r="AR163" i="8"/>
  <c r="AS163" i="8"/>
  <c r="AR164" i="8"/>
  <c r="AS164" i="8"/>
  <c r="AR165" i="8"/>
  <c r="AS165" i="8"/>
  <c r="AR166" i="8"/>
  <c r="AS166" i="8"/>
  <c r="AR167" i="8"/>
  <c r="AS167" i="8"/>
  <c r="AR168" i="8"/>
  <c r="AS168" i="8"/>
  <c r="AR169" i="8"/>
  <c r="AS169" i="8"/>
  <c r="AR170" i="8"/>
  <c r="AS170" i="8"/>
  <c r="AR171" i="8"/>
  <c r="AS171" i="8"/>
  <c r="AR172" i="8"/>
  <c r="AS172" i="8"/>
  <c r="AR173" i="8"/>
  <c r="AS173" i="8"/>
  <c r="AR174" i="8"/>
  <c r="AS174" i="8"/>
  <c r="AR175" i="8"/>
  <c r="AS175" i="8"/>
  <c r="AR176" i="8"/>
  <c r="AS176" i="8"/>
  <c r="AR177" i="8"/>
  <c r="AS177" i="8"/>
  <c r="AR178" i="8"/>
  <c r="AS178" i="8"/>
  <c r="AR179" i="8"/>
  <c r="AS179" i="8"/>
  <c r="AR180" i="8"/>
  <c r="AS180" i="8"/>
  <c r="AR181" i="8"/>
  <c r="AS181" i="8"/>
  <c r="AR182" i="8"/>
  <c r="AS182" i="8"/>
  <c r="AR183" i="8"/>
  <c r="AS183" i="8"/>
  <c r="AR184" i="8"/>
  <c r="AS184" i="8"/>
  <c r="AR185" i="8"/>
  <c r="AS185" i="8"/>
  <c r="AR186" i="8"/>
  <c r="AS186" i="8"/>
  <c r="AR187" i="8"/>
  <c r="AS187" i="8"/>
  <c r="AR188" i="8"/>
  <c r="AS188" i="8"/>
  <c r="AR189" i="8"/>
  <c r="AS189" i="8"/>
  <c r="AR190" i="8"/>
  <c r="AS190" i="8"/>
  <c r="AR191" i="8"/>
  <c r="AS191" i="8"/>
  <c r="AR192" i="8"/>
  <c r="AS192" i="8"/>
  <c r="AR194" i="8"/>
  <c r="AS194" i="8"/>
  <c r="AR195" i="8"/>
  <c r="AS195" i="8"/>
  <c r="AR196" i="8"/>
  <c r="AS196" i="8"/>
  <c r="AR197" i="8"/>
  <c r="AS197" i="8"/>
  <c r="AR198" i="8"/>
  <c r="AS198" i="8"/>
  <c r="AR199" i="8"/>
  <c r="AS199" i="8"/>
  <c r="AR200" i="8"/>
  <c r="AS200" i="8"/>
  <c r="AR201" i="8"/>
  <c r="AS201" i="8"/>
  <c r="AR202" i="8"/>
  <c r="AS202" i="8"/>
  <c r="AR203" i="8"/>
  <c r="AS203" i="8"/>
  <c r="AR204" i="8"/>
  <c r="AS204" i="8"/>
  <c r="AR205" i="8"/>
  <c r="AS205" i="8"/>
  <c r="AR206" i="8"/>
  <c r="AS206" i="8"/>
  <c r="AR207" i="8"/>
  <c r="AS207" i="8"/>
  <c r="AR208" i="8"/>
  <c r="AS208" i="8"/>
  <c r="AR209" i="8"/>
  <c r="AS209" i="8"/>
  <c r="AR210" i="8"/>
  <c r="AS210" i="8"/>
  <c r="AR211" i="8"/>
  <c r="AS211" i="8"/>
  <c r="AR212" i="8"/>
  <c r="AS212" i="8"/>
  <c r="AR213" i="8"/>
  <c r="AS213" i="8"/>
  <c r="AR214" i="8"/>
  <c r="AS214" i="8"/>
  <c r="AR215" i="8"/>
  <c r="AS215" i="8"/>
  <c r="AR216" i="8"/>
  <c r="AS216" i="8"/>
  <c r="AR217" i="8"/>
  <c r="AS217" i="8"/>
  <c r="AR218" i="8"/>
  <c r="AS218" i="8"/>
  <c r="AR219" i="8"/>
  <c r="AS219" i="8"/>
  <c r="AR220" i="8"/>
  <c r="AS220" i="8"/>
  <c r="AR221" i="8"/>
  <c r="AS221" i="8"/>
  <c r="AR222" i="8"/>
  <c r="AS222" i="8"/>
  <c r="AR223" i="8"/>
  <c r="AS223" i="8"/>
  <c r="AR224" i="8"/>
  <c r="AS224" i="8"/>
  <c r="AR36" i="8"/>
  <c r="AS36" i="8"/>
  <c r="AR226" i="8"/>
  <c r="AS226" i="8"/>
  <c r="AR227" i="8"/>
  <c r="AS227" i="8"/>
  <c r="AR228" i="8"/>
  <c r="AS228" i="8"/>
  <c r="AR229" i="8"/>
  <c r="AS229" i="8"/>
  <c r="AR230" i="8"/>
  <c r="AS230" i="8"/>
  <c r="AR119" i="8"/>
  <c r="AS119" i="8"/>
  <c r="AR231" i="8"/>
  <c r="AS231" i="8"/>
  <c r="AR232" i="8"/>
  <c r="AS232" i="8"/>
  <c r="AR233" i="8"/>
  <c r="AS233" i="8"/>
  <c r="AR234" i="8"/>
  <c r="AS234" i="8"/>
  <c r="AR235" i="8"/>
  <c r="AS235" i="8"/>
  <c r="AR236" i="8"/>
  <c r="AS236" i="8"/>
  <c r="AR237" i="8"/>
  <c r="AS237" i="8"/>
  <c r="AR238" i="8"/>
  <c r="AS238" i="8"/>
  <c r="AR239" i="8"/>
  <c r="AS239" i="8"/>
  <c r="AR240" i="8"/>
  <c r="AS240" i="8"/>
  <c r="AR241" i="8"/>
  <c r="AS241" i="8"/>
  <c r="AR242" i="8"/>
  <c r="AS242" i="8"/>
  <c r="AR243" i="8"/>
  <c r="AS243" i="8"/>
  <c r="AR244" i="8"/>
  <c r="AS244" i="8"/>
  <c r="AR245" i="8"/>
  <c r="AS245" i="8"/>
  <c r="AR246" i="8"/>
  <c r="AS246" i="8"/>
  <c r="AR247" i="8"/>
  <c r="AS247" i="8"/>
  <c r="AR248" i="8"/>
  <c r="AS248" i="8"/>
  <c r="AR249" i="8"/>
  <c r="AS249" i="8"/>
  <c r="AR250" i="8"/>
  <c r="AS250" i="8"/>
  <c r="AR251" i="8"/>
  <c r="AS251" i="8"/>
  <c r="AR252" i="8"/>
  <c r="AS252" i="8"/>
  <c r="AR253" i="8"/>
  <c r="AS253" i="8"/>
  <c r="AR254" i="8"/>
  <c r="AS254" i="8"/>
  <c r="AR255" i="8"/>
  <c r="AS255" i="8"/>
  <c r="AR256" i="8"/>
  <c r="AS256" i="8"/>
  <c r="AR257" i="8"/>
  <c r="AS257" i="8"/>
  <c r="AR258" i="8"/>
  <c r="AS258" i="8"/>
  <c r="AR259" i="8"/>
  <c r="AS259" i="8"/>
  <c r="AR260" i="8"/>
  <c r="AS260" i="8"/>
  <c r="AR261" i="8"/>
  <c r="AS261" i="8"/>
  <c r="AR262" i="8"/>
  <c r="AS262" i="8"/>
  <c r="AR263" i="8"/>
  <c r="AS263" i="8"/>
  <c r="AR264" i="8"/>
  <c r="AS264" i="8"/>
  <c r="AR265" i="8"/>
  <c r="AS265" i="8"/>
  <c r="AR266" i="8"/>
  <c r="AS266" i="8"/>
  <c r="AR267" i="8"/>
  <c r="AS267" i="8"/>
  <c r="AR269" i="8"/>
  <c r="AS269" i="8"/>
  <c r="AR270" i="8"/>
  <c r="AS270" i="8"/>
  <c r="AR271" i="8"/>
  <c r="AS271" i="8"/>
  <c r="AR272" i="8"/>
  <c r="AS272" i="8"/>
  <c r="AR273" i="8"/>
  <c r="AS273" i="8"/>
  <c r="AR274" i="8"/>
  <c r="AS274" i="8"/>
  <c r="AR275" i="8"/>
  <c r="AS275" i="8"/>
  <c r="AR276" i="8"/>
  <c r="AS276" i="8"/>
  <c r="AR277" i="8"/>
  <c r="AS277" i="8"/>
  <c r="AR278" i="8"/>
  <c r="AS278" i="8"/>
  <c r="AR279" i="8"/>
  <c r="AS279" i="8"/>
  <c r="AR280" i="8"/>
  <c r="AS280" i="8"/>
  <c r="AR281" i="8"/>
  <c r="AS281" i="8"/>
  <c r="AR282" i="8"/>
  <c r="AS282" i="8"/>
  <c r="AR283" i="8"/>
  <c r="AS283" i="8"/>
  <c r="AR284" i="8"/>
  <c r="AS284" i="8"/>
  <c r="AR285" i="8"/>
  <c r="AS285" i="8"/>
  <c r="AR286" i="8"/>
  <c r="AS286" i="8"/>
  <c r="AR287" i="8"/>
  <c r="AS287" i="8"/>
  <c r="AR288" i="8"/>
  <c r="AS288" i="8"/>
  <c r="AR289" i="8"/>
  <c r="AS289" i="8"/>
  <c r="AR290" i="8"/>
  <c r="AS290" i="8"/>
  <c r="AR291" i="8"/>
  <c r="AS291" i="8"/>
  <c r="AR292" i="8"/>
  <c r="AS292" i="8"/>
  <c r="AR293" i="8"/>
  <c r="AS293" i="8"/>
  <c r="AR294" i="8"/>
  <c r="AS294" i="8"/>
  <c r="AR295" i="8"/>
  <c r="AS295" i="8"/>
  <c r="AR296" i="8"/>
  <c r="AS296" i="8"/>
  <c r="AR297" i="8"/>
  <c r="AS297" i="8"/>
  <c r="AR298" i="8"/>
  <c r="AS298" i="8"/>
  <c r="AR299" i="8"/>
  <c r="AS299" i="8"/>
  <c r="AR300" i="8"/>
  <c r="AS300" i="8"/>
  <c r="AR301" i="8"/>
  <c r="AS301" i="8"/>
  <c r="AR302" i="8"/>
  <c r="AS302" i="8"/>
  <c r="AR303" i="8"/>
  <c r="AS303" i="8"/>
  <c r="AR304" i="8"/>
  <c r="AS304" i="8"/>
  <c r="AR305" i="8"/>
  <c r="AS305" i="8"/>
  <c r="AR306" i="8"/>
  <c r="AS306" i="8"/>
  <c r="AR307" i="8"/>
  <c r="AS307" i="8"/>
  <c r="AR308" i="8"/>
  <c r="AS308" i="8"/>
  <c r="AR309" i="8"/>
  <c r="AS309" i="8"/>
  <c r="AR310" i="8"/>
  <c r="AS310" i="8"/>
  <c r="AR311" i="8"/>
  <c r="AS311" i="8"/>
  <c r="AR312" i="8"/>
  <c r="AS312" i="8"/>
  <c r="AR313" i="8"/>
  <c r="AS313" i="8"/>
  <c r="AR314" i="8"/>
  <c r="AS314" i="8"/>
  <c r="AR315" i="8"/>
  <c r="AS315" i="8"/>
  <c r="AR316" i="8"/>
  <c r="AS316" i="8"/>
  <c r="AR317" i="8"/>
  <c r="AS317" i="8"/>
  <c r="AR318" i="8"/>
  <c r="AS318" i="8"/>
  <c r="AR319" i="8"/>
  <c r="AS319" i="8"/>
  <c r="AR320" i="8"/>
  <c r="AS320" i="8"/>
  <c r="AR321" i="8"/>
  <c r="AS321" i="8"/>
  <c r="AR322" i="8"/>
  <c r="AS322" i="8"/>
  <c r="AR323" i="8"/>
  <c r="AS323" i="8"/>
  <c r="AR324" i="8"/>
  <c r="AS324" i="8"/>
  <c r="AR325" i="8"/>
  <c r="AS325" i="8"/>
  <c r="AR326" i="8"/>
  <c r="AS326" i="8"/>
  <c r="AR327" i="8"/>
  <c r="AS327" i="8"/>
  <c r="AR328" i="8"/>
  <c r="AS328" i="8"/>
  <c r="AR329" i="8"/>
  <c r="AS329" i="8"/>
  <c r="AR330" i="8"/>
  <c r="AS330" i="8"/>
  <c r="AR331" i="8"/>
  <c r="AS331" i="8"/>
  <c r="AR332" i="8"/>
  <c r="AS332" i="8"/>
  <c r="AR333" i="8"/>
  <c r="AS333" i="8"/>
  <c r="AR334" i="8"/>
  <c r="AS334" i="8"/>
  <c r="AR335" i="8"/>
  <c r="AS335" i="8"/>
  <c r="AR336" i="8"/>
  <c r="AS336" i="8"/>
  <c r="AR337" i="8"/>
  <c r="AS337" i="8"/>
  <c r="AR338" i="8"/>
  <c r="AS338" i="8"/>
  <c r="AR339" i="8"/>
  <c r="AS339" i="8"/>
  <c r="AR340" i="8"/>
  <c r="AS340" i="8"/>
  <c r="AR341" i="8"/>
  <c r="AS341" i="8"/>
  <c r="AR342" i="8"/>
  <c r="AS342" i="8"/>
  <c r="AR343" i="8"/>
  <c r="AS343" i="8"/>
  <c r="AR344" i="8"/>
  <c r="AS344" i="8"/>
  <c r="AR193" i="8"/>
  <c r="AS193" i="8"/>
  <c r="AR345" i="8"/>
  <c r="AS345" i="8"/>
  <c r="AR346" i="8"/>
  <c r="AS346" i="8"/>
  <c r="AR347" i="8"/>
  <c r="AS347" i="8"/>
  <c r="AR92" i="8"/>
  <c r="AS92" i="8"/>
  <c r="AR348" i="8"/>
  <c r="AS348" i="8"/>
  <c r="AR93" i="8"/>
  <c r="AS93" i="8"/>
  <c r="AR349" i="8"/>
  <c r="AS349" i="8"/>
  <c r="AR350" i="8"/>
  <c r="AS350" i="8"/>
  <c r="AR351" i="8"/>
  <c r="AS351" i="8"/>
  <c r="AR352" i="8"/>
  <c r="AS352" i="8"/>
  <c r="AR353" i="8"/>
  <c r="AS353" i="8"/>
  <c r="AR354" i="8"/>
  <c r="AS354" i="8"/>
  <c r="AR355" i="8"/>
  <c r="AS355" i="8"/>
  <c r="AR356" i="8"/>
  <c r="AS356" i="8"/>
  <c r="AR357" i="8"/>
  <c r="AS357" i="8"/>
  <c r="AR358" i="8"/>
  <c r="AS358" i="8"/>
  <c r="AR359" i="8"/>
  <c r="AS359" i="8"/>
  <c r="AR360" i="8"/>
  <c r="AS360" i="8"/>
  <c r="AR361" i="8"/>
  <c r="AS361" i="8"/>
  <c r="AR362" i="8"/>
  <c r="AS362" i="8"/>
  <c r="AR363" i="8"/>
  <c r="AS363" i="8"/>
  <c r="AR364" i="8"/>
  <c r="AS364" i="8"/>
  <c r="AR365" i="8"/>
  <c r="AS365" i="8"/>
  <c r="AR366" i="8"/>
  <c r="AS366" i="8"/>
  <c r="AR367" i="8"/>
  <c r="AS367" i="8"/>
  <c r="AR368" i="8"/>
  <c r="AS368" i="8"/>
  <c r="AR369" i="8"/>
  <c r="AS369" i="8"/>
  <c r="AR370" i="8"/>
  <c r="AS370" i="8"/>
  <c r="AR371" i="8"/>
  <c r="AS371" i="8"/>
  <c r="AR372" i="8"/>
  <c r="AS372" i="8"/>
  <c r="AR373" i="8"/>
  <c r="AS373" i="8"/>
  <c r="AR374" i="8"/>
  <c r="AS374" i="8"/>
  <c r="AR375" i="8"/>
  <c r="AS375" i="8"/>
  <c r="AR376" i="8"/>
  <c r="AS376" i="8"/>
  <c r="AR377" i="8"/>
  <c r="AS377" i="8"/>
  <c r="AR378" i="8"/>
  <c r="AS378" i="8"/>
  <c r="AR379" i="8"/>
  <c r="AS379" i="8"/>
  <c r="AR380" i="8"/>
  <c r="AS380" i="8"/>
  <c r="AR381" i="8"/>
  <c r="AS381" i="8"/>
  <c r="AR382" i="8"/>
  <c r="AS382" i="8"/>
  <c r="AR383" i="8"/>
  <c r="AS383" i="8"/>
  <c r="AR384" i="8"/>
  <c r="AS384" i="8"/>
  <c r="AR385" i="8"/>
  <c r="AS385" i="8"/>
  <c r="AR386" i="8"/>
  <c r="AS386" i="8"/>
  <c r="AR387" i="8"/>
  <c r="AS387" i="8"/>
  <c r="AR388" i="8"/>
  <c r="AS388" i="8"/>
  <c r="AR389" i="8"/>
  <c r="AS389" i="8"/>
  <c r="AR390" i="8"/>
  <c r="AS390" i="8"/>
  <c r="AR391" i="8"/>
  <c r="AS391" i="8"/>
  <c r="AR392" i="8"/>
  <c r="AS392" i="8"/>
  <c r="AR393" i="8"/>
  <c r="AS393" i="8"/>
  <c r="AR394" i="8"/>
  <c r="AS394" i="8"/>
  <c r="AR395" i="8"/>
  <c r="AS395" i="8"/>
  <c r="AR396" i="8"/>
  <c r="AS396" i="8"/>
  <c r="AR397" i="8"/>
  <c r="AS397" i="8"/>
  <c r="AR398" i="8"/>
  <c r="AS398" i="8"/>
  <c r="AR399" i="8"/>
  <c r="AS399" i="8"/>
  <c r="AR400" i="8"/>
  <c r="AS400" i="8"/>
  <c r="AR401" i="8"/>
  <c r="AS401" i="8"/>
  <c r="AR402" i="8"/>
  <c r="AS402" i="8"/>
  <c r="AR403" i="8"/>
  <c r="AS403" i="8"/>
  <c r="AR404" i="8"/>
  <c r="AS404" i="8"/>
  <c r="AR405" i="8"/>
  <c r="AS405" i="8"/>
  <c r="AR406" i="8"/>
  <c r="AS406" i="8"/>
  <c r="AR407" i="8"/>
  <c r="AS407" i="8"/>
  <c r="AR408" i="8"/>
  <c r="AS408" i="8"/>
  <c r="AR409" i="8"/>
  <c r="AS409" i="8"/>
  <c r="AR410" i="8"/>
  <c r="AS410" i="8"/>
  <c r="AR411" i="8"/>
  <c r="AS411" i="8"/>
  <c r="AR412" i="8"/>
  <c r="AS412" i="8"/>
  <c r="AR413" i="8"/>
  <c r="AS413" i="8"/>
  <c r="AR414" i="8"/>
  <c r="AS414" i="8"/>
  <c r="AR415" i="8"/>
  <c r="AS415" i="8"/>
  <c r="AR416" i="8"/>
  <c r="AS416" i="8"/>
  <c r="AR417" i="8"/>
  <c r="AS417" i="8"/>
  <c r="AR418" i="8"/>
  <c r="AS418" i="8"/>
  <c r="AR419" i="8"/>
  <c r="AS419" i="8"/>
  <c r="AR420" i="8"/>
  <c r="AS420" i="8"/>
  <c r="AR421" i="8"/>
  <c r="AS421" i="8"/>
  <c r="AR422" i="8"/>
  <c r="AS422" i="8"/>
  <c r="AR423" i="8"/>
  <c r="AS423" i="8"/>
  <c r="AR424" i="8"/>
  <c r="AS424" i="8"/>
  <c r="AR425" i="8"/>
  <c r="AS425" i="8"/>
  <c r="AR426" i="8"/>
  <c r="AS426" i="8"/>
  <c r="AR427" i="8"/>
  <c r="AS427" i="8"/>
  <c r="AR428" i="8"/>
  <c r="AS428" i="8"/>
  <c r="AR429" i="8"/>
  <c r="AS429" i="8"/>
  <c r="AR430" i="8"/>
  <c r="AS430" i="8"/>
  <c r="AR431" i="8"/>
  <c r="AS431" i="8"/>
  <c r="AR432" i="8"/>
  <c r="AS432" i="8"/>
  <c r="AR433" i="8"/>
  <c r="AS433" i="8"/>
  <c r="AR434" i="8"/>
  <c r="AS434" i="8"/>
  <c r="AR435" i="8"/>
  <c r="AS435" i="8"/>
  <c r="AR436" i="8"/>
  <c r="AS436" i="8"/>
  <c r="AR437" i="8"/>
  <c r="AS437" i="8"/>
  <c r="AR438" i="8"/>
  <c r="AS438" i="8"/>
  <c r="AR439" i="8"/>
  <c r="AS439" i="8"/>
  <c r="AR440" i="8"/>
  <c r="AS440" i="8"/>
  <c r="AR441" i="8"/>
  <c r="AS441" i="8"/>
  <c r="AR442" i="8"/>
  <c r="AS442" i="8"/>
  <c r="AR443" i="8"/>
  <c r="AS443" i="8"/>
  <c r="AR444" i="8"/>
  <c r="AS444" i="8"/>
  <c r="AR445" i="8"/>
  <c r="AS445" i="8"/>
  <c r="AR446" i="8"/>
  <c r="AS446" i="8"/>
  <c r="AR447" i="8"/>
  <c r="AS447" i="8"/>
  <c r="AR448" i="8"/>
  <c r="AS448" i="8"/>
  <c r="AR449" i="8"/>
  <c r="AS449" i="8"/>
  <c r="AR450" i="8"/>
  <c r="AS450" i="8"/>
  <c r="AR451" i="8"/>
  <c r="AS451" i="8"/>
  <c r="AR452" i="8"/>
  <c r="AS452" i="8"/>
  <c r="AR453" i="8"/>
  <c r="AS453" i="8"/>
  <c r="AR454" i="8"/>
  <c r="AS454" i="8"/>
  <c r="AR455" i="8"/>
  <c r="AS455" i="8"/>
  <c r="AR456" i="8"/>
  <c r="AS456" i="8"/>
  <c r="AR457" i="8"/>
  <c r="AS457" i="8"/>
  <c r="AR458" i="8"/>
  <c r="AS458" i="8"/>
  <c r="AR459" i="8"/>
  <c r="AS459" i="8"/>
  <c r="AR460" i="8"/>
  <c r="AS460" i="8"/>
  <c r="AR461" i="8"/>
  <c r="AS461" i="8"/>
  <c r="AR462" i="8"/>
  <c r="AS462" i="8"/>
  <c r="AR463" i="8"/>
  <c r="AS463" i="8"/>
  <c r="AR464" i="8"/>
  <c r="AS464" i="8"/>
  <c r="AR465" i="8"/>
  <c r="AS465" i="8"/>
  <c r="AR466" i="8"/>
  <c r="AS466" i="8"/>
  <c r="AR467" i="8"/>
  <c r="AS467" i="8"/>
  <c r="AR468" i="8"/>
  <c r="AS468" i="8"/>
  <c r="AR469" i="8"/>
  <c r="AS469" i="8"/>
  <c r="AR470" i="8"/>
  <c r="AS470" i="8"/>
  <c r="AR471" i="8"/>
  <c r="AS471" i="8"/>
  <c r="AR472" i="8"/>
  <c r="AS472" i="8"/>
  <c r="AR473" i="8"/>
  <c r="AS473" i="8"/>
  <c r="AR474" i="8"/>
  <c r="AS474" i="8"/>
  <c r="AR475" i="8"/>
  <c r="AS475" i="8"/>
  <c r="AR476" i="8"/>
  <c r="AS476" i="8"/>
  <c r="AR477" i="8"/>
  <c r="AS477" i="8"/>
  <c r="AR478" i="8"/>
  <c r="AS478" i="8"/>
  <c r="AR479" i="8"/>
  <c r="AS479" i="8"/>
  <c r="AR480" i="8"/>
  <c r="AS480" i="8"/>
  <c r="AR481" i="8"/>
  <c r="AS481" i="8"/>
  <c r="AR482" i="8"/>
  <c r="AS482" i="8"/>
  <c r="AR483" i="8"/>
  <c r="AS483" i="8"/>
  <c r="AR484" i="8"/>
  <c r="AS484" i="8"/>
  <c r="AR485" i="8"/>
  <c r="AS485" i="8"/>
  <c r="AR486" i="8"/>
  <c r="AS486" i="8"/>
  <c r="AR487" i="8"/>
  <c r="AS487" i="8"/>
  <c r="AR488" i="8"/>
  <c r="AS488" i="8"/>
  <c r="AR489" i="8"/>
  <c r="AS489" i="8"/>
  <c r="AR490" i="8"/>
  <c r="AS490" i="8"/>
  <c r="AR491" i="8"/>
  <c r="AS491" i="8"/>
  <c r="AR492" i="8"/>
  <c r="AS492" i="8"/>
  <c r="AR493" i="8"/>
  <c r="AS493" i="8"/>
  <c r="AR494" i="8"/>
  <c r="AS494" i="8"/>
  <c r="AR495" i="8"/>
  <c r="AS495" i="8"/>
  <c r="AR496" i="8"/>
  <c r="AS496" i="8"/>
  <c r="AR497" i="8"/>
  <c r="AS497" i="8"/>
  <c r="AR498" i="8"/>
  <c r="AS498" i="8"/>
  <c r="AR499" i="8"/>
  <c r="AS499" i="8"/>
  <c r="AR500" i="8"/>
  <c r="AS500" i="8"/>
  <c r="AR501" i="8"/>
  <c r="AS501" i="8"/>
  <c r="AR502" i="8"/>
  <c r="AS502" i="8"/>
  <c r="AR503" i="8"/>
  <c r="AS503" i="8"/>
  <c r="AR504" i="8"/>
  <c r="AS504" i="8"/>
  <c r="AR505" i="8"/>
  <c r="AS505" i="8"/>
  <c r="AR506" i="8"/>
  <c r="AS506" i="8"/>
  <c r="AR507" i="8"/>
  <c r="AS507" i="8"/>
  <c r="AR508" i="8"/>
  <c r="AS508" i="8"/>
  <c r="AR509" i="8"/>
  <c r="AS509" i="8"/>
  <c r="AR510" i="8"/>
  <c r="AS510" i="8"/>
  <c r="AR511" i="8"/>
  <c r="AS511" i="8"/>
  <c r="AR512" i="8"/>
  <c r="AS512" i="8"/>
  <c r="AR513" i="8"/>
  <c r="AS513" i="8"/>
  <c r="AR514" i="8"/>
  <c r="AS514" i="8"/>
  <c r="AR515" i="8"/>
  <c r="AS515" i="8"/>
  <c r="AR516" i="8"/>
  <c r="AS516" i="8"/>
  <c r="AR517" i="8"/>
  <c r="AS517" i="8"/>
  <c r="AR518" i="8"/>
  <c r="AS518" i="8"/>
  <c r="AR519" i="8"/>
  <c r="AS519" i="8"/>
  <c r="AR520" i="8"/>
  <c r="AS520" i="8"/>
  <c r="AR521" i="8"/>
  <c r="AS521" i="8"/>
  <c r="AR522" i="8"/>
  <c r="AS522" i="8"/>
  <c r="AR523" i="8"/>
  <c r="AS523" i="8"/>
  <c r="AR524" i="8"/>
  <c r="AS524" i="8"/>
  <c r="AR525" i="8"/>
  <c r="AS525" i="8"/>
  <c r="AR526" i="8"/>
  <c r="AS526" i="8"/>
  <c r="AR527" i="8"/>
  <c r="AS527" i="8"/>
  <c r="AR528" i="8"/>
  <c r="AS528" i="8"/>
  <c r="AR529" i="8"/>
  <c r="AS529" i="8"/>
  <c r="AR530" i="8"/>
  <c r="AS530" i="8"/>
  <c r="AR531" i="8"/>
  <c r="AS531" i="8"/>
  <c r="AR532" i="8"/>
  <c r="AS532" i="8"/>
  <c r="AR533" i="8"/>
  <c r="AS533" i="8"/>
  <c r="AR534" i="8"/>
  <c r="AS534" i="8"/>
  <c r="AR535" i="8"/>
  <c r="AS535" i="8"/>
  <c r="AR536" i="8"/>
  <c r="AS536" i="8"/>
  <c r="AR537" i="8"/>
  <c r="AS537" i="8"/>
  <c r="AR538" i="8"/>
  <c r="AS538" i="8"/>
  <c r="AR539" i="8"/>
  <c r="AS539" i="8"/>
  <c r="AR540" i="8"/>
  <c r="AS540" i="8"/>
  <c r="AR541" i="8"/>
  <c r="AS541" i="8"/>
  <c r="AR542" i="8"/>
  <c r="AS542" i="8"/>
  <c r="AR543" i="8"/>
  <c r="AS543" i="8"/>
  <c r="AR544" i="8"/>
  <c r="AS544" i="8"/>
  <c r="AR545" i="8"/>
  <c r="AS545" i="8"/>
  <c r="AR546" i="8"/>
  <c r="AS546" i="8"/>
  <c r="AR547" i="8"/>
  <c r="AS547" i="8"/>
  <c r="AR548" i="8"/>
  <c r="AS548" i="8"/>
  <c r="AR549" i="8"/>
  <c r="AS549" i="8"/>
  <c r="AR550" i="8"/>
  <c r="AS550" i="8"/>
  <c r="AR551" i="8"/>
  <c r="AS551" i="8"/>
  <c r="AR552" i="8"/>
  <c r="AS552" i="8"/>
  <c r="AR553" i="8"/>
  <c r="AS553" i="8"/>
  <c r="AR554" i="8"/>
  <c r="AS554" i="8"/>
  <c r="AR555" i="8"/>
  <c r="AS555" i="8"/>
  <c r="AR556" i="8"/>
  <c r="AS556" i="8"/>
  <c r="AR557" i="8"/>
  <c r="AS557" i="8"/>
  <c r="AR558" i="8"/>
  <c r="AS558" i="8"/>
  <c r="AR559" i="8"/>
  <c r="AS559" i="8"/>
  <c r="AR560" i="8"/>
  <c r="AS560" i="8"/>
  <c r="AR561" i="8"/>
  <c r="AS561" i="8"/>
  <c r="AR562" i="8"/>
  <c r="AS562" i="8"/>
  <c r="AR563" i="8"/>
  <c r="AS563" i="8"/>
  <c r="AR564" i="8"/>
  <c r="AS564" i="8"/>
  <c r="AR565" i="8"/>
  <c r="AS565" i="8"/>
  <c r="AR566" i="8"/>
  <c r="AS566" i="8"/>
  <c r="AR567" i="8"/>
  <c r="AS567" i="8"/>
  <c r="AR568" i="8"/>
  <c r="AS568" i="8"/>
  <c r="AR569" i="8"/>
  <c r="AS569" i="8"/>
  <c r="AR570" i="8"/>
  <c r="AS570" i="8"/>
  <c r="AR571" i="8"/>
  <c r="AS571" i="8"/>
  <c r="AR572" i="8"/>
  <c r="AS572" i="8"/>
  <c r="AR573" i="8"/>
  <c r="AS573" i="8"/>
  <c r="AR574" i="8"/>
  <c r="AS574" i="8"/>
  <c r="AR575" i="8"/>
  <c r="AS575" i="8"/>
  <c r="AR576" i="8"/>
  <c r="AS576" i="8"/>
  <c r="AR577" i="8"/>
  <c r="AS577" i="8"/>
  <c r="AR578" i="8"/>
  <c r="AS578" i="8"/>
  <c r="AR579" i="8"/>
  <c r="AS579" i="8"/>
  <c r="AR580" i="8"/>
  <c r="AS580" i="8"/>
  <c r="AR581" i="8"/>
  <c r="AS581" i="8"/>
  <c r="AR582" i="8"/>
  <c r="AS582" i="8"/>
  <c r="AR583" i="8"/>
  <c r="AS583" i="8"/>
  <c r="AR584" i="8"/>
  <c r="AS584" i="8"/>
  <c r="AR585" i="8"/>
  <c r="AS585" i="8"/>
  <c r="AR586" i="8"/>
  <c r="AS586" i="8"/>
  <c r="AR587" i="8"/>
  <c r="AS587" i="8"/>
  <c r="AR588" i="8"/>
  <c r="AS588" i="8"/>
  <c r="AR589" i="8"/>
  <c r="AS589" i="8"/>
  <c r="AR590" i="8"/>
  <c r="AS590" i="8"/>
  <c r="AR591" i="8"/>
  <c r="AS591" i="8"/>
  <c r="AR592" i="8"/>
  <c r="AS592" i="8"/>
  <c r="AR593" i="8"/>
  <c r="AS593" i="8"/>
  <c r="AR594" i="8"/>
  <c r="AS594" i="8"/>
  <c r="AR595" i="8"/>
  <c r="AS595" i="8"/>
  <c r="AR596" i="8"/>
  <c r="AS596" i="8"/>
  <c r="AR597" i="8"/>
  <c r="AS597" i="8"/>
  <c r="AR598" i="8"/>
  <c r="AS598" i="8"/>
  <c r="AR599" i="8"/>
  <c r="AS599" i="8"/>
  <c r="AR600" i="8"/>
  <c r="AS600" i="8"/>
  <c r="AR601" i="8"/>
  <c r="AS601" i="8"/>
  <c r="AR602" i="8"/>
  <c r="AS602" i="8"/>
  <c r="AR603" i="8"/>
  <c r="AS603" i="8"/>
  <c r="AR604" i="8"/>
  <c r="AS604" i="8"/>
  <c r="AR605" i="8"/>
  <c r="AS605" i="8"/>
  <c r="AR606" i="8"/>
  <c r="AS606" i="8"/>
  <c r="AR607" i="8"/>
  <c r="AS607" i="8"/>
  <c r="AR608" i="8"/>
  <c r="AS608" i="8"/>
  <c r="AR609" i="8"/>
  <c r="AS609" i="8"/>
  <c r="AR610" i="8"/>
  <c r="AS610" i="8"/>
  <c r="AR611" i="8"/>
  <c r="AS611" i="8"/>
  <c r="AR612" i="8"/>
  <c r="AS612" i="8"/>
  <c r="AR613" i="8"/>
  <c r="AS613" i="8"/>
  <c r="AR614" i="8"/>
  <c r="AS614" i="8"/>
  <c r="AR615" i="8"/>
  <c r="AS615" i="8"/>
  <c r="AR616" i="8"/>
  <c r="AS616" i="8"/>
  <c r="AR617" i="8"/>
  <c r="AS617" i="8"/>
  <c r="AR618" i="8"/>
  <c r="AS618" i="8"/>
  <c r="AR619" i="8"/>
  <c r="AS619" i="8"/>
  <c r="AR620" i="8"/>
  <c r="AS620" i="8"/>
  <c r="AR621" i="8"/>
  <c r="AS621" i="8"/>
  <c r="AR622" i="8"/>
  <c r="AS622" i="8"/>
  <c r="AR623" i="8"/>
  <c r="AS623" i="8"/>
  <c r="AR624" i="8"/>
  <c r="AS624" i="8"/>
  <c r="AR625" i="8"/>
  <c r="AS625" i="8"/>
  <c r="AR626" i="8"/>
  <c r="AS626" i="8"/>
  <c r="AR627" i="8"/>
  <c r="AS627" i="8"/>
  <c r="AR628" i="8"/>
  <c r="AS628" i="8"/>
  <c r="AR629" i="8"/>
  <c r="AS629" i="8"/>
  <c r="AR630" i="8"/>
  <c r="AS630" i="8"/>
  <c r="AR631" i="8"/>
  <c r="AS631" i="8"/>
  <c r="AR632" i="8"/>
  <c r="AS632" i="8"/>
  <c r="AR633" i="8"/>
  <c r="AS633" i="8"/>
  <c r="AR634" i="8"/>
  <c r="AS634" i="8"/>
  <c r="AS35" i="8"/>
  <c r="AR35" i="8"/>
  <c r="AS34" i="8"/>
  <c r="AR34" i="8"/>
  <c r="BG755" i="7"/>
  <c r="BF755" i="7"/>
  <c r="BG754" i="7"/>
  <c r="BF754" i="7"/>
  <c r="BG753" i="7"/>
  <c r="BF753" i="7"/>
  <c r="BG752" i="7"/>
  <c r="BF752" i="7"/>
  <c r="BG751" i="7"/>
  <c r="BF751" i="7"/>
  <c r="BG750" i="7"/>
  <c r="BF750" i="7"/>
  <c r="BG749" i="7"/>
  <c r="BF749" i="7"/>
  <c r="BG748" i="7"/>
  <c r="BF748" i="7"/>
  <c r="BG747" i="7"/>
  <c r="BF747" i="7"/>
  <c r="BG746" i="7"/>
  <c r="BF746" i="7"/>
  <c r="BG745" i="7"/>
  <c r="BF745" i="7"/>
  <c r="BG744" i="7"/>
  <c r="BF744" i="7"/>
  <c r="BG743" i="7"/>
  <c r="BF743" i="7"/>
  <c r="BG742" i="7"/>
  <c r="BF742" i="7"/>
  <c r="BG741" i="7"/>
  <c r="BF741" i="7"/>
  <c r="BG740" i="7"/>
  <c r="BF740" i="7"/>
  <c r="BG739" i="7"/>
  <c r="BF739" i="7"/>
  <c r="BG738" i="7"/>
  <c r="BF738" i="7"/>
  <c r="BG737" i="7"/>
  <c r="BF737" i="7"/>
  <c r="BG736" i="7"/>
  <c r="BF736" i="7"/>
  <c r="BG735" i="7"/>
  <c r="BF735" i="7"/>
  <c r="BG734" i="7"/>
  <c r="BF734" i="7"/>
  <c r="BG733" i="7"/>
  <c r="BF733" i="7"/>
  <c r="BG732" i="7"/>
  <c r="BF732" i="7"/>
  <c r="BG731" i="7"/>
  <c r="BF731" i="7"/>
  <c r="BG730" i="7"/>
  <c r="BF730" i="7"/>
  <c r="BG729" i="7"/>
  <c r="BF729" i="7"/>
  <c r="BG728" i="7"/>
  <c r="BF728" i="7"/>
  <c r="BG727" i="7"/>
  <c r="BF727" i="7"/>
  <c r="BG726" i="7"/>
  <c r="BF726" i="7"/>
  <c r="BG725" i="7"/>
  <c r="BF725" i="7"/>
  <c r="BG724" i="7"/>
  <c r="BF724" i="7"/>
  <c r="BG723" i="7"/>
  <c r="BF723" i="7"/>
  <c r="BG722" i="7"/>
  <c r="BF722" i="7"/>
  <c r="BG721" i="7"/>
  <c r="BF721" i="7"/>
  <c r="BG720" i="7"/>
  <c r="BF720" i="7"/>
  <c r="BG719" i="7"/>
  <c r="BF719" i="7"/>
  <c r="BG718" i="7"/>
  <c r="BF718" i="7"/>
  <c r="BG717" i="7"/>
  <c r="BF717" i="7"/>
  <c r="BG716" i="7"/>
  <c r="BF716" i="7"/>
  <c r="BG715" i="7"/>
  <c r="BF715" i="7"/>
  <c r="BG714" i="7"/>
  <c r="BF714" i="7"/>
  <c r="BG713" i="7"/>
  <c r="BF713" i="7"/>
  <c r="BG712" i="7"/>
  <c r="BF712" i="7"/>
  <c r="BG711" i="7"/>
  <c r="BF711" i="7"/>
  <c r="BG710" i="7"/>
  <c r="BF710" i="7"/>
  <c r="BG709" i="7"/>
  <c r="BF709" i="7"/>
  <c r="BG708" i="7"/>
  <c r="BF708" i="7"/>
  <c r="BG707" i="7"/>
  <c r="BF707" i="7"/>
  <c r="BG706" i="7"/>
  <c r="BF706" i="7"/>
  <c r="BG705" i="7"/>
  <c r="BF705" i="7"/>
  <c r="BG704" i="7"/>
  <c r="BF704" i="7"/>
  <c r="BG703" i="7"/>
  <c r="BF703" i="7"/>
  <c r="BG702" i="7"/>
  <c r="BF702" i="7"/>
  <c r="BG701" i="7"/>
  <c r="BF701" i="7"/>
  <c r="BG700" i="7"/>
  <c r="BF700" i="7"/>
  <c r="BG699" i="7"/>
  <c r="BF699" i="7"/>
  <c r="BG695" i="7"/>
  <c r="BF695" i="7"/>
  <c r="BG693" i="7"/>
  <c r="BF693" i="7"/>
  <c r="BG692" i="7"/>
  <c r="BF692" i="7"/>
  <c r="BG691" i="7"/>
  <c r="BF691" i="7"/>
  <c r="BG689" i="7"/>
  <c r="BF689" i="7"/>
  <c r="BG688" i="7"/>
  <c r="BF688" i="7"/>
  <c r="BG687" i="7"/>
  <c r="BF687" i="7"/>
  <c r="BG686" i="7"/>
  <c r="BF686" i="7"/>
  <c r="BG685" i="7"/>
  <c r="BF685" i="7"/>
  <c r="BG684" i="7"/>
  <c r="BF684" i="7"/>
  <c r="BG683" i="7"/>
  <c r="BF683" i="7"/>
  <c r="BG682" i="7"/>
  <c r="BF682" i="7"/>
  <c r="BG681" i="7"/>
  <c r="BF681" i="7"/>
  <c r="BG680" i="7"/>
  <c r="BF680" i="7"/>
  <c r="BG679" i="7"/>
  <c r="BF679" i="7"/>
  <c r="BG677" i="7"/>
  <c r="BF677" i="7"/>
  <c r="BG676" i="7"/>
  <c r="BF676" i="7"/>
  <c r="BG675" i="7"/>
  <c r="BF675" i="7"/>
  <c r="BG674" i="7"/>
  <c r="BF674" i="7"/>
  <c r="BG673" i="7"/>
  <c r="BF673" i="7"/>
  <c r="BG672" i="7"/>
  <c r="BF672" i="7"/>
  <c r="BG671" i="7"/>
  <c r="BF671" i="7"/>
  <c r="BG669" i="7"/>
  <c r="BF669" i="7"/>
  <c r="BG668" i="7"/>
  <c r="BF668" i="7"/>
  <c r="BG667" i="7"/>
  <c r="BF667" i="7"/>
  <c r="BG666" i="7"/>
  <c r="BF666" i="7"/>
  <c r="BG664" i="7"/>
  <c r="BF664" i="7"/>
  <c r="BG663" i="7"/>
  <c r="BF663" i="7"/>
  <c r="BG662" i="7"/>
  <c r="BF662" i="7"/>
  <c r="BG660" i="7"/>
  <c r="BF660" i="7"/>
  <c r="BG659" i="7"/>
  <c r="BF659" i="7"/>
  <c r="BG658" i="7"/>
  <c r="BF658" i="7"/>
  <c r="BG657" i="7"/>
  <c r="BF657" i="7"/>
  <c r="BG656" i="7"/>
  <c r="BF656" i="7"/>
  <c r="BG655" i="7"/>
  <c r="BF655" i="7"/>
  <c r="BG654" i="7"/>
  <c r="BF654" i="7"/>
  <c r="BG653" i="7"/>
  <c r="BF653" i="7"/>
  <c r="BG652" i="7"/>
  <c r="BF652" i="7"/>
  <c r="BG651" i="7"/>
  <c r="BF651" i="7"/>
  <c r="BG650" i="7"/>
  <c r="BF650" i="7"/>
  <c r="BG649" i="7"/>
  <c r="BF649" i="7"/>
  <c r="BG648" i="7"/>
  <c r="BF648" i="7"/>
  <c r="BG647" i="7"/>
  <c r="BF647" i="7"/>
  <c r="BG646" i="7"/>
  <c r="BF646" i="7"/>
  <c r="BG645" i="7"/>
  <c r="BF645" i="7"/>
  <c r="BG644" i="7"/>
  <c r="BF644" i="7"/>
  <c r="BG643" i="7"/>
  <c r="BF643" i="7"/>
  <c r="BG642" i="7"/>
  <c r="BF642" i="7"/>
  <c r="BG641" i="7"/>
  <c r="BF641" i="7"/>
  <c r="BG640" i="7"/>
  <c r="BF640" i="7"/>
  <c r="BG639" i="7"/>
  <c r="BF639" i="7"/>
  <c r="BG638" i="7"/>
  <c r="BF638" i="7"/>
  <c r="BG637" i="7"/>
  <c r="BF637" i="7"/>
  <c r="BG636" i="7"/>
  <c r="BF636" i="7"/>
  <c r="BG635" i="7"/>
  <c r="BF635" i="7"/>
  <c r="BG634" i="7"/>
  <c r="BF634" i="7"/>
  <c r="BG633" i="7"/>
  <c r="BF633" i="7"/>
  <c r="BG632" i="7"/>
  <c r="BF632" i="7"/>
  <c r="BG631" i="7"/>
  <c r="BF631" i="7"/>
  <c r="BG630" i="7"/>
  <c r="BF630" i="7"/>
  <c r="BG629" i="7"/>
  <c r="BF629" i="7"/>
  <c r="BG628" i="7"/>
  <c r="BF628" i="7"/>
  <c r="BG627" i="7"/>
  <c r="BF627" i="7"/>
  <c r="BG626" i="7"/>
  <c r="BF626" i="7"/>
  <c r="BG625" i="7"/>
  <c r="BF625" i="7"/>
  <c r="BG624" i="7"/>
  <c r="BF624" i="7"/>
  <c r="BG623" i="7"/>
  <c r="BF623" i="7"/>
  <c r="BG622" i="7"/>
  <c r="BF622" i="7"/>
  <c r="BG621" i="7"/>
  <c r="BF621" i="7"/>
  <c r="BG620" i="7"/>
  <c r="BF620" i="7"/>
  <c r="BG619" i="7"/>
  <c r="BF619" i="7"/>
  <c r="BG618" i="7"/>
  <c r="BF618" i="7"/>
  <c r="BG617" i="7"/>
  <c r="BF617" i="7"/>
  <c r="BG616" i="7"/>
  <c r="BF616" i="7"/>
  <c r="BG615" i="7"/>
  <c r="BF615" i="7"/>
  <c r="BG614" i="7"/>
  <c r="BF614" i="7"/>
  <c r="BG613" i="7"/>
  <c r="BF613" i="7"/>
  <c r="BG612" i="7"/>
  <c r="BF612" i="7"/>
  <c r="BG611" i="7"/>
  <c r="BF611" i="7"/>
  <c r="BG610" i="7"/>
  <c r="BF610" i="7"/>
  <c r="BG609" i="7"/>
  <c r="BF609" i="7"/>
  <c r="BG608" i="7"/>
  <c r="BF608" i="7"/>
  <c r="BG607" i="7"/>
  <c r="BF607" i="7"/>
  <c r="BG606" i="7"/>
  <c r="BF606" i="7"/>
  <c r="BG605" i="7"/>
  <c r="BF605" i="7"/>
  <c r="BG604" i="7"/>
  <c r="BF604" i="7"/>
  <c r="BG603" i="7"/>
  <c r="BF603" i="7"/>
  <c r="BG602" i="7"/>
  <c r="BF602" i="7"/>
  <c r="BG601" i="7"/>
  <c r="BF601" i="7"/>
  <c r="BG600" i="7"/>
  <c r="BF600" i="7"/>
  <c r="BG599" i="7"/>
  <c r="BF599" i="7"/>
  <c r="BG598" i="7"/>
  <c r="BF598" i="7"/>
  <c r="BG597" i="7"/>
  <c r="BF597" i="7"/>
  <c r="BG596" i="7"/>
  <c r="BF596" i="7"/>
  <c r="BG595" i="7"/>
  <c r="BF595" i="7"/>
  <c r="BG594" i="7"/>
  <c r="BF594" i="7"/>
  <c r="BG593" i="7"/>
  <c r="BF593" i="7"/>
  <c r="BG592" i="7"/>
  <c r="BF592" i="7"/>
  <c r="BG591" i="7"/>
  <c r="BF591" i="7"/>
  <c r="BG590" i="7"/>
  <c r="BF590" i="7"/>
  <c r="BG589" i="7"/>
  <c r="BF589" i="7"/>
  <c r="BG588" i="7"/>
  <c r="BF588" i="7"/>
  <c r="BG587" i="7"/>
  <c r="BF587" i="7"/>
  <c r="BG586" i="7"/>
  <c r="BF586" i="7"/>
  <c r="BG585" i="7"/>
  <c r="BF585" i="7"/>
  <c r="BG584" i="7"/>
  <c r="BF584" i="7"/>
  <c r="BG583" i="7"/>
  <c r="BF583" i="7"/>
  <c r="BG582" i="7"/>
  <c r="BF582" i="7"/>
  <c r="BG581" i="7"/>
  <c r="BF581" i="7"/>
  <c r="BG580" i="7"/>
  <c r="BF580" i="7"/>
  <c r="BG579" i="7"/>
  <c r="BF579" i="7"/>
  <c r="BG578" i="7"/>
  <c r="BF578" i="7"/>
  <c r="BG577" i="7"/>
  <c r="BF577" i="7"/>
  <c r="BG575" i="7"/>
  <c r="BF575" i="7"/>
  <c r="BG573" i="7"/>
  <c r="BF573" i="7"/>
  <c r="BG572" i="7"/>
  <c r="BF572" i="7"/>
  <c r="BG571" i="7"/>
  <c r="BF571" i="7"/>
  <c r="BG570" i="7"/>
  <c r="BF570" i="7"/>
  <c r="BG569" i="7"/>
  <c r="BF569" i="7"/>
  <c r="BG568" i="7"/>
  <c r="BF568" i="7"/>
  <c r="BG567" i="7"/>
  <c r="BF567" i="7"/>
  <c r="BG566" i="7"/>
  <c r="BF566" i="7"/>
  <c r="BG564" i="7"/>
  <c r="BF564" i="7"/>
  <c r="BG563" i="7"/>
  <c r="BF563" i="7"/>
  <c r="BG562" i="7"/>
  <c r="BF562" i="7"/>
  <c r="BG560" i="7"/>
  <c r="BF560" i="7"/>
  <c r="BG559" i="7"/>
  <c r="BF559" i="7"/>
  <c r="BG558" i="7"/>
  <c r="BF558" i="7"/>
  <c r="BG557" i="7"/>
  <c r="BF557" i="7"/>
  <c r="BG556" i="7"/>
  <c r="BF556" i="7"/>
  <c r="BG555" i="7"/>
  <c r="BF555" i="7"/>
  <c r="BG554" i="7"/>
  <c r="BF554" i="7"/>
  <c r="BG553" i="7"/>
  <c r="BF553" i="7"/>
  <c r="BG552" i="7"/>
  <c r="BF552" i="7"/>
  <c r="BG551" i="7"/>
  <c r="BF551" i="7"/>
  <c r="BG550" i="7"/>
  <c r="BF550" i="7"/>
  <c r="BG549" i="7"/>
  <c r="BF549" i="7"/>
  <c r="BG547" i="7"/>
  <c r="BF547" i="7"/>
  <c r="BG546" i="7"/>
  <c r="BF546" i="7"/>
  <c r="BG545" i="7"/>
  <c r="BF545" i="7"/>
  <c r="BG544" i="7"/>
  <c r="BF544" i="7"/>
  <c r="BG543" i="7"/>
  <c r="BF543" i="7"/>
  <c r="BG542" i="7"/>
  <c r="BF542" i="7"/>
  <c r="BG541" i="7"/>
  <c r="BF541" i="7"/>
  <c r="BG540" i="7"/>
  <c r="BF540" i="7"/>
  <c r="BG539" i="7"/>
  <c r="BF539" i="7"/>
  <c r="BG538" i="7"/>
  <c r="BF538" i="7"/>
  <c r="BG537" i="7"/>
  <c r="BF537" i="7"/>
  <c r="BG536" i="7"/>
  <c r="BF536" i="7"/>
  <c r="BG534" i="7"/>
  <c r="BF534" i="7"/>
  <c r="BG532" i="7"/>
  <c r="BF532" i="7"/>
  <c r="BG531" i="7"/>
  <c r="BF531" i="7"/>
  <c r="BG530" i="7"/>
  <c r="BF530" i="7"/>
  <c r="BG529" i="7"/>
  <c r="BF529" i="7"/>
  <c r="BG528" i="7"/>
  <c r="BF528" i="7"/>
  <c r="BG527" i="7"/>
  <c r="BF527" i="7"/>
  <c r="BG526" i="7"/>
  <c r="BF526" i="7"/>
  <c r="BG525" i="7"/>
  <c r="BF525" i="7"/>
  <c r="BG524" i="7"/>
  <c r="BF524" i="7"/>
  <c r="BG523" i="7"/>
  <c r="BF523" i="7"/>
  <c r="BG522" i="7"/>
  <c r="BF522" i="7"/>
  <c r="BG521" i="7"/>
  <c r="BF521" i="7"/>
  <c r="BG520" i="7"/>
  <c r="BF520" i="7"/>
  <c r="BG519" i="7"/>
  <c r="BF519" i="7"/>
  <c r="BG518" i="7"/>
  <c r="BF518" i="7"/>
  <c r="BG517" i="7"/>
  <c r="BF517" i="7"/>
  <c r="BG516" i="7"/>
  <c r="BF516" i="7"/>
  <c r="BG515" i="7"/>
  <c r="BF515" i="7"/>
  <c r="BG514" i="7"/>
  <c r="BF514" i="7"/>
  <c r="BG513" i="7"/>
  <c r="BF513" i="7"/>
  <c r="BG512" i="7"/>
  <c r="BF512" i="7"/>
  <c r="BG511" i="7"/>
  <c r="BF511" i="7"/>
  <c r="BG510" i="7"/>
  <c r="BF510" i="7"/>
  <c r="BG509" i="7"/>
  <c r="BF509" i="7"/>
  <c r="BG508" i="7"/>
  <c r="BF508" i="7"/>
  <c r="BG507" i="7"/>
  <c r="BF507" i="7"/>
  <c r="BG506" i="7"/>
  <c r="BF506" i="7"/>
  <c r="BG505" i="7"/>
  <c r="BF505" i="7"/>
  <c r="BG504" i="7"/>
  <c r="BF504" i="7"/>
  <c r="BG502" i="7"/>
  <c r="BF502" i="7"/>
  <c r="BG501" i="7"/>
  <c r="BF501" i="7"/>
  <c r="BG500" i="7"/>
  <c r="BF500" i="7"/>
  <c r="BG499" i="7"/>
  <c r="BF499" i="7"/>
  <c r="BG498" i="7"/>
  <c r="BF498" i="7"/>
  <c r="BG497" i="7"/>
  <c r="BF497" i="7"/>
  <c r="BG496" i="7"/>
  <c r="BF496" i="7"/>
  <c r="BG495" i="7"/>
  <c r="BF495" i="7"/>
  <c r="BG494" i="7"/>
  <c r="BF494" i="7"/>
  <c r="BG493" i="7"/>
  <c r="BF493" i="7"/>
  <c r="BG492" i="7"/>
  <c r="BF492" i="7"/>
  <c r="BG491" i="7"/>
  <c r="BF491" i="7"/>
  <c r="BG490" i="7"/>
  <c r="BF490" i="7"/>
  <c r="BG489" i="7"/>
  <c r="BF489" i="7"/>
  <c r="BG488" i="7"/>
  <c r="BF488" i="7"/>
  <c r="BG487" i="7"/>
  <c r="BF487" i="7"/>
  <c r="BG485" i="7"/>
  <c r="BF485" i="7"/>
  <c r="BG484" i="7"/>
  <c r="BF484" i="7"/>
  <c r="BG483" i="7"/>
  <c r="BF483" i="7"/>
  <c r="BG482" i="7"/>
  <c r="BF482" i="7"/>
  <c r="BG481" i="7"/>
  <c r="BF481" i="7"/>
  <c r="BG479" i="7"/>
  <c r="BF479" i="7"/>
  <c r="BG478" i="7"/>
  <c r="BF478" i="7"/>
  <c r="BG477" i="7"/>
  <c r="BF477" i="7"/>
  <c r="BG476" i="7"/>
  <c r="BF476" i="7"/>
  <c r="BG475" i="7"/>
  <c r="BF475" i="7"/>
  <c r="BG473" i="7"/>
  <c r="BF473" i="7"/>
  <c r="BG472" i="7"/>
  <c r="BF472" i="7"/>
  <c r="BG471" i="7"/>
  <c r="BF471" i="7"/>
  <c r="BG470" i="7"/>
  <c r="BF470" i="7"/>
  <c r="BG469" i="7"/>
  <c r="BF469" i="7"/>
  <c r="BG468" i="7"/>
  <c r="BF468" i="7"/>
  <c r="BG467" i="7"/>
  <c r="BF467" i="7"/>
  <c r="BG466" i="7"/>
  <c r="BF466" i="7"/>
  <c r="BG465" i="7"/>
  <c r="BF465" i="7"/>
  <c r="BG464" i="7"/>
  <c r="BF464" i="7"/>
  <c r="BG463" i="7"/>
  <c r="BF463" i="7"/>
  <c r="BG462" i="7"/>
  <c r="BF462" i="7"/>
  <c r="BG461" i="7"/>
  <c r="BF461" i="7"/>
  <c r="BG460" i="7"/>
  <c r="BF460" i="7"/>
  <c r="BG459" i="7"/>
  <c r="BF459" i="7"/>
  <c r="BG458" i="7"/>
  <c r="BF458" i="7"/>
  <c r="BG457" i="7"/>
  <c r="BF457" i="7"/>
  <c r="BG456" i="7"/>
  <c r="BF456" i="7"/>
  <c r="BG455" i="7"/>
  <c r="BF455" i="7"/>
  <c r="BG454" i="7"/>
  <c r="BF454" i="7"/>
  <c r="BG453" i="7"/>
  <c r="BF453" i="7"/>
  <c r="BG452" i="7"/>
  <c r="BF452" i="7"/>
  <c r="BG451" i="7"/>
  <c r="BF451" i="7"/>
  <c r="BG450" i="7"/>
  <c r="BF450" i="7"/>
  <c r="BG449" i="7"/>
  <c r="BF449" i="7"/>
  <c r="BG448" i="7"/>
  <c r="BF448" i="7"/>
  <c r="BG447" i="7"/>
  <c r="BF447" i="7"/>
  <c r="BG446" i="7"/>
  <c r="BF446" i="7"/>
  <c r="BG445" i="7"/>
  <c r="BF445" i="7"/>
  <c r="BG444" i="7"/>
  <c r="BF444" i="7"/>
  <c r="BG443" i="7"/>
  <c r="BF443" i="7"/>
  <c r="BG442" i="7"/>
  <c r="BF442" i="7"/>
  <c r="BG441" i="7"/>
  <c r="BF441" i="7"/>
  <c r="BG440" i="7"/>
  <c r="BF440" i="7"/>
  <c r="BG439" i="7"/>
  <c r="BF439" i="7"/>
  <c r="BG438" i="7"/>
  <c r="BF438" i="7"/>
  <c r="BG437" i="7"/>
  <c r="BF437" i="7"/>
  <c r="BG436" i="7"/>
  <c r="BF436" i="7"/>
  <c r="BG433" i="7"/>
  <c r="BF433" i="7"/>
  <c r="BG432" i="7"/>
  <c r="BF432" i="7"/>
  <c r="BG431" i="7"/>
  <c r="BF431" i="7"/>
  <c r="BG430" i="7"/>
  <c r="BF430" i="7"/>
  <c r="BG427" i="7"/>
  <c r="BF427" i="7"/>
  <c r="BG426" i="7"/>
  <c r="BF426" i="7"/>
  <c r="BG424" i="7"/>
  <c r="BF424" i="7"/>
  <c r="BG423" i="7"/>
  <c r="BF423" i="7"/>
  <c r="BG422" i="7"/>
  <c r="BF422" i="7"/>
  <c r="BG421" i="7"/>
  <c r="BF421" i="7"/>
  <c r="BG420" i="7"/>
  <c r="BF420" i="7"/>
  <c r="BG419" i="7"/>
  <c r="BF419" i="7"/>
  <c r="BG418" i="7"/>
  <c r="BF418" i="7"/>
  <c r="BG417" i="7"/>
  <c r="BF417" i="7"/>
  <c r="BG416" i="7"/>
  <c r="BF416" i="7"/>
  <c r="BG415" i="7"/>
  <c r="BF415" i="7"/>
  <c r="BG414" i="7"/>
  <c r="BF414" i="7"/>
  <c r="BG413" i="7"/>
  <c r="BF413" i="7"/>
  <c r="BG412" i="7"/>
  <c r="BF412" i="7"/>
  <c r="BG411" i="7"/>
  <c r="BF411" i="7"/>
  <c r="BG410" i="7"/>
  <c r="BF410" i="7"/>
  <c r="BG409" i="7"/>
  <c r="BF409" i="7"/>
  <c r="BG408" i="7"/>
  <c r="BF408" i="7"/>
  <c r="BG407" i="7"/>
  <c r="BF407" i="7"/>
  <c r="BG406" i="7"/>
  <c r="BF406" i="7"/>
  <c r="BG405" i="7"/>
  <c r="BF405" i="7"/>
  <c r="BG404" i="7"/>
  <c r="BF404" i="7"/>
  <c r="BG403" i="7"/>
  <c r="BF403" i="7"/>
  <c r="BG402" i="7"/>
  <c r="BF402" i="7"/>
  <c r="BG401" i="7"/>
  <c r="BF401" i="7"/>
  <c r="BG400" i="7"/>
  <c r="BF400" i="7"/>
  <c r="BG399" i="7"/>
  <c r="BF399" i="7"/>
  <c r="BG398" i="7"/>
  <c r="BF398" i="7"/>
  <c r="BG397" i="7"/>
  <c r="BF397" i="7"/>
  <c r="BG396" i="7"/>
  <c r="BF396" i="7"/>
  <c r="BG395" i="7"/>
  <c r="BF395" i="7"/>
  <c r="BG394" i="7"/>
  <c r="BF394" i="7"/>
  <c r="BG393" i="7"/>
  <c r="BF393" i="7"/>
  <c r="BG392" i="7"/>
  <c r="BF392" i="7"/>
  <c r="BG391" i="7"/>
  <c r="BF391" i="7"/>
  <c r="BG390" i="7"/>
  <c r="BF390" i="7"/>
  <c r="BG389" i="7"/>
  <c r="BF389" i="7"/>
  <c r="BG388" i="7"/>
  <c r="BF388" i="7"/>
  <c r="BG387" i="7"/>
  <c r="BF387" i="7"/>
  <c r="BG386" i="7"/>
  <c r="BF386" i="7"/>
  <c r="BG385" i="7"/>
  <c r="BF385" i="7"/>
  <c r="BG384" i="7"/>
  <c r="BF384" i="7"/>
  <c r="BG383" i="7"/>
  <c r="BF383" i="7"/>
  <c r="BG382" i="7"/>
  <c r="BF382" i="7"/>
  <c r="BG381" i="7"/>
  <c r="BF381" i="7"/>
  <c r="BG380" i="7"/>
  <c r="BF380" i="7"/>
  <c r="BG379" i="7"/>
  <c r="BF379" i="7"/>
  <c r="BG378" i="7"/>
  <c r="BF378" i="7"/>
  <c r="BG377" i="7"/>
  <c r="BF377" i="7"/>
  <c r="BG376" i="7"/>
  <c r="BF376" i="7"/>
  <c r="BG375" i="7"/>
  <c r="BF375" i="7"/>
  <c r="BG374" i="7"/>
  <c r="BF374" i="7"/>
  <c r="BG373" i="7"/>
  <c r="BF373" i="7"/>
  <c r="BG372" i="7"/>
  <c r="BF372" i="7"/>
  <c r="BG371" i="7"/>
  <c r="BF371" i="7"/>
  <c r="BG370" i="7"/>
  <c r="BF370" i="7"/>
  <c r="BG369" i="7"/>
  <c r="BF369" i="7"/>
  <c r="BG368" i="7"/>
  <c r="BF368" i="7"/>
  <c r="BG367" i="7"/>
  <c r="BF367" i="7"/>
  <c r="BG366" i="7"/>
  <c r="BF366" i="7"/>
  <c r="BG365" i="7"/>
  <c r="BF365" i="7"/>
  <c r="BG364" i="7"/>
  <c r="BF364" i="7"/>
  <c r="BG363" i="7"/>
  <c r="BF363" i="7"/>
  <c r="BG362" i="7"/>
  <c r="BF362" i="7"/>
  <c r="BG361" i="7"/>
  <c r="BF361" i="7"/>
  <c r="BG360" i="7"/>
  <c r="BF360" i="7"/>
  <c r="BG359" i="7"/>
  <c r="BF359" i="7"/>
  <c r="BG358" i="7"/>
  <c r="BF358" i="7"/>
  <c r="BG357" i="7"/>
  <c r="BF357" i="7"/>
  <c r="BG356" i="7"/>
  <c r="BF356" i="7"/>
  <c r="BG355" i="7"/>
  <c r="BF355" i="7"/>
  <c r="BG354" i="7"/>
  <c r="BF354" i="7"/>
  <c r="BG353" i="7"/>
  <c r="BF353" i="7"/>
  <c r="BG352" i="7"/>
  <c r="BF352" i="7"/>
  <c r="BG351" i="7"/>
  <c r="BF351" i="7"/>
  <c r="BG350" i="7"/>
  <c r="BF350" i="7"/>
  <c r="BG349" i="7"/>
  <c r="BF349" i="7"/>
  <c r="BG348" i="7"/>
  <c r="BF348" i="7"/>
  <c r="BG347" i="7"/>
  <c r="BF347" i="7"/>
  <c r="BG346" i="7"/>
  <c r="BF346" i="7"/>
  <c r="BG345" i="7"/>
  <c r="BF345" i="7"/>
  <c r="BG344" i="7"/>
  <c r="BF344" i="7"/>
  <c r="BG343" i="7"/>
  <c r="BF343" i="7"/>
  <c r="BG342" i="7"/>
  <c r="BF342" i="7"/>
  <c r="BG341" i="7"/>
  <c r="BF341" i="7"/>
  <c r="BG340" i="7"/>
  <c r="BF340" i="7"/>
  <c r="BG339" i="7"/>
  <c r="BF339" i="7"/>
  <c r="BG338" i="7"/>
  <c r="BF338" i="7"/>
  <c r="BG337" i="7"/>
  <c r="BF337" i="7"/>
  <c r="BG336" i="7"/>
  <c r="BF336" i="7"/>
  <c r="BG335" i="7"/>
  <c r="BF335" i="7"/>
  <c r="BG334" i="7"/>
  <c r="BF334" i="7"/>
  <c r="BG333" i="7"/>
  <c r="BF333" i="7"/>
  <c r="BG332" i="7"/>
  <c r="BF332" i="7"/>
  <c r="BG331" i="7"/>
  <c r="BF331" i="7"/>
  <c r="BG330" i="7"/>
  <c r="BF330" i="7"/>
  <c r="BG329" i="7"/>
  <c r="BF329" i="7"/>
  <c r="BG328" i="7"/>
  <c r="BF328" i="7"/>
  <c r="BG327" i="7"/>
  <c r="BF327" i="7"/>
  <c r="BG326" i="7"/>
  <c r="BF326" i="7"/>
  <c r="BG325" i="7"/>
  <c r="BF325" i="7"/>
  <c r="BG324" i="7"/>
  <c r="BF324" i="7"/>
  <c r="BG323" i="7"/>
  <c r="BF323" i="7"/>
  <c r="BG322" i="7"/>
  <c r="BF322" i="7"/>
  <c r="BG321" i="7"/>
  <c r="BF321" i="7"/>
  <c r="BG320" i="7"/>
  <c r="BF320" i="7"/>
  <c r="BG319" i="7"/>
  <c r="BF319" i="7"/>
  <c r="BG318" i="7"/>
  <c r="BF318" i="7"/>
  <c r="BG317" i="7"/>
  <c r="BF317" i="7"/>
  <c r="BG316" i="7"/>
  <c r="BF316" i="7"/>
  <c r="BG315" i="7"/>
  <c r="BF315" i="7"/>
  <c r="BG314" i="7"/>
  <c r="BF314" i="7"/>
  <c r="BG313" i="7"/>
  <c r="BF313" i="7"/>
  <c r="BG312" i="7"/>
  <c r="BF312" i="7"/>
  <c r="BG311" i="7"/>
  <c r="BF311" i="7"/>
  <c r="BG310" i="7"/>
  <c r="BF310" i="7"/>
  <c r="BG309" i="7"/>
  <c r="BF309" i="7"/>
  <c r="BG308" i="7"/>
  <c r="BF308" i="7"/>
  <c r="BG307" i="7"/>
  <c r="BF307" i="7"/>
  <c r="BG306" i="7"/>
  <c r="BF306" i="7"/>
  <c r="BG305" i="7"/>
  <c r="BF305" i="7"/>
  <c r="BG304" i="7"/>
  <c r="BF304" i="7"/>
  <c r="BG303" i="7"/>
  <c r="BF303" i="7"/>
  <c r="BG302" i="7"/>
  <c r="BF302" i="7"/>
  <c r="BG301" i="7"/>
  <c r="BF301" i="7"/>
  <c r="BG299" i="7"/>
  <c r="BF299" i="7"/>
  <c r="BG298" i="7"/>
  <c r="BF298" i="7"/>
  <c r="BG297" i="7"/>
  <c r="BF297" i="7"/>
  <c r="BG296" i="7"/>
  <c r="BF296" i="7"/>
  <c r="BG295" i="7"/>
  <c r="BF295" i="7"/>
  <c r="BG294" i="7"/>
  <c r="BF294" i="7"/>
  <c r="BG293" i="7"/>
  <c r="BF293" i="7"/>
  <c r="BG292" i="7"/>
  <c r="BF292" i="7"/>
  <c r="BG291" i="7"/>
  <c r="BF291" i="7"/>
  <c r="BG290" i="7"/>
  <c r="BF290" i="7"/>
  <c r="BG289" i="7"/>
  <c r="BF289" i="7"/>
  <c r="BG288" i="7"/>
  <c r="BF288" i="7"/>
  <c r="BG287" i="7"/>
  <c r="BF287" i="7"/>
  <c r="BG286" i="7"/>
  <c r="BF286" i="7"/>
  <c r="BG285" i="7"/>
  <c r="BF285" i="7"/>
  <c r="BG284" i="7"/>
  <c r="BF284" i="7"/>
  <c r="BG283" i="7"/>
  <c r="BF283" i="7"/>
  <c r="BG282" i="7"/>
  <c r="BF282" i="7"/>
  <c r="BG281" i="7"/>
  <c r="BF281" i="7"/>
  <c r="BG280" i="7"/>
  <c r="BF280" i="7"/>
  <c r="BG279" i="7"/>
  <c r="BF279" i="7"/>
  <c r="BG278" i="7"/>
  <c r="BF278" i="7"/>
  <c r="BG277" i="7"/>
  <c r="BF277" i="7"/>
  <c r="BG276" i="7"/>
  <c r="BF276" i="7"/>
  <c r="BG275" i="7"/>
  <c r="BF275" i="7"/>
  <c r="BG274" i="7"/>
  <c r="BF274" i="7"/>
  <c r="BG273" i="7"/>
  <c r="BF273" i="7"/>
  <c r="BG272" i="7"/>
  <c r="BF272" i="7"/>
  <c r="BG271" i="7"/>
  <c r="BF271" i="7"/>
  <c r="BG270" i="7"/>
  <c r="BF270" i="7"/>
  <c r="BG269" i="7"/>
  <c r="BF269" i="7"/>
  <c r="BG268" i="7"/>
  <c r="BF268" i="7"/>
  <c r="BG267" i="7"/>
  <c r="BF267" i="7"/>
  <c r="BG266" i="7"/>
  <c r="BF266" i="7"/>
  <c r="BG265" i="7"/>
  <c r="BF265" i="7"/>
  <c r="BG264" i="7"/>
  <c r="BF264" i="7"/>
  <c r="BG263" i="7"/>
  <c r="BF263" i="7"/>
  <c r="BG262" i="7"/>
  <c r="BF262" i="7"/>
  <c r="BG261" i="7"/>
  <c r="BF261" i="7"/>
  <c r="BG260" i="7"/>
  <c r="BF260" i="7"/>
  <c r="BG259" i="7"/>
  <c r="BF259" i="7"/>
  <c r="BG258" i="7"/>
  <c r="BF258" i="7"/>
  <c r="BG257" i="7"/>
  <c r="BF257" i="7"/>
  <c r="BG256" i="7"/>
  <c r="BF256" i="7"/>
  <c r="BG255" i="7"/>
  <c r="BF255" i="7"/>
  <c r="BG254" i="7"/>
  <c r="BF254" i="7"/>
  <c r="BG253" i="7"/>
  <c r="BF253" i="7"/>
  <c r="BG252" i="7"/>
  <c r="BF252" i="7"/>
  <c r="BG251" i="7"/>
  <c r="BF251" i="7"/>
  <c r="BG250" i="7"/>
  <c r="BF250" i="7"/>
  <c r="BG249" i="7"/>
  <c r="BF249" i="7"/>
  <c r="BG248" i="7"/>
  <c r="BF248" i="7"/>
  <c r="BG247" i="7"/>
  <c r="BF247" i="7"/>
  <c r="BG246" i="7"/>
  <c r="BF246" i="7"/>
  <c r="BG245" i="7"/>
  <c r="BF245" i="7"/>
  <c r="BG244" i="7"/>
  <c r="BF244" i="7"/>
  <c r="BG243" i="7"/>
  <c r="BF243" i="7"/>
  <c r="BG242" i="7"/>
  <c r="BF242" i="7"/>
  <c r="BG241" i="7"/>
  <c r="BF241" i="7"/>
  <c r="BG240" i="7"/>
  <c r="BF240" i="7"/>
  <c r="BG239" i="7"/>
  <c r="BF239" i="7"/>
  <c r="BG238" i="7"/>
  <c r="BF238" i="7"/>
  <c r="BG237" i="7"/>
  <c r="BF237" i="7"/>
  <c r="BG236" i="7"/>
  <c r="BF236" i="7"/>
  <c r="BG235" i="7"/>
  <c r="BF235" i="7"/>
  <c r="BG234" i="7"/>
  <c r="BF234" i="7"/>
  <c r="BG233" i="7"/>
  <c r="BF233" i="7"/>
  <c r="BG232" i="7"/>
  <c r="BF232" i="7"/>
  <c r="BG231" i="7"/>
  <c r="BF231" i="7"/>
  <c r="BG230" i="7"/>
  <c r="BF230" i="7"/>
  <c r="BG229" i="7"/>
  <c r="BF229" i="7"/>
  <c r="BG228" i="7"/>
  <c r="BF228" i="7"/>
  <c r="BG227" i="7"/>
  <c r="BF227" i="7"/>
  <c r="BG226" i="7"/>
  <c r="BF226" i="7"/>
  <c r="BG225" i="7"/>
  <c r="BF225" i="7"/>
  <c r="BG224" i="7"/>
  <c r="BF224" i="7"/>
  <c r="BG223" i="7"/>
  <c r="BF223" i="7"/>
  <c r="BG222" i="7"/>
  <c r="BF222" i="7"/>
  <c r="BG221" i="7"/>
  <c r="BF221" i="7"/>
  <c r="BG220" i="7"/>
  <c r="BF220" i="7"/>
  <c r="BG219" i="7"/>
  <c r="BF219" i="7"/>
  <c r="BG218" i="7"/>
  <c r="BF218" i="7"/>
  <c r="BG217" i="7"/>
  <c r="BF217" i="7"/>
  <c r="BG216" i="7"/>
  <c r="BF216" i="7"/>
  <c r="BG215" i="7"/>
  <c r="BF215" i="7"/>
  <c r="BG214" i="7"/>
  <c r="BF214" i="7"/>
  <c r="BG213" i="7"/>
  <c r="BF213" i="7"/>
  <c r="BG212" i="7"/>
  <c r="BF212" i="7"/>
  <c r="BG211" i="7"/>
  <c r="BF211" i="7"/>
  <c r="BG210" i="7"/>
  <c r="BF210" i="7"/>
  <c r="BG209" i="7"/>
  <c r="BF209" i="7"/>
  <c r="BG208" i="7"/>
  <c r="BF208" i="7"/>
  <c r="BG207" i="7"/>
  <c r="BF207" i="7"/>
  <c r="BG206" i="7"/>
  <c r="BF206" i="7"/>
  <c r="BG205" i="7"/>
  <c r="BF205" i="7"/>
  <c r="BG204" i="7"/>
  <c r="BF204" i="7"/>
  <c r="BG203" i="7"/>
  <c r="BF203" i="7"/>
  <c r="BG202" i="7"/>
  <c r="BF202" i="7"/>
  <c r="BG201" i="7"/>
  <c r="BF201" i="7"/>
  <c r="BG200" i="7"/>
  <c r="BF200" i="7"/>
  <c r="BG199" i="7"/>
  <c r="BF199" i="7"/>
  <c r="BG198" i="7"/>
  <c r="BF198" i="7"/>
  <c r="BG197" i="7"/>
  <c r="BF197" i="7"/>
  <c r="BG196" i="7"/>
  <c r="BF196" i="7"/>
  <c r="BG195" i="7"/>
  <c r="BF195" i="7"/>
  <c r="BG194" i="7"/>
  <c r="BF194" i="7"/>
  <c r="BG193" i="7"/>
  <c r="BF193" i="7"/>
  <c r="BG192" i="7"/>
  <c r="BF192" i="7"/>
  <c r="BG191" i="7"/>
  <c r="BF191" i="7"/>
  <c r="BG190" i="7"/>
  <c r="BF190" i="7"/>
  <c r="BG189" i="7"/>
  <c r="BF189" i="7"/>
  <c r="BG188" i="7"/>
  <c r="BF188" i="7"/>
  <c r="BG187" i="7"/>
  <c r="BF187" i="7"/>
  <c r="BG186" i="7"/>
  <c r="BF186" i="7"/>
  <c r="BG185" i="7"/>
  <c r="BF185" i="7"/>
  <c r="BG184" i="7"/>
  <c r="BF184" i="7"/>
  <c r="BG183" i="7"/>
  <c r="BF183" i="7"/>
  <c r="BG182" i="7"/>
  <c r="BF182" i="7"/>
  <c r="BG181" i="7"/>
  <c r="BF181" i="7"/>
  <c r="BG180" i="7"/>
  <c r="BF180" i="7"/>
  <c r="BG179" i="7"/>
  <c r="BF179" i="7"/>
  <c r="BG178" i="7"/>
  <c r="BF178" i="7"/>
  <c r="BG177" i="7"/>
  <c r="BF177" i="7"/>
  <c r="BG176" i="7"/>
  <c r="BF176" i="7"/>
  <c r="BG175" i="7"/>
  <c r="BF175" i="7"/>
  <c r="BG174" i="7"/>
  <c r="BF174" i="7"/>
  <c r="BG173" i="7"/>
  <c r="BF173" i="7"/>
  <c r="BG172" i="7"/>
  <c r="BF172" i="7"/>
  <c r="BG171" i="7"/>
  <c r="BF171" i="7"/>
  <c r="BG170" i="7"/>
  <c r="BF170" i="7"/>
  <c r="BG169" i="7"/>
  <c r="BF169" i="7"/>
  <c r="BG168" i="7"/>
  <c r="BF168" i="7"/>
  <c r="BG167" i="7"/>
  <c r="BF167" i="7"/>
  <c r="BG166" i="7"/>
  <c r="BF166" i="7"/>
  <c r="BG165" i="7"/>
  <c r="BF165" i="7"/>
  <c r="BG164" i="7"/>
  <c r="BF164" i="7"/>
  <c r="BG163" i="7"/>
  <c r="BF163" i="7"/>
  <c r="BG162" i="7"/>
  <c r="BF162" i="7"/>
  <c r="BG161" i="7"/>
  <c r="BF161" i="7"/>
  <c r="BG160" i="7"/>
  <c r="BF160" i="7"/>
  <c r="BG159" i="7"/>
  <c r="BF159" i="7"/>
  <c r="BG158" i="7"/>
  <c r="BF158" i="7"/>
  <c r="BG157" i="7"/>
  <c r="BF157" i="7"/>
  <c r="BG156" i="7"/>
  <c r="BF156" i="7"/>
  <c r="BG155" i="7"/>
  <c r="BF155" i="7"/>
  <c r="BG154" i="7"/>
  <c r="BF154" i="7"/>
  <c r="BG153" i="7"/>
  <c r="BF153" i="7"/>
  <c r="BG152" i="7"/>
  <c r="BF152" i="7"/>
  <c r="BG151" i="7"/>
  <c r="BF151" i="7"/>
  <c r="BG150" i="7"/>
  <c r="BF150" i="7"/>
  <c r="BG149" i="7"/>
  <c r="BF149" i="7"/>
  <c r="BG148" i="7"/>
  <c r="BF148" i="7"/>
  <c r="BG147" i="7"/>
  <c r="BF147" i="7"/>
  <c r="BG146" i="7"/>
  <c r="BF146" i="7"/>
  <c r="BG145" i="7"/>
  <c r="BF145" i="7"/>
  <c r="BG144" i="7"/>
  <c r="BF144" i="7"/>
  <c r="BG143" i="7"/>
  <c r="BF143" i="7"/>
  <c r="BG142" i="7"/>
  <c r="BF142" i="7"/>
  <c r="BG141" i="7"/>
  <c r="BF141" i="7"/>
  <c r="BG140" i="7"/>
  <c r="BF140" i="7"/>
  <c r="BG139" i="7"/>
  <c r="BF139" i="7"/>
  <c r="BG138" i="7"/>
  <c r="BF138" i="7"/>
  <c r="BG137" i="7"/>
  <c r="BF137" i="7"/>
  <c r="BG136" i="7"/>
  <c r="BF136" i="7"/>
  <c r="BG135" i="7"/>
  <c r="BF135" i="7"/>
  <c r="BG134" i="7"/>
  <c r="BF134" i="7"/>
  <c r="BG133" i="7"/>
  <c r="BF133" i="7"/>
  <c r="BG132" i="7"/>
  <c r="BF132" i="7"/>
  <c r="BG131" i="7"/>
  <c r="BF131" i="7"/>
  <c r="BG130" i="7"/>
  <c r="BF130" i="7"/>
  <c r="BG128" i="7"/>
  <c r="BF128" i="7"/>
  <c r="BG127" i="7"/>
  <c r="BF127" i="7"/>
  <c r="BG126" i="7"/>
  <c r="BF126" i="7"/>
  <c r="BG125" i="7"/>
  <c r="BF125" i="7"/>
  <c r="BG124" i="7"/>
  <c r="BF124" i="7"/>
  <c r="BG123" i="7"/>
  <c r="BF123" i="7"/>
  <c r="BG122" i="7"/>
  <c r="BF122" i="7"/>
  <c r="BG121" i="7"/>
  <c r="BF121" i="7"/>
  <c r="BG120" i="7"/>
  <c r="BF120" i="7"/>
  <c r="BG119" i="7"/>
  <c r="BF119" i="7"/>
  <c r="BG118" i="7"/>
  <c r="BF118" i="7"/>
  <c r="BG117" i="7"/>
  <c r="BF117" i="7"/>
  <c r="BG116" i="7"/>
  <c r="BF116" i="7"/>
  <c r="BG115" i="7"/>
  <c r="BF115" i="7"/>
  <c r="BG114" i="7"/>
  <c r="BF114" i="7"/>
  <c r="BG113" i="7"/>
  <c r="BF113" i="7"/>
  <c r="BG112" i="7"/>
  <c r="BF112" i="7"/>
  <c r="BG111" i="7"/>
  <c r="BF111" i="7"/>
  <c r="BG110" i="7"/>
  <c r="BF110" i="7"/>
  <c r="BG109" i="7"/>
  <c r="BF109" i="7"/>
  <c r="BG108" i="7"/>
  <c r="BF108" i="7"/>
  <c r="BG107" i="7"/>
  <c r="BF107" i="7"/>
  <c r="BG106" i="7"/>
  <c r="BF106" i="7"/>
  <c r="BG105" i="7"/>
  <c r="BF105" i="7"/>
  <c r="BG104" i="7"/>
  <c r="BF104" i="7"/>
  <c r="BG103" i="7"/>
  <c r="BF103" i="7"/>
  <c r="BG102" i="7"/>
  <c r="BF102" i="7"/>
  <c r="BG101" i="7"/>
  <c r="BF101" i="7"/>
  <c r="BG100" i="7"/>
  <c r="BF100" i="7"/>
  <c r="BG99" i="7"/>
  <c r="BF99" i="7"/>
  <c r="BG98" i="7"/>
  <c r="BF98" i="7"/>
  <c r="BG97" i="7"/>
  <c r="BF97" i="7"/>
  <c r="BG96" i="7"/>
  <c r="BF96" i="7"/>
  <c r="BG95" i="7"/>
  <c r="BF95" i="7"/>
  <c r="BG94" i="7"/>
  <c r="BF94" i="7"/>
  <c r="BG93" i="7"/>
  <c r="BF93" i="7"/>
  <c r="BG92" i="7"/>
  <c r="BF92" i="7"/>
  <c r="BG91" i="7"/>
  <c r="BF91" i="7"/>
  <c r="BG90" i="7"/>
  <c r="BF90" i="7"/>
  <c r="BG89" i="7"/>
  <c r="BF89" i="7"/>
  <c r="BG88" i="7"/>
  <c r="BF88" i="7"/>
  <c r="BG87" i="7"/>
  <c r="BF87" i="7"/>
  <c r="BG86" i="7"/>
  <c r="BF86" i="7"/>
  <c r="BG85" i="7"/>
  <c r="BF85" i="7"/>
  <c r="BG84" i="7"/>
  <c r="BF84" i="7"/>
  <c r="BG83" i="7"/>
  <c r="BF83" i="7"/>
  <c r="BG82" i="7"/>
  <c r="BF82" i="7"/>
  <c r="BG81" i="7"/>
  <c r="BF81" i="7"/>
  <c r="BG80" i="7"/>
  <c r="BF80" i="7"/>
  <c r="BG79" i="7"/>
  <c r="BF79" i="7"/>
  <c r="BG78" i="7"/>
  <c r="BF78" i="7"/>
  <c r="BG77" i="7"/>
  <c r="BF77" i="7"/>
  <c r="BG76" i="7"/>
  <c r="BF76" i="7"/>
  <c r="BG74" i="7"/>
  <c r="BF74" i="7"/>
  <c r="BG73" i="7"/>
  <c r="BF73" i="7"/>
  <c r="BG72" i="7"/>
  <c r="BF72" i="7"/>
  <c r="BG71" i="7"/>
  <c r="BF71" i="7"/>
  <c r="BG70" i="7"/>
  <c r="BF70" i="7"/>
  <c r="BG69" i="7"/>
  <c r="BF69" i="7"/>
  <c r="BG68" i="7"/>
  <c r="BF68" i="7"/>
  <c r="BG67" i="7"/>
  <c r="BF67" i="7"/>
  <c r="BG66" i="7"/>
  <c r="BF66" i="7"/>
  <c r="BG64" i="7"/>
  <c r="BF64" i="7"/>
  <c r="BG63" i="7"/>
  <c r="BF63" i="7"/>
  <c r="BG62" i="7"/>
  <c r="BF62" i="7"/>
  <c r="BG61" i="7"/>
  <c r="BF61" i="7"/>
  <c r="BG60" i="7"/>
  <c r="BF60" i="7"/>
  <c r="BG59" i="7"/>
  <c r="BF59" i="7"/>
  <c r="BG58" i="7"/>
  <c r="BF58" i="7"/>
  <c r="BG57" i="7"/>
  <c r="BF57" i="7"/>
  <c r="BG56" i="7"/>
  <c r="BF56" i="7"/>
  <c r="BG54" i="7"/>
  <c r="BF54" i="7"/>
  <c r="BG53" i="7"/>
  <c r="BF53" i="7"/>
  <c r="BG52" i="7"/>
  <c r="BF52" i="7"/>
  <c r="BG51" i="7"/>
  <c r="BF51" i="7"/>
  <c r="BG50" i="7"/>
  <c r="BF50" i="7"/>
  <c r="BG49" i="7"/>
  <c r="BF49" i="7"/>
  <c r="BG48" i="7"/>
  <c r="BF48" i="7"/>
  <c r="BG47" i="7"/>
  <c r="BF47" i="7"/>
  <c r="BG46" i="7"/>
  <c r="BF46" i="7"/>
  <c r="BG45" i="7"/>
  <c r="BF45" i="7"/>
  <c r="BG44" i="7"/>
  <c r="BF44" i="7"/>
  <c r="BG43" i="7"/>
  <c r="BF43" i="7"/>
  <c r="BG42" i="7"/>
  <c r="BF42" i="7"/>
  <c r="BG41" i="7"/>
  <c r="BF41" i="7"/>
  <c r="BG40" i="7"/>
  <c r="BF40" i="7"/>
  <c r="BG39" i="7"/>
  <c r="BF39" i="7"/>
  <c r="BG38" i="7"/>
  <c r="BF38" i="7"/>
  <c r="BG37" i="7"/>
  <c r="BF37" i="7"/>
  <c r="BG36" i="7"/>
  <c r="BF36" i="7"/>
  <c r="BF55" i="7"/>
  <c r="BG55" i="7"/>
  <c r="BF65" i="7"/>
  <c r="BG65" i="7"/>
  <c r="BF75" i="7"/>
  <c r="BG75" i="7"/>
  <c r="BF129" i="7"/>
  <c r="BG129" i="7"/>
  <c r="BF300" i="7"/>
  <c r="BG300" i="7"/>
  <c r="BF425" i="7"/>
  <c r="BG425" i="7"/>
  <c r="BF428" i="7"/>
  <c r="BG428" i="7"/>
  <c r="BF429" i="7"/>
  <c r="BG429" i="7"/>
  <c r="BF434" i="7"/>
  <c r="BG434" i="7"/>
  <c r="BF435" i="7"/>
  <c r="BG435" i="7"/>
  <c r="BF474" i="7"/>
  <c r="BG474" i="7"/>
  <c r="BF480" i="7"/>
  <c r="BG480" i="7"/>
  <c r="BF486" i="7"/>
  <c r="BG486" i="7"/>
  <c r="BF503" i="7"/>
  <c r="BG503" i="7"/>
  <c r="BF533" i="7"/>
  <c r="BG533" i="7"/>
  <c r="BF535" i="7"/>
  <c r="BG535" i="7"/>
  <c r="BF548" i="7"/>
  <c r="BG548" i="7"/>
  <c r="BF561" i="7"/>
  <c r="BG561" i="7"/>
  <c r="BF565" i="7"/>
  <c r="BG565" i="7"/>
  <c r="BF574" i="7"/>
  <c r="BG574" i="7"/>
  <c r="BF576" i="7"/>
  <c r="BG576" i="7"/>
  <c r="BF661" i="7"/>
  <c r="BG661" i="7"/>
  <c r="BF665" i="7"/>
  <c r="BG665" i="7"/>
  <c r="BF670" i="7"/>
  <c r="BG670" i="7"/>
  <c r="BF678" i="7"/>
  <c r="BG678" i="7"/>
  <c r="BF690" i="7"/>
  <c r="BG690" i="7"/>
  <c r="BF694" i="7"/>
  <c r="BG694" i="7"/>
  <c r="BF696" i="7"/>
  <c r="BG696" i="7"/>
  <c r="BF697" i="7"/>
  <c r="BG697" i="7"/>
  <c r="BF698" i="7"/>
  <c r="BG698" i="7"/>
  <c r="BF756" i="7"/>
  <c r="BG756" i="7"/>
  <c r="BF757" i="7"/>
  <c r="BG757" i="7"/>
  <c r="BF758" i="7"/>
  <c r="BG758" i="7"/>
  <c r="BF759" i="7"/>
  <c r="BG759" i="7"/>
  <c r="BF760" i="7"/>
  <c r="BG760" i="7"/>
  <c r="BF761" i="7"/>
  <c r="BG761" i="7"/>
  <c r="BF762" i="7"/>
  <c r="BG762" i="7"/>
  <c r="BF763" i="7"/>
  <c r="BG763" i="7"/>
  <c r="BF764" i="7"/>
  <c r="BG764" i="7"/>
  <c r="BF765" i="7"/>
  <c r="BG765" i="7"/>
  <c r="BF766" i="7"/>
  <c r="BG766" i="7"/>
  <c r="BF767" i="7"/>
  <c r="BG767" i="7"/>
  <c r="BF768" i="7"/>
  <c r="BG768" i="7"/>
  <c r="BF769" i="7"/>
  <c r="BG769" i="7"/>
  <c r="BF770" i="7"/>
  <c r="BG770" i="7"/>
  <c r="BF771" i="7"/>
  <c r="BG771" i="7"/>
  <c r="BF772" i="7"/>
  <c r="BG772" i="7"/>
  <c r="BF773" i="7"/>
  <c r="BG773" i="7"/>
  <c r="BF774" i="7"/>
  <c r="BG774" i="7"/>
  <c r="BF775" i="7"/>
  <c r="BG775" i="7"/>
  <c r="BF776" i="7"/>
  <c r="BG776" i="7"/>
  <c r="BF777" i="7"/>
  <c r="BG777" i="7"/>
  <c r="BF778" i="7"/>
  <c r="BG778" i="7"/>
  <c r="BF779" i="7"/>
  <c r="BG779" i="7"/>
  <c r="BF780" i="7"/>
  <c r="BG780" i="7"/>
  <c r="BF781" i="7"/>
  <c r="BG781" i="7"/>
  <c r="BF782" i="7"/>
  <c r="BG782" i="7"/>
  <c r="BF783" i="7"/>
  <c r="BG783" i="7"/>
  <c r="BF784" i="7"/>
  <c r="BG784" i="7"/>
  <c r="BF785" i="7"/>
  <c r="BG785" i="7"/>
  <c r="BF786" i="7"/>
  <c r="BG786" i="7"/>
  <c r="BF787" i="7"/>
  <c r="BG787" i="7"/>
  <c r="BF788" i="7"/>
  <c r="BG788" i="7"/>
  <c r="BF789" i="7"/>
  <c r="BG789" i="7"/>
  <c r="BF790" i="7"/>
  <c r="BG790" i="7"/>
  <c r="BF791" i="7"/>
  <c r="BG791" i="7"/>
  <c r="BF792" i="7"/>
  <c r="BG792" i="7"/>
  <c r="BF793" i="7"/>
  <c r="BG793" i="7"/>
  <c r="BF794" i="7"/>
  <c r="BG794" i="7"/>
  <c r="BF795" i="7"/>
  <c r="BG795" i="7"/>
  <c r="BF796" i="7"/>
  <c r="BG796" i="7"/>
  <c r="BF797" i="7"/>
  <c r="BG797" i="7"/>
  <c r="BF798" i="7"/>
  <c r="BG798" i="7"/>
  <c r="BF799" i="7"/>
  <c r="BG799" i="7"/>
  <c r="BF800" i="7"/>
  <c r="BG800" i="7"/>
  <c r="BF801" i="7"/>
  <c r="BG801" i="7"/>
  <c r="BF802" i="7"/>
  <c r="BG802" i="7"/>
  <c r="BF803" i="7"/>
  <c r="BG803" i="7"/>
  <c r="BF804" i="7"/>
  <c r="BG804" i="7"/>
  <c r="BF805" i="7"/>
  <c r="BG805" i="7"/>
  <c r="BF806" i="7"/>
  <c r="BG806" i="7"/>
  <c r="BF807" i="7"/>
  <c r="BG807" i="7"/>
  <c r="BF808" i="7"/>
  <c r="BG808" i="7"/>
  <c r="BF809" i="7"/>
  <c r="BG809" i="7"/>
  <c r="BF810" i="7"/>
  <c r="BG810" i="7"/>
  <c r="BF811" i="7"/>
  <c r="BG811" i="7"/>
  <c r="BF812" i="7"/>
  <c r="BG812" i="7"/>
  <c r="BF813" i="7"/>
  <c r="BG813" i="7"/>
  <c r="BF814" i="7"/>
  <c r="BG814" i="7"/>
  <c r="BF815" i="7"/>
  <c r="BG815" i="7"/>
  <c r="BF816" i="7"/>
  <c r="BG816" i="7"/>
  <c r="BF817" i="7"/>
  <c r="BG817" i="7"/>
  <c r="BF818" i="7"/>
  <c r="BG818" i="7"/>
  <c r="BF819" i="7"/>
  <c r="BG819" i="7"/>
  <c r="BF820" i="7"/>
  <c r="BG820" i="7"/>
  <c r="BF821" i="7"/>
  <c r="BG821" i="7"/>
  <c r="BF822" i="7"/>
  <c r="BG822" i="7"/>
  <c r="BF823" i="7"/>
  <c r="BG823" i="7"/>
  <c r="BF824" i="7"/>
  <c r="BG824" i="7"/>
  <c r="BF825" i="7"/>
  <c r="BG825" i="7"/>
  <c r="BF826" i="7"/>
  <c r="BG826" i="7"/>
  <c r="BF827" i="7"/>
  <c r="BG827" i="7"/>
  <c r="BF828" i="7"/>
  <c r="BG828" i="7"/>
  <c r="BF829" i="7"/>
  <c r="BG829" i="7"/>
  <c r="BF830" i="7"/>
  <c r="BG830" i="7"/>
  <c r="BF831" i="7"/>
  <c r="BG831" i="7"/>
  <c r="BF832" i="7"/>
  <c r="BG832" i="7"/>
  <c r="BF833" i="7"/>
  <c r="BG833" i="7"/>
  <c r="BF834" i="7"/>
  <c r="BG834" i="7"/>
  <c r="BF835" i="7"/>
  <c r="BG835" i="7"/>
  <c r="BF836" i="7"/>
  <c r="BG836" i="7"/>
  <c r="BF837" i="7"/>
  <c r="BG837" i="7"/>
  <c r="BF838" i="7"/>
  <c r="BG838" i="7"/>
  <c r="BF839" i="7"/>
  <c r="BG839" i="7"/>
  <c r="BF840" i="7"/>
  <c r="BG840" i="7"/>
  <c r="BF841" i="7"/>
  <c r="BG841" i="7"/>
  <c r="BF842" i="7"/>
  <c r="BG842" i="7"/>
  <c r="BF843" i="7"/>
  <c r="BG843" i="7"/>
  <c r="BF844" i="7"/>
  <c r="BG844" i="7"/>
  <c r="BF845" i="7"/>
  <c r="BG845" i="7"/>
  <c r="BF846" i="7"/>
  <c r="BG846" i="7"/>
  <c r="BF847" i="7"/>
  <c r="BG847" i="7"/>
  <c r="BF848" i="7"/>
  <c r="BG848" i="7"/>
  <c r="BF849" i="7"/>
  <c r="BG849" i="7"/>
  <c r="BF850" i="7"/>
  <c r="BG850" i="7"/>
  <c r="BF851" i="7"/>
  <c r="BG851" i="7"/>
  <c r="BF852" i="7"/>
  <c r="BG852" i="7"/>
  <c r="BF853" i="7"/>
  <c r="BG853" i="7"/>
  <c r="BF854" i="7"/>
  <c r="BG854" i="7"/>
  <c r="BF855" i="7"/>
  <c r="BG855" i="7"/>
  <c r="BF856" i="7"/>
  <c r="BG856" i="7"/>
  <c r="BF857" i="7"/>
  <c r="BG857" i="7"/>
  <c r="BF858" i="7"/>
  <c r="BG858" i="7"/>
  <c r="BF859" i="7"/>
  <c r="BG859" i="7"/>
  <c r="BF860" i="7"/>
  <c r="BG860" i="7"/>
  <c r="BF861" i="7"/>
  <c r="BG861" i="7"/>
  <c r="BF862" i="7"/>
  <c r="BG862" i="7"/>
  <c r="BF863" i="7"/>
  <c r="BG863" i="7"/>
  <c r="BF864" i="7"/>
  <c r="BG864" i="7"/>
  <c r="BF865" i="7"/>
  <c r="BG865" i="7"/>
  <c r="BF866" i="7"/>
  <c r="BG866" i="7"/>
  <c r="BF867" i="7"/>
  <c r="BG867" i="7"/>
  <c r="BF868" i="7"/>
  <c r="BG868" i="7"/>
  <c r="BF869" i="7"/>
  <c r="BG869" i="7"/>
  <c r="BF870" i="7"/>
  <c r="BG870" i="7"/>
  <c r="BF871" i="7"/>
  <c r="BG871" i="7"/>
  <c r="BF872" i="7"/>
  <c r="BG872" i="7"/>
  <c r="BF873" i="7"/>
  <c r="BG873" i="7"/>
  <c r="BF874" i="7"/>
  <c r="BG874" i="7"/>
  <c r="BF875" i="7"/>
  <c r="BG875" i="7"/>
  <c r="BF876" i="7"/>
  <c r="BG876" i="7"/>
  <c r="BF877" i="7"/>
  <c r="BG877" i="7"/>
  <c r="BF878" i="7"/>
  <c r="BG878" i="7"/>
  <c r="BF879" i="7"/>
  <c r="BG879" i="7"/>
  <c r="BF880" i="7"/>
  <c r="BG880" i="7"/>
  <c r="BF881" i="7"/>
  <c r="BG881" i="7"/>
  <c r="BF882" i="7"/>
  <c r="BG882" i="7"/>
  <c r="BF883" i="7"/>
  <c r="BG883" i="7"/>
  <c r="BF884" i="7"/>
  <c r="BG884" i="7"/>
  <c r="BF885" i="7"/>
  <c r="BG885" i="7"/>
  <c r="BF886" i="7"/>
  <c r="BG886" i="7"/>
  <c r="BF887" i="7"/>
  <c r="BG887" i="7"/>
  <c r="BF888" i="7"/>
  <c r="BG888" i="7"/>
  <c r="BF889" i="7"/>
  <c r="BG889" i="7"/>
  <c r="BF890" i="7"/>
  <c r="BG890" i="7"/>
  <c r="BF891" i="7"/>
  <c r="BG891" i="7"/>
  <c r="BF892" i="7"/>
  <c r="BG892" i="7"/>
  <c r="BF893" i="7"/>
  <c r="BG893" i="7"/>
  <c r="BF894" i="7"/>
  <c r="BG894" i="7"/>
  <c r="BF895" i="7"/>
  <c r="BG895" i="7"/>
  <c r="BF896" i="7"/>
  <c r="BG896" i="7"/>
  <c r="BF897" i="7"/>
  <c r="BG897" i="7"/>
  <c r="BF898" i="7"/>
  <c r="BG898" i="7"/>
  <c r="BF899" i="7"/>
  <c r="BG899" i="7"/>
  <c r="BF900" i="7"/>
  <c r="BG900" i="7"/>
  <c r="BF901" i="7"/>
  <c r="BG901" i="7"/>
  <c r="BF902" i="7"/>
  <c r="BG902" i="7"/>
  <c r="BF903" i="7"/>
  <c r="BG903" i="7"/>
  <c r="BF904" i="7"/>
  <c r="BG904" i="7"/>
  <c r="BF905" i="7"/>
  <c r="BG905" i="7"/>
  <c r="BF906" i="7"/>
  <c r="BG906" i="7"/>
  <c r="BF907" i="7"/>
  <c r="BG907" i="7"/>
  <c r="BF908" i="7"/>
  <c r="BG908" i="7"/>
  <c r="BF909" i="7"/>
  <c r="BG909" i="7"/>
  <c r="BF910" i="7"/>
  <c r="BG910" i="7"/>
  <c r="BF911" i="7"/>
  <c r="BG911" i="7"/>
  <c r="BF912" i="7"/>
  <c r="BG912" i="7"/>
  <c r="BF913" i="7"/>
  <c r="BG913" i="7"/>
  <c r="BF914" i="7"/>
  <c r="BG914" i="7"/>
  <c r="BF915" i="7"/>
  <c r="BG915" i="7"/>
  <c r="BF916" i="7"/>
  <c r="BG916" i="7"/>
  <c r="BF917" i="7"/>
  <c r="BG917" i="7"/>
  <c r="BF918" i="7"/>
  <c r="BG918" i="7"/>
  <c r="BF919" i="7"/>
  <c r="BG919" i="7"/>
  <c r="BF920" i="7"/>
  <c r="BG920" i="7"/>
  <c r="BF921" i="7"/>
  <c r="BG921" i="7"/>
  <c r="BF922" i="7"/>
  <c r="BG922" i="7"/>
  <c r="BF923" i="7"/>
  <c r="BG923" i="7"/>
  <c r="BF924" i="7"/>
  <c r="BG924" i="7"/>
  <c r="BF925" i="7"/>
  <c r="BG925" i="7"/>
  <c r="BF926" i="7"/>
  <c r="BG926" i="7"/>
  <c r="BF927" i="7"/>
  <c r="BG927" i="7"/>
  <c r="BF928" i="7"/>
  <c r="BG928" i="7"/>
  <c r="BF929" i="7"/>
  <c r="BG929" i="7"/>
  <c r="BF930" i="7"/>
  <c r="BG930" i="7"/>
  <c r="BF931" i="7"/>
  <c r="BG931" i="7"/>
  <c r="BF932" i="7"/>
  <c r="BG932" i="7"/>
  <c r="BF933" i="7"/>
  <c r="BG933" i="7"/>
  <c r="BF934" i="7"/>
  <c r="BG934" i="7"/>
  <c r="BF935" i="7"/>
  <c r="BG935" i="7"/>
  <c r="BF936" i="7"/>
  <c r="BG936" i="7"/>
  <c r="BF937" i="7"/>
  <c r="BG937" i="7"/>
  <c r="BF938" i="7"/>
  <c r="BG938" i="7"/>
  <c r="BF939" i="7"/>
  <c r="BG939" i="7"/>
  <c r="BF940" i="7"/>
  <c r="BG940" i="7"/>
  <c r="BF941" i="7"/>
  <c r="BG941" i="7"/>
  <c r="BF942" i="7"/>
  <c r="BG942" i="7"/>
  <c r="BF943" i="7"/>
  <c r="BG943" i="7"/>
  <c r="BF944" i="7"/>
  <c r="BG944" i="7"/>
  <c r="BF945" i="7"/>
  <c r="BG945" i="7"/>
  <c r="BF946" i="7"/>
  <c r="BG946" i="7"/>
  <c r="BF947" i="7"/>
  <c r="BG947" i="7"/>
  <c r="BF948" i="7"/>
  <c r="BG948" i="7"/>
  <c r="BF949" i="7"/>
  <c r="BG949" i="7"/>
  <c r="BF950" i="7"/>
  <c r="BG950" i="7"/>
  <c r="BF951" i="7"/>
  <c r="BG951" i="7"/>
  <c r="BF952" i="7"/>
  <c r="BG952" i="7"/>
  <c r="BF953" i="7"/>
  <c r="BG953" i="7"/>
  <c r="BF954" i="7"/>
  <c r="BG954" i="7"/>
  <c r="BF955" i="7"/>
  <c r="BG955" i="7"/>
  <c r="BF956" i="7"/>
  <c r="BG956" i="7"/>
  <c r="BF957" i="7"/>
  <c r="BG957" i="7"/>
  <c r="BF958" i="7"/>
  <c r="BG958" i="7"/>
  <c r="BF959" i="7"/>
  <c r="BG959" i="7"/>
  <c r="BF960" i="7"/>
  <c r="BG960" i="7"/>
  <c r="BF961" i="7"/>
  <c r="BG961" i="7"/>
  <c r="BF962" i="7"/>
  <c r="BG962" i="7"/>
  <c r="BF963" i="7"/>
  <c r="BG963" i="7"/>
  <c r="BF964" i="7"/>
  <c r="BG964" i="7"/>
  <c r="BF965" i="7"/>
  <c r="BG965" i="7"/>
  <c r="BF966" i="7"/>
  <c r="BG966" i="7"/>
  <c r="BF967" i="7"/>
  <c r="BG967" i="7"/>
  <c r="BF968" i="7"/>
  <c r="BG968" i="7"/>
  <c r="BF969" i="7"/>
  <c r="BG969" i="7"/>
  <c r="BF970" i="7"/>
  <c r="BG970" i="7"/>
  <c r="BF971" i="7"/>
  <c r="BG971" i="7"/>
  <c r="BF972" i="7"/>
  <c r="BG972" i="7"/>
  <c r="BF973" i="7"/>
  <c r="BG973" i="7"/>
  <c r="BF974" i="7"/>
  <c r="BG974" i="7"/>
  <c r="BF975" i="7"/>
  <c r="BG975" i="7"/>
  <c r="BF976" i="7"/>
  <c r="BG976" i="7"/>
  <c r="BF977" i="7"/>
  <c r="BG977" i="7"/>
  <c r="BF978" i="7"/>
  <c r="BG978" i="7"/>
  <c r="BF979" i="7"/>
  <c r="BG979" i="7"/>
  <c r="BF980" i="7"/>
  <c r="BG980" i="7"/>
  <c r="BF981" i="7"/>
  <c r="BG981" i="7"/>
  <c r="BF982" i="7"/>
  <c r="BG982" i="7"/>
  <c r="BF983" i="7"/>
  <c r="BG983" i="7"/>
  <c r="BF984" i="7"/>
  <c r="BG984" i="7"/>
  <c r="BF985" i="7"/>
  <c r="BG985" i="7"/>
  <c r="BF986" i="7"/>
  <c r="BG986" i="7"/>
  <c r="BF987" i="7"/>
  <c r="BG987" i="7"/>
  <c r="BF988" i="7"/>
  <c r="BG988" i="7"/>
  <c r="BF989" i="7"/>
  <c r="BG989" i="7"/>
  <c r="BF990" i="7"/>
  <c r="BG990" i="7"/>
  <c r="BF991" i="7"/>
  <c r="BG991" i="7"/>
  <c r="BF992" i="7"/>
  <c r="BG992" i="7"/>
  <c r="BF993" i="7"/>
  <c r="BG993" i="7"/>
  <c r="BF994" i="7"/>
  <c r="BG994" i="7"/>
  <c r="BF995" i="7"/>
  <c r="BG995" i="7"/>
  <c r="BF996" i="7"/>
  <c r="BG996" i="7"/>
  <c r="BF997" i="7"/>
  <c r="BG997" i="7"/>
  <c r="BF998" i="7"/>
  <c r="BG998" i="7"/>
  <c r="BF999" i="7"/>
  <c r="BG999" i="7"/>
  <c r="BF1000" i="7"/>
  <c r="BG1000" i="7"/>
  <c r="BF1001" i="7"/>
  <c r="BG1001" i="7"/>
  <c r="BF1002" i="7"/>
  <c r="BG1002" i="7"/>
  <c r="BF1003" i="7"/>
  <c r="BG1003" i="7"/>
  <c r="BF1004" i="7"/>
  <c r="BG1004" i="7"/>
  <c r="BF1005" i="7"/>
  <c r="BG1005" i="7"/>
  <c r="BF1006" i="7"/>
  <c r="BG1006" i="7"/>
  <c r="BF1007" i="7"/>
  <c r="BG1007" i="7"/>
  <c r="BF1008" i="7"/>
  <c r="BG1008" i="7"/>
  <c r="BF1009" i="7"/>
  <c r="BG1009" i="7"/>
  <c r="BF1010" i="7"/>
  <c r="BG1010" i="7"/>
  <c r="BF1011" i="7"/>
  <c r="BG1011" i="7"/>
  <c r="BF1012" i="7"/>
  <c r="BG1012" i="7"/>
  <c r="BF1013" i="7"/>
  <c r="BG1013" i="7"/>
  <c r="BF1014" i="7"/>
  <c r="BG1014" i="7"/>
  <c r="BF1015" i="7"/>
  <c r="BG1015" i="7"/>
  <c r="BF1016" i="7"/>
  <c r="BG1016" i="7"/>
  <c r="BF1017" i="7"/>
  <c r="BG1017" i="7"/>
  <c r="BF1018" i="7"/>
  <c r="BG1018" i="7"/>
  <c r="BF1019" i="7"/>
  <c r="BG1019" i="7"/>
  <c r="BF1020" i="7"/>
  <c r="BG1020" i="7"/>
  <c r="BF1021" i="7"/>
  <c r="BG1021" i="7"/>
  <c r="BF1022" i="7"/>
  <c r="BG1022" i="7"/>
  <c r="BF1023" i="7"/>
  <c r="BG1023" i="7"/>
  <c r="BF1024" i="7"/>
  <c r="BG1024" i="7"/>
  <c r="BF1025" i="7"/>
  <c r="BG1025" i="7"/>
  <c r="BF1026" i="7"/>
  <c r="BG1026" i="7"/>
  <c r="BF1027" i="7"/>
  <c r="BG1027" i="7"/>
  <c r="BF1028" i="7"/>
  <c r="BG1028" i="7"/>
  <c r="BF1029" i="7"/>
  <c r="BG1029" i="7"/>
  <c r="BF1030" i="7"/>
  <c r="BG1030" i="7"/>
  <c r="BF1031" i="7"/>
  <c r="BG1031" i="7"/>
  <c r="BF1032" i="7"/>
  <c r="BG1032" i="7"/>
  <c r="BF1033" i="7"/>
  <c r="BG1033" i="7"/>
  <c r="BF1034" i="7"/>
  <c r="BG1034" i="7"/>
  <c r="BG35" i="7"/>
  <c r="BF35" i="7"/>
  <c r="BG34" i="7"/>
  <c r="BF34" i="7"/>
  <c r="AL108" i="8"/>
  <c r="AL342" i="8"/>
  <c r="AL341" i="8"/>
  <c r="AL219" i="8"/>
  <c r="AL40" i="8"/>
  <c r="AL359" i="8"/>
  <c r="AL310" i="8"/>
  <c r="AL179" i="8"/>
  <c r="AL94" i="8"/>
  <c r="AL95" i="8"/>
  <c r="AL380" i="8"/>
  <c r="AL317" i="8"/>
  <c r="AL80" i="8"/>
  <c r="AL372" i="8"/>
  <c r="AL238" i="8"/>
  <c r="AL385" i="8"/>
  <c r="AL363" i="8"/>
  <c r="AL356" i="8"/>
  <c r="AL354" i="8"/>
  <c r="AL365" i="8"/>
  <c r="AL377" i="8"/>
  <c r="AL378" i="8"/>
  <c r="AL161" i="8"/>
  <c r="AL357" i="8"/>
  <c r="AL369" i="8"/>
  <c r="AL251" i="8"/>
  <c r="AL129" i="8"/>
  <c r="AL360" i="8"/>
  <c r="AL334" i="8"/>
  <c r="AL381" i="8"/>
  <c r="AL386" i="8"/>
  <c r="AL54" i="8"/>
  <c r="AL376" i="8"/>
  <c r="AL364" i="8"/>
  <c r="AL283" i="8"/>
  <c r="AL282" i="8"/>
  <c r="AL274" i="8"/>
  <c r="AL367" i="8"/>
  <c r="AL91" i="8"/>
  <c r="AL199" i="8"/>
  <c r="AL383" i="8"/>
  <c r="AW90" i="7"/>
  <c r="AW98" i="7"/>
  <c r="AW322" i="7"/>
  <c r="AW402" i="7"/>
  <c r="AW643" i="7"/>
  <c r="AW838" i="7"/>
  <c r="AW902" i="7"/>
  <c r="AW934" i="7"/>
  <c r="AZ747" i="7"/>
  <c r="AZ752" i="7"/>
  <c r="BB340" i="7"/>
  <c r="AZ370" i="7"/>
  <c r="AZ393" i="7"/>
  <c r="AZ404" i="7"/>
  <c r="AZ408" i="7"/>
  <c r="AZ418" i="7"/>
  <c r="AZ424" i="7"/>
  <c r="AZ445" i="7"/>
  <c r="AZ472" i="7"/>
  <c r="AZ493" i="7"/>
  <c r="AZ495" i="7"/>
  <c r="AZ504" i="7"/>
  <c r="AZ508" i="7"/>
  <c r="AZ621" i="7"/>
  <c r="AZ625" i="7"/>
  <c r="AZ654" i="7"/>
  <c r="AZ657" i="7"/>
  <c r="AZ658" i="7"/>
  <c r="AZ659" i="7"/>
  <c r="AZ662" i="7"/>
  <c r="AZ663" i="7"/>
  <c r="AZ664" i="7"/>
  <c r="AZ666" i="7"/>
  <c r="AZ667" i="7"/>
  <c r="AZ669" i="7"/>
  <c r="AZ671" i="7"/>
  <c r="AZ672" i="7"/>
  <c r="AZ673" i="7"/>
  <c r="AZ674" i="7"/>
  <c r="AZ675" i="7"/>
  <c r="AZ676" i="7"/>
  <c r="AZ677" i="7"/>
  <c r="AZ679" i="7"/>
  <c r="AZ681" i="7"/>
  <c r="AZ682" i="7"/>
  <c r="AZ684" i="7"/>
  <c r="AZ685" i="7"/>
  <c r="AZ687" i="7"/>
  <c r="AZ688" i="7"/>
  <c r="AZ689" i="7"/>
  <c r="AZ692" i="7"/>
  <c r="AZ695" i="7"/>
  <c r="AZ699" i="7"/>
  <c r="AZ701" i="7"/>
  <c r="AZ702" i="7"/>
  <c r="AZ703" i="7"/>
  <c r="AZ704" i="7"/>
  <c r="AZ710" i="7"/>
  <c r="AZ716" i="7"/>
  <c r="AZ717" i="7"/>
  <c r="AZ59" i="7"/>
  <c r="AZ78" i="7"/>
  <c r="AZ80" i="7"/>
  <c r="AZ94" i="7"/>
  <c r="AZ104" i="7"/>
  <c r="AZ122" i="7"/>
  <c r="AZ174" i="7"/>
  <c r="AZ178" i="7"/>
  <c r="AZ179" i="7"/>
  <c r="AL195" i="8"/>
  <c r="AL235" i="8"/>
  <c r="AL243" i="8"/>
  <c r="AL259" i="8"/>
  <c r="AL275" i="8"/>
  <c r="AL291" i="8"/>
  <c r="AL355" i="8"/>
  <c r="AL358" i="8"/>
  <c r="AL366" i="8"/>
  <c r="AL370" i="8"/>
  <c r="AL371" i="8"/>
  <c r="AL373" i="8"/>
  <c r="AL374" i="8"/>
  <c r="AL362" i="8"/>
  <c r="AL522" i="8"/>
  <c r="AL530" i="8"/>
  <c r="AL538" i="8"/>
  <c r="AL546" i="8"/>
  <c r="AL554" i="8"/>
  <c r="AL562" i="8"/>
  <c r="AL570" i="8"/>
  <c r="AL578" i="8"/>
  <c r="AL586" i="8"/>
  <c r="AL594" i="8"/>
  <c r="AL602" i="8"/>
  <c r="AL610" i="8"/>
  <c r="AL618" i="8"/>
  <c r="AL626" i="8"/>
  <c r="AL634" i="8"/>
  <c r="AL394" i="8"/>
  <c r="AL402" i="8"/>
  <c r="AL410" i="8"/>
  <c r="AL418" i="8"/>
  <c r="AL426" i="8"/>
  <c r="AL434" i="8"/>
  <c r="AL442" i="8"/>
  <c r="AL450" i="8"/>
  <c r="AL458" i="8"/>
  <c r="AL466" i="8"/>
  <c r="AL474" i="8"/>
  <c r="AL482" i="8"/>
  <c r="AL490" i="8"/>
  <c r="AL498" i="8"/>
  <c r="AL506" i="8"/>
  <c r="AL514" i="8"/>
  <c r="AL352" i="8"/>
  <c r="AL353" i="8"/>
  <c r="AL361" i="8"/>
  <c r="AL368" i="8"/>
  <c r="AL375" i="8"/>
  <c r="AL379" i="8"/>
  <c r="AL382" i="8"/>
  <c r="AL384" i="8"/>
  <c r="AL387" i="8"/>
  <c r="AL388" i="8"/>
  <c r="AL389" i="8"/>
  <c r="AL390" i="8"/>
  <c r="AL391" i="8"/>
  <c r="AL392" i="8"/>
  <c r="AL393" i="8"/>
  <c r="AL395" i="8"/>
  <c r="AL396" i="8"/>
  <c r="AL397" i="8"/>
  <c r="AL398" i="8"/>
  <c r="AL399" i="8"/>
  <c r="AL400" i="8"/>
  <c r="AL401" i="8"/>
  <c r="AL403" i="8"/>
  <c r="AL404" i="8"/>
  <c r="AL405" i="8"/>
  <c r="AL406" i="8"/>
  <c r="AL407" i="8"/>
  <c r="AL408" i="8"/>
  <c r="AL409" i="8"/>
  <c r="AL411" i="8"/>
  <c r="AL412" i="8"/>
  <c r="AL413" i="8"/>
  <c r="AL414" i="8"/>
  <c r="AL415" i="8"/>
  <c r="AL416" i="8"/>
  <c r="AL417" i="8"/>
  <c r="AL419" i="8"/>
  <c r="AL420" i="8"/>
  <c r="AL421" i="8"/>
  <c r="AL422" i="8"/>
  <c r="AL423" i="8"/>
  <c r="AL424" i="8"/>
  <c r="AL425" i="8"/>
  <c r="AL427" i="8"/>
  <c r="AL428" i="8"/>
  <c r="AL429" i="8"/>
  <c r="AL430" i="8"/>
  <c r="AL431" i="8"/>
  <c r="AL432" i="8"/>
  <c r="AL433" i="8"/>
  <c r="AL435" i="8"/>
  <c r="AL436" i="8"/>
  <c r="AL437" i="8"/>
  <c r="AL438" i="8"/>
  <c r="AL439" i="8"/>
  <c r="AL440" i="8"/>
  <c r="AL441" i="8"/>
  <c r="AL443" i="8"/>
  <c r="AL444" i="8"/>
  <c r="AL445" i="8"/>
  <c r="AL446" i="8"/>
  <c r="AL447" i="8"/>
  <c r="AL448" i="8"/>
  <c r="AL449" i="8"/>
  <c r="AL451" i="8"/>
  <c r="AL452" i="8"/>
  <c r="AL453" i="8"/>
  <c r="AL454" i="8"/>
  <c r="AL455" i="8"/>
  <c r="AL456" i="8"/>
  <c r="AL457" i="8"/>
  <c r="AL459" i="8"/>
  <c r="AL460" i="8"/>
  <c r="AL461" i="8"/>
  <c r="AL462" i="8"/>
  <c r="AL463" i="8"/>
  <c r="AL464" i="8"/>
  <c r="AL465" i="8"/>
  <c r="AL467" i="8"/>
  <c r="AL468" i="8"/>
  <c r="AL469" i="8"/>
  <c r="AL470" i="8"/>
  <c r="AL471" i="8"/>
  <c r="AL472" i="8"/>
  <c r="AL473" i="8"/>
  <c r="AL475" i="8"/>
  <c r="AL476" i="8"/>
  <c r="AL477" i="8"/>
  <c r="AL478" i="8"/>
  <c r="AL479" i="8"/>
  <c r="AL480" i="8"/>
  <c r="AL481" i="8"/>
  <c r="AL483" i="8"/>
  <c r="AL484" i="8"/>
  <c r="AL485" i="8"/>
  <c r="AL486" i="8"/>
  <c r="AL487" i="8"/>
  <c r="AL488" i="8"/>
  <c r="AL489" i="8"/>
  <c r="AL491" i="8"/>
  <c r="AL492" i="8"/>
  <c r="AL493" i="8"/>
  <c r="AL494" i="8"/>
  <c r="AL495" i="8"/>
  <c r="AL496" i="8"/>
  <c r="AL497" i="8"/>
  <c r="AL499" i="8"/>
  <c r="AL500" i="8"/>
  <c r="AL501" i="8"/>
  <c r="AL502" i="8"/>
  <c r="AL503" i="8"/>
  <c r="AL504" i="8"/>
  <c r="AL505" i="8"/>
  <c r="AL507" i="8"/>
  <c r="AL508" i="8"/>
  <c r="AL509" i="8"/>
  <c r="AL510" i="8"/>
  <c r="AL511" i="8"/>
  <c r="AL512" i="8"/>
  <c r="AL513" i="8"/>
  <c r="AL515" i="8"/>
  <c r="AL516" i="8"/>
  <c r="AL517" i="8"/>
  <c r="AL518" i="8"/>
  <c r="AL519" i="8"/>
  <c r="AL520" i="8"/>
  <c r="AL521" i="8"/>
  <c r="AL523" i="8"/>
  <c r="AL524" i="8"/>
  <c r="AL525" i="8"/>
  <c r="AL526" i="8"/>
  <c r="AL527" i="8"/>
  <c r="AL528" i="8"/>
  <c r="AL529" i="8"/>
  <c r="AL531" i="8"/>
  <c r="AL532" i="8"/>
  <c r="AL533" i="8"/>
  <c r="AL534" i="8"/>
  <c r="AL535" i="8"/>
  <c r="AL536" i="8"/>
  <c r="AL537" i="8"/>
  <c r="AL539" i="8"/>
  <c r="AL540" i="8"/>
  <c r="AL541" i="8"/>
  <c r="AL542" i="8"/>
  <c r="AL543" i="8"/>
  <c r="AL544" i="8"/>
  <c r="AL545" i="8"/>
  <c r="AL547" i="8"/>
  <c r="AL548" i="8"/>
  <c r="AL549" i="8"/>
  <c r="AL550" i="8"/>
  <c r="AL551" i="8"/>
  <c r="AL552" i="8"/>
  <c r="AL553" i="8"/>
  <c r="AL555" i="8"/>
  <c r="AL556" i="8"/>
  <c r="AL557" i="8"/>
  <c r="AL558" i="8"/>
  <c r="AL559" i="8"/>
  <c r="AL560" i="8"/>
  <c r="AL561" i="8"/>
  <c r="AL563" i="8"/>
  <c r="AL564" i="8"/>
  <c r="AL565" i="8"/>
  <c r="AL566" i="8"/>
  <c r="AL567" i="8"/>
  <c r="AL568" i="8"/>
  <c r="AL569" i="8"/>
  <c r="AL571" i="8"/>
  <c r="AL572" i="8"/>
  <c r="AL573" i="8"/>
  <c r="AL574" i="8"/>
  <c r="AL575" i="8"/>
  <c r="AL576" i="8"/>
  <c r="AL577" i="8"/>
  <c r="AL579" i="8"/>
  <c r="AL580" i="8"/>
  <c r="AL581" i="8"/>
  <c r="AL582" i="8"/>
  <c r="AL583" i="8"/>
  <c r="AL584" i="8"/>
  <c r="AL585" i="8"/>
  <c r="AL587" i="8"/>
  <c r="AL588" i="8"/>
  <c r="AL589" i="8"/>
  <c r="AL590" i="8"/>
  <c r="AL591" i="8"/>
  <c r="AL592" i="8"/>
  <c r="AL593" i="8"/>
  <c r="AL595" i="8"/>
  <c r="AL596" i="8"/>
  <c r="AL597" i="8"/>
  <c r="AL598" i="8"/>
  <c r="AL599" i="8"/>
  <c r="AL600" i="8"/>
  <c r="AL601" i="8"/>
  <c r="AL603" i="8"/>
  <c r="AL604" i="8"/>
  <c r="AL605" i="8"/>
  <c r="AL606" i="8"/>
  <c r="AL607" i="8"/>
  <c r="AL608" i="8"/>
  <c r="AL609" i="8"/>
  <c r="AL611" i="8"/>
  <c r="AL612" i="8"/>
  <c r="AL613" i="8"/>
  <c r="AL614" i="8"/>
  <c r="AL615" i="8"/>
  <c r="AL616" i="8"/>
  <c r="AL617" i="8"/>
  <c r="AL619" i="8"/>
  <c r="AL620" i="8"/>
  <c r="AL621" i="8"/>
  <c r="AL622" i="8"/>
  <c r="AL623" i="8"/>
  <c r="AL624" i="8"/>
  <c r="AL625" i="8"/>
  <c r="AL627" i="8"/>
  <c r="AL628" i="8"/>
  <c r="AL629" i="8"/>
  <c r="AL630" i="8"/>
  <c r="AL631" i="8"/>
  <c r="AL632" i="8"/>
  <c r="AL633" i="8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52" i="7"/>
  <c r="BB53" i="7"/>
  <c r="BB54" i="7"/>
  <c r="BB55" i="7"/>
  <c r="BB56" i="7"/>
  <c r="BB57" i="7"/>
  <c r="BB58" i="7"/>
  <c r="BB59" i="7"/>
  <c r="BB60" i="7"/>
  <c r="BB61" i="7"/>
  <c r="BB62" i="7"/>
  <c r="BB63" i="7"/>
  <c r="BB64" i="7"/>
  <c r="BB65" i="7"/>
  <c r="BB66" i="7"/>
  <c r="BB67" i="7"/>
  <c r="BB68" i="7"/>
  <c r="BB69" i="7"/>
  <c r="BB70" i="7"/>
  <c r="BB71" i="7"/>
  <c r="BB72" i="7"/>
  <c r="BB73" i="7"/>
  <c r="BB74" i="7"/>
  <c r="BB75" i="7"/>
  <c r="BB76" i="7"/>
  <c r="BB77" i="7"/>
  <c r="BB78" i="7"/>
  <c r="BB79" i="7"/>
  <c r="BB80" i="7"/>
  <c r="BB81" i="7"/>
  <c r="BB82" i="7"/>
  <c r="BB83" i="7"/>
  <c r="BB84" i="7"/>
  <c r="BB85" i="7"/>
  <c r="BB86" i="7"/>
  <c r="BB87" i="7"/>
  <c r="BB88" i="7"/>
  <c r="BB89" i="7"/>
  <c r="BB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B103" i="7"/>
  <c r="BB104" i="7"/>
  <c r="BB105" i="7"/>
  <c r="BB106" i="7"/>
  <c r="BB107" i="7"/>
  <c r="BB108" i="7"/>
  <c r="BB109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126" i="7"/>
  <c r="BB127" i="7"/>
  <c r="BB128" i="7"/>
  <c r="BB129" i="7"/>
  <c r="BB130" i="7"/>
  <c r="BB131" i="7"/>
  <c r="BB132" i="7"/>
  <c r="BB133" i="7"/>
  <c r="BB134" i="7"/>
  <c r="BB135" i="7"/>
  <c r="BB136" i="7"/>
  <c r="BB137" i="7"/>
  <c r="BB138" i="7"/>
  <c r="BB139" i="7"/>
  <c r="BB140" i="7"/>
  <c r="BB141" i="7"/>
  <c r="BB142" i="7"/>
  <c r="BB143" i="7"/>
  <c r="BB144" i="7"/>
  <c r="BB145" i="7"/>
  <c r="BB146" i="7"/>
  <c r="BB147" i="7"/>
  <c r="BB148" i="7"/>
  <c r="BB149" i="7"/>
  <c r="BB150" i="7"/>
  <c r="BB151" i="7"/>
  <c r="BB152" i="7"/>
  <c r="BB153" i="7"/>
  <c r="BB154" i="7"/>
  <c r="BB155" i="7"/>
  <c r="BB156" i="7"/>
  <c r="BB157" i="7"/>
  <c r="BB158" i="7"/>
  <c r="BB159" i="7"/>
  <c r="BB160" i="7"/>
  <c r="BB161" i="7"/>
  <c r="BB162" i="7"/>
  <c r="BB163" i="7"/>
  <c r="BB164" i="7"/>
  <c r="BB165" i="7"/>
  <c r="BB166" i="7"/>
  <c r="BB167" i="7"/>
  <c r="BB168" i="7"/>
  <c r="BB169" i="7"/>
  <c r="BB170" i="7"/>
  <c r="BB171" i="7"/>
  <c r="BB172" i="7"/>
  <c r="BB173" i="7"/>
  <c r="BB174" i="7"/>
  <c r="BB175" i="7"/>
  <c r="BB176" i="7"/>
  <c r="BB177" i="7"/>
  <c r="BB178" i="7"/>
  <c r="BB179" i="7"/>
  <c r="BB180" i="7"/>
  <c r="BB181" i="7"/>
  <c r="BB182" i="7"/>
  <c r="BB183" i="7"/>
  <c r="BB184" i="7"/>
  <c r="BB185" i="7"/>
  <c r="BB186" i="7"/>
  <c r="BB187" i="7"/>
  <c r="BB188" i="7"/>
  <c r="BB189" i="7"/>
  <c r="BB190" i="7"/>
  <c r="BB191" i="7"/>
  <c r="BB192" i="7"/>
  <c r="BB193" i="7"/>
  <c r="BB194" i="7"/>
  <c r="BB195" i="7"/>
  <c r="BB196" i="7"/>
  <c r="BB197" i="7"/>
  <c r="BB198" i="7"/>
  <c r="BB199" i="7"/>
  <c r="BB200" i="7"/>
  <c r="BB201" i="7"/>
  <c r="BB202" i="7"/>
  <c r="BB203" i="7"/>
  <c r="BB204" i="7"/>
  <c r="BB205" i="7"/>
  <c r="BB206" i="7"/>
  <c r="BB207" i="7"/>
  <c r="BB208" i="7"/>
  <c r="BB209" i="7"/>
  <c r="BB210" i="7"/>
  <c r="BB211" i="7"/>
  <c r="BB212" i="7"/>
  <c r="BB213" i="7"/>
  <c r="BB214" i="7"/>
  <c r="BB215" i="7"/>
  <c r="BB216" i="7"/>
  <c r="BB217" i="7"/>
  <c r="BB218" i="7"/>
  <c r="BB219" i="7"/>
  <c r="BB220" i="7"/>
  <c r="BB221" i="7"/>
  <c r="BB222" i="7"/>
  <c r="BB223" i="7"/>
  <c r="BB224" i="7"/>
  <c r="BB225" i="7"/>
  <c r="BB226" i="7"/>
  <c r="BB230" i="7"/>
  <c r="BB231" i="7"/>
  <c r="BB232" i="7"/>
  <c r="BB233" i="7"/>
  <c r="BB234" i="7"/>
  <c r="BB235" i="7"/>
  <c r="BB236" i="7"/>
  <c r="BB237" i="7"/>
  <c r="BB238" i="7"/>
  <c r="BB239" i="7"/>
  <c r="BB240" i="7"/>
  <c r="BB241" i="7"/>
  <c r="BB242" i="7"/>
  <c r="BB243" i="7"/>
  <c r="BB244" i="7"/>
  <c r="BB245" i="7"/>
  <c r="BB246" i="7"/>
  <c r="BB247" i="7"/>
  <c r="BB248" i="7"/>
  <c r="BB249" i="7"/>
  <c r="BB250" i="7"/>
  <c r="BB251" i="7"/>
  <c r="BB252" i="7"/>
  <c r="BB253" i="7"/>
  <c r="BB254" i="7"/>
  <c r="BB255" i="7"/>
  <c r="BB256" i="7"/>
  <c r="BB257" i="7"/>
  <c r="BB258" i="7"/>
  <c r="BB259" i="7"/>
  <c r="BB260" i="7"/>
  <c r="BB261" i="7"/>
  <c r="BB262" i="7"/>
  <c r="BB263" i="7"/>
  <c r="BB264" i="7"/>
  <c r="BB265" i="7"/>
  <c r="BB266" i="7"/>
  <c r="BB267" i="7"/>
  <c r="BB268" i="7"/>
  <c r="BB269" i="7"/>
  <c r="BB270" i="7"/>
  <c r="BB271" i="7"/>
  <c r="BB272" i="7"/>
  <c r="BB273" i="7"/>
  <c r="BB274" i="7"/>
  <c r="BB275" i="7"/>
  <c r="BB276" i="7"/>
  <c r="BB277" i="7"/>
  <c r="BB278" i="7"/>
  <c r="BB279" i="7"/>
  <c r="BB280" i="7"/>
  <c r="BB281" i="7"/>
  <c r="BB282" i="7"/>
  <c r="BB283" i="7"/>
  <c r="BB284" i="7"/>
  <c r="BB285" i="7"/>
  <c r="BB286" i="7"/>
  <c r="BB287" i="7"/>
  <c r="BB288" i="7"/>
  <c r="BB289" i="7"/>
  <c r="BB290" i="7"/>
  <c r="BB291" i="7"/>
  <c r="BB292" i="7"/>
  <c r="BB293" i="7"/>
  <c r="BB294" i="7"/>
  <c r="BB295" i="7"/>
  <c r="BB296" i="7"/>
  <c r="BB297" i="7"/>
  <c r="BB298" i="7"/>
  <c r="BB299" i="7"/>
  <c r="BB300" i="7"/>
  <c r="BB301" i="7"/>
  <c r="BB302" i="7"/>
  <c r="BB303" i="7"/>
  <c r="BB304" i="7"/>
  <c r="BB305" i="7"/>
  <c r="BB306" i="7"/>
  <c r="BB307" i="7"/>
  <c r="BB308" i="7"/>
  <c r="BB309" i="7"/>
  <c r="BB310" i="7"/>
  <c r="BB311" i="7"/>
  <c r="BB312" i="7"/>
  <c r="BB313" i="7"/>
  <c r="BB314" i="7"/>
  <c r="BB315" i="7"/>
  <c r="BB316" i="7"/>
  <c r="BB317" i="7"/>
  <c r="BB318" i="7"/>
  <c r="BB319" i="7"/>
  <c r="BB320" i="7"/>
  <c r="BB321" i="7"/>
  <c r="BB322" i="7"/>
  <c r="BB323" i="7"/>
  <c r="BB324" i="7"/>
  <c r="BB325" i="7"/>
  <c r="BB326" i="7"/>
  <c r="BB327" i="7"/>
  <c r="BB328" i="7"/>
  <c r="BB329" i="7"/>
  <c r="BB330" i="7"/>
  <c r="BB331" i="7"/>
  <c r="BB332" i="7"/>
  <c r="BB333" i="7"/>
  <c r="BB334" i="7"/>
  <c r="BB335" i="7"/>
  <c r="BB336" i="7"/>
  <c r="BB337" i="7"/>
  <c r="BB338" i="7"/>
  <c r="BB339" i="7"/>
  <c r="BB341" i="7"/>
  <c r="BB342" i="7"/>
  <c r="BB343" i="7"/>
  <c r="BB344" i="7"/>
  <c r="BB345" i="7"/>
  <c r="BB346" i="7"/>
  <c r="BB347" i="7"/>
  <c r="BB348" i="7"/>
  <c r="BB349" i="7"/>
  <c r="BB350" i="7"/>
  <c r="BB351" i="7"/>
  <c r="BB352" i="7"/>
  <c r="BB353" i="7"/>
  <c r="BB354" i="7"/>
  <c r="BB355" i="7"/>
  <c r="BB356" i="7"/>
  <c r="BB357" i="7"/>
  <c r="BB358" i="7"/>
  <c r="BB359" i="7"/>
  <c r="BB360" i="7"/>
  <c r="BB361" i="7"/>
  <c r="BB362" i="7"/>
  <c r="BB363" i="7"/>
  <c r="BB364" i="7"/>
  <c r="BB365" i="7"/>
  <c r="BB366" i="7"/>
  <c r="BB367" i="7"/>
  <c r="BB368" i="7"/>
  <c r="BB369" i="7"/>
  <c r="BB370" i="7"/>
  <c r="BB371" i="7"/>
  <c r="BB372" i="7"/>
  <c r="BB373" i="7"/>
  <c r="BB374" i="7"/>
  <c r="BB375" i="7"/>
  <c r="BB376" i="7"/>
  <c r="BB377" i="7"/>
  <c r="BB378" i="7"/>
  <c r="BB379" i="7"/>
  <c r="BB380" i="7"/>
  <c r="BB381" i="7"/>
  <c r="BB382" i="7"/>
  <c r="BB383" i="7"/>
  <c r="BB384" i="7"/>
  <c r="BB385" i="7"/>
  <c r="BB386" i="7"/>
  <c r="BB387" i="7"/>
  <c r="BB388" i="7"/>
  <c r="BB389" i="7"/>
  <c r="BB390" i="7"/>
  <c r="BB391" i="7"/>
  <c r="BB392" i="7"/>
  <c r="BB393" i="7"/>
  <c r="BB394" i="7"/>
  <c r="BB395" i="7"/>
  <c r="BB396" i="7"/>
  <c r="BB397" i="7"/>
  <c r="BB398" i="7"/>
  <c r="BB399" i="7"/>
  <c r="BB400" i="7"/>
  <c r="BB401" i="7"/>
  <c r="BB402" i="7"/>
  <c r="BB403" i="7"/>
  <c r="BB404" i="7"/>
  <c r="BB405" i="7"/>
  <c r="BB406" i="7"/>
  <c r="BB407" i="7"/>
  <c r="BB408" i="7"/>
  <c r="BB409" i="7"/>
  <c r="BB410" i="7"/>
  <c r="BB411" i="7"/>
  <c r="BB412" i="7"/>
  <c r="BB413" i="7"/>
  <c r="BB414" i="7"/>
  <c r="BB415" i="7"/>
  <c r="BB416" i="7"/>
  <c r="BB417" i="7"/>
  <c r="BB418" i="7"/>
  <c r="BB419" i="7"/>
  <c r="BB420" i="7"/>
  <c r="BB421" i="7"/>
  <c r="BB422" i="7"/>
  <c r="BB423" i="7"/>
  <c r="BB424" i="7"/>
  <c r="BB425" i="7"/>
  <c r="BB426" i="7"/>
  <c r="BB427" i="7"/>
  <c r="BB428" i="7"/>
  <c r="BB429" i="7"/>
  <c r="BB430" i="7"/>
  <c r="BB431" i="7"/>
  <c r="BB432" i="7"/>
  <c r="BB433" i="7"/>
  <c r="BB434" i="7"/>
  <c r="BB435" i="7"/>
  <c r="BB436" i="7"/>
  <c r="BB437" i="7"/>
  <c r="BB438" i="7"/>
  <c r="BB439" i="7"/>
  <c r="BB440" i="7"/>
  <c r="BB441" i="7"/>
  <c r="BB442" i="7"/>
  <c r="BB443" i="7"/>
  <c r="BB444" i="7"/>
  <c r="BB445" i="7"/>
  <c r="BB446" i="7"/>
  <c r="BB447" i="7"/>
  <c r="BB448" i="7"/>
  <c r="BB449" i="7"/>
  <c r="BB450" i="7"/>
  <c r="BB451" i="7"/>
  <c r="BB452" i="7"/>
  <c r="BB453" i="7"/>
  <c r="BB454" i="7"/>
  <c r="BB455" i="7"/>
  <c r="BB456" i="7"/>
  <c r="BB457" i="7"/>
  <c r="BB458" i="7"/>
  <c r="BB459" i="7"/>
  <c r="BB460" i="7"/>
  <c r="BB461" i="7"/>
  <c r="BB462" i="7"/>
  <c r="BB463" i="7"/>
  <c r="BB464" i="7"/>
  <c r="BB465" i="7"/>
  <c r="BB466" i="7"/>
  <c r="BB467" i="7"/>
  <c r="BB468" i="7"/>
  <c r="BB469" i="7"/>
  <c r="BB470" i="7"/>
  <c r="BB471" i="7"/>
  <c r="BB472" i="7"/>
  <c r="BB473" i="7"/>
  <c r="BB474" i="7"/>
  <c r="BB475" i="7"/>
  <c r="BB476" i="7"/>
  <c r="BB477" i="7"/>
  <c r="BB478" i="7"/>
  <c r="BB479" i="7"/>
  <c r="BB480" i="7"/>
  <c r="BB481" i="7"/>
  <c r="BB482" i="7"/>
  <c r="BB483" i="7"/>
  <c r="BB484" i="7"/>
  <c r="BB485" i="7"/>
  <c r="BB486" i="7"/>
  <c r="BB487" i="7"/>
  <c r="BB488" i="7"/>
  <c r="BB489" i="7"/>
  <c r="BB490" i="7"/>
  <c r="BB491" i="7"/>
  <c r="BB492" i="7"/>
  <c r="BB493" i="7"/>
  <c r="BB494" i="7"/>
  <c r="BB495" i="7"/>
  <c r="BB496" i="7"/>
  <c r="BB497" i="7"/>
  <c r="BB498" i="7"/>
  <c r="BB499" i="7"/>
  <c r="BB500" i="7"/>
  <c r="BB501" i="7"/>
  <c r="BB502" i="7"/>
  <c r="BB503" i="7"/>
  <c r="BB504" i="7"/>
  <c r="BB505" i="7"/>
  <c r="BB506" i="7"/>
  <c r="BB507" i="7"/>
  <c r="BB508" i="7"/>
  <c r="BB509" i="7"/>
  <c r="BB510" i="7"/>
  <c r="BB511" i="7"/>
  <c r="BB512" i="7"/>
  <c r="BB513" i="7"/>
  <c r="BB514" i="7"/>
  <c r="BB515" i="7"/>
  <c r="BB516" i="7"/>
  <c r="BB517" i="7"/>
  <c r="BB518" i="7"/>
  <c r="BB519" i="7"/>
  <c r="BB520" i="7"/>
  <c r="BB521" i="7"/>
  <c r="BB522" i="7"/>
  <c r="BB523" i="7"/>
  <c r="BB524" i="7"/>
  <c r="BB525" i="7"/>
  <c r="BB526" i="7"/>
  <c r="BB527" i="7"/>
  <c r="BB528" i="7"/>
  <c r="BB529" i="7"/>
  <c r="BB530" i="7"/>
  <c r="BB531" i="7"/>
  <c r="BB532" i="7"/>
  <c r="BB533" i="7"/>
  <c r="BB534" i="7"/>
  <c r="BB535" i="7"/>
  <c r="BB536" i="7"/>
  <c r="BB537" i="7"/>
  <c r="BB538" i="7"/>
  <c r="BB539" i="7"/>
  <c r="BB540" i="7"/>
  <c r="BB541" i="7"/>
  <c r="BB542" i="7"/>
  <c r="BB543" i="7"/>
  <c r="BB544" i="7"/>
  <c r="BB545" i="7"/>
  <c r="BB546" i="7"/>
  <c r="BB547" i="7"/>
  <c r="BB548" i="7"/>
  <c r="BB549" i="7"/>
  <c r="BB550" i="7"/>
  <c r="BB551" i="7"/>
  <c r="BB552" i="7"/>
  <c r="BB553" i="7"/>
  <c r="BB554" i="7"/>
  <c r="BB555" i="7"/>
  <c r="BB556" i="7"/>
  <c r="BB557" i="7"/>
  <c r="BB558" i="7"/>
  <c r="BB559" i="7"/>
  <c r="BB560" i="7"/>
  <c r="BB561" i="7"/>
  <c r="BB562" i="7"/>
  <c r="BB563" i="7"/>
  <c r="BB564" i="7"/>
  <c r="BB565" i="7"/>
  <c r="BB566" i="7"/>
  <c r="BB567" i="7"/>
  <c r="BB568" i="7"/>
  <c r="BB569" i="7"/>
  <c r="BB570" i="7"/>
  <c r="BB571" i="7"/>
  <c r="BB572" i="7"/>
  <c r="BB573" i="7"/>
  <c r="BB574" i="7"/>
  <c r="BB575" i="7"/>
  <c r="BB576" i="7"/>
  <c r="BB577" i="7"/>
  <c r="BB578" i="7"/>
  <c r="BB579" i="7"/>
  <c r="BB580" i="7"/>
  <c r="BB581" i="7"/>
  <c r="BB582" i="7"/>
  <c r="BB583" i="7"/>
  <c r="BB584" i="7"/>
  <c r="BB585" i="7"/>
  <c r="BB586" i="7"/>
  <c r="BB587" i="7"/>
  <c r="BB588" i="7"/>
  <c r="BB589" i="7"/>
  <c r="BB590" i="7"/>
  <c r="BB591" i="7"/>
  <c r="BB592" i="7"/>
  <c r="BB593" i="7"/>
  <c r="BB594" i="7"/>
  <c r="BB595" i="7"/>
  <c r="BB596" i="7"/>
  <c r="BB597" i="7"/>
  <c r="BB598" i="7"/>
  <c r="BB599" i="7"/>
  <c r="BB600" i="7"/>
  <c r="BB601" i="7"/>
  <c r="BB602" i="7"/>
  <c r="BB603" i="7"/>
  <c r="BB604" i="7"/>
  <c r="BB605" i="7"/>
  <c r="BB606" i="7"/>
  <c r="BB607" i="7"/>
  <c r="BB608" i="7"/>
  <c r="BB609" i="7"/>
  <c r="BB610" i="7"/>
  <c r="BB611" i="7"/>
  <c r="BB612" i="7"/>
  <c r="BB613" i="7"/>
  <c r="BB614" i="7"/>
  <c r="BB615" i="7"/>
  <c r="BB616" i="7"/>
  <c r="BB617" i="7"/>
  <c r="BB618" i="7"/>
  <c r="BB619" i="7"/>
  <c r="BB620" i="7"/>
  <c r="BB621" i="7"/>
  <c r="BB622" i="7"/>
  <c r="BB623" i="7"/>
  <c r="BB624" i="7"/>
  <c r="BB625" i="7"/>
  <c r="BB626" i="7"/>
  <c r="BB627" i="7"/>
  <c r="BB628" i="7"/>
  <c r="BB629" i="7"/>
  <c r="BB630" i="7"/>
  <c r="BB631" i="7"/>
  <c r="BB632" i="7"/>
  <c r="BB633" i="7"/>
  <c r="BB634" i="7"/>
  <c r="BB635" i="7"/>
  <c r="BB636" i="7"/>
  <c r="BB637" i="7"/>
  <c r="BB638" i="7"/>
  <c r="BB639" i="7"/>
  <c r="BB640" i="7"/>
  <c r="BB641" i="7"/>
  <c r="BB642" i="7"/>
  <c r="BB643" i="7"/>
  <c r="BB644" i="7"/>
  <c r="BB645" i="7"/>
  <c r="BB646" i="7"/>
  <c r="BB647" i="7"/>
  <c r="BB648" i="7"/>
  <c r="BB649" i="7"/>
  <c r="BB650" i="7"/>
  <c r="BB651" i="7"/>
  <c r="BB652" i="7"/>
  <c r="BB653" i="7"/>
  <c r="BB654" i="7"/>
  <c r="BB655" i="7"/>
  <c r="BB656" i="7"/>
  <c r="BB657" i="7"/>
  <c r="BB658" i="7"/>
  <c r="BB659" i="7"/>
  <c r="BB660" i="7"/>
  <c r="BB661" i="7"/>
  <c r="BB662" i="7"/>
  <c r="BB663" i="7"/>
  <c r="BB664" i="7"/>
  <c r="BB665" i="7"/>
  <c r="BB666" i="7"/>
  <c r="BB667" i="7"/>
  <c r="BB668" i="7"/>
  <c r="BB669" i="7"/>
  <c r="BB670" i="7"/>
  <c r="BB671" i="7"/>
  <c r="BB672" i="7"/>
  <c r="BB673" i="7"/>
  <c r="BB674" i="7"/>
  <c r="BB675" i="7"/>
  <c r="BB676" i="7"/>
  <c r="BB677" i="7"/>
  <c r="BB678" i="7"/>
  <c r="BB679" i="7"/>
  <c r="BB680" i="7"/>
  <c r="BB681" i="7"/>
  <c r="BB682" i="7"/>
  <c r="BB683" i="7"/>
  <c r="BB684" i="7"/>
  <c r="BB685" i="7"/>
  <c r="BB686" i="7"/>
  <c r="BB687" i="7"/>
  <c r="BB688" i="7"/>
  <c r="BB689" i="7"/>
  <c r="BB690" i="7"/>
  <c r="BB691" i="7"/>
  <c r="BB692" i="7"/>
  <c r="BB693" i="7"/>
  <c r="BB694" i="7"/>
  <c r="BB695" i="7"/>
  <c r="BB696" i="7"/>
  <c r="BB697" i="7"/>
  <c r="BB698" i="7"/>
  <c r="BB699" i="7"/>
  <c r="BB700" i="7"/>
  <c r="BB701" i="7"/>
  <c r="BB702" i="7"/>
  <c r="BB703" i="7"/>
  <c r="BB704" i="7"/>
  <c r="BB705" i="7"/>
  <c r="BB706" i="7"/>
  <c r="BB707" i="7"/>
  <c r="BB708" i="7"/>
  <c r="BB709" i="7"/>
  <c r="BB710" i="7"/>
  <c r="BB711" i="7"/>
  <c r="BB712" i="7"/>
  <c r="BB713" i="7"/>
  <c r="BB714" i="7"/>
  <c r="BB715" i="7"/>
  <c r="BB716" i="7"/>
  <c r="BB717" i="7"/>
  <c r="BB718" i="7"/>
  <c r="BB719" i="7"/>
  <c r="BB720" i="7"/>
  <c r="BB721" i="7"/>
  <c r="BB722" i="7"/>
  <c r="BB723" i="7"/>
  <c r="BB724" i="7"/>
  <c r="BB725" i="7"/>
  <c r="BB726" i="7"/>
  <c r="BB727" i="7"/>
  <c r="BB728" i="7"/>
  <c r="BB729" i="7"/>
  <c r="BB730" i="7"/>
  <c r="BB731" i="7"/>
  <c r="BB732" i="7"/>
  <c r="BB733" i="7"/>
  <c r="BB734" i="7"/>
  <c r="BB735" i="7"/>
  <c r="BB736" i="7"/>
  <c r="BB737" i="7"/>
  <c r="BB738" i="7"/>
  <c r="BB739" i="7"/>
  <c r="BB740" i="7"/>
  <c r="BB741" i="7"/>
  <c r="BB742" i="7"/>
  <c r="BB743" i="7"/>
  <c r="BB744" i="7"/>
  <c r="BB745" i="7"/>
  <c r="BB746" i="7"/>
  <c r="BB747" i="7"/>
  <c r="BB748" i="7"/>
  <c r="BB749" i="7"/>
  <c r="BB752" i="7"/>
  <c r="BB753" i="7"/>
  <c r="BB754" i="7"/>
  <c r="BB755" i="7"/>
  <c r="BB756" i="7"/>
  <c r="BB757" i="7"/>
  <c r="BB758" i="7"/>
  <c r="BB759" i="7"/>
  <c r="BB760" i="7"/>
  <c r="BB761" i="7"/>
  <c r="BB762" i="7"/>
  <c r="BB763" i="7"/>
  <c r="BB764" i="7"/>
  <c r="BB765" i="7"/>
  <c r="BB766" i="7"/>
  <c r="BB767" i="7"/>
  <c r="BB768" i="7"/>
  <c r="BB769" i="7"/>
  <c r="BB770" i="7"/>
  <c r="BB771" i="7"/>
  <c r="BB772" i="7"/>
  <c r="BB773" i="7"/>
  <c r="BB774" i="7"/>
  <c r="BB775" i="7"/>
  <c r="BB776" i="7"/>
  <c r="BB777" i="7"/>
  <c r="BB778" i="7"/>
  <c r="BB779" i="7"/>
  <c r="BB780" i="7"/>
  <c r="BB781" i="7"/>
  <c r="BB782" i="7"/>
  <c r="BB783" i="7"/>
  <c r="BB784" i="7"/>
  <c r="BB785" i="7"/>
  <c r="BB786" i="7"/>
  <c r="BB787" i="7"/>
  <c r="BB788" i="7"/>
  <c r="BB789" i="7"/>
  <c r="BB790" i="7"/>
  <c r="BB791" i="7"/>
  <c r="BB792" i="7"/>
  <c r="BB793" i="7"/>
  <c r="BB794" i="7"/>
  <c r="BB795" i="7"/>
  <c r="BB796" i="7"/>
  <c r="BB797" i="7"/>
  <c r="BB798" i="7"/>
  <c r="BB799" i="7"/>
  <c r="BB800" i="7"/>
  <c r="BB801" i="7"/>
  <c r="BB802" i="7"/>
  <c r="BB803" i="7"/>
  <c r="BB804" i="7"/>
  <c r="BB805" i="7"/>
  <c r="BB806" i="7"/>
  <c r="BB807" i="7"/>
  <c r="BB808" i="7"/>
  <c r="BB809" i="7"/>
  <c r="BB810" i="7"/>
  <c r="BB811" i="7"/>
  <c r="BB812" i="7"/>
  <c r="BB813" i="7"/>
  <c r="BB814" i="7"/>
  <c r="BB815" i="7"/>
  <c r="BB816" i="7"/>
  <c r="BB817" i="7"/>
  <c r="BB818" i="7"/>
  <c r="BB819" i="7"/>
  <c r="BB820" i="7"/>
  <c r="BB821" i="7"/>
  <c r="BB822" i="7"/>
  <c r="BB823" i="7"/>
  <c r="BB824" i="7"/>
  <c r="BB825" i="7"/>
  <c r="BB826" i="7"/>
  <c r="BB827" i="7"/>
  <c r="BB828" i="7"/>
  <c r="BB829" i="7"/>
  <c r="BB830" i="7"/>
  <c r="BB831" i="7"/>
  <c r="BB832" i="7"/>
  <c r="BB833" i="7"/>
  <c r="BB834" i="7"/>
  <c r="BB835" i="7"/>
  <c r="BB836" i="7"/>
  <c r="BB837" i="7"/>
  <c r="BB838" i="7"/>
  <c r="BB839" i="7"/>
  <c r="BB840" i="7"/>
  <c r="BB841" i="7"/>
  <c r="BB842" i="7"/>
  <c r="BB843" i="7"/>
  <c r="BB844" i="7"/>
  <c r="BB845" i="7"/>
  <c r="BB846" i="7"/>
  <c r="BB847" i="7"/>
  <c r="BB848" i="7"/>
  <c r="BB849" i="7"/>
  <c r="BB850" i="7"/>
  <c r="BB851" i="7"/>
  <c r="BB852" i="7"/>
  <c r="BB853" i="7"/>
  <c r="BB854" i="7"/>
  <c r="BB855" i="7"/>
  <c r="BB856" i="7"/>
  <c r="BB857" i="7"/>
  <c r="BB858" i="7"/>
  <c r="BB859" i="7"/>
  <c r="BB860" i="7"/>
  <c r="BB861" i="7"/>
  <c r="BB862" i="7"/>
  <c r="BB863" i="7"/>
  <c r="BB864" i="7"/>
  <c r="BB865" i="7"/>
  <c r="BB866" i="7"/>
  <c r="BB867" i="7"/>
  <c r="BB868" i="7"/>
  <c r="BB869" i="7"/>
  <c r="BB870" i="7"/>
  <c r="BB871" i="7"/>
  <c r="BB872" i="7"/>
  <c r="BB873" i="7"/>
  <c r="BB874" i="7"/>
  <c r="BB875" i="7"/>
  <c r="BB876" i="7"/>
  <c r="BB877" i="7"/>
  <c r="BB878" i="7"/>
  <c r="BB879" i="7"/>
  <c r="BB880" i="7"/>
  <c r="BB881" i="7"/>
  <c r="BB882" i="7"/>
  <c r="BB883" i="7"/>
  <c r="BB884" i="7"/>
  <c r="BB885" i="7"/>
  <c r="BB886" i="7"/>
  <c r="BB887" i="7"/>
  <c r="BB888" i="7"/>
  <c r="BB889" i="7"/>
  <c r="BB890" i="7"/>
  <c r="BB891" i="7"/>
  <c r="BB892" i="7"/>
  <c r="BB893" i="7"/>
  <c r="BB894" i="7"/>
  <c r="BB895" i="7"/>
  <c r="BB896" i="7"/>
  <c r="BB897" i="7"/>
  <c r="BB898" i="7"/>
  <c r="BB899" i="7"/>
  <c r="BB900" i="7"/>
  <c r="BB901" i="7"/>
  <c r="BB902" i="7"/>
  <c r="BB903" i="7"/>
  <c r="BB904" i="7"/>
  <c r="BB905" i="7"/>
  <c r="BB906" i="7"/>
  <c r="BB907" i="7"/>
  <c r="BB908" i="7"/>
  <c r="BB909" i="7"/>
  <c r="BB910" i="7"/>
  <c r="BB911" i="7"/>
  <c r="BB912" i="7"/>
  <c r="BB913" i="7"/>
  <c r="BB914" i="7"/>
  <c r="BB915" i="7"/>
  <c r="BB916" i="7"/>
  <c r="BB917" i="7"/>
  <c r="BB918" i="7"/>
  <c r="BB919" i="7"/>
  <c r="BB920" i="7"/>
  <c r="BB921" i="7"/>
  <c r="BB922" i="7"/>
  <c r="BB923" i="7"/>
  <c r="BB924" i="7"/>
  <c r="BB925" i="7"/>
  <c r="BB926" i="7"/>
  <c r="BB927" i="7"/>
  <c r="BB928" i="7"/>
  <c r="BB929" i="7"/>
  <c r="BB930" i="7"/>
  <c r="BB931" i="7"/>
  <c r="BB932" i="7"/>
  <c r="BB933" i="7"/>
  <c r="BB934" i="7"/>
  <c r="BB935" i="7"/>
  <c r="BB936" i="7"/>
  <c r="BB937" i="7"/>
  <c r="BB938" i="7"/>
  <c r="BB939" i="7"/>
  <c r="BB940" i="7"/>
  <c r="BB941" i="7"/>
  <c r="BB942" i="7"/>
  <c r="BB943" i="7"/>
  <c r="BB944" i="7"/>
  <c r="BB945" i="7"/>
  <c r="BB946" i="7"/>
  <c r="BB947" i="7"/>
  <c r="BB948" i="7"/>
  <c r="BB949" i="7"/>
  <c r="BB950" i="7"/>
  <c r="BB951" i="7"/>
  <c r="BB952" i="7"/>
  <c r="BB953" i="7"/>
  <c r="BB954" i="7"/>
  <c r="BB955" i="7"/>
  <c r="BB956" i="7"/>
  <c r="BB957" i="7"/>
  <c r="BB958" i="7"/>
  <c r="BB959" i="7"/>
  <c r="BB960" i="7"/>
  <c r="BB961" i="7"/>
  <c r="BB962" i="7"/>
  <c r="BB963" i="7"/>
  <c r="BB964" i="7"/>
  <c r="BB965" i="7"/>
  <c r="BB966" i="7"/>
  <c r="BB967" i="7"/>
  <c r="BB968" i="7"/>
  <c r="BB969" i="7"/>
  <c r="BB970" i="7"/>
  <c r="BB971" i="7"/>
  <c r="BB972" i="7"/>
  <c r="BB973" i="7"/>
  <c r="BB974" i="7"/>
  <c r="BB975" i="7"/>
  <c r="BB976" i="7"/>
  <c r="BB977" i="7"/>
  <c r="BB978" i="7"/>
  <c r="BB979" i="7"/>
  <c r="BB980" i="7"/>
  <c r="BB981" i="7"/>
  <c r="BB982" i="7"/>
  <c r="BB983" i="7"/>
  <c r="BB984" i="7"/>
  <c r="BB985" i="7"/>
  <c r="BB986" i="7"/>
  <c r="BB987" i="7"/>
  <c r="BB988" i="7"/>
  <c r="BB989" i="7"/>
  <c r="BB990" i="7"/>
  <c r="BB991" i="7"/>
  <c r="BB992" i="7"/>
  <c r="BB993" i="7"/>
  <c r="BB994" i="7"/>
  <c r="BB995" i="7"/>
  <c r="BB996" i="7"/>
  <c r="BB997" i="7"/>
  <c r="BB998" i="7"/>
  <c r="BB999" i="7"/>
  <c r="BB1000" i="7"/>
  <c r="BB1001" i="7"/>
  <c r="BB1002" i="7"/>
  <c r="BB1003" i="7"/>
  <c r="BB1004" i="7"/>
  <c r="BB1005" i="7"/>
  <c r="BB1006" i="7"/>
  <c r="BB1007" i="7"/>
  <c r="BB1008" i="7"/>
  <c r="BB1009" i="7"/>
  <c r="BB1010" i="7"/>
  <c r="BB1011" i="7"/>
  <c r="BB1012" i="7"/>
  <c r="BB1013" i="7"/>
  <c r="BB1014" i="7"/>
  <c r="BB1015" i="7"/>
  <c r="BB1016" i="7"/>
  <c r="BB1017" i="7"/>
  <c r="BB1018" i="7"/>
  <c r="BB1019" i="7"/>
  <c r="BB1020" i="7"/>
  <c r="BB1021" i="7"/>
  <c r="BB1022" i="7"/>
  <c r="BB1023" i="7"/>
  <c r="BB1024" i="7"/>
  <c r="BB1025" i="7"/>
  <c r="BB1026" i="7"/>
  <c r="BB1027" i="7"/>
  <c r="BB1028" i="7"/>
  <c r="BB1029" i="7"/>
  <c r="BB1030" i="7"/>
  <c r="BB1031" i="7"/>
  <c r="BB1032" i="7"/>
  <c r="BB1033" i="7"/>
  <c r="BB1034" i="7"/>
  <c r="BB35" i="7"/>
  <c r="AN330" i="8"/>
  <c r="AN331" i="8"/>
  <c r="AZ748" i="7"/>
  <c r="AZ749" i="7"/>
  <c r="AZ750" i="7"/>
  <c r="AZ751" i="7"/>
  <c r="AZ755" i="7"/>
  <c r="AZ756" i="7"/>
  <c r="AZ757" i="7"/>
  <c r="AZ758" i="7"/>
  <c r="AZ759" i="7"/>
  <c r="AZ760" i="7"/>
  <c r="AZ761" i="7"/>
  <c r="AZ762" i="7"/>
  <c r="AZ763" i="7"/>
  <c r="AZ764" i="7"/>
  <c r="AZ765" i="7"/>
  <c r="AZ766" i="7"/>
  <c r="AZ767" i="7"/>
  <c r="AZ768" i="7"/>
  <c r="AZ769" i="7"/>
  <c r="AZ770" i="7"/>
  <c r="AZ771" i="7"/>
  <c r="AZ772" i="7"/>
  <c r="AZ773" i="7"/>
  <c r="AZ774" i="7"/>
  <c r="AZ775" i="7"/>
  <c r="AZ776" i="7"/>
  <c r="AZ777" i="7"/>
  <c r="AZ778" i="7"/>
  <c r="AZ779" i="7"/>
  <c r="AZ780" i="7"/>
  <c r="AZ781" i="7"/>
  <c r="AZ782" i="7"/>
  <c r="AZ783" i="7"/>
  <c r="AZ784" i="7"/>
  <c r="AZ785" i="7"/>
  <c r="AZ786" i="7"/>
  <c r="AZ787" i="7"/>
  <c r="AZ788" i="7"/>
  <c r="AZ789" i="7"/>
  <c r="AZ790" i="7"/>
  <c r="AZ791" i="7"/>
  <c r="AZ792" i="7"/>
  <c r="AZ793" i="7"/>
  <c r="AZ794" i="7"/>
  <c r="AZ795" i="7"/>
  <c r="AZ796" i="7"/>
  <c r="AZ797" i="7"/>
  <c r="AZ798" i="7"/>
  <c r="AZ799" i="7"/>
  <c r="AZ800" i="7"/>
  <c r="AZ801" i="7"/>
  <c r="AZ802" i="7"/>
  <c r="AZ803" i="7"/>
  <c r="AZ804" i="7"/>
  <c r="AZ805" i="7"/>
  <c r="AZ806" i="7"/>
  <c r="AZ807" i="7"/>
  <c r="AZ808" i="7"/>
  <c r="AZ809" i="7"/>
  <c r="AZ810" i="7"/>
  <c r="AZ811" i="7"/>
  <c r="AZ812" i="7"/>
  <c r="AZ813" i="7"/>
  <c r="AZ814" i="7"/>
  <c r="AZ815" i="7"/>
  <c r="AZ816" i="7"/>
  <c r="AZ817" i="7"/>
  <c r="AZ818" i="7"/>
  <c r="AZ819" i="7"/>
  <c r="AZ820" i="7"/>
  <c r="AZ821" i="7"/>
  <c r="AZ822" i="7"/>
  <c r="AZ823" i="7"/>
  <c r="AZ824" i="7"/>
  <c r="AZ825" i="7"/>
  <c r="AZ826" i="7"/>
  <c r="AZ827" i="7"/>
  <c r="AZ828" i="7"/>
  <c r="AZ829" i="7"/>
  <c r="AZ830" i="7"/>
  <c r="AZ831" i="7"/>
  <c r="AZ832" i="7"/>
  <c r="AZ833" i="7"/>
  <c r="AZ834" i="7"/>
  <c r="AZ835" i="7"/>
  <c r="AZ836" i="7"/>
  <c r="AZ837" i="7"/>
  <c r="AZ838" i="7"/>
  <c r="AZ839" i="7"/>
  <c r="AZ840" i="7"/>
  <c r="AZ841" i="7"/>
  <c r="AZ842" i="7"/>
  <c r="AZ843" i="7"/>
  <c r="AZ844" i="7"/>
  <c r="AZ845" i="7"/>
  <c r="AZ846" i="7"/>
  <c r="AZ847" i="7"/>
  <c r="AZ848" i="7"/>
  <c r="AZ849" i="7"/>
  <c r="AZ850" i="7"/>
  <c r="AZ851" i="7"/>
  <c r="AZ852" i="7"/>
  <c r="AZ853" i="7"/>
  <c r="AZ854" i="7"/>
  <c r="AZ855" i="7"/>
  <c r="AZ856" i="7"/>
  <c r="AZ857" i="7"/>
  <c r="AZ858" i="7"/>
  <c r="AZ859" i="7"/>
  <c r="AZ860" i="7"/>
  <c r="AZ861" i="7"/>
  <c r="AZ862" i="7"/>
  <c r="AZ863" i="7"/>
  <c r="AZ864" i="7"/>
  <c r="AZ865" i="7"/>
  <c r="AZ866" i="7"/>
  <c r="AZ867" i="7"/>
  <c r="AZ868" i="7"/>
  <c r="AZ869" i="7"/>
  <c r="AZ870" i="7"/>
  <c r="AZ871" i="7"/>
  <c r="AZ872" i="7"/>
  <c r="AZ873" i="7"/>
  <c r="AZ874" i="7"/>
  <c r="AZ875" i="7"/>
  <c r="AZ876" i="7"/>
  <c r="AZ877" i="7"/>
  <c r="AZ878" i="7"/>
  <c r="AZ879" i="7"/>
  <c r="AZ880" i="7"/>
  <c r="AZ881" i="7"/>
  <c r="AZ882" i="7"/>
  <c r="AZ883" i="7"/>
  <c r="AZ884" i="7"/>
  <c r="AZ885" i="7"/>
  <c r="AZ886" i="7"/>
  <c r="AZ887" i="7"/>
  <c r="AZ888" i="7"/>
  <c r="AZ889" i="7"/>
  <c r="AZ890" i="7"/>
  <c r="AZ891" i="7"/>
  <c r="AZ892" i="7"/>
  <c r="AZ893" i="7"/>
  <c r="AZ894" i="7"/>
  <c r="AZ895" i="7"/>
  <c r="AZ896" i="7"/>
  <c r="AZ897" i="7"/>
  <c r="AZ898" i="7"/>
  <c r="AZ899" i="7"/>
  <c r="AZ900" i="7"/>
  <c r="AZ901" i="7"/>
  <c r="AZ902" i="7"/>
  <c r="AZ903" i="7"/>
  <c r="AZ904" i="7"/>
  <c r="AZ905" i="7"/>
  <c r="AZ906" i="7"/>
  <c r="AZ907" i="7"/>
  <c r="AZ908" i="7"/>
  <c r="AZ909" i="7"/>
  <c r="AZ910" i="7"/>
  <c r="AZ911" i="7"/>
  <c r="AZ912" i="7"/>
  <c r="AZ913" i="7"/>
  <c r="AZ914" i="7"/>
  <c r="AZ915" i="7"/>
  <c r="AZ916" i="7"/>
  <c r="AZ917" i="7"/>
  <c r="AZ918" i="7"/>
  <c r="AZ919" i="7"/>
  <c r="AZ920" i="7"/>
  <c r="AZ921" i="7"/>
  <c r="AZ922" i="7"/>
  <c r="AZ923" i="7"/>
  <c r="AZ924" i="7"/>
  <c r="AZ925" i="7"/>
  <c r="AZ926" i="7"/>
  <c r="AZ927" i="7"/>
  <c r="AZ928" i="7"/>
  <c r="AZ929" i="7"/>
  <c r="AZ930" i="7"/>
  <c r="AZ931" i="7"/>
  <c r="AZ932" i="7"/>
  <c r="AZ933" i="7"/>
  <c r="AZ934" i="7"/>
  <c r="AZ935" i="7"/>
  <c r="AZ936" i="7"/>
  <c r="AZ937" i="7"/>
  <c r="AZ938" i="7"/>
  <c r="AZ939" i="7"/>
  <c r="AZ940" i="7"/>
  <c r="AZ941" i="7"/>
  <c r="AZ942" i="7"/>
  <c r="AZ943" i="7"/>
  <c r="AZ944" i="7"/>
  <c r="AZ945" i="7"/>
  <c r="AZ946" i="7"/>
  <c r="AZ947" i="7"/>
  <c r="AZ948" i="7"/>
  <c r="AZ949" i="7"/>
  <c r="AZ950" i="7"/>
  <c r="AZ951" i="7"/>
  <c r="AZ952" i="7"/>
  <c r="AZ953" i="7"/>
  <c r="AZ954" i="7"/>
  <c r="AZ955" i="7"/>
  <c r="AZ956" i="7"/>
  <c r="AZ957" i="7"/>
  <c r="AZ958" i="7"/>
  <c r="AZ959" i="7"/>
  <c r="AZ960" i="7"/>
  <c r="AZ961" i="7"/>
  <c r="AZ962" i="7"/>
  <c r="AZ963" i="7"/>
  <c r="AZ964" i="7"/>
  <c r="AZ965" i="7"/>
  <c r="AZ966" i="7"/>
  <c r="AZ967" i="7"/>
  <c r="AZ968" i="7"/>
  <c r="AZ969" i="7"/>
  <c r="AZ970" i="7"/>
  <c r="AZ971" i="7"/>
  <c r="AZ972" i="7"/>
  <c r="AZ973" i="7"/>
  <c r="AZ974" i="7"/>
  <c r="AZ975" i="7"/>
  <c r="AZ976" i="7"/>
  <c r="AZ977" i="7"/>
  <c r="AZ978" i="7"/>
  <c r="AZ979" i="7"/>
  <c r="AZ980" i="7"/>
  <c r="AZ981" i="7"/>
  <c r="AZ982" i="7"/>
  <c r="AZ983" i="7"/>
  <c r="AZ984" i="7"/>
  <c r="AZ985" i="7"/>
  <c r="AZ986" i="7"/>
  <c r="AZ987" i="7"/>
  <c r="AZ988" i="7"/>
  <c r="AZ989" i="7"/>
  <c r="AZ990" i="7"/>
  <c r="AZ991" i="7"/>
  <c r="AZ992" i="7"/>
  <c r="AZ993" i="7"/>
  <c r="AZ994" i="7"/>
  <c r="AZ995" i="7"/>
  <c r="AZ996" i="7"/>
  <c r="AZ997" i="7"/>
  <c r="AZ998" i="7"/>
  <c r="AZ999" i="7"/>
  <c r="AZ1000" i="7"/>
  <c r="AZ1001" i="7"/>
  <c r="AZ1002" i="7"/>
  <c r="AZ1003" i="7"/>
  <c r="AZ1004" i="7"/>
  <c r="AZ1005" i="7"/>
  <c r="AZ1006" i="7"/>
  <c r="AZ1007" i="7"/>
  <c r="AZ1008" i="7"/>
  <c r="AZ1009" i="7"/>
  <c r="AZ1010" i="7"/>
  <c r="AZ1011" i="7"/>
  <c r="AZ1012" i="7"/>
  <c r="AZ1013" i="7"/>
  <c r="AZ1014" i="7"/>
  <c r="AZ1015" i="7"/>
  <c r="AZ1016" i="7"/>
  <c r="AZ1017" i="7"/>
  <c r="AZ1018" i="7"/>
  <c r="AZ1019" i="7"/>
  <c r="AZ1020" i="7"/>
  <c r="AZ1021" i="7"/>
  <c r="AZ1022" i="7"/>
  <c r="AZ1023" i="7"/>
  <c r="AZ1024" i="7"/>
  <c r="AZ1025" i="7"/>
  <c r="AZ1026" i="7"/>
  <c r="AZ1027" i="7"/>
  <c r="AZ1028" i="7"/>
  <c r="AZ1029" i="7"/>
  <c r="AZ1030" i="7"/>
  <c r="AZ1031" i="7"/>
  <c r="AZ1032" i="7"/>
  <c r="AZ1033" i="7"/>
  <c r="AZ1034" i="7"/>
  <c r="AE32" i="7"/>
  <c r="AD32" i="7"/>
  <c r="AC32" i="7"/>
  <c r="K32" i="7"/>
  <c r="AZ649" i="7"/>
  <c r="AZ680" i="7"/>
  <c r="AZ711" i="7"/>
  <c r="AZ686" i="7"/>
  <c r="AZ691" i="7"/>
  <c r="AN329" i="8"/>
  <c r="AL92" i="8"/>
  <c r="AZ75" i="7"/>
  <c r="AZ585" i="7"/>
  <c r="AZ594" i="7"/>
  <c r="AZ606" i="7"/>
  <c r="AZ610" i="7"/>
  <c r="AZ614" i="7"/>
  <c r="AZ622" i="7"/>
  <c r="AZ626" i="7"/>
  <c r="AZ129" i="7"/>
  <c r="AZ574" i="7"/>
  <c r="AZ126" i="7"/>
  <c r="AZ565" i="7"/>
  <c r="AZ548" i="7"/>
  <c r="AZ425" i="7"/>
  <c r="AN146" i="8"/>
  <c r="AN147" i="8"/>
  <c r="AN148" i="8"/>
  <c r="AN149" i="8"/>
  <c r="AZ503" i="7"/>
  <c r="AZ690" i="7"/>
  <c r="AZ474" i="7"/>
  <c r="AZ480" i="7"/>
  <c r="E34" i="7"/>
  <c r="AZ486" i="7"/>
  <c r="AN96" i="8"/>
  <c r="AN97" i="8"/>
  <c r="AN98" i="8"/>
  <c r="AN99" i="8"/>
  <c r="AN100" i="8"/>
  <c r="AZ65" i="7"/>
  <c r="AZ300" i="7"/>
  <c r="AZ55" i="7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2" i="8"/>
  <c r="AN123" i="8"/>
  <c r="AN124" i="8"/>
  <c r="AN125" i="8"/>
  <c r="AN126" i="8"/>
  <c r="AN127" i="8"/>
  <c r="AN128" i="8"/>
  <c r="AN129" i="8"/>
  <c r="AN130" i="8"/>
  <c r="AN131" i="8"/>
  <c r="AN132" i="8"/>
  <c r="AN133" i="8"/>
  <c r="AN134" i="8"/>
  <c r="AN135" i="8"/>
  <c r="AN136" i="8"/>
  <c r="AN137" i="8"/>
  <c r="AN138" i="8"/>
  <c r="AN139" i="8"/>
  <c r="AN140" i="8"/>
  <c r="AN141" i="8"/>
  <c r="AN142" i="8"/>
  <c r="AN143" i="8"/>
  <c r="AN144" i="8"/>
  <c r="AN145" i="8"/>
  <c r="AN150" i="8"/>
  <c r="AN151" i="8"/>
  <c r="AN152" i="8"/>
  <c r="AN153" i="8"/>
  <c r="AN154" i="8"/>
  <c r="AN155" i="8"/>
  <c r="AN156" i="8"/>
  <c r="AN157" i="8"/>
  <c r="AN158" i="8"/>
  <c r="AN159" i="8"/>
  <c r="AN160" i="8"/>
  <c r="AN161" i="8"/>
  <c r="AN162" i="8"/>
  <c r="AN163" i="8"/>
  <c r="AN164" i="8"/>
  <c r="AN165" i="8"/>
  <c r="AN166" i="8"/>
  <c r="AN167" i="8"/>
  <c r="AN168" i="8"/>
  <c r="AN169" i="8"/>
  <c r="AN170" i="8"/>
  <c r="AN171" i="8"/>
  <c r="AN172" i="8"/>
  <c r="AN173" i="8"/>
  <c r="AN174" i="8"/>
  <c r="AN175" i="8"/>
  <c r="AN176" i="8"/>
  <c r="AN177" i="8"/>
  <c r="AN178" i="8"/>
  <c r="AN179" i="8"/>
  <c r="AN180" i="8"/>
  <c r="AN181" i="8"/>
  <c r="AN182" i="8"/>
  <c r="AN183" i="8"/>
  <c r="AN184" i="8"/>
  <c r="AN185" i="8"/>
  <c r="AN186" i="8"/>
  <c r="AN187" i="8"/>
  <c r="AN188" i="8"/>
  <c r="AN189" i="8"/>
  <c r="AN190" i="8"/>
  <c r="AN191" i="8"/>
  <c r="AN192" i="8"/>
  <c r="AN193" i="8"/>
  <c r="AN194" i="8"/>
  <c r="AN195" i="8"/>
  <c r="AN196" i="8"/>
  <c r="AN197" i="8"/>
  <c r="AN198" i="8"/>
  <c r="AN199" i="8"/>
  <c r="AN200" i="8"/>
  <c r="AN201" i="8"/>
  <c r="AN202" i="8"/>
  <c r="AN203" i="8"/>
  <c r="AN204" i="8"/>
  <c r="AN205" i="8"/>
  <c r="AN206" i="8"/>
  <c r="AN207" i="8"/>
  <c r="AN208" i="8"/>
  <c r="AN209" i="8"/>
  <c r="AN210" i="8"/>
  <c r="AN211" i="8"/>
  <c r="AN212" i="8"/>
  <c r="AN213" i="8"/>
  <c r="AN214" i="8"/>
  <c r="AN215" i="8"/>
  <c r="AN216" i="8"/>
  <c r="AN217" i="8"/>
  <c r="AN218" i="8"/>
  <c r="AN219" i="8"/>
  <c r="AN220" i="8"/>
  <c r="AN221" i="8"/>
  <c r="AN222" i="8"/>
  <c r="AN223" i="8"/>
  <c r="AN224" i="8"/>
  <c r="AN225" i="8"/>
  <c r="AN226" i="8"/>
  <c r="AN227" i="8"/>
  <c r="AN228" i="8"/>
  <c r="AN229" i="8"/>
  <c r="AN230" i="8"/>
  <c r="AN231" i="8"/>
  <c r="AN232" i="8"/>
  <c r="AN233" i="8"/>
  <c r="AN234" i="8"/>
  <c r="AN235" i="8"/>
  <c r="AN236" i="8"/>
  <c r="AN237" i="8"/>
  <c r="AN238" i="8"/>
  <c r="AN239" i="8"/>
  <c r="AN240" i="8"/>
  <c r="AN241" i="8"/>
  <c r="AN242" i="8"/>
  <c r="AN243" i="8"/>
  <c r="AN244" i="8"/>
  <c r="AN245" i="8"/>
  <c r="AN246" i="8"/>
  <c r="AN247" i="8"/>
  <c r="AN248" i="8"/>
  <c r="AN249" i="8"/>
  <c r="AN250" i="8"/>
  <c r="AN251" i="8"/>
  <c r="AN252" i="8"/>
  <c r="AN253" i="8"/>
  <c r="AN254" i="8"/>
  <c r="AN255" i="8"/>
  <c r="AN256" i="8"/>
  <c r="AN257" i="8"/>
  <c r="AN258" i="8"/>
  <c r="AN259" i="8"/>
  <c r="AN260" i="8"/>
  <c r="AN261" i="8"/>
  <c r="AN262" i="8"/>
  <c r="AN263" i="8"/>
  <c r="AN264" i="8"/>
  <c r="AN265" i="8"/>
  <c r="AN266" i="8"/>
  <c r="AN267" i="8"/>
  <c r="AN268" i="8"/>
  <c r="AN269" i="8"/>
  <c r="AN270" i="8"/>
  <c r="AN271" i="8"/>
  <c r="AN272" i="8"/>
  <c r="AN273" i="8"/>
  <c r="AN274" i="8"/>
  <c r="AN275" i="8"/>
  <c r="AN276" i="8"/>
  <c r="AN277" i="8"/>
  <c r="AN278" i="8"/>
  <c r="AN279" i="8"/>
  <c r="AN280" i="8"/>
  <c r="AN281" i="8"/>
  <c r="AN282" i="8"/>
  <c r="AN283" i="8"/>
  <c r="AN284" i="8"/>
  <c r="AN285" i="8"/>
  <c r="AN286" i="8"/>
  <c r="AN287" i="8"/>
  <c r="AN288" i="8"/>
  <c r="AN289" i="8"/>
  <c r="AN290" i="8"/>
  <c r="AN291" i="8"/>
  <c r="AN292" i="8"/>
  <c r="AN293" i="8"/>
  <c r="AN294" i="8"/>
  <c r="AN295" i="8"/>
  <c r="AN296" i="8"/>
  <c r="AN297" i="8"/>
  <c r="AN298" i="8"/>
  <c r="AN299" i="8"/>
  <c r="AN300" i="8"/>
  <c r="AN301" i="8"/>
  <c r="AN302" i="8"/>
  <c r="AN303" i="8"/>
  <c r="AN304" i="8"/>
  <c r="AN305" i="8"/>
  <c r="AN306" i="8"/>
  <c r="AN307" i="8"/>
  <c r="AN308" i="8"/>
  <c r="AN309" i="8"/>
  <c r="AN310" i="8"/>
  <c r="AN311" i="8"/>
  <c r="AN312" i="8"/>
  <c r="AN313" i="8"/>
  <c r="AN314" i="8"/>
  <c r="AN315" i="8"/>
  <c r="AN316" i="8"/>
  <c r="AN317" i="8"/>
  <c r="AN318" i="8"/>
  <c r="AN319" i="8"/>
  <c r="AN320" i="8"/>
  <c r="AN321" i="8"/>
  <c r="AN322" i="8"/>
  <c r="AN323" i="8"/>
  <c r="AN324" i="8"/>
  <c r="AN325" i="8"/>
  <c r="AN326" i="8"/>
  <c r="AN327" i="8"/>
  <c r="AN328" i="8"/>
  <c r="AN332" i="8"/>
  <c r="AN333" i="8"/>
  <c r="AN334" i="8"/>
  <c r="AN335" i="8"/>
  <c r="AN336" i="8"/>
  <c r="AN337" i="8"/>
  <c r="AN338" i="8"/>
  <c r="AN339" i="8"/>
  <c r="AN340" i="8"/>
  <c r="AN341" i="8"/>
  <c r="AN342" i="8"/>
  <c r="AN343" i="8"/>
  <c r="AN344" i="8"/>
  <c r="AN345" i="8"/>
  <c r="AN346" i="8"/>
  <c r="AN347" i="8"/>
  <c r="AN348" i="8"/>
  <c r="AN349" i="8"/>
  <c r="AN350" i="8"/>
  <c r="AN351" i="8"/>
  <c r="AN352" i="8"/>
  <c r="AN353" i="8"/>
  <c r="AN354" i="8"/>
  <c r="AN355" i="8"/>
  <c r="AN356" i="8"/>
  <c r="AN357" i="8"/>
  <c r="AN358" i="8"/>
  <c r="AN359" i="8"/>
  <c r="AN360" i="8"/>
  <c r="AN361" i="8"/>
  <c r="AN362" i="8"/>
  <c r="AN363" i="8"/>
  <c r="AN364" i="8"/>
  <c r="AN365" i="8"/>
  <c r="AN366" i="8"/>
  <c r="AN367" i="8"/>
  <c r="AN368" i="8"/>
  <c r="AN369" i="8"/>
  <c r="AN370" i="8"/>
  <c r="AN371" i="8"/>
  <c r="AN372" i="8"/>
  <c r="AN373" i="8"/>
  <c r="AN374" i="8"/>
  <c r="AN375" i="8"/>
  <c r="AN376" i="8"/>
  <c r="AN377" i="8"/>
  <c r="AN378" i="8"/>
  <c r="AN379" i="8"/>
  <c r="AN380" i="8"/>
  <c r="AN381" i="8"/>
  <c r="AN382" i="8"/>
  <c r="AN383" i="8"/>
  <c r="AN384" i="8"/>
  <c r="AN385" i="8"/>
  <c r="AN386" i="8"/>
  <c r="AN387" i="8"/>
  <c r="AN388" i="8"/>
  <c r="AN389" i="8"/>
  <c r="AN390" i="8"/>
  <c r="AN391" i="8"/>
  <c r="AN392" i="8"/>
  <c r="AN393" i="8"/>
  <c r="AN394" i="8"/>
  <c r="AN395" i="8"/>
  <c r="AN396" i="8"/>
  <c r="AN397" i="8"/>
  <c r="AN398" i="8"/>
  <c r="AN399" i="8"/>
  <c r="AN400" i="8"/>
  <c r="AN401" i="8"/>
  <c r="AN402" i="8"/>
  <c r="AN403" i="8"/>
  <c r="AN405" i="8"/>
  <c r="AN406" i="8"/>
  <c r="AN407" i="8"/>
  <c r="AN408" i="8"/>
  <c r="AN409" i="8"/>
  <c r="AN410" i="8"/>
  <c r="AN411" i="8"/>
  <c r="AN412" i="8"/>
  <c r="AN413" i="8"/>
  <c r="AN414" i="8"/>
  <c r="AN415" i="8"/>
  <c r="AN416" i="8"/>
  <c r="AN417" i="8"/>
  <c r="AN418" i="8"/>
  <c r="AN419" i="8"/>
  <c r="AN420" i="8"/>
  <c r="AN421" i="8"/>
  <c r="AN422" i="8"/>
  <c r="AN423" i="8"/>
  <c r="AN424" i="8"/>
  <c r="AN425" i="8"/>
  <c r="AN426" i="8"/>
  <c r="AN427" i="8"/>
  <c r="AN428" i="8"/>
  <c r="AN429" i="8"/>
  <c r="AN430" i="8"/>
  <c r="AN431" i="8"/>
  <c r="AN432" i="8"/>
  <c r="AN433" i="8"/>
  <c r="AN434" i="8"/>
  <c r="AN435" i="8"/>
  <c r="AN436" i="8"/>
  <c r="AN437" i="8"/>
  <c r="AN438" i="8"/>
  <c r="AN439" i="8"/>
  <c r="AN440" i="8"/>
  <c r="AN441" i="8"/>
  <c r="AN442" i="8"/>
  <c r="AN443" i="8"/>
  <c r="AN444" i="8"/>
  <c r="AN445" i="8"/>
  <c r="AN446" i="8"/>
  <c r="AN447" i="8"/>
  <c r="AN448" i="8"/>
  <c r="AN449" i="8"/>
  <c r="AN450" i="8"/>
  <c r="AN451" i="8"/>
  <c r="AN452" i="8"/>
  <c r="AN453" i="8"/>
  <c r="AN454" i="8"/>
  <c r="AN455" i="8"/>
  <c r="AN456" i="8"/>
  <c r="AN457" i="8"/>
  <c r="AN458" i="8"/>
  <c r="AN459" i="8"/>
  <c r="AN460" i="8"/>
  <c r="AN461" i="8"/>
  <c r="AN462" i="8"/>
  <c r="AN463" i="8"/>
  <c r="AN464" i="8"/>
  <c r="AN465" i="8"/>
  <c r="AN466" i="8"/>
  <c r="AN467" i="8"/>
  <c r="AN468" i="8"/>
  <c r="AN469" i="8"/>
  <c r="AN470" i="8"/>
  <c r="AN471" i="8"/>
  <c r="AN472" i="8"/>
  <c r="AN473" i="8"/>
  <c r="AN474" i="8"/>
  <c r="AN475" i="8"/>
  <c r="AN476" i="8"/>
  <c r="AN477" i="8"/>
  <c r="AN478" i="8"/>
  <c r="AN479" i="8"/>
  <c r="AN480" i="8"/>
  <c r="AN481" i="8"/>
  <c r="AN482" i="8"/>
  <c r="AN483" i="8"/>
  <c r="AN484" i="8"/>
  <c r="AN485" i="8"/>
  <c r="AN486" i="8"/>
  <c r="AN487" i="8"/>
  <c r="AN488" i="8"/>
  <c r="AN489" i="8"/>
  <c r="AN490" i="8"/>
  <c r="AN491" i="8"/>
  <c r="AN492" i="8"/>
  <c r="AN493" i="8"/>
  <c r="AN494" i="8"/>
  <c r="AN495" i="8"/>
  <c r="AN496" i="8"/>
  <c r="AN497" i="8"/>
  <c r="AN498" i="8"/>
  <c r="AN499" i="8"/>
  <c r="AN500" i="8"/>
  <c r="AN501" i="8"/>
  <c r="AN502" i="8"/>
  <c r="AN503" i="8"/>
  <c r="AN504" i="8"/>
  <c r="AN505" i="8"/>
  <c r="AN506" i="8"/>
  <c r="AN507" i="8"/>
  <c r="AN508" i="8"/>
  <c r="AN509" i="8"/>
  <c r="AN510" i="8"/>
  <c r="AN511" i="8"/>
  <c r="AN512" i="8"/>
  <c r="AN513" i="8"/>
  <c r="AN514" i="8"/>
  <c r="AN515" i="8"/>
  <c r="AN516" i="8"/>
  <c r="AN517" i="8"/>
  <c r="AN518" i="8"/>
  <c r="AN519" i="8"/>
  <c r="AN520" i="8"/>
  <c r="AN521" i="8"/>
  <c r="AN522" i="8"/>
  <c r="AN523" i="8"/>
  <c r="AN524" i="8"/>
  <c r="AN525" i="8"/>
  <c r="AN526" i="8"/>
  <c r="AN527" i="8"/>
  <c r="AN528" i="8"/>
  <c r="AN529" i="8"/>
  <c r="AN530" i="8"/>
  <c r="AN531" i="8"/>
  <c r="AN532" i="8"/>
  <c r="AN533" i="8"/>
  <c r="AN534" i="8"/>
  <c r="AN535" i="8"/>
  <c r="AN536" i="8"/>
  <c r="AN537" i="8"/>
  <c r="AN538" i="8"/>
  <c r="AN539" i="8"/>
  <c r="AN540" i="8"/>
  <c r="AN541" i="8"/>
  <c r="AN542" i="8"/>
  <c r="AN543" i="8"/>
  <c r="AN544" i="8"/>
  <c r="AN545" i="8"/>
  <c r="AN546" i="8"/>
  <c r="AN547" i="8"/>
  <c r="AN548" i="8"/>
  <c r="AN549" i="8"/>
  <c r="AN550" i="8"/>
  <c r="AN551" i="8"/>
  <c r="AN552" i="8"/>
  <c r="AN553" i="8"/>
  <c r="AN554" i="8"/>
  <c r="AN555" i="8"/>
  <c r="AN556" i="8"/>
  <c r="AN557" i="8"/>
  <c r="AN558" i="8"/>
  <c r="AN559" i="8"/>
  <c r="AN560" i="8"/>
  <c r="AN561" i="8"/>
  <c r="AN562" i="8"/>
  <c r="AN563" i="8"/>
  <c r="AN564" i="8"/>
  <c r="AN565" i="8"/>
  <c r="AN566" i="8"/>
  <c r="AN567" i="8"/>
  <c r="AN568" i="8"/>
  <c r="AN569" i="8"/>
  <c r="AN570" i="8"/>
  <c r="AN571" i="8"/>
  <c r="AN572" i="8"/>
  <c r="AN573" i="8"/>
  <c r="AN574" i="8"/>
  <c r="AN575" i="8"/>
  <c r="AN576" i="8"/>
  <c r="AN577" i="8"/>
  <c r="AN578" i="8"/>
  <c r="AN579" i="8"/>
  <c r="AN580" i="8"/>
  <c r="AN581" i="8"/>
  <c r="AN582" i="8"/>
  <c r="AN583" i="8"/>
  <c r="AN584" i="8"/>
  <c r="AN585" i="8"/>
  <c r="AN586" i="8"/>
  <c r="AN587" i="8"/>
  <c r="AN588" i="8"/>
  <c r="AN589" i="8"/>
  <c r="AN590" i="8"/>
  <c r="AN591" i="8"/>
  <c r="AN592" i="8"/>
  <c r="AN593" i="8"/>
  <c r="AN594" i="8"/>
  <c r="AN595" i="8"/>
  <c r="AN596" i="8"/>
  <c r="AN597" i="8"/>
  <c r="AN598" i="8"/>
  <c r="AN599" i="8"/>
  <c r="AN600" i="8"/>
  <c r="AN601" i="8"/>
  <c r="AN602" i="8"/>
  <c r="AN603" i="8"/>
  <c r="AN604" i="8"/>
  <c r="AN605" i="8"/>
  <c r="AN606" i="8"/>
  <c r="AN607" i="8"/>
  <c r="AN608" i="8"/>
  <c r="AN609" i="8"/>
  <c r="AN610" i="8"/>
  <c r="AN611" i="8"/>
  <c r="AN612" i="8"/>
  <c r="AN613" i="8"/>
  <c r="AN614" i="8"/>
  <c r="AN615" i="8"/>
  <c r="AN616" i="8"/>
  <c r="AN617" i="8"/>
  <c r="AN618" i="8"/>
  <c r="AN619" i="8"/>
  <c r="AN620" i="8"/>
  <c r="AN621" i="8"/>
  <c r="AN622" i="8"/>
  <c r="AN623" i="8"/>
  <c r="AN624" i="8"/>
  <c r="AN625" i="8"/>
  <c r="AN626" i="8"/>
  <c r="AN627" i="8"/>
  <c r="AN628" i="8"/>
  <c r="AN629" i="8"/>
  <c r="AN630" i="8"/>
  <c r="AN631" i="8"/>
  <c r="AN632" i="8"/>
  <c r="AN633" i="8"/>
  <c r="AN634" i="8"/>
  <c r="AN35" i="8"/>
  <c r="AZ661" i="7"/>
  <c r="L30" i="8"/>
  <c r="M30" i="8"/>
  <c r="N30" i="8"/>
  <c r="O30" i="8"/>
  <c r="P30" i="8"/>
  <c r="Q30" i="8"/>
  <c r="R30" i="8"/>
  <c r="S30" i="8"/>
  <c r="S32" i="8"/>
  <c r="K30" i="8"/>
  <c r="AG30" i="7"/>
  <c r="A431" i="8"/>
  <c r="A433" i="8"/>
  <c r="A434" i="8"/>
  <c r="A435" i="8"/>
  <c r="A436" i="8"/>
  <c r="AM437" i="8"/>
  <c r="A438" i="8"/>
  <c r="A439" i="8"/>
  <c r="A440" i="8"/>
  <c r="A441" i="8"/>
  <c r="AM442" i="8"/>
  <c r="A443" i="8"/>
  <c r="A444" i="8"/>
  <c r="A445" i="8"/>
  <c r="A446" i="8"/>
  <c r="A447" i="8"/>
  <c r="A448" i="8"/>
  <c r="A449" i="8"/>
  <c r="AM450" i="8"/>
  <c r="A451" i="8"/>
  <c r="A452" i="8"/>
  <c r="A453" i="8"/>
  <c r="A454" i="8"/>
  <c r="A455" i="8"/>
  <c r="A456" i="8"/>
  <c r="AM457" i="8"/>
  <c r="AM458" i="8"/>
  <c r="A459" i="8"/>
  <c r="A460" i="8"/>
  <c r="A461" i="8"/>
  <c r="A462" i="8"/>
  <c r="AM463" i="8"/>
  <c r="AM464" i="8"/>
  <c r="AM465" i="8"/>
  <c r="AM466" i="8"/>
  <c r="A467" i="8"/>
  <c r="A468" i="8"/>
  <c r="A469" i="8"/>
  <c r="A470" i="8"/>
  <c r="A471" i="8"/>
  <c r="AM472" i="8"/>
  <c r="AM473" i="8"/>
  <c r="A474" i="8"/>
  <c r="A475" i="8"/>
  <c r="A476" i="8"/>
  <c r="A477" i="8"/>
  <c r="A479" i="8"/>
  <c r="AM480" i="8"/>
  <c r="A481" i="8"/>
  <c r="AM482" i="8"/>
  <c r="A483" i="8"/>
  <c r="A484" i="8"/>
  <c r="AM485" i="8"/>
  <c r="A486" i="8"/>
  <c r="AM487" i="8"/>
  <c r="A488" i="8"/>
  <c r="AM489" i="8"/>
  <c r="A490" i="8"/>
  <c r="A491" i="8"/>
  <c r="A492" i="8"/>
  <c r="AM493" i="8"/>
  <c r="A494" i="8"/>
  <c r="A495" i="8"/>
  <c r="AM496" i="8"/>
  <c r="AM497" i="8"/>
  <c r="A498" i="8"/>
  <c r="A499" i="8"/>
  <c r="A500" i="8"/>
  <c r="A501" i="8"/>
  <c r="A502" i="8"/>
  <c r="A503" i="8"/>
  <c r="A504" i="8"/>
  <c r="A505" i="8"/>
  <c r="AM506" i="8"/>
  <c r="AM507" i="8"/>
  <c r="A508" i="8"/>
  <c r="A509" i="8"/>
  <c r="A510" i="8"/>
  <c r="AM511" i="8"/>
  <c r="A512" i="8"/>
  <c r="A513" i="8"/>
  <c r="AM514" i="8"/>
  <c r="A515" i="8"/>
  <c r="A516" i="8"/>
  <c r="A517" i="8"/>
  <c r="A518" i="8"/>
  <c r="AM519" i="8"/>
  <c r="A520" i="8"/>
  <c r="AM521" i="8"/>
  <c r="AM522" i="8"/>
  <c r="A523" i="8"/>
  <c r="A524" i="8"/>
  <c r="A525" i="8"/>
  <c r="A526" i="8"/>
  <c r="AM527" i="8"/>
  <c r="AM528" i="8"/>
  <c r="A529" i="8"/>
  <c r="AM530" i="8"/>
  <c r="A531" i="8"/>
  <c r="A532" i="8"/>
  <c r="A533" i="8"/>
  <c r="A534" i="8"/>
  <c r="A535" i="8"/>
  <c r="AM536" i="8"/>
  <c r="AM537" i="8"/>
  <c r="A538" i="8"/>
  <c r="A539" i="8"/>
  <c r="A540" i="8"/>
  <c r="A541" i="8"/>
  <c r="A542" i="8"/>
  <c r="A543" i="8"/>
  <c r="A544" i="8"/>
  <c r="A545" i="8"/>
  <c r="A546" i="8"/>
  <c r="A547" i="8"/>
  <c r="AM548" i="8"/>
  <c r="A549" i="8"/>
  <c r="A550" i="8"/>
  <c r="AM551" i="8"/>
  <c r="A552" i="8"/>
  <c r="A553" i="8"/>
  <c r="A554" i="8"/>
  <c r="A555" i="8"/>
  <c r="A556" i="8"/>
  <c r="A557" i="8"/>
  <c r="A558" i="8"/>
  <c r="A560" i="8"/>
  <c r="A561" i="8"/>
  <c r="A562" i="8"/>
  <c r="A563" i="8"/>
  <c r="A564" i="8"/>
  <c r="A565" i="8"/>
  <c r="A566" i="8"/>
  <c r="A567" i="8"/>
  <c r="AM568" i="8"/>
  <c r="A569" i="8"/>
  <c r="A570" i="8"/>
  <c r="A571" i="8"/>
  <c r="A572" i="8"/>
  <c r="AM573" i="8"/>
  <c r="A574" i="8"/>
  <c r="AM575" i="8"/>
  <c r="A576" i="8"/>
  <c r="AM577" i="8"/>
  <c r="A578" i="8"/>
  <c r="A579" i="8"/>
  <c r="A580" i="8"/>
  <c r="A581" i="8"/>
  <c r="A582" i="8"/>
  <c r="AM583" i="8"/>
  <c r="A584" i="8"/>
  <c r="A585" i="8"/>
  <c r="A586" i="8"/>
  <c r="A587" i="8"/>
  <c r="A588" i="8"/>
  <c r="A589" i="8"/>
  <c r="A590" i="8"/>
  <c r="A591" i="8"/>
  <c r="AM592" i="8"/>
  <c r="AM593" i="8"/>
  <c r="A594" i="8"/>
  <c r="A595" i="8"/>
  <c r="A597" i="8"/>
  <c r="A598" i="8"/>
  <c r="AM599" i="8"/>
  <c r="A600" i="8"/>
  <c r="AM601" i="8"/>
  <c r="A602" i="8"/>
  <c r="A603" i="8"/>
  <c r="A604" i="8"/>
  <c r="A605" i="8"/>
  <c r="A606" i="8"/>
  <c r="A607" i="8"/>
  <c r="A608" i="8"/>
  <c r="A609" i="8"/>
  <c r="A610" i="8"/>
  <c r="A612" i="8"/>
  <c r="A613" i="8"/>
  <c r="A614" i="8"/>
  <c r="AM615" i="8"/>
  <c r="AM616" i="8"/>
  <c r="AM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478" i="8"/>
  <c r="AZ533" i="7"/>
  <c r="AZ535" i="7"/>
  <c r="AC34" i="8"/>
  <c r="AQ34" i="7"/>
  <c r="AR34" i="7"/>
  <c r="AM36" i="8"/>
  <c r="AM38" i="8"/>
  <c r="AM39" i="8"/>
  <c r="AM40" i="8"/>
  <c r="AM46" i="8"/>
  <c r="AM47" i="8"/>
  <c r="AM49" i="8"/>
  <c r="AM52" i="8"/>
  <c r="AM58" i="8"/>
  <c r="AM60" i="8"/>
  <c r="AM61" i="8"/>
  <c r="AM63" i="8"/>
  <c r="AM66" i="8"/>
  <c r="AM74" i="8"/>
  <c r="AM75" i="8"/>
  <c r="AM80" i="8"/>
  <c r="AM82" i="8"/>
  <c r="AM86" i="8"/>
  <c r="AM87" i="8"/>
  <c r="AM88" i="8"/>
  <c r="AM90" i="8"/>
  <c r="AM92" i="8"/>
  <c r="AM94" i="8"/>
  <c r="AM95" i="8"/>
  <c r="AM98" i="8"/>
  <c r="AM101" i="8"/>
  <c r="AM105" i="8"/>
  <c r="AM111" i="8"/>
  <c r="AM112" i="8"/>
  <c r="AM115" i="8"/>
  <c r="AM119" i="8"/>
  <c r="AM123" i="8"/>
  <c r="AM124" i="8"/>
  <c r="AM125" i="8"/>
  <c r="AM126" i="8"/>
  <c r="AM127" i="8"/>
  <c r="AM130" i="8"/>
  <c r="AM133" i="8"/>
  <c r="AM134" i="8"/>
  <c r="AM137" i="8"/>
  <c r="AM138" i="8"/>
  <c r="AM144" i="8"/>
  <c r="AM145" i="8"/>
  <c r="AM150" i="8"/>
  <c r="AM152" i="8"/>
  <c r="AM154" i="8"/>
  <c r="AM155" i="8"/>
  <c r="AM164" i="8"/>
  <c r="AM165" i="8"/>
  <c r="AM166" i="8"/>
  <c r="AM167" i="8"/>
  <c r="AM170" i="8"/>
  <c r="AM173" i="8"/>
  <c r="AM174" i="8"/>
  <c r="AM175" i="8"/>
  <c r="AM180" i="8"/>
  <c r="AM182" i="8"/>
  <c r="AM184" i="8"/>
  <c r="AM185" i="8"/>
  <c r="AM188" i="8"/>
  <c r="AM191" i="8"/>
  <c r="AM194" i="8"/>
  <c r="AM195" i="8"/>
  <c r="AM197" i="8"/>
  <c r="AM200" i="8"/>
  <c r="AM201" i="8"/>
  <c r="AM203" i="8"/>
  <c r="AM204" i="8"/>
  <c r="AM205" i="8"/>
  <c r="AM207" i="8"/>
  <c r="AM208" i="8"/>
  <c r="AM209" i="8"/>
  <c r="AM210" i="8"/>
  <c r="AM211" i="8"/>
  <c r="AM212" i="8"/>
  <c r="AM214" i="8"/>
  <c r="AM218" i="8"/>
  <c r="AM220" i="8"/>
  <c r="AM229" i="8"/>
  <c r="AM231" i="8"/>
  <c r="AM236" i="8"/>
  <c r="AM237" i="8"/>
  <c r="AM238" i="8"/>
  <c r="AM239" i="8"/>
  <c r="AM242" i="8"/>
  <c r="AM243" i="8"/>
  <c r="AM245" i="8"/>
  <c r="AM246" i="8"/>
  <c r="AM249" i="8"/>
  <c r="AM257" i="8"/>
  <c r="AM259" i="8"/>
  <c r="AM260" i="8"/>
  <c r="AM261" i="8"/>
  <c r="AM264" i="8"/>
  <c r="AM265" i="8"/>
  <c r="AM267" i="8"/>
  <c r="AM273" i="8"/>
  <c r="AM274" i="8"/>
  <c r="AM275" i="8"/>
  <c r="AM276" i="8"/>
  <c r="AM279" i="8"/>
  <c r="AM281" i="8"/>
  <c r="AM286" i="8"/>
  <c r="AM287" i="8"/>
  <c r="AM291" i="8"/>
  <c r="AM294" i="8"/>
  <c r="AM298" i="8"/>
  <c r="AM299" i="8"/>
  <c r="AM302" i="8"/>
  <c r="AM305" i="8"/>
  <c r="AM306" i="8"/>
  <c r="AM308" i="8"/>
  <c r="AM315" i="8"/>
  <c r="AM321" i="8"/>
  <c r="AM323" i="8"/>
  <c r="AM324" i="8"/>
  <c r="AM325" i="8"/>
  <c r="AM328" i="8"/>
  <c r="AM334" i="8"/>
  <c r="AM336" i="8"/>
  <c r="AM340" i="8"/>
  <c r="AM341" i="8"/>
  <c r="AM346" i="8"/>
  <c r="AM350" i="8"/>
  <c r="AM352" i="8"/>
  <c r="AM353" i="8"/>
  <c r="AM354" i="8"/>
  <c r="AM355" i="8"/>
  <c r="AM359" i="8"/>
  <c r="AM361" i="8"/>
  <c r="AM362" i="8"/>
  <c r="AM364" i="8"/>
  <c r="AM366" i="8"/>
  <c r="AM367" i="8"/>
  <c r="AM368" i="8"/>
  <c r="AM372" i="8"/>
  <c r="AM374" i="8"/>
  <c r="AM378" i="8"/>
  <c r="AM383" i="8"/>
  <c r="AM385" i="8"/>
  <c r="AM387" i="8"/>
  <c r="AM389" i="8"/>
  <c r="AM390" i="8"/>
  <c r="AM392" i="8"/>
  <c r="AM398" i="8"/>
  <c r="AM404" i="8"/>
  <c r="AM405" i="8"/>
  <c r="AM406" i="8"/>
  <c r="AM409" i="8"/>
  <c r="AM417" i="8"/>
  <c r="AM420" i="8"/>
  <c r="AM425" i="8"/>
  <c r="AM426" i="8"/>
  <c r="AM427" i="8"/>
  <c r="A428" i="8"/>
  <c r="A429" i="8"/>
  <c r="AM430" i="8"/>
  <c r="AL120" i="8"/>
  <c r="AL102" i="8"/>
  <c r="AL37" i="8"/>
  <c r="AL121" i="8"/>
  <c r="AM630" i="8"/>
  <c r="AM590" i="8"/>
  <c r="AM618" i="8"/>
  <c r="AM598" i="8"/>
  <c r="AM634" i="8"/>
  <c r="AM606" i="8"/>
  <c r="AM614" i="8"/>
  <c r="AM215" i="8"/>
  <c r="AM622" i="8"/>
  <c r="AM478" i="8"/>
  <c r="AM221" i="8"/>
  <c r="AM554" i="8"/>
  <c r="AM574" i="8"/>
  <c r="AM582" i="8"/>
  <c r="AM534" i="8"/>
  <c r="AM213" i="8"/>
  <c r="AM176" i="8"/>
  <c r="AM160" i="8"/>
  <c r="AM128" i="8"/>
  <c r="AM64" i="8"/>
  <c r="AM73" i="8"/>
  <c r="AM65" i="8"/>
  <c r="AM470" i="8"/>
  <c r="AM510" i="8"/>
  <c r="AM159" i="8"/>
  <c r="AM446" i="8"/>
  <c r="AM486" i="8"/>
  <c r="AM558" i="8"/>
  <c r="AM77" i="8"/>
  <c r="AM562" i="8"/>
  <c r="AM438" i="8"/>
  <c r="AM550" i="8"/>
  <c r="AM542" i="8"/>
  <c r="AM494" i="8"/>
  <c r="AM474" i="8"/>
  <c r="AM454" i="8"/>
  <c r="AM89" i="8"/>
  <c r="AM57" i="8"/>
  <c r="AM41" i="8"/>
  <c r="AM502" i="8"/>
  <c r="AM526" i="8"/>
  <c r="AM296" i="8"/>
  <c r="AM462" i="8"/>
  <c r="AM256" i="8"/>
  <c r="AM192" i="8"/>
  <c r="AM136" i="8"/>
  <c r="AM120" i="8"/>
  <c r="AM104" i="8"/>
  <c r="AM518" i="8"/>
  <c r="AM56" i="8"/>
  <c r="AM48" i="8"/>
  <c r="AT34" i="7"/>
  <c r="AL67" i="8"/>
  <c r="AL68" i="8"/>
  <c r="AL69" i="8"/>
  <c r="AM35" i="8"/>
  <c r="AL70" i="8"/>
  <c r="AM566" i="8"/>
  <c r="AM560" i="8"/>
  <c r="AL71" i="8"/>
  <c r="AL72" i="8"/>
  <c r="AZ561" i="7"/>
  <c r="AZ694" i="7"/>
  <c r="AZ697" i="7"/>
  <c r="AL153" i="8"/>
  <c r="AZ698" i="7"/>
  <c r="AL154" i="8"/>
  <c r="AZ665" i="7"/>
  <c r="AZ428" i="7"/>
  <c r="AZ429" i="7"/>
  <c r="AZ434" i="7"/>
  <c r="AZ435" i="7"/>
  <c r="AZ670" i="7"/>
  <c r="AZ678" i="7"/>
  <c r="AZ696" i="7"/>
  <c r="AZ169" i="7"/>
  <c r="AZ79" i="7"/>
  <c r="AZ576" i="7"/>
  <c r="AL35" i="8"/>
  <c r="AZ77" i="7"/>
  <c r="AL73" i="8"/>
  <c r="AL74" i="8"/>
  <c r="AL75" i="8"/>
  <c r="AL134" i="8"/>
  <c r="AL152" i="8"/>
  <c r="AL194" i="8"/>
  <c r="AZ443" i="7"/>
  <c r="AL242" i="8"/>
  <c r="AL241" i="8"/>
  <c r="AZ438" i="7"/>
  <c r="AL76" i="8"/>
  <c r="AL77" i="8"/>
  <c r="AL78" i="8"/>
  <c r="AL156" i="8"/>
  <c r="AL155" i="8"/>
  <c r="AL158" i="8"/>
  <c r="AL157" i="8"/>
  <c r="AZ431" i="7"/>
  <c r="AL226" i="8"/>
  <c r="AL227" i="8"/>
  <c r="AZ96" i="7"/>
  <c r="AZ668" i="7"/>
  <c r="AL79" i="8"/>
  <c r="AL81" i="8"/>
  <c r="AL82" i="8"/>
  <c r="AL83" i="8"/>
  <c r="AL228" i="8"/>
  <c r="AL84" i="8"/>
  <c r="AL85" i="8"/>
  <c r="AZ589" i="7"/>
  <c r="AL86" i="8"/>
  <c r="AZ461" i="7"/>
  <c r="AL87" i="8"/>
  <c r="AL88" i="8"/>
  <c r="AL89" i="8"/>
  <c r="AL90" i="8"/>
  <c r="AL135" i="8"/>
  <c r="AL167" i="8"/>
  <c r="AL168" i="8"/>
  <c r="AZ590" i="7"/>
  <c r="AZ693" i="7"/>
  <c r="AZ592" i="7"/>
  <c r="AZ502" i="7"/>
  <c r="AZ500" i="7"/>
  <c r="AZ708" i="7"/>
  <c r="AZ473" i="7"/>
  <c r="AZ709" i="7"/>
  <c r="AZ484" i="7"/>
  <c r="AZ487" i="7"/>
  <c r="AZ700" i="7"/>
  <c r="AZ496" i="7"/>
  <c r="AZ507" i="7"/>
  <c r="AL36" i="8"/>
  <c r="AL38" i="8"/>
  <c r="AL39" i="8"/>
  <c r="AL137" i="8"/>
  <c r="AL136" i="8"/>
  <c r="AL160" i="8"/>
  <c r="AL159" i="8"/>
  <c r="AL162" i="8"/>
  <c r="AZ256" i="7"/>
  <c r="AL225" i="8"/>
  <c r="AL240" i="8"/>
  <c r="AL270" i="8"/>
  <c r="AL269" i="8"/>
  <c r="AL271" i="8"/>
  <c r="AL272" i="8"/>
  <c r="AZ71" i="7"/>
  <c r="AL41" i="8"/>
  <c r="AZ72" i="7"/>
  <c r="AL42" i="8"/>
  <c r="AZ660" i="7"/>
  <c r="AZ73" i="7"/>
  <c r="AZ74" i="7"/>
  <c r="AL43" i="8"/>
  <c r="AZ406" i="7"/>
  <c r="AL44" i="8"/>
  <c r="AL119" i="8"/>
  <c r="AL122" i="8"/>
  <c r="AZ88" i="7"/>
  <c r="AL123" i="8"/>
  <c r="AL124" i="8"/>
  <c r="AL164" i="8"/>
  <c r="AL163" i="8"/>
  <c r="AL170" i="8"/>
  <c r="AL165" i="8"/>
  <c r="AL166" i="8"/>
  <c r="AL169" i="8"/>
  <c r="AL171" i="8"/>
  <c r="AL173" i="8"/>
  <c r="AL172" i="8"/>
  <c r="AL230" i="8"/>
  <c r="AL229" i="8"/>
  <c r="AZ124" i="7"/>
  <c r="AZ125" i="7"/>
  <c r="AZ127" i="7"/>
  <c r="AZ128" i="7"/>
  <c r="AZ173" i="7"/>
  <c r="AZ193" i="7"/>
  <c r="AZ238" i="7"/>
  <c r="AZ253" i="7"/>
  <c r="AZ259" i="7"/>
  <c r="AL45" i="8"/>
  <c r="AL46" i="8"/>
  <c r="AL47" i="8"/>
  <c r="AL96" i="8"/>
  <c r="AL126" i="8"/>
  <c r="AL97" i="8"/>
  <c r="AL125" i="8"/>
  <c r="AZ285" i="7"/>
  <c r="AL139" i="8"/>
  <c r="AL98" i="8"/>
  <c r="AL127" i="8"/>
  <c r="AL138" i="8"/>
  <c r="AL128" i="8"/>
  <c r="AL100" i="8"/>
  <c r="AL99" i="8"/>
  <c r="AL175" i="8"/>
  <c r="AL140" i="8"/>
  <c r="AL174" i="8"/>
  <c r="AL176" i="8"/>
  <c r="AL141" i="8"/>
  <c r="AL142" i="8"/>
  <c r="AL130" i="8"/>
  <c r="AL177" i="8"/>
  <c r="AL196" i="8"/>
  <c r="AZ291" i="7"/>
  <c r="AL178" i="8"/>
  <c r="AL131" i="8"/>
  <c r="AL198" i="8"/>
  <c r="AL133" i="8"/>
  <c r="AL132" i="8"/>
  <c r="AL180" i="8"/>
  <c r="AL181" i="8"/>
  <c r="AL182" i="8"/>
  <c r="AZ301" i="7"/>
  <c r="AL183" i="8"/>
  <c r="AZ319" i="7"/>
  <c r="AL184" i="8"/>
  <c r="AL185" i="8"/>
  <c r="AL268" i="8"/>
  <c r="AZ320" i="7"/>
  <c r="AL273" i="8"/>
  <c r="AL276" i="8"/>
  <c r="AL278" i="8"/>
  <c r="AL277" i="8"/>
  <c r="AL280" i="8"/>
  <c r="AL279" i="8"/>
  <c r="AL281" i="8"/>
  <c r="AL284" i="8"/>
  <c r="AL285" i="8"/>
  <c r="AZ361" i="7"/>
  <c r="AL48" i="8"/>
  <c r="AL93" i="8"/>
  <c r="AZ364" i="7"/>
  <c r="AL101" i="8"/>
  <c r="AL104" i="8"/>
  <c r="AL103" i="8"/>
  <c r="AL144" i="8"/>
  <c r="AL106" i="8"/>
  <c r="AL105" i="8"/>
  <c r="AL143" i="8"/>
  <c r="AL188" i="8"/>
  <c r="AL187" i="8"/>
  <c r="AL145" i="8"/>
  <c r="AL186" i="8"/>
  <c r="AZ376" i="7"/>
  <c r="AL191" i="8"/>
  <c r="AL190" i="8"/>
  <c r="AL146" i="8"/>
  <c r="AL189" i="8"/>
  <c r="AZ377" i="7"/>
  <c r="AL147" i="8"/>
  <c r="AL192" i="8"/>
  <c r="AZ384" i="7"/>
  <c r="AL148" i="8"/>
  <c r="AL193" i="8"/>
  <c r="AZ390" i="7"/>
  <c r="AL149" i="8"/>
  <c r="AL197" i="8"/>
  <c r="AZ391" i="7"/>
  <c r="AL201" i="8"/>
  <c r="AL151" i="8"/>
  <c r="AL150" i="8"/>
  <c r="AL200" i="8"/>
  <c r="AL203" i="8"/>
  <c r="AL202" i="8"/>
  <c r="AL231" i="8"/>
  <c r="AL233" i="8"/>
  <c r="AL232" i="8"/>
  <c r="AL245" i="8"/>
  <c r="AL246" i="8"/>
  <c r="AL234" i="8"/>
  <c r="AL244" i="8"/>
  <c r="AZ403" i="7"/>
  <c r="AL236" i="8"/>
  <c r="AL237" i="8"/>
  <c r="AL239" i="8"/>
  <c r="AL49" i="8"/>
  <c r="AL50" i="8"/>
  <c r="AL51" i="8"/>
  <c r="AL52" i="8"/>
  <c r="AL53" i="8"/>
  <c r="AZ415" i="7"/>
  <c r="AL205" i="8"/>
  <c r="AL204" i="8"/>
  <c r="AL248" i="8"/>
  <c r="AL206" i="8"/>
  <c r="AL247" i="8"/>
  <c r="AL207" i="8"/>
  <c r="AL249" i="8"/>
  <c r="AL250" i="8"/>
  <c r="AL208" i="8"/>
  <c r="AL209" i="8"/>
  <c r="AL252" i="8"/>
  <c r="AL210" i="8"/>
  <c r="AZ423" i="7"/>
  <c r="AL211" i="8"/>
  <c r="AL253" i="8"/>
  <c r="AL55" i="8"/>
  <c r="AL254" i="8"/>
  <c r="AL212" i="8"/>
  <c r="AL56" i="8"/>
  <c r="AL213" i="8"/>
  <c r="AL255" i="8"/>
  <c r="AL57" i="8"/>
  <c r="AL256" i="8"/>
  <c r="AL214" i="8"/>
  <c r="AL58" i="8"/>
  <c r="AL215" i="8"/>
  <c r="AL60" i="8"/>
  <c r="AL257" i="8"/>
  <c r="AL59" i="8"/>
  <c r="AL61" i="8"/>
  <c r="AL258" i="8"/>
  <c r="AL216" i="8"/>
  <c r="AL107" i="8"/>
  <c r="AL109" i="8"/>
  <c r="AL217" i="8"/>
  <c r="AL62" i="8"/>
  <c r="AL63" i="8"/>
  <c r="AL218" i="8"/>
  <c r="AL110" i="8"/>
  <c r="AL287" i="8"/>
  <c r="AL260" i="8"/>
  <c r="AL286" i="8"/>
  <c r="AL111" i="8"/>
  <c r="AL288" i="8"/>
  <c r="AL261" i="8"/>
  <c r="AL64" i="8"/>
  <c r="AL289" i="8"/>
  <c r="AL220" i="8"/>
  <c r="AL112" i="8"/>
  <c r="AL262" i="8"/>
  <c r="AL66" i="8"/>
  <c r="AL65" i="8"/>
  <c r="AL263" i="8"/>
  <c r="AL113" i="8"/>
  <c r="AL221" i="8"/>
  <c r="AL290" i="8"/>
  <c r="AL222" i="8"/>
  <c r="AL114" i="8"/>
  <c r="AL264" i="8"/>
  <c r="AL265" i="8"/>
  <c r="AL115" i="8"/>
  <c r="AL223" i="8"/>
  <c r="AL224" i="8"/>
  <c r="AL292" i="8"/>
  <c r="AL293" i="8"/>
  <c r="AL116" i="8"/>
  <c r="AL266" i="8"/>
  <c r="AL267" i="8"/>
  <c r="AL118" i="8"/>
  <c r="AL117" i="8"/>
  <c r="AL294" i="8"/>
  <c r="AL295" i="8"/>
  <c r="AL296" i="8"/>
  <c r="AL297" i="8"/>
  <c r="AL298" i="8"/>
  <c r="AL299" i="8"/>
  <c r="AL300" i="8"/>
  <c r="AL301" i="8"/>
  <c r="AL302" i="8"/>
  <c r="AL303" i="8"/>
  <c r="AL304" i="8"/>
  <c r="AL305" i="8"/>
  <c r="AL306" i="8"/>
  <c r="AL307" i="8"/>
  <c r="AL308" i="8"/>
  <c r="AL309" i="8"/>
  <c r="AL311" i="8"/>
  <c r="AL312" i="8"/>
  <c r="AL313" i="8"/>
  <c r="AL314" i="8"/>
  <c r="AL315" i="8"/>
  <c r="AL316" i="8"/>
  <c r="AL318" i="8"/>
  <c r="AL319" i="8"/>
  <c r="AL320" i="8"/>
  <c r="AL321" i="8"/>
  <c r="AL322" i="8"/>
  <c r="AL323" i="8"/>
  <c r="AL324" i="8"/>
  <c r="AL325" i="8"/>
  <c r="AL326" i="8"/>
  <c r="AL327" i="8"/>
  <c r="AL328" i="8"/>
  <c r="AL329" i="8"/>
  <c r="AL330" i="8"/>
  <c r="AL331" i="8"/>
  <c r="AL332" i="8"/>
  <c r="AL333" i="8"/>
  <c r="AL335" i="8"/>
  <c r="AL336" i="8"/>
  <c r="AL337" i="8"/>
  <c r="AL338" i="8"/>
  <c r="AL339" i="8"/>
  <c r="AL340" i="8"/>
  <c r="AL343" i="8"/>
  <c r="AL344" i="8"/>
  <c r="AL345" i="8"/>
  <c r="AL346" i="8"/>
  <c r="AL347" i="8"/>
  <c r="AL348" i="8"/>
  <c r="AL349" i="8"/>
  <c r="AL351" i="8"/>
  <c r="AL350" i="8"/>
  <c r="AM96" i="8"/>
  <c r="AM304" i="8"/>
  <c r="AM216" i="8"/>
  <c r="AM147" i="8"/>
  <c r="AM81" i="8"/>
  <c r="AM72" i="8"/>
  <c r="AM168" i="8"/>
  <c r="AM177" i="8"/>
  <c r="AM193" i="8"/>
  <c r="AM107" i="8"/>
  <c r="AM232" i="8"/>
  <c r="AM97" i="8"/>
  <c r="AM547" i="8"/>
  <c r="AM459" i="8"/>
  <c r="A496" i="8"/>
  <c r="A450" i="8"/>
  <c r="AW58" i="7"/>
  <c r="AZ51" i="7"/>
  <c r="AZ227" i="7"/>
  <c r="AZ235" i="7"/>
  <c r="AZ573" i="7"/>
  <c r="AM118" i="8"/>
  <c r="AM70" i="8"/>
  <c r="A551" i="8"/>
  <c r="AM447" i="8"/>
  <c r="AW305" i="7"/>
  <c r="AW297" i="7"/>
  <c r="AW289" i="7"/>
  <c r="AW57" i="7"/>
  <c r="AW41" i="7"/>
  <c r="AW174" i="7"/>
  <c r="AW102" i="7"/>
  <c r="AW54" i="7"/>
  <c r="AW301" i="7"/>
  <c r="AZ632" i="7"/>
  <c r="AZ624" i="7"/>
  <c r="AZ616" i="7"/>
  <c r="AZ584" i="7"/>
  <c r="AZ568" i="7"/>
  <c r="AZ536" i="7"/>
  <c r="AZ488" i="7"/>
  <c r="AZ456" i="7"/>
  <c r="AZ448" i="7"/>
  <c r="AZ416" i="7"/>
  <c r="AZ400" i="7"/>
  <c r="AZ360" i="7"/>
  <c r="AZ352" i="7"/>
  <c r="AZ328" i="7"/>
  <c r="AZ296" i="7"/>
  <c r="AZ312" i="7"/>
  <c r="AZ295" i="7"/>
  <c r="AZ248" i="7"/>
  <c r="AZ240" i="7"/>
  <c r="AZ731" i="7"/>
  <c r="AZ723" i="7"/>
  <c r="AZ651" i="7"/>
  <c r="AZ635" i="7"/>
  <c r="AZ214" i="7"/>
  <c r="AZ206" i="7"/>
  <c r="AZ200" i="7"/>
  <c r="AZ162" i="7"/>
  <c r="AZ148" i="7"/>
  <c r="AZ140" i="7"/>
  <c r="AZ93" i="7"/>
  <c r="AZ69" i="7"/>
  <c r="AZ60" i="7"/>
  <c r="AZ35" i="7"/>
  <c r="AZ623" i="7"/>
  <c r="AZ615" i="7"/>
  <c r="AZ591" i="7"/>
  <c r="AZ519" i="7"/>
  <c r="AZ479" i="7"/>
  <c r="AZ455" i="7"/>
  <c r="AZ447" i="7"/>
  <c r="AZ439" i="7"/>
  <c r="AZ375" i="7"/>
  <c r="AZ359" i="7"/>
  <c r="AZ343" i="7"/>
  <c r="AZ327" i="7"/>
  <c r="AZ311" i="7"/>
  <c r="AZ287" i="7"/>
  <c r="AZ255" i="7"/>
  <c r="AZ247" i="7"/>
  <c r="AZ730" i="7"/>
  <c r="AZ722" i="7"/>
  <c r="AZ706" i="7"/>
  <c r="AZ642" i="7"/>
  <c r="AZ199" i="7"/>
  <c r="AZ132" i="7"/>
  <c r="AZ116" i="7"/>
  <c r="AZ108" i="7"/>
  <c r="AZ100" i="7"/>
  <c r="AZ92" i="7"/>
  <c r="AZ76" i="7"/>
  <c r="AZ50" i="7"/>
  <c r="AZ42" i="7"/>
  <c r="AZ598" i="7"/>
  <c r="AZ550" i="7"/>
  <c r="AZ534" i="7"/>
  <c r="AZ478" i="7"/>
  <c r="AZ430" i="7"/>
  <c r="AZ422" i="7"/>
  <c r="AZ414" i="7"/>
  <c r="AZ382" i="7"/>
  <c r="AZ366" i="7"/>
  <c r="AZ342" i="7"/>
  <c r="AZ334" i="7"/>
  <c r="AZ318" i="7"/>
  <c r="AZ310" i="7"/>
  <c r="AZ302" i="7"/>
  <c r="AZ294" i="7"/>
  <c r="AZ269" i="7"/>
  <c r="AZ230" i="7"/>
  <c r="AZ743" i="7"/>
  <c r="AZ729" i="7"/>
  <c r="AZ721" i="7"/>
  <c r="AZ713" i="7"/>
  <c r="AZ641" i="7"/>
  <c r="AZ212" i="7"/>
  <c r="AZ191" i="7"/>
  <c r="AZ160" i="7"/>
  <c r="AZ154" i="7"/>
  <c r="AZ138" i="7"/>
  <c r="AZ115" i="7"/>
  <c r="AZ91" i="7"/>
  <c r="AZ83" i="7"/>
  <c r="AZ41" i="7"/>
  <c r="AZ613" i="7"/>
  <c r="AZ605" i="7"/>
  <c r="AZ557" i="7"/>
  <c r="AZ525" i="7"/>
  <c r="AZ501" i="7"/>
  <c r="AZ485" i="7"/>
  <c r="AZ477" i="7"/>
  <c r="AZ469" i="7"/>
  <c r="AZ453" i="7"/>
  <c r="AZ437" i="7"/>
  <c r="AZ421" i="7"/>
  <c r="AZ405" i="7"/>
  <c r="AZ397" i="7"/>
  <c r="AZ381" i="7"/>
  <c r="AZ341" i="7"/>
  <c r="AZ333" i="7"/>
  <c r="AZ325" i="7"/>
  <c r="AZ309" i="7"/>
  <c r="AZ292" i="7"/>
  <c r="AZ274" i="7"/>
  <c r="AZ264" i="7"/>
  <c r="AZ261" i="7"/>
  <c r="AZ237" i="7"/>
  <c r="AZ229" i="7"/>
  <c r="AZ728" i="7"/>
  <c r="AZ720" i="7"/>
  <c r="AZ648" i="7"/>
  <c r="AZ640" i="7"/>
  <c r="AZ211" i="7"/>
  <c r="AZ204" i="7"/>
  <c r="AZ197" i="7"/>
  <c r="AZ190" i="7"/>
  <c r="AZ167" i="7"/>
  <c r="AZ145" i="7"/>
  <c r="AZ137" i="7"/>
  <c r="AZ114" i="7"/>
  <c r="AZ106" i="7"/>
  <c r="AZ66" i="7"/>
  <c r="AZ57" i="7"/>
  <c r="AZ48" i="7"/>
  <c r="AZ40" i="7"/>
  <c r="AZ628" i="7"/>
  <c r="AZ588" i="7"/>
  <c r="AZ580" i="7"/>
  <c r="AZ572" i="7"/>
  <c r="AZ540" i="7"/>
  <c r="AZ516" i="7"/>
  <c r="AZ492" i="7"/>
  <c r="AZ460" i="7"/>
  <c r="AZ452" i="7"/>
  <c r="AZ420" i="7"/>
  <c r="AZ412" i="7"/>
  <c r="AZ372" i="7"/>
  <c r="AZ356" i="7"/>
  <c r="AZ340" i="7"/>
  <c r="AZ324" i="7"/>
  <c r="AZ308" i="7"/>
  <c r="AZ276" i="7"/>
  <c r="AZ268" i="7"/>
  <c r="AZ252" i="7"/>
  <c r="AZ244" i="7"/>
  <c r="AZ236" i="7"/>
  <c r="AZ228" i="7"/>
  <c r="AZ754" i="7"/>
  <c r="AZ742" i="7"/>
  <c r="AZ719" i="7"/>
  <c r="AZ655" i="7"/>
  <c r="AZ639" i="7"/>
  <c r="AZ217" i="7"/>
  <c r="AZ203" i="7"/>
  <c r="AZ196" i="7"/>
  <c r="AZ181" i="7"/>
  <c r="AZ158" i="7"/>
  <c r="AZ144" i="7"/>
  <c r="AZ136" i="7"/>
  <c r="AZ121" i="7"/>
  <c r="AZ105" i="7"/>
  <c r="AZ64" i="7"/>
  <c r="AZ56" i="7"/>
  <c r="AZ47" i="7"/>
  <c r="AZ619" i="7"/>
  <c r="AZ611" i="7"/>
  <c r="AZ587" i="7"/>
  <c r="AZ579" i="7"/>
  <c r="AZ555" i="7"/>
  <c r="AZ547" i="7"/>
  <c r="AZ531" i="7"/>
  <c r="AZ515" i="7"/>
  <c r="AZ499" i="7"/>
  <c r="AZ491" i="7"/>
  <c r="AZ483" i="7"/>
  <c r="AZ475" i="7"/>
  <c r="AZ459" i="7"/>
  <c r="AZ419" i="7"/>
  <c r="AZ395" i="7"/>
  <c r="AZ387" i="7"/>
  <c r="AZ379" i="7"/>
  <c r="AZ363" i="7"/>
  <c r="AZ331" i="7"/>
  <c r="AZ323" i="7"/>
  <c r="AZ315" i="7"/>
  <c r="AZ290" i="7"/>
  <c r="AZ283" i="7"/>
  <c r="AZ267" i="7"/>
  <c r="AZ251" i="7"/>
  <c r="AZ734" i="7"/>
  <c r="AZ726" i="7"/>
  <c r="AZ718" i="7"/>
  <c r="AZ638" i="7"/>
  <c r="AZ195" i="7"/>
  <c r="AZ188" i="7"/>
  <c r="AZ180" i="7"/>
  <c r="AZ165" i="7"/>
  <c r="AZ157" i="7"/>
  <c r="AZ151" i="7"/>
  <c r="AZ135" i="7"/>
  <c r="AZ112" i="7"/>
  <c r="AZ63" i="7"/>
  <c r="AZ54" i="7"/>
  <c r="AZ46" i="7"/>
  <c r="AZ38" i="7"/>
  <c r="AZ618" i="7"/>
  <c r="AZ602" i="7"/>
  <c r="AZ570" i="7"/>
  <c r="AZ562" i="7"/>
  <c r="AZ538" i="7"/>
  <c r="AZ530" i="7"/>
  <c r="AZ506" i="7"/>
  <c r="AZ498" i="7"/>
  <c r="AZ466" i="7"/>
  <c r="AZ458" i="7"/>
  <c r="AZ426" i="7"/>
  <c r="AZ394" i="7"/>
  <c r="AZ386" i="7"/>
  <c r="AZ354" i="7"/>
  <c r="AZ346" i="7"/>
  <c r="AZ322" i="7"/>
  <c r="AZ314" i="7"/>
  <c r="AZ289" i="7"/>
  <c r="AZ282" i="7"/>
  <c r="AZ258" i="7"/>
  <c r="AZ745" i="7"/>
  <c r="AZ741" i="7"/>
  <c r="AZ733" i="7"/>
  <c r="AZ725" i="7"/>
  <c r="AZ653" i="7"/>
  <c r="AZ645" i="7"/>
  <c r="AZ637" i="7"/>
  <c r="AZ223" i="7"/>
  <c r="AZ216" i="7"/>
  <c r="AZ208" i="7"/>
  <c r="AZ187" i="7"/>
  <c r="AZ156" i="7"/>
  <c r="AZ95" i="7"/>
  <c r="AZ37" i="7"/>
  <c r="AZ609" i="7"/>
  <c r="AZ601" i="7"/>
  <c r="AZ593" i="7"/>
  <c r="AZ569" i="7"/>
  <c r="AZ545" i="7"/>
  <c r="AZ537" i="7"/>
  <c r="AZ513" i="7"/>
  <c r="AZ505" i="7"/>
  <c r="AZ481" i="7"/>
  <c r="AZ465" i="7"/>
  <c r="AZ441" i="7"/>
  <c r="AZ433" i="7"/>
  <c r="AZ417" i="7"/>
  <c r="AZ409" i="7"/>
  <c r="AZ401" i="7"/>
  <c r="AZ385" i="7"/>
  <c r="AZ353" i="7"/>
  <c r="AZ345" i="7"/>
  <c r="AZ329" i="7"/>
  <c r="AZ321" i="7"/>
  <c r="AZ313" i="7"/>
  <c r="AZ305" i="7"/>
  <c r="AZ288" i="7"/>
  <c r="AZ281" i="7"/>
  <c r="AZ273" i="7"/>
  <c r="AZ265" i="7"/>
  <c r="AZ257" i="7"/>
  <c r="AZ249" i="7"/>
  <c r="AZ241" i="7"/>
  <c r="AZ740" i="7"/>
  <c r="AZ724" i="7"/>
  <c r="AZ644" i="7"/>
  <c r="AZ222" i="7"/>
  <c r="AZ207" i="7"/>
  <c r="AZ186" i="7"/>
  <c r="AZ149" i="7"/>
  <c r="AZ141" i="7"/>
  <c r="AZ118" i="7"/>
  <c r="AZ86" i="7"/>
  <c r="AZ70" i="7"/>
  <c r="AZ61" i="7"/>
  <c r="AZ52" i="7"/>
  <c r="AZ44" i="7"/>
  <c r="AZ36" i="7"/>
  <c r="AM320" i="8"/>
  <c r="AM141" i="8"/>
  <c r="AM85" i="8"/>
  <c r="AM93" i="8"/>
  <c r="AM37" i="8"/>
  <c r="AM45" i="8"/>
  <c r="AM189" i="8"/>
  <c r="AM117" i="8"/>
  <c r="AM53" i="8"/>
  <c r="AM109" i="8"/>
  <c r="AM69" i="8"/>
  <c r="AM309" i="8"/>
  <c r="AM376" i="8"/>
  <c r="AM541" i="8"/>
  <c r="AM248" i="8"/>
  <c r="AM423" i="8"/>
  <c r="AM132" i="8"/>
  <c r="AM360" i="8"/>
  <c r="AM280" i="8"/>
  <c r="AM517" i="8"/>
  <c r="AM557" i="8"/>
  <c r="A485" i="8"/>
  <c r="AM589" i="8"/>
  <c r="A573" i="8"/>
  <c r="AM400" i="8"/>
  <c r="AM384" i="8"/>
  <c r="AM416" i="8"/>
  <c r="AM621" i="8"/>
  <c r="AM565" i="8"/>
  <c r="AM525" i="8"/>
  <c r="AM509" i="8"/>
  <c r="AM477" i="8"/>
  <c r="AM469" i="8"/>
  <c r="AM453" i="8"/>
  <c r="AM533" i="8"/>
  <c r="AM501" i="8"/>
  <c r="AM549" i="8"/>
  <c r="A493" i="8"/>
  <c r="AM445" i="8"/>
  <c r="AM629" i="8"/>
  <c r="AM597" i="8"/>
  <c r="AM605" i="8"/>
  <c r="AM613" i="8"/>
  <c r="AM424" i="8"/>
  <c r="A437" i="8"/>
  <c r="AM461" i="8"/>
  <c r="AM581" i="8"/>
  <c r="AM288" i="8"/>
  <c r="AM312" i="8"/>
  <c r="AM344" i="8"/>
  <c r="AM114" i="8"/>
  <c r="AM272" i="8"/>
  <c r="AM345" i="8"/>
  <c r="AM224" i="8"/>
  <c r="AZ58" i="7"/>
  <c r="AZ715" i="7"/>
  <c r="AZ683" i="7"/>
  <c r="AZ707" i="7"/>
  <c r="AW107" i="7"/>
  <c r="AW641" i="7"/>
  <c r="AW391" i="7"/>
  <c r="AW244" i="7"/>
  <c r="AM460" i="8"/>
  <c r="A615" i="8"/>
  <c r="AM556" i="8"/>
  <c r="AM444" i="8"/>
  <c r="A514" i="8"/>
  <c r="AM452" i="8"/>
  <c r="A487" i="8"/>
  <c r="AM564" i="8"/>
  <c r="AM580" i="8"/>
  <c r="AM54" i="8"/>
  <c r="AM476" i="8"/>
  <c r="AM572" i="8"/>
  <c r="AM62" i="8"/>
  <c r="AM436" i="8"/>
  <c r="AM468" i="8"/>
  <c r="AM532" i="8"/>
  <c r="AM620" i="8"/>
  <c r="AM516" i="8"/>
  <c r="AM628" i="8"/>
  <c r="AM500" i="8"/>
  <c r="AM492" i="8"/>
  <c r="AM588" i="8"/>
  <c r="AM604" i="8"/>
  <c r="A548" i="8"/>
  <c r="AM484" i="8"/>
  <c r="AM524" i="8"/>
  <c r="AM540" i="8"/>
  <c r="AM78" i="8"/>
  <c r="AM508" i="8"/>
  <c r="AM230" i="8"/>
  <c r="AM42" i="8"/>
  <c r="AM538" i="8"/>
  <c r="AM322" i="8"/>
  <c r="R20" i="8"/>
  <c r="A442" i="8"/>
  <c r="A506" i="8"/>
  <c r="AM50" i="8"/>
  <c r="AM122" i="8"/>
  <c r="AM490" i="8"/>
  <c r="AM106" i="8"/>
  <c r="A458" i="8"/>
  <c r="A522" i="8"/>
  <c r="AM594" i="8"/>
  <c r="A466" i="8"/>
  <c r="A530" i="8"/>
  <c r="AM253" i="8"/>
  <c r="AM570" i="8"/>
  <c r="AM626" i="8"/>
  <c r="AM602" i="8"/>
  <c r="AM178" i="8"/>
  <c r="A482" i="8"/>
  <c r="AM434" i="8"/>
  <c r="AM546" i="8"/>
  <c r="AM586" i="8"/>
  <c r="AM578" i="8"/>
  <c r="AM498" i="8"/>
  <c r="AM146" i="8"/>
  <c r="AM610" i="8"/>
  <c r="S18" i="8"/>
  <c r="AM143" i="8"/>
  <c r="AM263" i="8"/>
  <c r="AM319" i="8"/>
  <c r="AM327" i="8"/>
  <c r="AM199" i="8"/>
  <c r="AM55" i="8"/>
  <c r="AM183" i="8"/>
  <c r="AM343" i="8"/>
  <c r="AM71" i="8"/>
  <c r="AM223" i="8"/>
  <c r="AM255" i="8"/>
  <c r="AW114" i="7"/>
  <c r="AW288" i="7"/>
  <c r="AW256" i="7"/>
  <c r="AW120" i="7"/>
  <c r="AW449" i="7"/>
  <c r="AW308" i="7"/>
  <c r="AW187" i="7"/>
  <c r="AW255" i="7"/>
  <c r="AW63" i="7"/>
  <c r="AW55" i="7"/>
  <c r="AW615" i="7"/>
  <c r="R19" i="8"/>
  <c r="AM363" i="8"/>
  <c r="AM342" i="8"/>
  <c r="R12" i="8"/>
  <c r="AM339" i="8"/>
  <c r="AM481" i="8"/>
  <c r="AM609" i="8"/>
  <c r="AM441" i="8"/>
  <c r="AM219" i="8"/>
  <c r="AM148" i="8"/>
  <c r="R22" i="8"/>
  <c r="AM269" i="8"/>
  <c r="AM585" i="8"/>
  <c r="S12" i="8"/>
  <c r="AM295" i="8"/>
  <c r="AM428" i="8"/>
  <c r="AM311" i="8"/>
  <c r="A473" i="8"/>
  <c r="AM513" i="8"/>
  <c r="AM569" i="8"/>
  <c r="AM395" i="8"/>
  <c r="A537" i="8"/>
  <c r="S14" i="8"/>
  <c r="AM226" i="8"/>
  <c r="AM282" i="8"/>
  <c r="AM314" i="8"/>
  <c r="AM108" i="8"/>
  <c r="AM479" i="8"/>
  <c r="AM202" i="8"/>
  <c r="A511" i="8"/>
  <c r="A575" i="8"/>
  <c r="S21" i="8"/>
  <c r="AM234" i="8"/>
  <c r="AM455" i="8"/>
  <c r="AM381" i="8"/>
  <c r="AM591" i="8"/>
  <c r="AM607" i="8"/>
  <c r="A519" i="8"/>
  <c r="A583" i="8"/>
  <c r="S13" i="8"/>
  <c r="AM290" i="8"/>
  <c r="AM44" i="8"/>
  <c r="AM495" i="8"/>
  <c r="AM623" i="8"/>
  <c r="A463" i="8"/>
  <c r="A527" i="8"/>
  <c r="S20" i="8"/>
  <c r="AM471" i="8"/>
  <c r="AM439" i="8"/>
  <c r="AM162" i="8"/>
  <c r="AM535" i="8"/>
  <c r="AM116" i="8"/>
  <c r="AM186" i="8"/>
  <c r="A599" i="8"/>
  <c r="S16" i="8"/>
  <c r="AM250" i="8"/>
  <c r="AM140" i="8"/>
  <c r="AM285" i="8"/>
  <c r="AM567" i="8"/>
  <c r="AM543" i="8"/>
  <c r="S22" i="8"/>
  <c r="S19" i="8"/>
  <c r="AM258" i="8"/>
  <c r="AM431" i="8"/>
  <c r="AM631" i="8"/>
  <c r="AM100" i="8"/>
  <c r="S15" i="8"/>
  <c r="AM266" i="8"/>
  <c r="AM503" i="8"/>
  <c r="AM225" i="8"/>
  <c r="AM153" i="8"/>
  <c r="AM131" i="8"/>
  <c r="AM456" i="8"/>
  <c r="AM337" i="8"/>
  <c r="AM584" i="8"/>
  <c r="AM608" i="8"/>
  <c r="AM600" i="8"/>
  <c r="Q15" i="8"/>
  <c r="P15" i="8"/>
  <c r="A464" i="8"/>
  <c r="A528" i="8"/>
  <c r="A592" i="8"/>
  <c r="AM233" i="8"/>
  <c r="AM624" i="8"/>
  <c r="AM632" i="8"/>
  <c r="A616" i="8"/>
  <c r="A472" i="8"/>
  <c r="A536" i="8"/>
  <c r="AM169" i="8"/>
  <c r="AM544" i="8"/>
  <c r="AM552" i="8"/>
  <c r="AM43" i="8"/>
  <c r="AM520" i="8"/>
  <c r="AM488" i="8"/>
  <c r="AM181" i="8"/>
  <c r="AM297" i="8"/>
  <c r="AM139" i="8"/>
  <c r="AM289" i="8"/>
  <c r="AM377" i="8"/>
  <c r="AM504" i="8"/>
  <c r="AM317" i="8"/>
  <c r="AM448" i="8"/>
  <c r="AM217" i="8"/>
  <c r="AM329" i="8"/>
  <c r="R21" i="8"/>
  <c r="A480" i="8"/>
  <c r="S17" i="8"/>
  <c r="Q20" i="8"/>
  <c r="AM244" i="8"/>
  <c r="AM161" i="8"/>
  <c r="AM331" i="8"/>
  <c r="AM91" i="8"/>
  <c r="AM149" i="8"/>
  <c r="S23" i="8"/>
  <c r="R15" i="8"/>
  <c r="AM401" i="8"/>
  <c r="AM241" i="8"/>
  <c r="AM512" i="8"/>
  <c r="AM440" i="8"/>
  <c r="AM301" i="8"/>
  <c r="AM277" i="8"/>
  <c r="AM576" i="8"/>
  <c r="AM612" i="8"/>
  <c r="A568" i="8"/>
  <c r="AM403" i="8"/>
  <c r="AM157" i="8"/>
  <c r="AM103" i="8"/>
  <c r="AM393" i="8"/>
  <c r="AM99" i="8"/>
  <c r="A601" i="8"/>
  <c r="AM419" i="8"/>
  <c r="AM380" i="8"/>
  <c r="AM379" i="8"/>
  <c r="AM408" i="8"/>
  <c r="AM313" i="8"/>
  <c r="Q14" i="8"/>
  <c r="AM553" i="8"/>
  <c r="AM252" i="8"/>
  <c r="AM292" i="8"/>
  <c r="AM529" i="8"/>
  <c r="AM268" i="8"/>
  <c r="AM449" i="8"/>
  <c r="P23" i="8"/>
  <c r="A577" i="8"/>
  <c r="AM196" i="8"/>
  <c r="AM356" i="8"/>
  <c r="AM316" i="8"/>
  <c r="AM142" i="8"/>
  <c r="O19" i="8"/>
  <c r="A457" i="8"/>
  <c r="A521" i="8"/>
  <c r="AM411" i="8"/>
  <c r="AM348" i="8"/>
  <c r="AM371" i="8"/>
  <c r="AM110" i="8"/>
  <c r="AM358" i="8"/>
  <c r="AM247" i="8"/>
  <c r="AM303" i="8"/>
  <c r="AM151" i="8"/>
  <c r="AM79" i="8"/>
  <c r="AM407" i="8"/>
  <c r="AM633" i="8"/>
  <c r="A465" i="8"/>
  <c r="A593" i="8"/>
  <c r="AM156" i="8"/>
  <c r="AM414" i="8"/>
  <c r="AM545" i="8"/>
  <c r="AM388" i="8"/>
  <c r="A507" i="8"/>
  <c r="AM396" i="8"/>
  <c r="AM284" i="8"/>
  <c r="AM102" i="8"/>
  <c r="AM172" i="8"/>
  <c r="AM278" i="8"/>
  <c r="AM433" i="8"/>
  <c r="AM561" i="8"/>
  <c r="AM412" i="8"/>
  <c r="AM625" i="8"/>
  <c r="A430" i="8"/>
  <c r="A489" i="8"/>
  <c r="A617" i="8"/>
  <c r="AM505" i="8"/>
  <c r="A497" i="8"/>
  <c r="AM121" i="8"/>
  <c r="AM347" i="8"/>
  <c r="AM422" i="8"/>
  <c r="AM228" i="8"/>
  <c r="AM190" i="8"/>
  <c r="AM351" i="8"/>
  <c r="AM271" i="8"/>
  <c r="AM293" i="8"/>
  <c r="AM382" i="8"/>
  <c r="AM300" i="8"/>
  <c r="Q17" i="8"/>
  <c r="P16" i="8"/>
  <c r="P21" i="8"/>
  <c r="AM483" i="8"/>
  <c r="AM499" i="8"/>
  <c r="AM365" i="8"/>
  <c r="AM254" i="8"/>
  <c r="AM571" i="8"/>
  <c r="AM129" i="8"/>
  <c r="AM333" i="8"/>
  <c r="AM435" i="8"/>
  <c r="AM563" i="8"/>
  <c r="AM619" i="8"/>
  <c r="Q23" i="8"/>
  <c r="Q13" i="8"/>
  <c r="P12" i="8"/>
  <c r="P17" i="8"/>
  <c r="AM113" i="8"/>
  <c r="AM421" i="8"/>
  <c r="AM83" i="8"/>
  <c r="AM467" i="8"/>
  <c r="AM579" i="8"/>
  <c r="AM349" i="8"/>
  <c r="AM158" i="8"/>
  <c r="AM222" i="8"/>
  <c r="AM357" i="8"/>
  <c r="AM283" i="8"/>
  <c r="AM531" i="8"/>
  <c r="AM318" i="8"/>
  <c r="AM627" i="8"/>
  <c r="Q19" i="8"/>
  <c r="Q12" i="8"/>
  <c r="P19" i="8"/>
  <c r="P13" i="8"/>
  <c r="AM475" i="8"/>
  <c r="AM235" i="8"/>
  <c r="AM270" i="8"/>
  <c r="AM67" i="8"/>
  <c r="AM373" i="8"/>
  <c r="AM397" i="8"/>
  <c r="AM595" i="8"/>
  <c r="AM603" i="8"/>
  <c r="Q22" i="8"/>
  <c r="Q16" i="8"/>
  <c r="P22" i="8"/>
  <c r="AM491" i="8"/>
  <c r="AM51" i="8"/>
  <c r="AM251" i="8"/>
  <c r="AM415" i="8"/>
  <c r="AM310" i="8"/>
  <c r="AM413" i="8"/>
  <c r="AM587" i="8"/>
  <c r="AM523" i="8"/>
  <c r="Q18" i="8"/>
  <c r="P18" i="8"/>
  <c r="AM539" i="8"/>
  <c r="AM198" i="8"/>
  <c r="AM326" i="8"/>
  <c r="AM410" i="8"/>
  <c r="O13" i="8"/>
  <c r="P14" i="8"/>
  <c r="AM515" i="8"/>
  <c r="AM451" i="8"/>
  <c r="AM555" i="8"/>
  <c r="AM59" i="8"/>
  <c r="AM262" i="8"/>
  <c r="AM429" i="8"/>
  <c r="Q21" i="8"/>
  <c r="P20" i="8"/>
  <c r="AM418" i="8"/>
  <c r="AM443" i="8"/>
  <c r="AM206" i="8"/>
  <c r="AM338" i="8"/>
  <c r="AW783" i="7"/>
  <c r="AW866" i="7"/>
  <c r="AW956" i="7"/>
  <c r="AW815" i="7"/>
  <c r="AW770" i="7"/>
  <c r="AB24" i="7"/>
  <c r="AW936" i="7"/>
  <c r="AW994" i="7"/>
  <c r="AW828" i="7"/>
  <c r="AW962" i="7"/>
  <c r="AW911" i="7"/>
  <c r="AW796" i="7"/>
  <c r="AW1032" i="7"/>
  <c r="AW561" i="7"/>
  <c r="AW553" i="7"/>
  <c r="AW481" i="7"/>
  <c r="AW943" i="7"/>
  <c r="AW904" i="7"/>
  <c r="AW872" i="7"/>
  <c r="AW1000" i="7"/>
  <c r="AW860" i="7"/>
  <c r="AW879" i="7"/>
  <c r="AW1007" i="7"/>
  <c r="AW808" i="7"/>
  <c r="AW758" i="7"/>
  <c r="AW1026" i="7"/>
  <c r="AW898" i="7"/>
  <c r="AW834" i="7"/>
  <c r="AW924" i="7"/>
  <c r="AW988" i="7"/>
  <c r="AW776" i="7"/>
  <c r="AW946" i="7"/>
  <c r="AW927" i="7"/>
  <c r="AW882" i="7"/>
  <c r="AW856" i="7"/>
  <c r="AW844" i="7"/>
  <c r="AW840" i="7"/>
  <c r="AW780" i="7"/>
  <c r="AW1010" i="7"/>
  <c r="AW984" i="7"/>
  <c r="AW972" i="7"/>
  <c r="AW968" i="7"/>
  <c r="AW908" i="7"/>
  <c r="AW863" i="7"/>
  <c r="AW802" i="7"/>
  <c r="AW991" i="7"/>
  <c r="AW930" i="7"/>
  <c r="AW847" i="7"/>
  <c r="AW824" i="7"/>
  <c r="AW764" i="7"/>
  <c r="AW760" i="7"/>
  <c r="AW975" i="7"/>
  <c r="AW952" i="7"/>
  <c r="AW892" i="7"/>
  <c r="AW888" i="7"/>
  <c r="AW831" i="7"/>
  <c r="AW786" i="7"/>
  <c r="AW1020" i="7"/>
  <c r="AW1016" i="7"/>
  <c r="AW959" i="7"/>
  <c r="AW914" i="7"/>
  <c r="AW850" i="7"/>
  <c r="AW812" i="7"/>
  <c r="AW767" i="7"/>
  <c r="AW978" i="7"/>
  <c r="AW940" i="7"/>
  <c r="AW895" i="7"/>
  <c r="AW876" i="7"/>
  <c r="AW1023" i="7"/>
  <c r="AW1004" i="7"/>
  <c r="AW792" i="7"/>
  <c r="AW920" i="7"/>
  <c r="AW818" i="7"/>
  <c r="AW799" i="7"/>
  <c r="AW585" i="7"/>
  <c r="AW545" i="7"/>
  <c r="AW505" i="7"/>
  <c r="AW489" i="7"/>
  <c r="AW589" i="7"/>
  <c r="AW581" i="7"/>
  <c r="AW557" i="7"/>
  <c r="AW549" i="7"/>
  <c r="AW541" i="7"/>
  <c r="AW525" i="7"/>
  <c r="AW517" i="7"/>
  <c r="AW509" i="7"/>
  <c r="AW501" i="7"/>
  <c r="AW493" i="7"/>
  <c r="AW485" i="7"/>
  <c r="AW477" i="7"/>
  <c r="AW461" i="7"/>
  <c r="AW999" i="7"/>
  <c r="AW992" i="7"/>
  <c r="AW954" i="7"/>
  <c r="AW916" i="7"/>
  <c r="AW871" i="7"/>
  <c r="AW864" i="7"/>
  <c r="AW826" i="7"/>
  <c r="AW788" i="7"/>
  <c r="AW1002" i="7"/>
  <c r="AW964" i="7"/>
  <c r="AW919" i="7"/>
  <c r="AW912" i="7"/>
  <c r="AW874" i="7"/>
  <c r="AW836" i="7"/>
  <c r="AW791" i="7"/>
  <c r="AW784" i="7"/>
  <c r="AW1012" i="7"/>
  <c r="AW967" i="7"/>
  <c r="AW960" i="7"/>
  <c r="AW922" i="7"/>
  <c r="AW884" i="7"/>
  <c r="AW846" i="7"/>
  <c r="AW839" i="7"/>
  <c r="AW832" i="7"/>
  <c r="AW794" i="7"/>
  <c r="AW756" i="7"/>
  <c r="AW1022" i="7"/>
  <c r="AW1015" i="7"/>
  <c r="AW1008" i="7"/>
  <c r="AW970" i="7"/>
  <c r="AW932" i="7"/>
  <c r="AW887" i="7"/>
  <c r="AW880" i="7"/>
  <c r="AW842" i="7"/>
  <c r="AW804" i="7"/>
  <c r="AW766" i="7"/>
  <c r="AW759" i="7"/>
  <c r="AW1018" i="7"/>
  <c r="AW980" i="7"/>
  <c r="AW942" i="7"/>
  <c r="AW935" i="7"/>
  <c r="AW928" i="7"/>
  <c r="AW890" i="7"/>
  <c r="AW852" i="7"/>
  <c r="AW807" i="7"/>
  <c r="AW800" i="7"/>
  <c r="AW762" i="7"/>
  <c r="AW1028" i="7"/>
  <c r="AW983" i="7"/>
  <c r="AW976" i="7"/>
  <c r="AW938" i="7"/>
  <c r="AW900" i="7"/>
  <c r="AW855" i="7"/>
  <c r="AW848" i="7"/>
  <c r="AW810" i="7"/>
  <c r="AW772" i="7"/>
  <c r="AW1031" i="7"/>
  <c r="AW1024" i="7"/>
  <c r="AW986" i="7"/>
  <c r="AW948" i="7"/>
  <c r="AW903" i="7"/>
  <c r="AW896" i="7"/>
  <c r="AW858" i="7"/>
  <c r="AW820" i="7"/>
  <c r="AW775" i="7"/>
  <c r="AW768" i="7"/>
  <c r="AW1034" i="7"/>
  <c r="AW996" i="7"/>
  <c r="AW951" i="7"/>
  <c r="AW944" i="7"/>
  <c r="AW906" i="7"/>
  <c r="AW868" i="7"/>
  <c r="AW823" i="7"/>
  <c r="AW816" i="7"/>
  <c r="AW778" i="7"/>
  <c r="AW445" i="7"/>
  <c r="AQ33" i="7"/>
  <c r="AW285" i="7"/>
  <c r="AW623" i="7"/>
  <c r="AW593" i="7"/>
  <c r="AW529" i="7"/>
  <c r="AW513" i="7"/>
  <c r="AW465" i="7"/>
  <c r="AW119" i="7"/>
  <c r="AW1017" i="7"/>
  <c r="AW1011" i="7"/>
  <c r="AW1005" i="7"/>
  <c r="AW953" i="7"/>
  <c r="AW947" i="7"/>
  <c r="AW941" i="7"/>
  <c r="AW889" i="7"/>
  <c r="AW883" i="7"/>
  <c r="AW877" i="7"/>
  <c r="AW825" i="7"/>
  <c r="AW819" i="7"/>
  <c r="AW813" i="7"/>
  <c r="AW761" i="7"/>
  <c r="AW755" i="7"/>
  <c r="AW1029" i="7"/>
  <c r="AW977" i="7"/>
  <c r="AW971" i="7"/>
  <c r="AW965" i="7"/>
  <c r="AW913" i="7"/>
  <c r="AW907" i="7"/>
  <c r="AW901" i="7"/>
  <c r="AW849" i="7"/>
  <c r="AW843" i="7"/>
  <c r="AW837" i="7"/>
  <c r="AW785" i="7"/>
  <c r="AW779" i="7"/>
  <c r="AW773" i="7"/>
  <c r="AW1001" i="7"/>
  <c r="AW995" i="7"/>
  <c r="AW989" i="7"/>
  <c r="AW937" i="7"/>
  <c r="AW931" i="7"/>
  <c r="AW925" i="7"/>
  <c r="AW873" i="7"/>
  <c r="AW867" i="7"/>
  <c r="AW861" i="7"/>
  <c r="AW809" i="7"/>
  <c r="AW803" i="7"/>
  <c r="AW797" i="7"/>
  <c r="AW1025" i="7"/>
  <c r="AW1019" i="7"/>
  <c r="AW1013" i="7"/>
  <c r="AW961" i="7"/>
  <c r="AW955" i="7"/>
  <c r="AW949" i="7"/>
  <c r="AW897" i="7"/>
  <c r="AW891" i="7"/>
  <c r="AW885" i="7"/>
  <c r="AW833" i="7"/>
  <c r="AW827" i="7"/>
  <c r="AW821" i="7"/>
  <c r="AW769" i="7"/>
  <c r="AW763" i="7"/>
  <c r="AW757" i="7"/>
  <c r="AW985" i="7"/>
  <c r="AW979" i="7"/>
  <c r="AW973" i="7"/>
  <c r="AW921" i="7"/>
  <c r="AW915" i="7"/>
  <c r="AW909" i="7"/>
  <c r="AW857" i="7"/>
  <c r="AW851" i="7"/>
  <c r="AW845" i="7"/>
  <c r="AW793" i="7"/>
  <c r="AW787" i="7"/>
  <c r="AW781" i="7"/>
  <c r="AW1009" i="7"/>
  <c r="AW1003" i="7"/>
  <c r="AW997" i="7"/>
  <c r="AW945" i="7"/>
  <c r="AW939" i="7"/>
  <c r="AW933" i="7"/>
  <c r="AW881" i="7"/>
  <c r="AW875" i="7"/>
  <c r="AW869" i="7"/>
  <c r="AW817" i="7"/>
  <c r="AW811" i="7"/>
  <c r="AW805" i="7"/>
  <c r="AW1033" i="7"/>
  <c r="AW1027" i="7"/>
  <c r="AW1021" i="7"/>
  <c r="AW969" i="7"/>
  <c r="AW963" i="7"/>
  <c r="AW957" i="7"/>
  <c r="AW905" i="7"/>
  <c r="AW899" i="7"/>
  <c r="AW893" i="7"/>
  <c r="AW841" i="7"/>
  <c r="AW835" i="7"/>
  <c r="AW829" i="7"/>
  <c r="AW777" i="7"/>
  <c r="AW771" i="7"/>
  <c r="AW765" i="7"/>
  <c r="AW993" i="7"/>
  <c r="AW987" i="7"/>
  <c r="AW981" i="7"/>
  <c r="AW929" i="7"/>
  <c r="AW923" i="7"/>
  <c r="AW917" i="7"/>
  <c r="AW865" i="7"/>
  <c r="AW859" i="7"/>
  <c r="AW853" i="7"/>
  <c r="AW801" i="7"/>
  <c r="AW795" i="7"/>
  <c r="AW789" i="7"/>
  <c r="AW186" i="7"/>
  <c r="O18" i="8"/>
  <c r="AM369" i="8"/>
  <c r="O20" i="8"/>
  <c r="O14" i="8"/>
  <c r="O16" i="8"/>
  <c r="O21" i="8"/>
  <c r="O23" i="8"/>
  <c r="O17" i="8"/>
  <c r="O15" i="8"/>
  <c r="O12" i="8"/>
  <c r="O22" i="8"/>
  <c r="R17" i="8"/>
  <c r="AM394" i="8"/>
  <c r="AM227" i="8"/>
  <c r="AM135" i="8"/>
  <c r="AM179" i="8"/>
  <c r="AM76" i="8"/>
  <c r="AM399" i="8"/>
  <c r="AC33" i="8"/>
  <c r="AM611" i="8"/>
  <c r="A611" i="8"/>
  <c r="R13" i="8"/>
  <c r="AM402" i="8"/>
  <c r="AM187" i="8"/>
  <c r="R16" i="8"/>
  <c r="AM68" i="8"/>
  <c r="AM335" i="8"/>
  <c r="AM386" i="8"/>
  <c r="AM391" i="8"/>
  <c r="R18" i="8"/>
  <c r="AM307" i="8"/>
  <c r="AM240" i="8"/>
  <c r="AM375" i="8"/>
  <c r="AM163" i="8"/>
  <c r="R14" i="8"/>
  <c r="AM370" i="8"/>
  <c r="R23" i="8"/>
  <c r="AM84" i="8"/>
  <c r="AM171" i="8"/>
  <c r="AM332" i="8"/>
  <c r="S24" i="7"/>
  <c r="U24" i="7"/>
  <c r="AW399" i="7"/>
  <c r="AZ142" i="7"/>
  <c r="AZ99" i="7"/>
  <c r="AZ219" i="7"/>
  <c r="AZ43" i="7"/>
  <c r="AZ133" i="7"/>
  <c r="AZ744" i="7"/>
  <c r="AZ440" i="7"/>
  <c r="AZ134" i="7"/>
  <c r="AZ45" i="7"/>
  <c r="AZ150" i="7"/>
  <c r="AZ656" i="7"/>
  <c r="AZ245" i="7"/>
  <c r="AZ277" i="7"/>
  <c r="AZ317" i="7"/>
  <c r="AZ349" i="7"/>
  <c r="AZ413" i="7"/>
  <c r="AZ107" i="7"/>
  <c r="AZ168" i="7"/>
  <c r="AZ454" i="7"/>
  <c r="AZ526" i="7"/>
  <c r="AZ184" i="7"/>
  <c r="AZ650" i="7"/>
  <c r="AZ81" i="7"/>
  <c r="AZ152" i="7"/>
  <c r="AZ232" i="7"/>
  <c r="AZ243" i="7"/>
  <c r="AZ339" i="7"/>
  <c r="AZ451" i="7"/>
  <c r="AZ89" i="7"/>
  <c r="AZ712" i="7"/>
  <c r="AZ357" i="7"/>
  <c r="AZ123" i="7"/>
  <c r="AZ738" i="7"/>
  <c r="AZ85" i="7"/>
  <c r="AZ221" i="7"/>
  <c r="AZ97" i="7"/>
  <c r="AZ166" i="7"/>
  <c r="AZ260" i="7"/>
  <c r="AZ388" i="7"/>
  <c r="AZ436" i="7"/>
  <c r="AZ468" i="7"/>
  <c r="AZ556" i="7"/>
  <c r="AZ67" i="7"/>
  <c r="AZ131" i="7"/>
  <c r="AZ68" i="7"/>
  <c r="AZ139" i="7"/>
  <c r="AZ205" i="7"/>
  <c r="AZ646" i="7"/>
  <c r="AZ307" i="7"/>
  <c r="AZ411" i="7"/>
  <c r="AZ225" i="7"/>
  <c r="AZ336" i="7"/>
  <c r="AZ389" i="7"/>
  <c r="AZ49" i="7"/>
  <c r="AZ705" i="7"/>
  <c r="AZ462" i="7"/>
  <c r="AZ494" i="7"/>
  <c r="AZ102" i="7"/>
  <c r="AZ163" i="7"/>
  <c r="AZ120" i="7"/>
  <c r="AZ347" i="7"/>
  <c r="AZ365" i="7"/>
  <c r="AZ246" i="7"/>
  <c r="AZ286" i="7"/>
  <c r="AZ350" i="7"/>
  <c r="AZ147" i="7"/>
  <c r="AZ213" i="7"/>
  <c r="AZ101" i="7"/>
  <c r="AZ337" i="7"/>
  <c r="AZ62" i="7"/>
  <c r="AZ275" i="7"/>
  <c r="AZ371" i="7"/>
  <c r="AZ523" i="7"/>
  <c r="AZ153" i="7"/>
  <c r="AZ239" i="7"/>
  <c r="AZ110" i="7"/>
  <c r="AZ171" i="7"/>
  <c r="AZ113" i="7"/>
  <c r="AZ189" i="7"/>
  <c r="AZ647" i="7"/>
  <c r="AZ735" i="7"/>
  <c r="AZ396" i="7"/>
  <c r="AZ564" i="7"/>
  <c r="AZ182" i="7"/>
  <c r="AZ84" i="7"/>
  <c r="AZ155" i="7"/>
  <c r="AZ220" i="7"/>
  <c r="AZ177" i="7"/>
  <c r="AZ739" i="7"/>
  <c r="AZ304" i="7"/>
  <c r="AZ201" i="7"/>
  <c r="AZ143" i="7"/>
  <c r="AZ209" i="7"/>
  <c r="AZ254" i="7"/>
  <c r="AZ355" i="7"/>
  <c r="AZ427" i="7"/>
  <c r="AZ467" i="7"/>
  <c r="AZ373" i="7"/>
  <c r="AZ326" i="7"/>
  <c r="AZ358" i="7"/>
  <c r="AZ398" i="7"/>
  <c r="AZ161" i="7"/>
  <c r="AZ117" i="7"/>
  <c r="AZ185" i="7"/>
  <c r="AZ737" i="7"/>
  <c r="AZ746" i="7"/>
  <c r="AZ279" i="7"/>
  <c r="AW115" i="7"/>
  <c r="AW50" i="7"/>
  <c r="AW521" i="7"/>
  <c r="AW180" i="7"/>
  <c r="AZ559" i="7"/>
  <c r="AZ444" i="7"/>
  <c r="AZ374" i="7"/>
  <c r="AZ233" i="7"/>
  <c r="AZ583" i="7"/>
  <c r="AZ571" i="7"/>
  <c r="AZ278" i="7"/>
  <c r="AZ482" i="7"/>
  <c r="AZ514" i="7"/>
  <c r="AZ194" i="7"/>
  <c r="AZ266" i="7"/>
  <c r="AZ392" i="7"/>
  <c r="AZ512" i="7"/>
  <c r="AZ643" i="7"/>
  <c r="AZ582" i="7"/>
  <c r="AZ727" i="7"/>
  <c r="AZ380" i="7"/>
  <c r="AZ348" i="7"/>
  <c r="AZ109" i="7"/>
  <c r="AZ344" i="7"/>
  <c r="AZ612" i="7"/>
  <c r="AZ510" i="7"/>
  <c r="AZ608" i="7"/>
  <c r="AZ603" i="7"/>
  <c r="AZ620" i="7"/>
  <c r="AZ527" i="7"/>
  <c r="AZ567" i="7"/>
  <c r="AZ627" i="7"/>
  <c r="AZ546" i="7"/>
  <c r="AZ362" i="7"/>
  <c r="AZ471" i="7"/>
  <c r="AZ272" i="7"/>
  <c r="AZ224" i="7"/>
  <c r="AZ368" i="7"/>
  <c r="AZ558" i="7"/>
  <c r="AZ604" i="7"/>
  <c r="AZ539" i="7"/>
  <c r="AZ521" i="7"/>
  <c r="AZ284" i="7"/>
  <c r="AZ463" i="7"/>
  <c r="AZ367" i="7"/>
  <c r="AZ563" i="7"/>
  <c r="AZ446" i="7"/>
  <c r="AZ407" i="7"/>
  <c r="AZ524" i="7"/>
  <c r="AZ442" i="7"/>
  <c r="AZ170" i="7"/>
  <c r="AZ234" i="7"/>
  <c r="AZ218" i="7"/>
  <c r="AZ210" i="7"/>
  <c r="AZ338" i="7"/>
  <c r="AZ351" i="7"/>
  <c r="AZ175" i="7"/>
  <c r="AZ159" i="7"/>
  <c r="AZ577" i="7"/>
  <c r="AZ597" i="7"/>
  <c r="AZ517" i="7"/>
  <c r="AZ449" i="7"/>
  <c r="AZ192" i="7"/>
  <c r="AZ250" i="7"/>
  <c r="AZ596" i="7"/>
  <c r="AZ457" i="7"/>
  <c r="AZ595" i="7"/>
  <c r="AZ399" i="7"/>
  <c r="AZ575" i="7"/>
  <c r="AZ303" i="7"/>
  <c r="AZ586" i="7"/>
  <c r="AZ522" i="7"/>
  <c r="AZ146" i="7"/>
  <c r="AZ202" i="7"/>
  <c r="AZ263" i="7"/>
  <c r="AZ183" i="7"/>
  <c r="AZ103" i="7"/>
  <c r="AZ87" i="7"/>
  <c r="AZ529" i="7"/>
  <c r="AZ560" i="7"/>
  <c r="AZ332" i="7"/>
  <c r="AZ600" i="7"/>
  <c r="AZ528" i="7"/>
  <c r="AZ242" i="7"/>
  <c r="AZ566" i="7"/>
  <c r="AZ383" i="7"/>
  <c r="AZ410" i="7"/>
  <c r="AZ476" i="7"/>
  <c r="AZ617" i="7"/>
  <c r="AZ509" i="7"/>
  <c r="AZ578" i="7"/>
  <c r="AZ630" i="7"/>
  <c r="AZ90" i="7"/>
  <c r="AZ82" i="7"/>
  <c r="AZ298" i="7"/>
  <c r="AZ270" i="7"/>
  <c r="AZ293" i="7"/>
  <c r="AZ111" i="7"/>
  <c r="AZ541" i="7"/>
  <c r="AZ497" i="7"/>
  <c r="AZ432" i="7"/>
  <c r="AZ464" i="7"/>
  <c r="AZ544" i="7"/>
  <c r="AZ599" i="7"/>
  <c r="AZ633" i="7"/>
  <c r="AZ607" i="7"/>
  <c r="AZ335" i="7"/>
  <c r="AZ553" i="7"/>
  <c r="AZ470" i="7"/>
  <c r="AZ532" i="7"/>
  <c r="AZ226" i="7"/>
  <c r="AZ450" i="7"/>
  <c r="AZ378" i="7"/>
  <c r="AZ215" i="7"/>
  <c r="AZ119" i="7"/>
  <c r="AZ231" i="7"/>
  <c r="AZ629" i="7"/>
  <c r="AZ581" i="7"/>
  <c r="AZ714" i="7"/>
  <c r="AZ520" i="7"/>
  <c r="AZ98" i="7"/>
  <c r="AZ542" i="7"/>
  <c r="AZ636" i="7"/>
  <c r="T24" i="7"/>
  <c r="AZ551" i="7"/>
  <c r="AZ543" i="7"/>
  <c r="AZ271" i="7"/>
  <c r="AZ297" i="7"/>
  <c r="AZ631" i="7"/>
  <c r="AZ489" i="7"/>
  <c r="AZ634" i="7"/>
  <c r="AZ490" i="7"/>
  <c r="AZ554" i="7"/>
  <c r="AZ330" i="7"/>
  <c r="AZ402" i="7"/>
  <c r="AZ306" i="7"/>
  <c r="AZ39" i="7"/>
  <c r="AZ511" i="7"/>
  <c r="AZ549" i="7"/>
  <c r="AZ280" i="7"/>
  <c r="AZ552" i="7"/>
  <c r="AZ736" i="7"/>
  <c r="AZ518" i="7"/>
  <c r="AW437" i="7"/>
  <c r="AW194" i="7"/>
  <c r="AW583" i="7"/>
  <c r="AW293" i="7"/>
  <c r="S24" i="8"/>
  <c r="Q24" i="8"/>
  <c r="N24" i="8"/>
  <c r="L24" i="8"/>
  <c r="AM432" i="8"/>
  <c r="A432" i="8"/>
  <c r="A596" i="8"/>
  <c r="AM596" i="8"/>
  <c r="M24" i="8"/>
  <c r="O24" i="8"/>
  <c r="P24" i="8"/>
  <c r="R24" i="8"/>
  <c r="K24" i="8"/>
  <c r="A559" i="8"/>
  <c r="AM559" i="8"/>
  <c r="AW974" i="7"/>
  <c r="AW894" i="7"/>
  <c r="AW814" i="7"/>
  <c r="AZ164" i="7"/>
  <c r="AZ53" i="7"/>
  <c r="AW726" i="7"/>
  <c r="AW718" i="7"/>
  <c r="AW714" i="7"/>
  <c r="AW690" i="7"/>
  <c r="AW686" i="7"/>
  <c r="AW682" i="7"/>
  <c r="AW678" i="7"/>
  <c r="AW674" i="7"/>
  <c r="AW670" i="7"/>
  <c r="AW658" i="7"/>
  <c r="AW725" i="7"/>
  <c r="AW689" i="7"/>
  <c r="AW685" i="7"/>
  <c r="AW681" i="7"/>
  <c r="AW669" i="7"/>
  <c r="AW653" i="7"/>
  <c r="AW645" i="7"/>
  <c r="AW332" i="7"/>
  <c r="AW324" i="7"/>
  <c r="AW260" i="7"/>
  <c r="AW132" i="7"/>
  <c r="W24" i="7"/>
  <c r="AW699" i="7"/>
  <c r="AW691" i="7"/>
  <c r="AW683" i="7"/>
  <c r="AW675" i="7"/>
  <c r="AW259" i="7"/>
  <c r="AW131" i="7"/>
  <c r="AW123" i="7"/>
  <c r="AW1006" i="7"/>
  <c r="AW990" i="7"/>
  <c r="AW958" i="7"/>
  <c r="AW258" i="7"/>
  <c r="AW122" i="7"/>
  <c r="AW926" i="7"/>
  <c r="AW910" i="7"/>
  <c r="AW878" i="7"/>
  <c r="AW862" i="7"/>
  <c r="AW830" i="7"/>
  <c r="AW798" i="7"/>
  <c r="AW782" i="7"/>
  <c r="AW632" i="7"/>
  <c r="AW624" i="7"/>
  <c r="AW616" i="7"/>
  <c r="AW600" i="7"/>
  <c r="AW592" i="7"/>
  <c r="AW568" i="7"/>
  <c r="AW544" i="7"/>
  <c r="AW536" i="7"/>
  <c r="AW528" i="7"/>
  <c r="AW512" i="7"/>
  <c r="AW456" i="7"/>
  <c r="AW253" i="7"/>
  <c r="AW229" i="7"/>
  <c r="AW225" i="7"/>
  <c r="AW177" i="7"/>
  <c r="AW165" i="7"/>
  <c r="AW157" i="7"/>
  <c r="AW153" i="7"/>
  <c r="AW371" i="7"/>
  <c r="AW363" i="7"/>
  <c r="AW355" i="7"/>
  <c r="AW347" i="7"/>
  <c r="AW339" i="7"/>
  <c r="AW331" i="7"/>
  <c r="AW410" i="7"/>
  <c r="AW346" i="7"/>
  <c r="AW319" i="7"/>
  <c r="AW302" i="7"/>
  <c r="AA24" i="7"/>
  <c r="AZ652" i="7"/>
  <c r="AZ316" i="7"/>
  <c r="AW1030" i="7"/>
  <c r="AW774" i="7"/>
  <c r="AZ172" i="7"/>
  <c r="AW1014" i="7"/>
  <c r="AW886" i="7"/>
  <c r="AZ299" i="7"/>
  <c r="AW998" i="7"/>
  <c r="AW870" i="7"/>
  <c r="AZ198" i="7"/>
  <c r="AZ262" i="7"/>
  <c r="AW982" i="7"/>
  <c r="AW854" i="7"/>
  <c r="AZ369" i="7"/>
  <c r="AW966" i="7"/>
  <c r="AZ130" i="7"/>
  <c r="AW950" i="7"/>
  <c r="AW822" i="7"/>
  <c r="AZ732" i="7"/>
  <c r="AW806" i="7"/>
  <c r="AZ176" i="7"/>
  <c r="AW918" i="7"/>
  <c r="AW790" i="7"/>
  <c r="AW698" i="7"/>
  <c r="AW200" i="7"/>
  <c r="AW164" i="7"/>
  <c r="AW156" i="7"/>
  <c r="AW78" i="7"/>
  <c r="AW394" i="7"/>
  <c r="AW378" i="7"/>
  <c r="AW370" i="7"/>
  <c r="AW737" i="7"/>
  <c r="AW705" i="7"/>
  <c r="AW314" i="7"/>
  <c r="AW73" i="7"/>
  <c r="AW425" i="7"/>
  <c r="AW421" i="7"/>
  <c r="AW250" i="7"/>
  <c r="AW720" i="7"/>
  <c r="AW716" i="7"/>
  <c r="AW692" i="7"/>
  <c r="AW68" i="7"/>
  <c r="AW424" i="7"/>
  <c r="AW408" i="7"/>
  <c r="AW388" i="7"/>
  <c r="AW372" i="7"/>
  <c r="AW364" i="7"/>
  <c r="AW356" i="7"/>
  <c r="AW75" i="7"/>
  <c r="AW719" i="7"/>
  <c r="AW707" i="7"/>
  <c r="AW659" i="7"/>
  <c r="AW651" i="7"/>
  <c r="AW221" i="7"/>
  <c r="AW137" i="7"/>
  <c r="AW133" i="7"/>
  <c r="AD24" i="7"/>
  <c r="AZ753" i="7"/>
  <c r="AW751" i="7"/>
  <c r="AW743" i="7"/>
  <c r="AW735" i="7"/>
  <c r="AW703" i="7"/>
  <c r="AW680" i="7"/>
  <c r="AW642" i="7"/>
  <c r="AW634" i="7"/>
  <c r="AW626" i="7"/>
  <c r="AW618" i="7"/>
  <c r="AW610" i="7"/>
  <c r="AW602" i="7"/>
  <c r="AW586" i="7"/>
  <c r="AW570" i="7"/>
  <c r="AW546" i="7"/>
  <c r="AW522" i="7"/>
  <c r="AW514" i="7"/>
  <c r="AW458" i="7"/>
  <c r="AW434" i="7"/>
  <c r="AW242" i="7"/>
  <c r="AW152" i="7"/>
  <c r="AW46" i="7"/>
  <c r="AW742" i="7"/>
  <c r="AW738" i="7"/>
  <c r="AW734" i="7"/>
  <c r="AW730" i="7"/>
  <c r="AW637" i="7"/>
  <c r="AW629" i="7"/>
  <c r="AW621" i="7"/>
  <c r="AW613" i="7"/>
  <c r="AW307" i="7"/>
  <c r="AW291" i="7"/>
  <c r="AW283" i="7"/>
  <c r="AW272" i="7"/>
  <c r="AW179" i="7"/>
  <c r="AW171" i="7"/>
  <c r="AW53" i="7"/>
  <c r="AW64" i="7"/>
  <c r="AW60" i="7"/>
  <c r="AW754" i="7"/>
  <c r="AW733" i="7"/>
  <c r="AW722" i="7"/>
  <c r="AW666" i="7"/>
  <c r="AW662" i="7"/>
  <c r="AW648" i="7"/>
  <c r="AW644" i="7"/>
  <c r="AW636" i="7"/>
  <c r="AW628" i="7"/>
  <c r="AW620" i="7"/>
  <c r="AW612" i="7"/>
  <c r="AW604" i="7"/>
  <c r="AW596" i="7"/>
  <c r="AW580" i="7"/>
  <c r="AW564" i="7"/>
  <c r="AW524" i="7"/>
  <c r="AW468" i="7"/>
  <c r="AW452" i="7"/>
  <c r="AW373" i="7"/>
  <c r="AW369" i="7"/>
  <c r="AW361" i="7"/>
  <c r="AW357" i="7"/>
  <c r="AW306" i="7"/>
  <c r="AW298" i="7"/>
  <c r="AW282" i="7"/>
  <c r="AW228" i="7"/>
  <c r="AW204" i="7"/>
  <c r="AW182" i="7"/>
  <c r="AW170" i="7"/>
  <c r="AW154" i="7"/>
  <c r="AW146" i="7"/>
  <c r="AW86" i="7"/>
  <c r="AW130" i="7"/>
  <c r="AW748" i="7"/>
  <c r="AW732" i="7"/>
  <c r="AW661" i="7"/>
  <c r="AW635" i="7"/>
  <c r="AW627" i="7"/>
  <c r="AW619" i="7"/>
  <c r="AW611" i="7"/>
  <c r="AW603" i="7"/>
  <c r="AW571" i="7"/>
  <c r="AW563" i="7"/>
  <c r="AW539" i="7"/>
  <c r="AW507" i="7"/>
  <c r="AW499" i="7"/>
  <c r="AW475" i="7"/>
  <c r="AW459" i="7"/>
  <c r="AW451" i="7"/>
  <c r="AW435" i="7"/>
  <c r="AW427" i="7"/>
  <c r="AW411" i="7"/>
  <c r="AW403" i="7"/>
  <c r="AW400" i="7"/>
  <c r="AW316" i="7"/>
  <c r="AW227" i="7"/>
  <c r="AW181" i="7"/>
  <c r="AW395" i="7"/>
  <c r="AW149" i="7"/>
  <c r="AW99" i="7"/>
  <c r="L24" i="7"/>
  <c r="Q24" i="7"/>
  <c r="V24" i="7"/>
  <c r="AW202" i="7"/>
  <c r="AW728" i="7"/>
  <c r="AW671" i="7"/>
  <c r="AW660" i="7"/>
  <c r="AW639" i="7"/>
  <c r="AW622" i="7"/>
  <c r="AW609" i="7"/>
  <c r="AW605" i="7"/>
  <c r="AW575" i="7"/>
  <c r="AW494" i="7"/>
  <c r="AW383" i="7"/>
  <c r="AW103" i="7"/>
  <c r="AW89" i="7"/>
  <c r="AW71" i="7"/>
  <c r="AW704" i="7"/>
  <c r="AW598" i="7"/>
  <c r="AW504" i="7"/>
  <c r="AW470" i="7"/>
  <c r="AW457" i="7"/>
  <c r="AW359" i="7"/>
  <c r="AW329" i="7"/>
  <c r="AW312" i="7"/>
  <c r="AW265" i="7"/>
  <c r="AW197" i="7"/>
  <c r="AW150" i="7"/>
  <c r="AW744" i="7"/>
  <c r="AW731" i="7"/>
  <c r="AW638" i="7"/>
  <c r="AW625" i="7"/>
  <c r="AW608" i="7"/>
  <c r="AW574" i="7"/>
  <c r="AW271" i="7"/>
  <c r="AW173" i="7"/>
  <c r="AW113" i="7"/>
  <c r="AW84" i="7"/>
  <c r="AW631" i="7"/>
  <c r="AW614" i="7"/>
  <c r="AW601" i="7"/>
  <c r="AW597" i="7"/>
  <c r="AW550" i="7"/>
  <c r="AW520" i="7"/>
  <c r="AW392" i="7"/>
  <c r="AW345" i="7"/>
  <c r="AW311" i="7"/>
  <c r="AW294" i="7"/>
  <c r="AW281" i="7"/>
  <c r="AW277" i="7"/>
  <c r="AW264" i="7"/>
  <c r="AW183" i="7"/>
  <c r="AW655" i="7"/>
  <c r="AW607" i="7"/>
  <c r="AW573" i="7"/>
  <c r="AW526" i="7"/>
  <c r="AW381" i="7"/>
  <c r="AW368" i="7"/>
  <c r="AW270" i="7"/>
  <c r="AW206" i="7"/>
  <c r="AW193" i="7"/>
  <c r="AW142" i="7"/>
  <c r="AW129" i="7"/>
  <c r="AW736" i="7"/>
  <c r="AW630" i="7"/>
  <c r="AW617" i="7"/>
  <c r="AW566" i="7"/>
  <c r="AW519" i="7"/>
  <c r="AW502" i="7"/>
  <c r="AW729" i="7"/>
  <c r="AW640" i="7"/>
  <c r="AW606" i="7"/>
  <c r="AW478" i="7"/>
  <c r="AW401" i="7"/>
  <c r="AW397" i="7"/>
  <c r="AW350" i="7"/>
  <c r="AW320" i="7"/>
  <c r="AW303" i="7"/>
  <c r="AW273" i="7"/>
  <c r="AW145" i="7"/>
  <c r="AW104" i="7"/>
  <c r="AW739" i="7"/>
  <c r="AW633" i="7"/>
  <c r="AW599" i="7"/>
  <c r="AW582" i="7"/>
  <c r="AW454" i="7"/>
  <c r="AW390" i="7"/>
  <c r="AW296" i="7"/>
  <c r="AW249" i="7"/>
  <c r="AW151" i="7"/>
  <c r="AW134" i="7"/>
  <c r="AW117" i="7"/>
  <c r="AW267" i="7"/>
  <c r="AW124" i="7"/>
  <c r="AW274" i="7"/>
  <c r="AW702" i="7"/>
  <c r="AW710" i="7"/>
  <c r="AW140" i="7"/>
  <c r="AW701" i="7"/>
  <c r="AW268" i="7"/>
  <c r="AW727" i="7"/>
  <c r="AW673" i="7"/>
  <c r="AW139" i="7"/>
  <c r="AW677" i="7"/>
  <c r="AW340" i="7"/>
  <c r="AW266" i="7"/>
  <c r="AW354" i="7"/>
  <c r="AW464" i="7"/>
  <c r="AW472" i="7"/>
  <c r="AW323" i="7"/>
  <c r="AW161" i="7"/>
  <c r="AW480" i="7"/>
  <c r="AW576" i="7"/>
  <c r="AW51" i="7"/>
  <c r="AW488" i="7"/>
  <c r="AW584" i="7"/>
  <c r="AW87" i="7"/>
  <c r="AW91" i="7"/>
  <c r="AW169" i="7"/>
  <c r="AW257" i="7"/>
  <c r="AW700" i="7"/>
  <c r="AW330" i="7"/>
  <c r="AW448" i="7"/>
  <c r="AW280" i="7"/>
  <c r="AW417" i="7"/>
  <c r="AW362" i="7"/>
  <c r="AW148" i="7"/>
  <c r="AW747" i="7"/>
  <c r="AW717" i="7"/>
  <c r="AW315" i="7"/>
  <c r="AC24" i="7"/>
  <c r="AW48" i="7"/>
  <c r="AW396" i="7"/>
  <c r="AW721" i="7"/>
  <c r="AW386" i="7"/>
  <c r="AW172" i="7"/>
  <c r="AW650" i="7"/>
  <c r="P24" i="7"/>
  <c r="AW69" i="7"/>
  <c r="AW188" i="7"/>
  <c r="AW138" i="7"/>
  <c r="AW416" i="7"/>
  <c r="AW724" i="7"/>
  <c r="AW74" i="7"/>
  <c r="R24" i="7"/>
  <c r="O24" i="7"/>
  <c r="AW199" i="7"/>
  <c r="AW136" i="7"/>
  <c r="AW208" i="7"/>
  <c r="AE24" i="7"/>
  <c r="AW667" i="7"/>
  <c r="AW413" i="7"/>
  <c r="AW251" i="7"/>
  <c r="AW82" i="7"/>
  <c r="M24" i="7"/>
  <c r="AW380" i="7"/>
  <c r="AW72" i="7"/>
  <c r="AW709" i="7"/>
  <c r="AW195" i="7"/>
  <c r="AW419" i="7"/>
  <c r="AW547" i="7"/>
  <c r="AW420" i="7"/>
  <c r="AW746" i="7"/>
  <c r="AW276" i="7"/>
  <c r="AW442" i="7"/>
  <c r="AW506" i="7"/>
  <c r="AW203" i="7"/>
  <c r="AW491" i="7"/>
  <c r="AW555" i="7"/>
  <c r="AW492" i="7"/>
  <c r="AW556" i="7"/>
  <c r="AW697" i="7"/>
  <c r="AW155" i="7"/>
  <c r="AW687" i="7"/>
  <c r="AW750" i="7"/>
  <c r="AW144" i="7"/>
  <c r="AW284" i="7"/>
  <c r="AW450" i="7"/>
  <c r="AW578" i="7"/>
  <c r="AW328" i="7"/>
  <c r="AW483" i="7"/>
  <c r="AW484" i="7"/>
  <c r="AW548" i="7"/>
  <c r="AW693" i="7"/>
  <c r="AW147" i="7"/>
  <c r="AW679" i="7"/>
  <c r="AW106" i="7"/>
  <c r="AW379" i="7"/>
  <c r="AW344" i="7"/>
  <c r="AW59" i="7"/>
  <c r="AW178" i="7"/>
  <c r="AW365" i="7"/>
  <c r="AW436" i="7"/>
  <c r="AW500" i="7"/>
  <c r="AW708" i="7"/>
  <c r="AW163" i="7"/>
  <c r="AW299" i="7"/>
  <c r="AW694" i="7"/>
  <c r="AW292" i="7"/>
  <c r="AW676" i="7"/>
  <c r="AW387" i="7"/>
  <c r="AW443" i="7"/>
  <c r="AW290" i="7"/>
  <c r="AW444" i="7"/>
  <c r="AW508" i="7"/>
  <c r="AW572" i="7"/>
  <c r="AW67" i="7"/>
  <c r="AW713" i="7"/>
  <c r="AW300" i="7"/>
  <c r="AW466" i="7"/>
  <c r="AW530" i="7"/>
  <c r="AW594" i="7"/>
  <c r="X24" i="7"/>
  <c r="AW516" i="7"/>
  <c r="AW538" i="7"/>
  <c r="AW523" i="7"/>
  <c r="AW587" i="7"/>
  <c r="AW135" i="7"/>
  <c r="AW377" i="7"/>
  <c r="AW460" i="7"/>
  <c r="AW588" i="7"/>
  <c r="AW741" i="7"/>
  <c r="AW94" i="7"/>
  <c r="AW252" i="7"/>
  <c r="AW226" i="7"/>
  <c r="AW418" i="7"/>
  <c r="AW482" i="7"/>
  <c r="AW688" i="7"/>
  <c r="AW515" i="7"/>
  <c r="AW108" i="7"/>
  <c r="AW196" i="7"/>
  <c r="AW47" i="7"/>
  <c r="AW243" i="7"/>
  <c r="AW467" i="7"/>
  <c r="AW531" i="7"/>
  <c r="AW595" i="7"/>
  <c r="AW740" i="7"/>
  <c r="AW404" i="7"/>
  <c r="AW532" i="7"/>
  <c r="AW749" i="7"/>
  <c r="AW490" i="7"/>
  <c r="AW554" i="7"/>
  <c r="AW360" i="7"/>
  <c r="AW579" i="7"/>
  <c r="AW79" i="7"/>
  <c r="AW327" i="7"/>
  <c r="AW474" i="7"/>
  <c r="AW684" i="7"/>
  <c r="AW185" i="7"/>
  <c r="AW412" i="7"/>
  <c r="AW476" i="7"/>
  <c r="AW540" i="7"/>
  <c r="AW116" i="7"/>
  <c r="AW275" i="7"/>
  <c r="AW562" i="7"/>
  <c r="AW471" i="7"/>
  <c r="AW569" i="7"/>
  <c r="AW97" i="7"/>
  <c r="AW175" i="7"/>
  <c r="AW286" i="7"/>
  <c r="AW712" i="7"/>
  <c r="AW455" i="7"/>
  <c r="AW753" i="7"/>
  <c r="AW159" i="7"/>
  <c r="AW287" i="7"/>
  <c r="AW385" i="7"/>
  <c r="AW341" i="7"/>
  <c r="AW49" i="7"/>
  <c r="AW109" i="7"/>
  <c r="AW254" i="7"/>
  <c r="AW527" i="7"/>
  <c r="AW656" i="7"/>
  <c r="AW201" i="7"/>
  <c r="AW406" i="7"/>
  <c r="AW534" i="7"/>
  <c r="AW92" i="7"/>
  <c r="AW447" i="7"/>
  <c r="AW121" i="7"/>
  <c r="AW262" i="7"/>
  <c r="AW407" i="7"/>
  <c r="AW100" i="7"/>
  <c r="AW176" i="7"/>
  <c r="AW304" i="7"/>
  <c r="AW398" i="7"/>
  <c r="AW577" i="7"/>
  <c r="AW230" i="7"/>
  <c r="AW469" i="7"/>
  <c r="AW567" i="7"/>
  <c r="AW52" i="7"/>
  <c r="AW663" i="7"/>
  <c r="AW325" i="7"/>
  <c r="AW423" i="7"/>
  <c r="AW551" i="7"/>
  <c r="AW96" i="7"/>
  <c r="AW646" i="7"/>
  <c r="AW745" i="7"/>
  <c r="AW279" i="7"/>
  <c r="AW647" i="7"/>
  <c r="AW101" i="7"/>
  <c r="AW473" i="7"/>
  <c r="AW56" i="7"/>
  <c r="AW318" i="7"/>
  <c r="AW231" i="7"/>
  <c r="AW657" i="7"/>
  <c r="AW111" i="7"/>
  <c r="AW333" i="7"/>
  <c r="AW105" i="7"/>
  <c r="AW321" i="7"/>
  <c r="AW503" i="7"/>
  <c r="AW81" i="7"/>
  <c r="AW382" i="7"/>
  <c r="AW127" i="7"/>
  <c r="AW664" i="7"/>
  <c r="AW198" i="7"/>
  <c r="AW535" i="7"/>
  <c r="AW752" i="7"/>
  <c r="AW141" i="7"/>
  <c r="AW239" i="7"/>
  <c r="AW668" i="7"/>
  <c r="AW310" i="7"/>
  <c r="AW125" i="7"/>
  <c r="AW351" i="7"/>
  <c r="AW696" i="7"/>
  <c r="AW405" i="7"/>
  <c r="AW446" i="7"/>
  <c r="AW167" i="7"/>
  <c r="AW376" i="7"/>
  <c r="AW366" i="7"/>
  <c r="AW205" i="7"/>
  <c r="AW414" i="7"/>
  <c r="AW118" i="7"/>
  <c r="AW415" i="7"/>
  <c r="AW590" i="7"/>
  <c r="AW126" i="7"/>
  <c r="AW591" i="7"/>
  <c r="AW511" i="7"/>
  <c r="AW209" i="7"/>
  <c r="AW654" i="7"/>
  <c r="AW462" i="7"/>
  <c r="AW375" i="7"/>
  <c r="AW486" i="7"/>
  <c r="AW77" i="7"/>
  <c r="AW143" i="7"/>
  <c r="AW248" i="7"/>
  <c r="AW342" i="7"/>
  <c r="AW453" i="7"/>
  <c r="AW110" i="7"/>
  <c r="AW558" i="7"/>
  <c r="AW168" i="7"/>
  <c r="AW518" i="7"/>
  <c r="AW326" i="7"/>
  <c r="AW552" i="7"/>
  <c r="AW36" i="7"/>
  <c r="AW269" i="7"/>
  <c r="AW367" i="7"/>
  <c r="AW542" i="7"/>
  <c r="AW672" i="7"/>
  <c r="AW374" i="7"/>
  <c r="AW723" i="7"/>
  <c r="AW543" i="7"/>
  <c r="AW706" i="7"/>
  <c r="AW409" i="7"/>
  <c r="AW533" i="7"/>
  <c r="AW88" i="7"/>
  <c r="AW463" i="7"/>
  <c r="AW649" i="7"/>
  <c r="AW278" i="7"/>
  <c r="AW389" i="7"/>
  <c r="AW487" i="7"/>
  <c r="AW85" i="7"/>
  <c r="AW711" i="7"/>
  <c r="N24" i="7"/>
  <c r="AW317" i="7"/>
  <c r="AW358" i="7"/>
  <c r="AW309" i="7"/>
  <c r="AW128" i="7"/>
  <c r="AW665" i="7"/>
  <c r="AW263" i="7"/>
  <c r="AW112" i="7"/>
  <c r="AW334" i="7"/>
  <c r="AW479" i="7"/>
  <c r="AW160" i="7"/>
  <c r="AW261" i="7"/>
  <c r="AW313" i="7"/>
  <c r="AW343" i="7"/>
  <c r="AW565" i="7"/>
  <c r="AW93" i="7"/>
  <c r="AW158" i="7"/>
  <c r="AW384" i="7"/>
  <c r="AW559" i="7"/>
  <c r="AW695" i="7"/>
  <c r="AW560" i="7"/>
  <c r="AW166" i="7"/>
  <c r="AW422" i="7"/>
  <c r="AW537" i="7"/>
  <c r="AW95" i="7"/>
  <c r="AW510" i="7"/>
  <c r="AW652" i="7"/>
  <c r="AW295" i="7"/>
  <c r="AW393" i="7"/>
  <c r="AW715" i="7"/>
  <c r="AW184" i="7"/>
  <c r="AI195" i="8"/>
  <c r="AI198" i="8"/>
  <c r="AI207" i="8"/>
  <c r="AW35" i="7"/>
  <c r="AW162" i="7"/>
  <c r="AW37" i="7"/>
  <c r="AW38" i="7"/>
  <c r="AW39" i="7"/>
  <c r="AW40" i="7"/>
  <c r="AT42" i="7"/>
  <c r="AW42" i="7"/>
  <c r="AW43" i="7"/>
  <c r="AW44" i="7"/>
  <c r="AW45" i="7"/>
  <c r="AW61" i="7"/>
  <c r="AW62" i="7"/>
  <c r="AW65" i="7"/>
  <c r="AW66" i="7"/>
  <c r="AW70" i="7"/>
  <c r="AW76" i="7"/>
  <c r="AW80" i="7"/>
  <c r="AW83" i="7"/>
  <c r="AW189" i="7"/>
  <c r="AW190" i="7"/>
  <c r="AW191" i="7"/>
  <c r="AW192" i="7"/>
  <c r="AW207" i="7"/>
  <c r="AW210" i="7"/>
  <c r="AW211" i="7"/>
  <c r="AW212" i="7"/>
  <c r="AW213" i="7"/>
  <c r="AW214" i="7"/>
  <c r="AW215" i="7"/>
  <c r="AW216" i="7"/>
  <c r="AW217" i="7"/>
  <c r="AW218" i="7"/>
  <c r="AW219" i="7"/>
  <c r="AW220" i="7"/>
  <c r="AW222" i="7"/>
  <c r="AW223" i="7"/>
  <c r="AW224" i="7"/>
  <c r="AW232" i="7"/>
  <c r="AW233" i="7"/>
  <c r="AW234" i="7"/>
  <c r="AW235" i="7"/>
  <c r="AW236" i="7"/>
  <c r="AW237" i="7"/>
  <c r="AW238" i="7"/>
  <c r="AW240" i="7"/>
  <c r="AW241" i="7"/>
  <c r="AW245" i="7"/>
  <c r="AW246" i="7"/>
  <c r="AW247" i="7"/>
  <c r="AW335" i="7"/>
  <c r="AW336" i="7"/>
  <c r="AW337" i="7"/>
  <c r="AW338" i="7"/>
  <c r="AT348" i="7"/>
  <c r="AW348" i="7"/>
  <c r="AT349" i="7"/>
  <c r="AW349" i="7"/>
  <c r="AT352" i="7"/>
  <c r="AW352" i="7"/>
  <c r="AT353" i="7"/>
  <c r="AW353" i="7"/>
  <c r="AW426" i="7"/>
  <c r="AW428" i="7"/>
  <c r="AW429" i="7"/>
  <c r="AW430" i="7"/>
  <c r="AW431" i="7"/>
  <c r="AW432" i="7"/>
  <c r="AW433" i="7"/>
  <c r="AW438" i="7"/>
  <c r="AW439" i="7"/>
  <c r="AW440" i="7"/>
  <c r="AW441" i="7"/>
  <c r="AW495" i="7"/>
  <c r="AW496" i="7"/>
  <c r="AW497" i="7"/>
  <c r="AW498" i="7"/>
  <c r="AW32" i="7"/>
  <c r="AS33" i="7"/>
  <c r="AF16" i="7"/>
  <c r="AF23" i="7"/>
  <c r="AF22" i="7"/>
  <c r="AF17" i="7"/>
  <c r="AF14" i="7"/>
  <c r="AF18" i="7"/>
  <c r="AF19" i="7"/>
  <c r="AF32" i="7"/>
  <c r="AF30" i="7"/>
  <c r="AR33" i="7"/>
  <c r="AF24" i="7"/>
  <c r="G26" i="7"/>
  <c r="G27" i="8"/>
  <c r="AI40" i="8"/>
  <c r="AI41" i="8"/>
  <c r="AI42" i="8"/>
  <c r="AI43" i="8"/>
  <c r="AI51" i="8"/>
  <c r="AI52" i="8"/>
  <c r="AI53" i="8"/>
  <c r="AI54" i="8"/>
  <c r="AI67" i="8"/>
  <c r="AI75" i="8"/>
  <c r="AI98" i="8"/>
  <c r="AI176" i="8"/>
  <c r="AI177" i="8"/>
  <c r="AI178" i="8"/>
  <c r="AI179" i="8"/>
  <c r="AI180" i="8"/>
  <c r="AI181" i="8"/>
  <c r="AI182" i="8"/>
  <c r="AI183" i="8"/>
  <c r="AI184" i="8"/>
  <c r="AI185" i="8"/>
  <c r="AI186" i="8"/>
  <c r="AI187" i="8"/>
  <c r="AI188" i="8"/>
  <c r="AI189" i="8"/>
  <c r="AI191" i="8"/>
  <c r="AI192" i="8"/>
  <c r="AI193" i="8"/>
  <c r="AI194" i="8"/>
  <c r="AI196" i="8"/>
  <c r="AI197" i="8"/>
  <c r="AI199" i="8"/>
  <c r="AI200" i="8"/>
  <c r="AI201" i="8"/>
  <c r="AI202" i="8"/>
  <c r="AI203" i="8"/>
  <c r="AI204" i="8"/>
  <c r="AI205" i="8"/>
  <c r="AI206" i="8"/>
  <c r="AI208" i="8"/>
  <c r="AI209" i="8"/>
  <c r="AI210" i="8"/>
  <c r="AI211" i="8"/>
  <c r="AI229" i="8"/>
  <c r="AI230" i="8"/>
  <c r="AI231" i="8"/>
  <c r="AI232" i="8"/>
  <c r="AI238" i="8"/>
  <c r="AI239" i="8"/>
  <c r="AI240" i="8"/>
  <c r="AI241" i="8"/>
  <c r="AI242" i="8"/>
  <c r="AI243" i="8"/>
  <c r="AI247" i="8"/>
  <c r="AI248" i="8"/>
  <c r="AI249" i="8"/>
  <c r="AI250" i="8"/>
  <c r="AI251" i="8"/>
  <c r="AI252" i="8"/>
  <c r="AI253" i="8"/>
  <c r="AI254" i="8"/>
  <c r="AI255" i="8"/>
  <c r="AI275" i="8"/>
  <c r="AI276" i="8"/>
  <c r="AI316" i="8"/>
  <c r="AI318" i="8"/>
  <c r="AI319" i="8"/>
  <c r="AI321" i="8"/>
  <c r="AI324" i="8"/>
  <c r="AI325" i="8"/>
  <c r="AI379" i="8"/>
  <c r="AI380" i="8"/>
  <c r="AI382" i="8"/>
  <c r="AI386" i="8"/>
  <c r="AI387" i="8"/>
  <c r="AI388" i="8"/>
  <c r="AI390" i="8"/>
  <c r="AI391" i="8"/>
  <c r="AI392" i="8"/>
  <c r="AI394" i="8"/>
  <c r="AI395" i="8"/>
  <c r="AI396" i="8"/>
  <c r="AI425" i="8"/>
  <c r="AI33" i="8"/>
  <c r="AF33" i="8"/>
  <c r="G28" i="8"/>
  <c r="AD33" i="8"/>
  <c r="AH33" i="8"/>
  <c r="T12" i="8"/>
  <c r="T13" i="8"/>
  <c r="T14" i="8"/>
  <c r="T18" i="8"/>
  <c r="T19" i="8"/>
  <c r="T20" i="8"/>
  <c r="T24" i="8"/>
  <c r="AE33" i="8"/>
  <c r="T30" i="8"/>
  <c r="T32" i="8"/>
  <c r="J32" i="8" a="1"/>
  <c r="J32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<sst xmlns="http://schemas.openxmlformats.org/spreadsheetml/2006/main" count="282" uniqueCount="208">
  <si>
    <t>200m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</si>
  <si>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</si>
  <si>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</si>
  <si>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</si>
  <si>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</si>
  <si>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</si>
  <si>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</si>
  <si>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</si>
  <si>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MD</t>
    <phoneticPr fontId="9" type="noConversion"/>
  </si>
  <si>
    <t>GD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</si>
  <si>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</si>
  <si>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</si>
  <si>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</si>
  <si>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</si>
  <si>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</si>
  <si>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</si>
  <si>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</si>
  <si>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</si>
  <si>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</si>
  <si>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</si>
  <si>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</si>
  <si>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</si>
  <si>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</si>
  <si>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</si>
  <si>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</si>
  <si>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</si>
  <si>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</si>
  <si>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</si>
  <si>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</si>
  <si>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</si>
  <si>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</si>
  <si>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</si>
  <si>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</si>
  <si>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</si>
  <si>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</si>
  <si>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</si>
  <si>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</si>
  <si>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</si>
  <si>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</si>
  <si>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</si>
  <si>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</si>
  <si>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</si>
  <si>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</si>
  <si>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*於本表格內進行 Cut &amp; Paste 搬移已輸入次資料，會做成計算程式錯誤，敬請留意。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</si>
  <si>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</si>
  <si>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</si>
  <si>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</si>
  <si>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</si>
  <si>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</si>
  <si>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</si>
  <si>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</si>
  <si>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</si>
  <si>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</si>
  <si>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</si>
  <si>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</si>
  <si>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</si>
  <si>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</si>
  <si>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</si>
  <si>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</si>
  <si>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</si>
  <si>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</si>
  <si>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</si>
  <si>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</si>
  <si>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 xml:space="preserve">          - 於本表格內進行 Cut &amp; Paste 搬移已輸入次資料，會做成計算程式錯誤，敬請留意。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</si>
  <si>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</si>
  <si>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</si>
  <si>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</si>
  <si>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</si>
  <si>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</si>
  <si>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</si>
  <si>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</si>
  <si>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</si>
  <si>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</si>
  <si>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</si>
  <si>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Event Time</t>
    <phoneticPr fontId="8" type="noConversion"/>
  </si>
  <si>
    <t>Total Track Time (hr)</t>
    <phoneticPr fontId="8" type="noConversion"/>
  </si>
  <si>
    <t>Paid</t>
    <phoneticPr fontId="8" type="noConversion"/>
  </si>
  <si>
    <t>M</t>
    <phoneticPr fontId="8" type="noConversion"/>
  </si>
  <si>
    <t>Persons</t>
    <phoneticPr fontId="8" type="noConversion"/>
  </si>
  <si>
    <t>MA</t>
    <phoneticPr fontId="8" type="noConversion"/>
  </si>
  <si>
    <t>MB</t>
    <phoneticPr fontId="8" type="noConversion"/>
  </si>
  <si>
    <t>MC</t>
    <phoneticPr fontId="8" type="noConversion"/>
  </si>
  <si>
    <t>FA</t>
    <phoneticPr fontId="8" type="noConversion"/>
  </si>
  <si>
    <t>FB</t>
    <phoneticPr fontId="8" type="noConversion"/>
  </si>
  <si>
    <t>FC</t>
    <phoneticPr fontId="8" type="noConversion"/>
  </si>
  <si>
    <t>MD</t>
    <phoneticPr fontId="8" type="noConversion"/>
  </si>
  <si>
    <t>FD</t>
    <phoneticPr fontId="8" type="noConversion"/>
  </si>
  <si>
    <t>Total</t>
    <phoneticPr fontId="8" type="noConversion"/>
  </si>
  <si>
    <t>BA</t>
    <phoneticPr fontId="8" type="noConversion"/>
  </si>
  <si>
    <t>BB</t>
    <phoneticPr fontId="8" type="noConversion"/>
  </si>
  <si>
    <t>BC</t>
    <phoneticPr fontId="8" type="noConversion"/>
  </si>
  <si>
    <t>BD</t>
    <phoneticPr fontId="8" type="noConversion"/>
  </si>
  <si>
    <t>BE</t>
    <phoneticPr fontId="8" type="noConversion"/>
  </si>
  <si>
    <t>BF</t>
    <phoneticPr fontId="8" type="noConversion"/>
  </si>
  <si>
    <t>GA</t>
    <phoneticPr fontId="8" type="noConversion"/>
  </si>
  <si>
    <t>GB</t>
    <phoneticPr fontId="8" type="noConversion"/>
  </si>
  <si>
    <t>GC</t>
    <phoneticPr fontId="8" type="noConversion"/>
  </si>
  <si>
    <t>GD</t>
    <phoneticPr fontId="8" type="noConversion"/>
  </si>
  <si>
    <t>GE</t>
    <phoneticPr fontId="8" type="noConversion"/>
  </si>
  <si>
    <t>GF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</si>
  <si>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</si>
  <si>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</si>
  <si>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</si>
  <si>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MO</t>
    <phoneticPr fontId="8" type="noConversion"/>
  </si>
  <si>
    <t>FO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</si>
  <si>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</si>
  <si>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</si>
  <si>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</si>
  <si>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</si>
  <si>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公開及青年組報名表</t>
    <phoneticPr fontId="9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</si>
  <si>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</si>
  <si>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</si>
  <si>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</si>
  <si>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</si>
  <si>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男子組別</t>
    <phoneticPr fontId="8" type="noConversion"/>
  </si>
  <si>
    <t>女子組別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</si>
  <si>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</si>
  <si>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</si>
  <si>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</si>
  <si>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V9999</t>
    <phoneticPr fontId="8" type="noConversion"/>
  </si>
  <si>
    <t>100M</t>
    <phoneticPr fontId="8" type="noConversion"/>
  </si>
  <si>
    <t>EXAMPLE FILL</t>
    <phoneticPr fontId="8" type="noConversion"/>
  </si>
  <si>
    <t>sample@email.com</t>
    <phoneticPr fontId="8" type="noConversion"/>
  </si>
  <si>
    <t>Auto</t>
    <phoneticPr fontId="8" type="noConversion"/>
  </si>
  <si>
    <t>MD/FO 0.838m
FA 0.838m
FB 0.762m
FC 0.762m
FD 0.762m</t>
    <phoneticPr fontId="8" type="noConversion"/>
  </si>
  <si>
    <t>Balance</t>
    <phoneticPr fontId="8" type="noConversion"/>
  </si>
  <si>
    <t>姓名</t>
    <phoneticPr fontId="8" type="noConversion"/>
  </si>
  <si>
    <t>運動員號碼</t>
    <phoneticPr fontId="8" type="noConversion"/>
  </si>
  <si>
    <t>Event 項目</t>
    <phoneticPr fontId="8" type="noConversion"/>
  </si>
  <si>
    <t>Group 組別</t>
    <phoneticPr fontId="8" type="noConversion"/>
  </si>
  <si>
    <t>下載版證書
E. Certificate
(印有全部項目)</t>
    <phoneticPr fontId="9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</si>
  <si>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</si>
  <si>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</si>
  <si>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</si>
  <si>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</si>
  <si>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5000M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</si>
  <si>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</si>
  <si>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</si>
  <si>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</si>
  <si>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5000米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</si>
  <si>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</si>
  <si>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</si>
  <si>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</si>
  <si>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</si>
  <si>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</si>
  <si>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</si>
  <si>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 xml:space="preserve">NAME (Sorted) </t>
    <phoneticPr fontId="8" type="noConversion"/>
  </si>
  <si>
    <t>Fee Adjust</t>
    <phoneticPr fontId="8" type="noConversion"/>
  </si>
  <si>
    <t>Remark</t>
    <phoneticPr fontId="8" type="noConversion"/>
  </si>
  <si>
    <t>Max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</si>
  <si>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</si>
  <si>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</si>
  <si>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</si>
  <si>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</si>
  <si>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</si>
  <si>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隊內人數</t>
    <phoneticPr fontId="8" type="noConversion"/>
  </si>
  <si>
    <t>O.GroupAge</t>
    <phoneticPr fontId="8" type="noConversion"/>
  </si>
  <si>
    <t>J56780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</si>
  <si>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</si>
  <si>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</si>
  <si>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 xml:space="preserve">      *請連同已存入相應總額之銀行入數紙及 本Excel一併以電郵發送至 tcaaoac2@gmail.com 辦理  （戶名：TCAA Ltd  南洋商業銀行 043-487-1-026363-0 /  恆生銀行 390-489276-883 儲蓄戶口）</t>
    <phoneticPr fontId="8" type="noConversion"/>
  </si>
  <si>
    <t>*中文姓名</t>
    <phoneticPr fontId="9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</si>
  <si>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</si>
  <si>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</si>
  <si>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</si>
  <si>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*HKID No.
身份證號碼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</si>
  <si>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</si>
  <si>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</si>
  <si>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</si>
  <si>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</si>
  <si>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</si>
  <si>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</si>
  <si>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</si>
  <si>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</si>
  <si>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</si>
  <si>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</si>
  <si>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t>公民會會員號碼
(非會員請留空)
2022/23 TCAA
Membership No.</t>
    <phoneticPr fontId="8" type="noConversion"/>
  </si>
  <si>
    <r>
      <t xml:space="preserve"> (每人最多只可選報 </t>
    </r>
    <r>
      <rPr>
        <sz val="12"/>
        <color theme="0"/>
        <rFont val="新細明體"/>
        <family val="1"/>
        <charset val="136"/>
        <scheme val="minor"/>
      </rPr>
      <t>3 項</t>
    </r>
    <r>
      <rPr>
        <sz val="10"/>
        <color theme="0"/>
        <rFont val="新細明體"/>
        <family val="1"/>
        <charset val="136"/>
        <scheme val="minor"/>
      </rPr>
      <t>個人項目)</t>
    </r>
    <phoneticPr fontId="8" type="noConversion"/>
  </si>
  <si>
    <r>
      <t xml:space="preserve">          </t>
    </r>
    <r>
      <rPr>
        <b/>
        <sz val="10"/>
        <color rgb="FFFF0000"/>
        <rFont val="新細明體"/>
        <family val="1"/>
        <charset val="136"/>
        <scheme val="minor"/>
      </rPr>
      <t>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</si>
  <si>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r>
      <t xml:space="preserve">          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</si>
  <si>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t>下載版證書
E.Cert
(印有全部項目)</t>
    <phoneticPr fontId="9" type="noConversion"/>
  </si>
  <si>
    <t>公民會會員號碼
(非會員請留空) TCAA
Membership No.</t>
    <phoneticPr fontId="8" type="noConversion"/>
  </si>
  <si>
    <t>是否2022年終香港排名
運動員 HK Ranking Athlete
(Y = Yes)</t>
    <phoneticPr fontId="8" type="noConversion"/>
  </si>
  <si>
    <t>Y</t>
    <phoneticPr fontId="8" type="noConversion"/>
  </si>
  <si>
    <t>如以支票入帳請提供支票號碼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</si>
  <si>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</si>
  <si>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</si>
  <si>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</si>
  <si>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</si>
  <si>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r>
      <t xml:space="preserve"> (每人最多只可選報</t>
    </r>
    <r>
      <rPr>
        <sz val="14"/>
        <color theme="0"/>
        <rFont val="新細明體"/>
        <family val="1"/>
        <charset val="136"/>
        <scheme val="minor"/>
      </rPr>
      <t>3</t>
    </r>
    <r>
      <rPr>
        <sz val="12"/>
        <color theme="0"/>
        <rFont val="新細明體"/>
        <family val="1"/>
        <charset val="136"/>
        <scheme val="minor"/>
      </rPr>
      <t>個個人項目)</t>
    </r>
    <phoneticPr fontId="8" type="noConversion"/>
  </si>
  <si>
    <r>
      <t xml:space="preserve">          - 請連同已存入相應總額之銀行入數紙（戶名：TCAA Ltd  南洋商業銀行 043-487-1-026363-0 / 恆生銀行 390-489276-883 儲蓄戶口）及 本Excel一併以電郵發送至 </t>
    </r>
    <r>
      <rPr>
        <sz val="20"/>
        <color rgb="FFFF0000"/>
        <rFont val="新細明體"/>
        <family val="1"/>
        <charset val="136"/>
      </rPr>
      <t>tcaaoac@gmail.com</t>
    </r>
    <r>
      <rPr>
        <sz val="12"/>
        <color rgb="FFFF0000"/>
        <rFont val="新細明體"/>
        <family val="1"/>
        <charset val="136"/>
        <scheme val="minor"/>
      </rPr>
      <t xml:space="preserve"> 辦理</t>
    </r>
    <phoneticPr fontId="8" type="noConversion"/>
  </si>
  <si>
    <t>T22999</t>
    <phoneticPr fontId="8" type="noConversion"/>
  </si>
  <si>
    <t>越級至公開組
"OPEN"</t>
    <phoneticPr fontId="8" type="noConversion"/>
  </si>
  <si>
    <t>日期：</t>
    <phoneticPr fontId="8" type="noConversion"/>
  </si>
  <si>
    <t>2023.03.18 (星期六)</t>
    <phoneticPr fontId="8" type="noConversion"/>
  </si>
  <si>
    <t>地點：</t>
    <phoneticPr fontId="8" type="noConversion"/>
  </si>
  <si>
    <t>灣仔運動場</t>
    <phoneticPr fontId="8" type="noConversion"/>
  </si>
  <si>
    <t>2023 公民鑽禧田徑錦標賽</t>
    <phoneticPr fontId="9" type="noConversion"/>
  </si>
  <si>
    <t>日期：</t>
    <phoneticPr fontId="9" type="noConversion"/>
  </si>
  <si>
    <t>2023.03.19 (星期日)</t>
    <phoneticPr fontId="8" type="noConversion"/>
  </si>
  <si>
    <t>接力隊伍</t>
    <phoneticPr fontId="8" type="noConversion"/>
  </si>
  <si>
    <t>Total Track Time (hr)</t>
  </si>
  <si>
    <t>V204619(7)</t>
  </si>
  <si>
    <t>(隊伍名稱)</t>
    <phoneticPr fontId="8" type="noConversion"/>
  </si>
  <si>
    <t>Total Event Relay Cert</t>
    <phoneticPr fontId="8" type="noConversion"/>
  </si>
  <si>
    <t>NAME (Sorted 順序)</t>
    <phoneticPr fontId="8" type="noConversion"/>
  </si>
  <si>
    <t>如以支票入帳請提供支票號碼/備註</t>
    <phoneticPr fontId="8" type="noConversion"/>
  </si>
  <si>
    <t>V23.7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</si>
</sst>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76" formatCode="_([$$-409]* #,##0.00_);_([$$-409]* \(#,##0.00\);_([$$-409]* &quot;-&quot;??_);_(@_)"/>
    <numFmt numFmtId="177" formatCode="_(&quot;$&quot;* #,##0.00_);_(&quot;$&quot;* \(#,##0.00\);_(&quot;$&quot;* &quot;-&quot;??_);_(@_)"/>
    <numFmt numFmtId="178" formatCode="0_ "/>
    <numFmt numFmtId="179" formatCode="yyyy\.mm\.dd"/>
    <numFmt numFmtId="180" formatCode="_([$HK$-C04]* #,##0.00_);_([$HK$-C04]* \(#,##0.00\);_([$HK$-C04]* &quot;-&quot;??_);_(@_)"/>
    <numFmt numFmtId="181" formatCode="_(&quot;HK$&quot;* #,##0_);_(&quot;HK$&quot;* \(#,##0\);_(&quot;HK$&quot;* &quot;-&quot;??_);_(@_)"/>
    <numFmt numFmtId="182" formatCode="_([$HK$-C04]* #,##0_);_([$HK$-C04]* \(#,##0\);_([$HK$-C04]* &quot;-&quot;??_);_(@_)"/>
    <numFmt numFmtId="183" formatCode="0_);[Red]\(0\)"/>
    <numFmt numFmtId="184" formatCode="000"/>
  </numFmts>
  <fonts count="6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2"/>
      <color rgb="FFFFFF00"/>
      <name val="新細明體"/>
      <family val="1"/>
      <charset val="136"/>
      <scheme val="minor"/>
    </font>
    <font>
      <sz val="18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1"/>
      <name val="新細明體 (本文)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8"/>
      <color rgb="FFFF0000"/>
      <name val="新細明體"/>
      <family val="1"/>
      <charset val="136"/>
      <scheme val="minor"/>
    </font>
    <font>
      <sz val="18"/>
      <color rgb="FF0070C0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新細明體"/>
      <family val="1"/>
      <charset val="136"/>
      <scheme val="minor"/>
    </font>
    <font>
      <sz val="12"/>
      <color rgb="FF5C5C5C"/>
      <name val="新細明體"/>
      <family val="1"/>
      <charset val="136"/>
      <scheme val="minor"/>
    </font>
    <font>
      <sz val="12"/>
      <color rgb="FF4C4C4C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10"/>
      <color theme="0" tint="-0.249977111117893"/>
      <name val="新細明體"/>
      <family val="1"/>
      <charset val="136"/>
      <scheme val="minor"/>
    </font>
    <font>
      <sz val="18"/>
      <color theme="3" tint="0.39997558519241921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12"/>
      <color rgb="FF006831"/>
      <name val="新細明體"/>
      <family val="1"/>
      <charset val="136"/>
      <scheme val="minor"/>
    </font>
    <font>
      <sz val="10"/>
      <color rgb="FF006831"/>
      <name val="新細明體"/>
      <family val="1"/>
      <charset val="136"/>
      <scheme val="minor"/>
    </font>
    <font>
      <sz val="10"/>
      <color theme="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sz val="12"/>
      <color theme="0" tint="-0.249977111117893"/>
      <name val="新細明體"/>
      <family val="1"/>
      <charset val="136"/>
      <scheme val="minor"/>
    </font>
    <font>
      <sz val="10"/>
      <color theme="0" tint="-0.14999847407452621"/>
      <name val="新細明體"/>
      <family val="1"/>
      <charset val="136"/>
      <scheme val="minor"/>
    </font>
    <font>
      <sz val="14"/>
      <color theme="0"/>
      <name val="新細明體"/>
      <family val="1"/>
      <charset val="136"/>
      <scheme val="minor"/>
    </font>
    <font>
      <sz val="9"/>
      <color rgb="FFEF1D7A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20"/>
      <color rgb="FFFF0000"/>
      <name val="新細明體"/>
      <family val="1"/>
      <charset val="136"/>
    </font>
    <font>
      <sz val="10"/>
      <color rgb="FF000000"/>
      <name val="Songti TC"/>
      <family val="1"/>
      <charset val="136"/>
    </font>
    <font>
      <sz val="10"/>
      <color rgb="FF000000"/>
      <name val="Times"/>
      <family val="1"/>
    </font>
    <font>
      <u/>
      <sz val="10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0"/>
      <name val="新細明體"/>
      <family val="1"/>
      <charset val="136"/>
      <scheme val="minor"/>
    </font>
    <font>
      <sz val="8"/>
      <color theme="0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1D7A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7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24" fillId="0" borderId="0">
      <alignment vertical="center"/>
    </xf>
    <xf numFmtId="177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 applyAlignment="0">
      <alignment vertical="center"/>
      <protection locked="0"/>
    </xf>
    <xf numFmtId="177" fontId="24" fillId="0" borderId="0" applyFont="0" applyFill="0" applyBorder="0" applyAlignment="0" applyProtection="0"/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21" fillId="0" borderId="0"/>
    <xf numFmtId="0" fontId="37" fillId="0" borderId="0"/>
    <xf numFmtId="0" fontId="57" fillId="0" borderId="0" applyNumberFormat="0" applyFill="0" applyBorder="0" applyAlignment="0" applyProtection="0"/>
  </cellStyleXfs>
  <cellXfs count="354">
    <xf numFmtId="0" fontId="0" fillId="0" borderId="0" xfId="0"/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176" fontId="15" fillId="4" borderId="0" xfId="73" applyNumberFormat="1" applyFont="1" applyFill="1" applyBorder="1" applyAlignment="1" applyProtection="1">
      <alignment vertical="top"/>
    </xf>
    <xf numFmtId="178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78" fontId="14" fillId="0" borderId="0" xfId="129" applyNumberFormat="1" applyFont="1" applyFill="1" applyAlignment="1" applyProtection="1">
      <alignment horizontal="center" vertical="center"/>
    </xf>
    <xf numFmtId="181" fontId="10" fillId="5" borderId="0" xfId="73" applyNumberFormat="1" applyFont="1" applyFill="1" applyBorder="1" applyAlignment="1" applyProtection="1">
      <alignment horizontal="center" vertical="center"/>
    </xf>
    <xf numFmtId="181" fontId="7" fillId="5" borderId="0" xfId="73" applyNumberFormat="1" applyFont="1" applyFill="1" applyBorder="1" applyAlignment="1" applyProtection="1">
      <alignment horizontal="center" vertical="center"/>
    </xf>
    <xf numFmtId="181" fontId="30" fillId="5" borderId="0" xfId="73" applyNumberFormat="1" applyFont="1" applyFill="1" applyBorder="1" applyAlignment="1" applyProtection="1">
      <alignment horizontal="center" vertical="center" shrinkToFit="1"/>
    </xf>
    <xf numFmtId="181" fontId="12" fillId="5" borderId="0" xfId="73" applyNumberFormat="1" applyFont="1" applyFill="1" applyBorder="1" applyAlignment="1" applyProtection="1">
      <alignment horizontal="center" vertical="center" shrinkToFit="1"/>
    </xf>
    <xf numFmtId="181" fontId="14" fillId="5" borderId="0" xfId="73" applyNumberFormat="1" applyFont="1" applyFill="1" applyBorder="1" applyAlignment="1" applyProtection="1">
      <alignment horizontal="center" vertical="center"/>
    </xf>
    <xf numFmtId="181" fontId="7" fillId="0" borderId="0" xfId="73" applyNumberFormat="1" applyFont="1" applyFill="1" applyAlignment="1" applyProtection="1">
      <alignment horizontal="center" vertical="center"/>
    </xf>
    <xf numFmtId="180" fontId="14" fillId="0" borderId="0" xfId="1" applyNumberFormat="1" applyFont="1" applyAlignment="1" applyProtection="1">
      <alignment horizontal="center" vertical="center"/>
      <protection locked="0"/>
    </xf>
    <xf numFmtId="178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8" fontId="14" fillId="0" borderId="0" xfId="1" applyNumberFormat="1" applyFont="1" applyAlignment="1" applyProtection="1">
      <alignment horizontal="center" vertical="center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30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81" fontId="14" fillId="5" borderId="2" xfId="73" applyNumberFormat="1" applyFont="1" applyFill="1" applyBorder="1" applyAlignment="1" applyProtection="1">
      <alignment horizontal="center" vertical="center"/>
    </xf>
    <xf numFmtId="178" fontId="10" fillId="5" borderId="0" xfId="129" applyNumberFormat="1" applyFont="1" applyFill="1" applyAlignment="1" applyProtection="1">
      <alignment horizontal="center" vertical="center"/>
    </xf>
    <xf numFmtId="178" fontId="15" fillId="5" borderId="0" xfId="129" applyNumberFormat="1" applyFont="1" applyFill="1" applyBorder="1" applyAlignment="1" applyProtection="1">
      <alignment horizontal="center" vertical="center" wrapText="1"/>
    </xf>
    <xf numFmtId="178" fontId="7" fillId="5" borderId="0" xfId="129" applyNumberFormat="1" applyFont="1" applyFill="1" applyBorder="1" applyAlignment="1" applyProtection="1">
      <alignment horizontal="center" vertical="center"/>
    </xf>
    <xf numFmtId="178" fontId="7" fillId="5" borderId="1" xfId="129" applyNumberFormat="1" applyFont="1" applyFill="1" applyBorder="1" applyAlignment="1" applyProtection="1">
      <alignment horizontal="center" vertical="center"/>
    </xf>
    <xf numFmtId="181" fontId="7" fillId="5" borderId="0" xfId="73" applyNumberFormat="1" applyFont="1" applyFill="1" applyAlignment="1" applyProtection="1">
      <alignment horizontal="center" vertical="center"/>
    </xf>
    <xf numFmtId="181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16" fillId="5" borderId="0" xfId="73" applyFont="1" applyFill="1" applyBorder="1" applyAlignment="1" applyProtection="1">
      <alignment horizontal="center" vertical="center"/>
    </xf>
    <xf numFmtId="44" fontId="47" fillId="5" borderId="0" xfId="73" applyFont="1" applyFill="1" applyBorder="1" applyAlignment="1" applyProtection="1">
      <alignment horizontal="center" vertical="center"/>
    </xf>
    <xf numFmtId="181" fontId="10" fillId="4" borderId="0" xfId="73" applyNumberFormat="1" applyFont="1" applyFill="1" applyBorder="1" applyAlignment="1" applyProtection="1">
      <alignment horizontal="center" vertical="center"/>
    </xf>
    <xf numFmtId="0" fontId="10" fillId="4" borderId="0" xfId="73" applyNumberFormat="1" applyFont="1" applyFill="1" applyBorder="1" applyAlignment="1" applyProtection="1">
      <alignment horizontal="center" vertical="center"/>
    </xf>
    <xf numFmtId="178" fontId="30" fillId="5" borderId="0" xfId="129" applyNumberFormat="1" applyFont="1" applyFill="1" applyAlignment="1" applyProtection="1">
      <alignment horizontal="center" vertical="center"/>
    </xf>
    <xf numFmtId="0" fontId="54" fillId="0" borderId="0" xfId="1" applyFont="1" applyAlignment="1" applyProtection="1">
      <alignment horizontal="center" vertical="center"/>
      <protection locked="0"/>
    </xf>
    <xf numFmtId="0" fontId="7" fillId="5" borderId="0" xfId="1" applyFont="1" applyFill="1">
      <alignment vertical="center"/>
    </xf>
    <xf numFmtId="0" fontId="7" fillId="5" borderId="0" xfId="1" applyFont="1" applyFill="1" applyAlignment="1">
      <alignment horizontal="center"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>
      <alignment vertical="center"/>
    </xf>
    <xf numFmtId="180" fontId="7" fillId="5" borderId="0" xfId="1" applyNumberFormat="1" applyFont="1" applyFill="1">
      <alignment vertical="center"/>
    </xf>
    <xf numFmtId="0" fontId="30" fillId="5" borderId="0" xfId="1" applyFont="1" applyFill="1">
      <alignment vertical="center"/>
    </xf>
    <xf numFmtId="0" fontId="7" fillId="0" borderId="0" xfId="1" applyFont="1">
      <alignment vertical="center"/>
    </xf>
    <xf numFmtId="0" fontId="34" fillId="5" borderId="0" xfId="1" applyFont="1" applyFill="1">
      <alignment vertical="center"/>
    </xf>
    <xf numFmtId="0" fontId="32" fillId="5" borderId="0" xfId="1" applyFont="1" applyFill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2" xfId="1" applyFont="1" applyFill="1" applyBorder="1">
      <alignment vertical="center"/>
    </xf>
    <xf numFmtId="0" fontId="7" fillId="5" borderId="11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178" fontId="7" fillId="5" borderId="0" xfId="1" applyNumberFormat="1" applyFont="1" applyFill="1" applyAlignment="1">
      <alignment horizontal="center" vertical="center"/>
    </xf>
    <xf numFmtId="178" fontId="7" fillId="5" borderId="10" xfId="1" applyNumberFormat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178" fontId="7" fillId="5" borderId="2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10" fillId="5" borderId="0" xfId="1" applyFont="1" applyFill="1">
      <alignment vertical="center"/>
    </xf>
    <xf numFmtId="0" fontId="51" fillId="5" borderId="0" xfId="1" applyFont="1" applyFill="1">
      <alignment vertical="center"/>
    </xf>
    <xf numFmtId="0" fontId="10" fillId="5" borderId="0" xfId="1" applyFont="1" applyFill="1" applyAlignment="1">
      <alignment horizontal="center" vertical="center"/>
    </xf>
    <xf numFmtId="0" fontId="19" fillId="5" borderId="0" xfId="1" applyFont="1" applyFill="1">
      <alignment vertical="center"/>
    </xf>
    <xf numFmtId="0" fontId="18" fillId="5" borderId="0" xfId="1" applyFont="1" applyFill="1" applyAlignment="1">
      <alignment horizontal="center"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8" fontId="10" fillId="5" borderId="0" xfId="1" applyNumberFormat="1" applyFont="1" applyFill="1">
      <alignment vertical="center"/>
    </xf>
    <xf numFmtId="180" fontId="10" fillId="5" borderId="0" xfId="1" applyNumberFormat="1" applyFont="1" applyFill="1">
      <alignment vertical="center"/>
    </xf>
    <xf numFmtId="0" fontId="32" fillId="5" borderId="0" xfId="1" applyFont="1" applyFill="1">
      <alignment vertical="center"/>
    </xf>
    <xf numFmtId="0" fontId="10" fillId="0" borderId="0" xfId="1" applyFont="1">
      <alignment vertical="center"/>
    </xf>
    <xf numFmtId="178" fontId="7" fillId="5" borderId="4" xfId="1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9" fillId="5" borderId="0" xfId="1" applyFont="1" applyFill="1" applyAlignment="1">
      <alignment horizontal="center" vertical="center"/>
    </xf>
    <xf numFmtId="8" fontId="10" fillId="5" borderId="0" xfId="1" applyNumberFormat="1" applyFont="1" applyFill="1" applyAlignment="1">
      <alignment horizontal="center" vertical="center"/>
    </xf>
    <xf numFmtId="180" fontId="10" fillId="5" borderId="0" xfId="1" applyNumberFormat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8" fontId="7" fillId="5" borderId="0" xfId="1" applyNumberFormat="1" applyFont="1" applyFill="1" applyAlignment="1">
      <alignment horizontal="center" vertical="center"/>
    </xf>
    <xf numFmtId="180" fontId="7" fillId="5" borderId="0" xfId="1" applyNumberFormat="1" applyFont="1" applyFill="1" applyAlignment="1">
      <alignment horizontal="center" vertical="center"/>
    </xf>
    <xf numFmtId="0" fontId="29" fillId="5" borderId="0" xfId="1" applyFont="1" applyFill="1">
      <alignment vertical="center"/>
    </xf>
    <xf numFmtId="0" fontId="23" fillId="0" borderId="0" xfId="1" applyFont="1">
      <alignment vertical="center"/>
    </xf>
    <xf numFmtId="0" fontId="23" fillId="5" borderId="0" xfId="1" applyFont="1" applyFill="1">
      <alignment vertical="center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7" fillId="5" borderId="0" xfId="1" applyFont="1" applyFill="1" applyAlignment="1">
      <alignment horizontal="center" vertical="center" shrinkToFit="1"/>
    </xf>
    <xf numFmtId="0" fontId="39" fillId="5" borderId="0" xfId="1" applyFont="1" applyFill="1" applyAlignment="1">
      <alignment horizontal="left"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0" fontId="31" fillId="5" borderId="0" xfId="1" applyFont="1" applyFill="1" applyAlignment="1">
      <alignment horizontal="left" vertical="center"/>
    </xf>
    <xf numFmtId="8" fontId="41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0" fontId="43" fillId="5" borderId="0" xfId="1" applyFont="1" applyFill="1" applyAlignment="1">
      <alignment vertical="center" wrapText="1"/>
    </xf>
    <xf numFmtId="0" fontId="7" fillId="6" borderId="0" xfId="1" applyFont="1" applyFill="1" applyAlignment="1">
      <alignment horizontal="center" vertical="center" wrapText="1" shrinkToFit="1"/>
    </xf>
    <xf numFmtId="0" fontId="20" fillId="6" borderId="0" xfId="1" applyFont="1" applyFill="1" applyAlignment="1">
      <alignment horizontal="right" vertical="center"/>
    </xf>
    <xf numFmtId="0" fontId="7" fillId="6" borderId="0" xfId="1" applyFont="1" applyFill="1" applyAlignment="1">
      <alignment horizontal="center" vertical="center" shrinkToFit="1"/>
    </xf>
    <xf numFmtId="8" fontId="41" fillId="5" borderId="0" xfId="1" applyNumberFormat="1" applyFont="1" applyFill="1" applyAlignment="1">
      <alignment horizontal="left" vertical="center"/>
    </xf>
    <xf numFmtId="42" fontId="30" fillId="5" borderId="0" xfId="1" applyNumberFormat="1" applyFont="1" applyFill="1" applyAlignment="1">
      <alignment vertical="center" shrinkToFit="1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7" fillId="6" borderId="13" xfId="1" applyFont="1" applyFill="1" applyBorder="1" applyAlignment="1">
      <alignment horizontal="center" vertical="center" wrapText="1" shrinkToFit="1"/>
    </xf>
    <xf numFmtId="0" fontId="20" fillId="6" borderId="14" xfId="1" applyFont="1" applyFill="1" applyBorder="1" applyAlignment="1">
      <alignment horizontal="right" vertical="center"/>
    </xf>
    <xf numFmtId="0" fontId="7" fillId="8" borderId="1" xfId="1" applyFont="1" applyFill="1" applyBorder="1" applyAlignment="1">
      <alignment horizontal="center" vertical="center" shrinkToFit="1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41" fillId="5" borderId="1" xfId="1" applyNumberFormat="1" applyFont="1" applyFill="1" applyBorder="1" applyAlignment="1">
      <alignment horizontal="left" vertical="center"/>
    </xf>
    <xf numFmtId="42" fontId="30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180" fontId="7" fillId="5" borderId="1" xfId="1" applyNumberFormat="1" applyFont="1" applyFill="1" applyBorder="1" applyAlignment="1">
      <alignment horizontal="center" vertical="center"/>
    </xf>
    <xf numFmtId="6" fontId="7" fillId="5" borderId="1" xfId="1" applyNumberFormat="1" applyFont="1" applyFill="1" applyBorder="1" applyAlignment="1">
      <alignment horizontal="center" vertical="center"/>
    </xf>
    <xf numFmtId="0" fontId="30" fillId="5" borderId="1" xfId="1" applyFont="1" applyFill="1" applyBorder="1">
      <alignment vertical="center"/>
    </xf>
    <xf numFmtId="0" fontId="7" fillId="0" borderId="1" xfId="1" applyFont="1" applyBorder="1">
      <alignment vertical="center"/>
    </xf>
    <xf numFmtId="0" fontId="47" fillId="5" borderId="0" xfId="1" applyFont="1" applyFill="1" applyAlignment="1">
      <alignment horizontal="center" vertical="center" shrinkToFit="1"/>
    </xf>
    <xf numFmtId="0" fontId="30" fillId="5" borderId="0" xfId="1" applyFont="1" applyFill="1" applyAlignment="1">
      <alignment horizontal="center" vertical="center" shrinkToFit="1"/>
    </xf>
    <xf numFmtId="0" fontId="30" fillId="5" borderId="0" xfId="1" applyFont="1" applyFill="1" applyAlignment="1">
      <alignment horizontal="center" vertical="center" wrapText="1" shrinkToFit="1"/>
    </xf>
    <xf numFmtId="0" fontId="48" fillId="5" borderId="0" xfId="1" applyFont="1" applyFill="1" applyAlignment="1">
      <alignment horizontal="center" vertical="center" shrinkToFit="1"/>
    </xf>
    <xf numFmtId="42" fontId="47" fillId="5" borderId="0" xfId="1" applyNumberFormat="1" applyFont="1" applyFill="1" applyAlignment="1">
      <alignment horizontal="center" vertical="center" wrapText="1" shrinkToFit="1"/>
    </xf>
    <xf numFmtId="42" fontId="47" fillId="5" borderId="0" xfId="1" applyNumberFormat="1" applyFont="1" applyFill="1" applyAlignment="1">
      <alignment horizontal="center" vertical="center" shrinkToFit="1"/>
    </xf>
    <xf numFmtId="0" fontId="7" fillId="5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horizontal="center" vertical="center"/>
    </xf>
    <xf numFmtId="0" fontId="16" fillId="5" borderId="0" xfId="1" applyFont="1" applyFill="1" applyAlignment="1">
      <alignment horizontal="center" vertical="center" shrinkToFit="1"/>
    </xf>
    <xf numFmtId="0" fontId="16" fillId="5" borderId="0" xfId="1" applyFont="1" applyFill="1" applyAlignment="1">
      <alignment horizontal="center" vertical="center" wrapText="1" shrinkToFit="1"/>
    </xf>
    <xf numFmtId="6" fontId="16" fillId="5" borderId="0" xfId="1" applyNumberFormat="1" applyFont="1" applyFill="1" applyAlignment="1">
      <alignment horizontal="center" vertical="center" wrapText="1" shrinkToFit="1"/>
    </xf>
    <xf numFmtId="42" fontId="16" fillId="5" borderId="0" xfId="1" applyNumberFormat="1" applyFont="1" applyFill="1" applyAlignment="1">
      <alignment horizontal="center" vertical="center"/>
    </xf>
    <xf numFmtId="184" fontId="14" fillId="5" borderId="0" xfId="1" applyNumberFormat="1" applyFont="1" applyFill="1" applyAlignment="1">
      <alignment horizontal="center" vertical="center"/>
    </xf>
    <xf numFmtId="183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6" fontId="14" fillId="5" borderId="0" xfId="1" applyNumberFormat="1" applyFont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8" fontId="14" fillId="5" borderId="0" xfId="1" applyNumberFormat="1" applyFont="1" applyFill="1" applyAlignment="1">
      <alignment horizontal="center" vertical="center"/>
    </xf>
    <xf numFmtId="180" fontId="14" fillId="5" borderId="0" xfId="1" applyNumberFormat="1" applyFont="1" applyFill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8" fontId="7" fillId="0" borderId="0" xfId="1" applyNumberFormat="1" applyFont="1">
      <alignment vertical="center"/>
    </xf>
    <xf numFmtId="180" fontId="7" fillId="0" borderId="0" xfId="1" applyNumberFormat="1" applyFont="1">
      <alignment vertical="center"/>
    </xf>
    <xf numFmtId="0" fontId="30" fillId="0" borderId="0" xfId="1" applyFont="1">
      <alignment vertical="center"/>
    </xf>
    <xf numFmtId="0" fontId="41" fillId="0" borderId="0" xfId="1" applyFont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181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182" fontId="7" fillId="5" borderId="0" xfId="73" applyNumberFormat="1" applyFont="1" applyFill="1" applyAlignment="1" applyProtection="1">
      <alignment vertical="center"/>
    </xf>
    <xf numFmtId="0" fontId="7" fillId="0" borderId="0" xfId="4" applyFont="1">
      <alignment vertical="center"/>
    </xf>
    <xf numFmtId="0" fontId="30" fillId="5" borderId="0" xfId="4" applyFont="1" applyFill="1" applyAlignment="1">
      <alignment horizontal="center" vertical="center"/>
    </xf>
    <xf numFmtId="0" fontId="33" fillId="5" borderId="0" xfId="4" applyFont="1" applyFill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0" xfId="4" applyFont="1" applyFill="1" applyAlignment="1">
      <alignment horizontal="left" vertical="center"/>
    </xf>
    <xf numFmtId="0" fontId="7" fillId="5" borderId="2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0" fontId="10" fillId="5" borderId="0" xfId="4" applyFont="1" applyFill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81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182" fontId="10" fillId="5" borderId="0" xfId="73" applyNumberFormat="1" applyFont="1" applyFill="1" applyAlignment="1" applyProtection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52" fillId="5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28" fillId="5" borderId="0" xfId="1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/>
    </xf>
    <xf numFmtId="8" fontId="12" fillId="5" borderId="0" xfId="4" applyNumberFormat="1" applyFont="1" applyFill="1" applyAlignment="1">
      <alignment horizontal="left" vertical="center" shrinkToFit="1"/>
    </xf>
    <xf numFmtId="181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8" fontId="14" fillId="5" borderId="0" xfId="4" applyNumberFormat="1" applyFont="1" applyFill="1">
      <alignment vertical="center"/>
    </xf>
    <xf numFmtId="0" fontId="14" fillId="5" borderId="0" xfId="4" applyFont="1" applyFill="1" applyAlignment="1">
      <alignment horizontal="center" vertical="center"/>
    </xf>
    <xf numFmtId="0" fontId="10" fillId="4" borderId="0" xfId="4" applyFont="1" applyFill="1">
      <alignment vertical="center"/>
    </xf>
    <xf numFmtId="0" fontId="10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0" fillId="4" borderId="0" xfId="1" applyFont="1" applyFill="1">
      <alignment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/>
    </xf>
    <xf numFmtId="0" fontId="6" fillId="4" borderId="12" xfId="4" applyFill="1" applyBorder="1">
      <alignment vertical="center"/>
    </xf>
    <xf numFmtId="0" fontId="49" fillId="4" borderId="12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center"/>
    </xf>
    <xf numFmtId="44" fontId="10" fillId="4" borderId="0" xfId="4" applyNumberFormat="1" applyFont="1" applyFill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181" fontId="10" fillId="4" borderId="0" xfId="4" applyNumberFormat="1" applyFont="1" applyFill="1" applyAlignment="1">
      <alignment horizontal="center" vertical="center"/>
    </xf>
    <xf numFmtId="8" fontId="10" fillId="4" borderId="0" xfId="4" applyNumberFormat="1" applyFont="1" applyFill="1">
      <alignment vertical="center"/>
    </xf>
    <xf numFmtId="182" fontId="10" fillId="4" borderId="0" xfId="73" applyNumberFormat="1" applyFont="1" applyFill="1" applyAlignment="1" applyProtection="1">
      <alignment vertical="center"/>
    </xf>
    <xf numFmtId="0" fontId="40" fillId="4" borderId="0" xfId="0" applyFont="1" applyFill="1" applyAlignment="1">
      <alignment vertical="center"/>
    </xf>
    <xf numFmtId="0" fontId="8" fillId="4" borderId="0" xfId="1" applyFont="1" applyFill="1">
      <alignment vertical="center"/>
    </xf>
    <xf numFmtId="0" fontId="14" fillId="4" borderId="2" xfId="4" applyFont="1" applyFill="1" applyBorder="1" applyAlignment="1">
      <alignment horizontal="center"/>
    </xf>
    <xf numFmtId="0" fontId="14" fillId="4" borderId="0" xfId="1" applyFont="1" applyFill="1" applyAlignment="1">
      <alignment horizontal="center"/>
    </xf>
    <xf numFmtId="0" fontId="14" fillId="4" borderId="0" xfId="4" applyFont="1" applyFill="1" applyAlignment="1">
      <alignment horizontal="center"/>
    </xf>
    <xf numFmtId="0" fontId="14" fillId="4" borderId="3" xfId="4" applyFont="1" applyFill="1" applyBorder="1" applyAlignment="1">
      <alignment horizontal="center"/>
    </xf>
    <xf numFmtId="0" fontId="8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7" fillId="4" borderId="0" xfId="4" applyNumberFormat="1" applyFont="1" applyFill="1" applyAlignment="1">
      <alignment horizontal="left" vertical="center"/>
    </xf>
    <xf numFmtId="0" fontId="17" fillId="4" borderId="0" xfId="4" applyFont="1" applyFill="1" applyAlignment="1">
      <alignment horizontal="left" vertical="center"/>
    </xf>
    <xf numFmtId="0" fontId="45" fillId="4" borderId="0" xfId="4" applyFont="1" applyFill="1" applyAlignment="1">
      <alignment horizontal="left" vertical="center"/>
    </xf>
    <xf numFmtId="0" fontId="8" fillId="4" borderId="4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8" fillId="4" borderId="0" xfId="4" applyFont="1" applyFill="1" applyAlignment="1">
      <alignment horizontal="center" vertical="top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0" fontId="7" fillId="4" borderId="0" xfId="4" applyFont="1" applyFill="1">
      <alignment vertical="center"/>
    </xf>
    <xf numFmtId="182" fontId="7" fillId="4" borderId="0" xfId="73" applyNumberFormat="1" applyFont="1" applyFill="1" applyAlignment="1" applyProtection="1">
      <alignment horizontal="center" vertical="center"/>
    </xf>
    <xf numFmtId="8" fontId="7" fillId="4" borderId="0" xfId="4" applyNumberFormat="1" applyFont="1" applyFill="1" applyAlignment="1"/>
    <xf numFmtId="0" fontId="7" fillId="0" borderId="0" xfId="4" applyFont="1" applyAlignment="1"/>
    <xf numFmtId="0" fontId="7" fillId="0" borderId="0" xfId="4" applyFont="1" applyAlignment="1">
      <alignment horizontal="center" vertical="center"/>
    </xf>
    <xf numFmtId="0" fontId="39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81" fontId="12" fillId="5" borderId="0" xfId="4" applyNumberFormat="1" applyFont="1" applyFill="1" applyAlignment="1">
      <alignment horizontal="center" vertical="center" shrinkToFit="1"/>
    </xf>
    <xf numFmtId="8" fontId="12" fillId="5" borderId="0" xfId="4" applyNumberFormat="1" applyFont="1" applyFill="1" applyAlignment="1">
      <alignment vertical="center" shrinkToFit="1"/>
    </xf>
    <xf numFmtId="182" fontId="12" fillId="5" borderId="0" xfId="4" applyNumberFormat="1" applyFont="1" applyFill="1" applyAlignment="1">
      <alignment vertical="center" shrinkToFit="1"/>
    </xf>
    <xf numFmtId="44" fontId="12" fillId="5" borderId="0" xfId="4" applyNumberFormat="1" applyFont="1" applyFill="1" applyAlignment="1">
      <alignment shrinkToFit="1"/>
    </xf>
    <xf numFmtId="0" fontId="7" fillId="5" borderId="0" xfId="4" applyFont="1" applyFill="1" applyAlignment="1">
      <alignment horizontal="center" vertical="center" shrinkToFit="1"/>
    </xf>
    <xf numFmtId="0" fontId="7" fillId="4" borderId="0" xfId="4" applyFont="1" applyFill="1" applyAlignment="1">
      <alignment horizontal="center" vertical="center" wrapText="1" shrinkToFit="1"/>
    </xf>
    <xf numFmtId="0" fontId="20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0" fontId="7" fillId="5" borderId="0" xfId="4" applyFont="1" applyFill="1" applyAlignment="1">
      <alignment horizontal="center" vertical="center" wrapText="1" shrinkToFit="1"/>
    </xf>
    <xf numFmtId="8" fontId="30" fillId="5" borderId="0" xfId="4" applyNumberFormat="1" applyFont="1" applyFill="1" applyAlignment="1">
      <alignment horizontal="left" vertical="center" shrinkToFit="1"/>
    </xf>
    <xf numFmtId="181" fontId="30" fillId="5" borderId="0" xfId="4" applyNumberFormat="1" applyFont="1" applyFill="1" applyAlignment="1">
      <alignment vertical="center" shrinkToFit="1"/>
    </xf>
    <xf numFmtId="0" fontId="38" fillId="5" borderId="0" xfId="4" applyFont="1" applyFill="1" applyAlignment="1">
      <alignment horizontal="left" vertical="center" shrinkToFit="1"/>
    </xf>
    <xf numFmtId="0" fontId="7" fillId="7" borderId="0" xfId="1" applyFont="1" applyFill="1" applyAlignment="1">
      <alignment horizontal="center" vertical="top" shrinkToFit="1"/>
    </xf>
    <xf numFmtId="8" fontId="7" fillId="5" borderId="0" xfId="4" applyNumberFormat="1" applyFont="1" applyFill="1" applyAlignment="1">
      <alignment horizontal="left" vertical="center" shrinkToFit="1"/>
    </xf>
    <xf numFmtId="6" fontId="7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vertical="center" wrapText="1"/>
    </xf>
    <xf numFmtId="0" fontId="30" fillId="5" borderId="0" xfId="4" applyFont="1" applyFill="1" applyAlignment="1">
      <alignment horizontal="center" vertical="center" shrinkToFit="1"/>
    </xf>
    <xf numFmtId="0" fontId="30" fillId="5" borderId="0" xfId="4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182" fontId="12" fillId="5" borderId="0" xfId="4" applyNumberFormat="1" applyFont="1" applyFill="1" applyAlignment="1">
      <alignment horizontal="center" vertical="center" shrinkToFit="1"/>
    </xf>
    <xf numFmtId="8" fontId="7" fillId="5" borderId="0" xfId="4" applyNumberFormat="1" applyFont="1" applyFill="1" applyAlignment="1">
      <alignment horizontal="center" vertical="center"/>
    </xf>
    <xf numFmtId="44" fontId="30" fillId="5" borderId="0" xfId="4" applyNumberFormat="1" applyFont="1" applyFill="1" applyAlignment="1">
      <alignment horizontal="center" vertical="center" wrapText="1" shrinkToFit="1"/>
    </xf>
    <xf numFmtId="181" fontId="30" fillId="5" borderId="0" xfId="4" applyNumberFormat="1" applyFont="1" applyFill="1" applyAlignment="1">
      <alignment horizontal="center" vertical="center"/>
    </xf>
    <xf numFmtId="182" fontId="7" fillId="5" borderId="0" xfId="73" applyNumberFormat="1" applyFont="1" applyFill="1" applyAlignment="1" applyProtection="1">
      <alignment horizontal="center" vertical="center"/>
    </xf>
    <xf numFmtId="184" fontId="14" fillId="5" borderId="0" xfId="4" applyNumberFormat="1" applyFont="1" applyFill="1" applyAlignment="1">
      <alignment horizontal="center" vertical="center"/>
    </xf>
    <xf numFmtId="184" fontId="14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181" fontId="14" fillId="5" borderId="0" xfId="4" applyNumberFormat="1" applyFont="1" applyFill="1" applyAlignment="1">
      <alignment horizontal="center" vertical="center"/>
    </xf>
    <xf numFmtId="8" fontId="14" fillId="5" borderId="0" xfId="4" applyNumberFormat="1" applyFont="1" applyFill="1" applyAlignment="1">
      <alignment horizontal="center" vertical="center"/>
    </xf>
    <xf numFmtId="182" fontId="14" fillId="5" borderId="0" xfId="73" applyNumberFormat="1" applyFont="1" applyFill="1" applyAlignment="1" applyProtection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81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182" fontId="7" fillId="0" borderId="0" xfId="73" applyNumberFormat="1" applyFont="1" applyAlignment="1" applyProtection="1">
      <alignment vertical="center"/>
    </xf>
    <xf numFmtId="179" fontId="14" fillId="0" borderId="0" xfId="4" applyNumberFormat="1" applyFont="1" applyAlignment="1" applyProtection="1">
      <alignment horizontal="center" vertical="center"/>
      <protection locked="0"/>
    </xf>
    <xf numFmtId="0" fontId="10" fillId="9" borderId="0" xfId="1" applyFont="1" applyFill="1">
      <alignment vertical="center"/>
    </xf>
    <xf numFmtId="178" fontId="10" fillId="9" borderId="0" xfId="129" applyNumberFormat="1" applyFont="1" applyFill="1" applyAlignment="1" applyProtection="1">
      <alignment horizontal="center" vertical="center"/>
    </xf>
    <xf numFmtId="0" fontId="7" fillId="9" borderId="0" xfId="1" applyFont="1" applyFill="1" applyAlignment="1">
      <alignment horizontal="center" vertical="center"/>
    </xf>
    <xf numFmtId="0" fontId="53" fillId="9" borderId="0" xfId="1" applyFont="1" applyFill="1">
      <alignment vertical="center"/>
    </xf>
    <xf numFmtId="0" fontId="10" fillId="9" borderId="10" xfId="1" applyFont="1" applyFill="1" applyBorder="1">
      <alignment vertical="center"/>
    </xf>
    <xf numFmtId="0" fontId="10" fillId="9" borderId="12" xfId="1" applyFont="1" applyFill="1" applyBorder="1">
      <alignment vertical="center"/>
    </xf>
    <xf numFmtId="0" fontId="10" fillId="9" borderId="12" xfId="1" applyFont="1" applyFill="1" applyBorder="1" applyAlignment="1">
      <alignment horizontal="center" vertical="center"/>
    </xf>
    <xf numFmtId="0" fontId="7" fillId="9" borderId="12" xfId="1" applyFont="1" applyFill="1" applyBorder="1" applyAlignment="1">
      <alignment horizontal="center" vertical="center"/>
    </xf>
    <xf numFmtId="0" fontId="50" fillId="9" borderId="12" xfId="1" applyFont="1" applyFill="1" applyBorder="1" applyAlignment="1">
      <alignment horizontal="center" vertical="center"/>
    </xf>
    <xf numFmtId="0" fontId="30" fillId="9" borderId="12" xfId="1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8" fillId="9" borderId="0" xfId="1" applyFont="1" applyFill="1" applyAlignment="1">
      <alignment horizontal="center" vertical="center"/>
    </xf>
    <xf numFmtId="44" fontId="10" fillId="9" borderId="0" xfId="1" applyNumberFormat="1" applyFont="1" applyFill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42" fontId="10" fillId="9" borderId="0" xfId="1" applyNumberFormat="1" applyFont="1" applyFill="1" applyAlignment="1">
      <alignment horizontal="center" vertical="center"/>
    </xf>
    <xf numFmtId="8" fontId="10" fillId="9" borderId="0" xfId="1" applyNumberFormat="1" applyFont="1" applyFill="1">
      <alignment vertical="center"/>
    </xf>
    <xf numFmtId="180" fontId="10" fillId="9" borderId="0" xfId="1" applyNumberFormat="1" applyFont="1" applyFill="1">
      <alignment vertical="center"/>
    </xf>
    <xf numFmtId="0" fontId="32" fillId="9" borderId="0" xfId="1" applyFont="1" applyFill="1">
      <alignment vertical="center"/>
    </xf>
    <xf numFmtId="0" fontId="23" fillId="9" borderId="0" xfId="1" applyFont="1" applyFill="1">
      <alignment vertical="center"/>
    </xf>
    <xf numFmtId="178" fontId="23" fillId="9" borderId="0" xfId="129" applyNumberFormat="1" applyFont="1" applyFill="1" applyBorder="1" applyAlignment="1" applyProtection="1">
      <alignment horizontal="center" vertical="center"/>
    </xf>
    <xf numFmtId="0" fontId="23" fillId="9" borderId="0" xfId="1" applyFont="1" applyFill="1" applyAlignment="1">
      <alignment horizontal="center" vertical="center"/>
    </xf>
    <xf numFmtId="176" fontId="23" fillId="9" borderId="0" xfId="1" applyNumberFormat="1" applyFont="1" applyFill="1" applyAlignment="1">
      <alignment horizontal="center" vertical="center"/>
    </xf>
    <xf numFmtId="44" fontId="23" fillId="9" borderId="0" xfId="1" applyNumberFormat="1" applyFont="1" applyFill="1" applyAlignment="1">
      <alignment horizontal="center" vertical="center"/>
    </xf>
    <xf numFmtId="42" fontId="23" fillId="9" borderId="0" xfId="1" applyNumberFormat="1" applyFont="1" applyFill="1" applyAlignment="1">
      <alignment horizontal="center" vertical="center"/>
    </xf>
    <xf numFmtId="8" fontId="23" fillId="9" borderId="0" xfId="1" applyNumberFormat="1" applyFont="1" applyFill="1">
      <alignment vertical="center"/>
    </xf>
    <xf numFmtId="180" fontId="23" fillId="9" borderId="0" xfId="1" applyNumberFormat="1" applyFont="1" applyFill="1">
      <alignment vertical="center"/>
    </xf>
    <xf numFmtId="0" fontId="42" fillId="9" borderId="0" xfId="1" applyFont="1" applyFill="1">
      <alignment vertical="center"/>
    </xf>
    <xf numFmtId="0" fontId="15" fillId="9" borderId="0" xfId="1" applyFont="1" applyFill="1" applyAlignment="1">
      <alignment vertical="center" wrapText="1"/>
    </xf>
    <xf numFmtId="178" fontId="15" fillId="9" borderId="0" xfId="129" applyNumberFormat="1" applyFont="1" applyFill="1" applyBorder="1" applyAlignment="1" applyProtection="1">
      <alignment horizontal="center" vertical="center" wrapText="1"/>
    </xf>
    <xf numFmtId="0" fontId="15" fillId="9" borderId="0" xfId="1" applyFont="1" applyFill="1" applyAlignment="1">
      <alignment horizontal="center" vertical="center" wrapText="1"/>
    </xf>
    <xf numFmtId="42" fontId="17" fillId="9" borderId="0" xfId="1" applyNumberFormat="1" applyFont="1" applyFill="1" applyAlignment="1">
      <alignment horizontal="left" vertical="center"/>
    </xf>
    <xf numFmtId="42" fontId="15" fillId="9" borderId="0" xfId="1" applyNumberFormat="1" applyFont="1" applyFill="1">
      <alignment vertical="center"/>
    </xf>
    <xf numFmtId="0" fontId="46" fillId="9" borderId="0" xfId="1" applyFont="1" applyFill="1">
      <alignment vertical="center"/>
    </xf>
    <xf numFmtId="176" fontId="15" fillId="9" borderId="0" xfId="73" applyNumberFormat="1" applyFont="1" applyFill="1" applyBorder="1" applyAlignment="1" applyProtection="1">
      <alignment vertical="center"/>
    </xf>
    <xf numFmtId="0" fontId="18" fillId="9" borderId="0" xfId="1" applyFont="1" applyFill="1" applyAlignment="1">
      <alignment horizontal="center" vertical="center" wrapText="1"/>
    </xf>
    <xf numFmtId="0" fontId="7" fillId="9" borderId="0" xfId="4" applyFont="1" applyFill="1" applyAlignment="1">
      <alignment horizontal="center" vertical="center" wrapText="1"/>
    </xf>
    <xf numFmtId="44" fontId="14" fillId="9" borderId="0" xfId="4" applyNumberFormat="1" applyFont="1" applyFill="1" applyAlignment="1">
      <alignment horizontal="center" vertical="center"/>
    </xf>
    <xf numFmtId="0" fontId="7" fillId="9" borderId="0" xfId="1" applyFont="1" applyFill="1" applyAlignment="1">
      <alignment horizontal="center" vertical="center" wrapText="1"/>
    </xf>
    <xf numFmtId="0" fontId="15" fillId="9" borderId="0" xfId="1" applyFont="1" applyFill="1">
      <alignment vertical="center"/>
    </xf>
    <xf numFmtId="0" fontId="31" fillId="9" borderId="0" xfId="1" applyFont="1" applyFill="1" applyAlignment="1">
      <alignment horizontal="left" vertical="center"/>
    </xf>
    <xf numFmtId="42" fontId="30" fillId="9" borderId="0" xfId="1" applyNumberFormat="1" applyFont="1" applyFill="1" applyAlignment="1">
      <alignment horizontal="center" vertical="center" shrinkToFit="1"/>
    </xf>
    <xf numFmtId="0" fontId="44" fillId="9" borderId="0" xfId="1" applyFont="1" applyFill="1" applyAlignment="1">
      <alignment horizontal="center" vertical="center" wrapText="1"/>
    </xf>
    <xf numFmtId="0" fontId="14" fillId="9" borderId="0" xfId="1" applyFont="1" applyFill="1" applyAlignment="1">
      <alignment vertical="center" wrapText="1"/>
    </xf>
    <xf numFmtId="0" fontId="15" fillId="9" borderId="0" xfId="1" applyFont="1" applyFill="1" applyAlignment="1">
      <alignment wrapText="1"/>
    </xf>
    <xf numFmtId="8" fontId="14" fillId="9" borderId="0" xfId="1" applyNumberFormat="1" applyFont="1" applyFill="1" applyAlignment="1">
      <alignment horizontal="left" vertical="center" wrapText="1"/>
    </xf>
    <xf numFmtId="180" fontId="20" fillId="9" borderId="0" xfId="1" applyNumberFormat="1" applyFont="1" applyFill="1" applyAlignment="1">
      <alignment horizontal="center" vertical="center" wrapText="1"/>
    </xf>
    <xf numFmtId="0" fontId="43" fillId="9" borderId="0" xfId="1" applyFont="1" applyFill="1" applyAlignment="1">
      <alignment vertical="center" wrapText="1"/>
    </xf>
    <xf numFmtId="0" fontId="56" fillId="9" borderId="16" xfId="1" applyFont="1" applyFill="1" applyBorder="1" applyAlignment="1">
      <alignment vertical="center" wrapText="1"/>
    </xf>
    <xf numFmtId="0" fontId="57" fillId="5" borderId="0" xfId="136" applyFill="1" applyAlignment="1" applyProtection="1">
      <alignment horizontal="center" vertical="center" wrapText="1" shrinkToFit="1"/>
      <protection locked="0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1" fillId="0" borderId="0" xfId="136" applyFont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7" fillId="5" borderId="0" xfId="4" applyFont="1" applyFill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2" fontId="7" fillId="7" borderId="0" xfId="1" applyNumberFormat="1" applyFont="1" applyFill="1" applyAlignment="1">
      <alignment horizontal="center" vertical="top" shrinkToFit="1"/>
    </xf>
    <xf numFmtId="2" fontId="7" fillId="4" borderId="0" xfId="1" applyNumberFormat="1" applyFont="1" applyFill="1" applyAlignment="1">
      <alignment horizontal="center" vertical="top" shrinkToFit="1"/>
    </xf>
    <xf numFmtId="2" fontId="7" fillId="6" borderId="1" xfId="1" applyNumberFormat="1" applyFont="1" applyFill="1" applyBorder="1" applyAlignment="1">
      <alignment horizontal="center" vertical="center" shrinkToFit="1"/>
    </xf>
    <xf numFmtId="2" fontId="7" fillId="6" borderId="15" xfId="1" applyNumberFormat="1" applyFont="1" applyFill="1" applyBorder="1" applyAlignment="1">
      <alignment horizontal="center" vertical="center" shrinkToFit="1"/>
    </xf>
    <xf numFmtId="0" fontId="7" fillId="10" borderId="1" xfId="1" applyFont="1" applyFill="1" applyBorder="1" applyAlignment="1">
      <alignment horizontal="center" vertical="center" shrinkToFit="1"/>
    </xf>
    <xf numFmtId="0" fontId="14" fillId="4" borderId="0" xfId="4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 shrinkToFit="1"/>
    </xf>
    <xf numFmtId="0" fontId="41" fillId="5" borderId="0" xfId="4" applyFont="1" applyFill="1" applyAlignment="1">
      <alignment horizontal="center" vertical="center" shrinkToFit="1"/>
    </xf>
    <xf numFmtId="0" fontId="62" fillId="0" borderId="0" xfId="0" applyFont="1" applyAlignment="1" applyProtection="1">
      <alignment horizontal="center" vertical="center"/>
      <protection locked="0"/>
    </xf>
    <xf numFmtId="0" fontId="62" fillId="5" borderId="0" xfId="0" applyFont="1" applyFill="1" applyAlignment="1">
      <alignment horizontal="center" vertical="center"/>
    </xf>
    <xf numFmtId="0" fontId="49" fillId="9" borderId="2" xfId="1" applyFont="1" applyFill="1" applyBorder="1" applyAlignment="1">
      <alignment horizontal="center" vertical="center"/>
    </xf>
    <xf numFmtId="0" fontId="49" fillId="9" borderId="0" xfId="1" applyFont="1" applyFill="1" applyAlignment="1">
      <alignment horizontal="center" vertical="center"/>
    </xf>
    <xf numFmtId="0" fontId="49" fillId="9" borderId="3" xfId="1" applyFont="1" applyFill="1" applyBorder="1" applyAlignment="1">
      <alignment horizontal="center" vertical="center"/>
    </xf>
    <xf numFmtId="0" fontId="63" fillId="9" borderId="18" xfId="1" applyFont="1" applyFill="1" applyBorder="1" applyAlignment="1">
      <alignment horizontal="center" vertical="center"/>
    </xf>
    <xf numFmtId="0" fontId="63" fillId="9" borderId="3" xfId="1" applyFont="1" applyFill="1" applyBorder="1" applyAlignment="1">
      <alignment horizontal="center" vertical="center"/>
    </xf>
    <xf numFmtId="0" fontId="64" fillId="9" borderId="4" xfId="1" applyFont="1" applyFill="1" applyBorder="1" applyAlignment="1">
      <alignment horizontal="center" vertical="top" wrapText="1" shrinkToFit="1"/>
    </xf>
    <xf numFmtId="0" fontId="64" fillId="9" borderId="5" xfId="1" applyFont="1" applyFill="1" applyBorder="1" applyAlignment="1">
      <alignment horizontal="center" vertical="top" wrapText="1" shrinkToFit="1"/>
    </xf>
    <xf numFmtId="0" fontId="64" fillId="9" borderId="5" xfId="1" applyFont="1" applyFill="1" applyBorder="1" applyAlignment="1">
      <alignment horizontal="center" vertical="top" wrapText="1"/>
    </xf>
    <xf numFmtId="0" fontId="64" fillId="9" borderId="6" xfId="1" applyFont="1" applyFill="1" applyBorder="1" applyAlignment="1">
      <alignment horizontal="center" vertical="top" wrapText="1" shrinkToFit="1"/>
    </xf>
    <xf numFmtId="0" fontId="64" fillId="9" borderId="17" xfId="1" applyFont="1" applyFill="1" applyBorder="1" applyAlignment="1">
      <alignment horizontal="center" vertical="top" wrapText="1"/>
    </xf>
    <xf numFmtId="0" fontId="64" fillId="9" borderId="6" xfId="1" applyFont="1" applyFill="1" applyBorder="1" applyAlignment="1">
      <alignment horizontal="center" vertical="top" wrapText="1"/>
    </xf>
    <xf numFmtId="180" fontId="7" fillId="5" borderId="0" xfId="1" applyNumberFormat="1" applyFont="1" applyFill="1" applyAlignment="1">
      <alignment vertical="center" wrapText="1"/>
    </xf>
    <xf numFmtId="0" fontId="10" fillId="0" borderId="0" xfId="1" applyFont="1" applyAlignment="1">
      <alignment horizontal="centerContinuous" vertical="center"/>
    </xf>
    <xf numFmtId="0" fontId="7" fillId="0" borderId="0" xfId="4" applyFont="1" applyAlignment="1">
      <alignment horizontal="centerContinuous" vertical="center"/>
    </xf>
    <xf numFmtId="0" fontId="14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Continuous" vertical="center"/>
    </xf>
  </cellXfs>
  <cellStyles count="137">
    <cellStyle name="一般" xfId="0" builtinId="0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千分位" xfId="129" builtinId="3"/>
    <cellStyle name="已瀏覽過的超連結" xfId="36" builtinId="9" hidden="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4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中等 2" xfId="21" xr:uid="{00000000-0005-0000-0000-000051000000}"/>
    <cellStyle name="貨幣" xfId="73" builtinId="4"/>
    <cellStyle name="超連結" xfId="136" builtinId="8"/>
    <cellStyle name="超連結 2" xfId="104" xr:uid="{6682B561-1C69-4AC1-B394-73B618FAAB5E}"/>
    <cellStyle name="壞 2" xfId="22" xr:uid="{00000000-0005-0000-0000-000054000000}"/>
    <cellStyle name="Currency 2" xfId="103" xr:uid="{49D3C68F-6F60-4EDF-8FC4-456EC785E859}"/>
    <cellStyle name="Currency 2 2" xfId="109" xr:uid="{0D8469AD-9B44-4461-BDB7-C461D4C0836E}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6 9" xfId="134" xr:uid="{D82EB04F-6851-EB4F-B57E-91171BA805F8}"/>
    <cellStyle name="Normal 4" xfId="108" xr:uid="{080470F2-3C85-4FCB-85F2-4305DC129865}"/>
    <cellStyle name="Normal 45 10" xfId="135" xr:uid="{FB29144F-0E8A-DA43-B66B-02A404AAE140}"/>
  </cellStyles>
  <dxfs count="30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rgb="FF00683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831"/>
      </font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EF1D7A"/>
      <color rgb="FFEF596F"/>
      <color rgb="FF006831"/>
      <color rgb="FFE10004"/>
      <color rgb="FF4C4C4C"/>
      <color rgb="FF5C5C5C"/>
      <color rgb="FFFFC7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269</xdr:row>
      <xdr:rowOff>82440</xdr:rowOff>
    </xdr:from>
    <xdr:to>
      <xdr:col>5</xdr:col>
      <xdr:colOff>384729</xdr:colOff>
      <xdr:row>269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DCEB6DC-482B-9349-9268-2B3BA8F8731F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363</xdr:row>
      <xdr:rowOff>82440</xdr:rowOff>
    </xdr:from>
    <xdr:to>
      <xdr:col>5</xdr:col>
      <xdr:colOff>384729</xdr:colOff>
      <xdr:row>363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FA09D7-D8B2-BE4E-849B-C95120911B06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20:49:38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18:22:57.1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08C8-9D68-934F-B839-35F351D5BB48}">
  <sheetPr codeName="工作表2">
    <pageSetUpPr fitToPage="1"/>
  </sheetPr>
  <dimension ref="A1:BI1043386"/>
  <sheetViews>
    <sheetView topLeftCell="D1" zoomScale="75" zoomScaleNormal="80" zoomScalePageLayoutView="85" workbookViewId="0">
      <pane ySplit="34" topLeftCell="A35" activePane="bottomLeft" state="frozen"/>
      <selection activeCell="H539" sqref="H539"/>
      <selection pane="bottomLeft" activeCell="F35" sqref="F35"/>
    </sheetView>
  </sheetViews>
  <sheetFormatPr baseColWidth="10" defaultColWidth="10.6640625" defaultRowHeight="15"/>
  <cols>
    <col min="1" max="2" width="10.6640625" style="49" hidden="1" customWidth="1"/>
    <col min="3" max="3" width="10.6640625" style="4" hidden="1" customWidth="1"/>
    <col min="4" max="4" width="12" style="49" bestFit="1" customWidth="1"/>
    <col min="5" max="5" width="10.1640625" style="49" bestFit="1" customWidth="1"/>
    <col min="6" max="6" width="11" style="2" bestFit="1" customWidth="1"/>
    <col min="7" max="7" width="24" style="2" customWidth="1"/>
    <col min="8" max="8" width="12.5" style="2" bestFit="1" customWidth="1"/>
    <col min="9" max="9" width="11.83203125" style="2" customWidth="1"/>
    <col min="10" max="10" width="14.83203125" style="2" customWidth="1"/>
    <col min="11" max="11" width="12.1640625" style="2" customWidth="1"/>
    <col min="12" max="19" width="9" style="2" customWidth="1"/>
    <col min="20" max="23" width="9" style="2" hidden="1" customWidth="1"/>
    <col min="24" max="24" width="9" style="2" customWidth="1"/>
    <col min="25" max="25" width="10" style="2" customWidth="1"/>
    <col min="26" max="28" width="9" style="2" hidden="1" customWidth="1"/>
    <col min="29" max="29" width="13.83203125" style="2" customWidth="1"/>
    <col min="30" max="30" width="14" style="2" customWidth="1"/>
    <col min="31" max="32" width="11.83203125" style="2" customWidth="1"/>
    <col min="33" max="33" width="9.83203125" style="2" hidden="1" customWidth="1"/>
    <col min="34" max="34" width="21.83203125" style="2" bestFit="1" customWidth="1"/>
    <col min="35" max="35" width="10" style="2" customWidth="1"/>
    <col min="36" max="36" width="17.1640625" style="139" customWidth="1"/>
    <col min="37" max="37" width="16.5" style="2" customWidth="1"/>
    <col min="38" max="38" width="15.6640625" style="2" hidden="1" customWidth="1"/>
    <col min="39" max="39" width="26.6640625" style="2" customWidth="1"/>
    <col min="40" max="40" width="20.6640625" style="2" customWidth="1"/>
    <col min="41" max="41" width="17.1640625" style="2" customWidth="1"/>
    <col min="42" max="42" width="18.1640625" style="2" customWidth="1"/>
    <col min="43" max="43" width="18.6640625" style="140" customWidth="1"/>
    <col min="44" max="45" width="15.5" style="49" customWidth="1"/>
    <col min="46" max="46" width="17.33203125" style="49" customWidth="1"/>
    <col min="47" max="47" width="11.83203125" style="141" hidden="1" customWidth="1"/>
    <col min="48" max="48" width="16.6640625" style="142" hidden="1" customWidth="1"/>
    <col min="49" max="49" width="19.1640625" style="49" hidden="1" customWidth="1"/>
    <col min="50" max="50" width="20" style="49" customWidth="1"/>
    <col min="51" max="51" width="9.1640625" style="143" customWidth="1"/>
    <col min="52" max="53" width="16.6640625" style="49" hidden="1" customWidth="1"/>
    <col min="54" max="54" width="18" style="49" hidden="1" customWidth="1"/>
    <col min="55" max="55" width="27.6640625" style="2" hidden="1" customWidth="1"/>
    <col min="56" max="56" width="21.33203125" style="2" hidden="1" customWidth="1"/>
    <col min="57" max="57" width="26.33203125" style="2" hidden="1" customWidth="1"/>
    <col min="58" max="58" width="21" style="2" hidden="1" customWidth="1"/>
    <col min="59" max="59" width="19.1640625" style="49" hidden="1" customWidth="1"/>
    <col min="60" max="60" width="17.83203125" style="49" hidden="1" customWidth="1"/>
    <col min="61" max="61" width="3.5" style="49" customWidth="1"/>
    <col min="62" max="16384" width="10.6640625" style="49"/>
  </cols>
  <sheetData>
    <row r="1" spans="1:61">
      <c r="A1" s="42"/>
      <c r="B1" s="42"/>
      <c r="C1" s="17"/>
      <c r="D1" s="42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4"/>
      <c r="AK1" s="43"/>
      <c r="AL1" s="43"/>
      <c r="AM1" s="43"/>
      <c r="AN1" s="43"/>
      <c r="AO1" s="43"/>
      <c r="AP1" s="43"/>
      <c r="AQ1" s="45"/>
      <c r="AR1" s="42"/>
      <c r="AS1" s="42"/>
      <c r="AT1" s="42"/>
      <c r="AU1" s="46"/>
      <c r="AV1" s="47"/>
      <c r="AW1" s="42"/>
      <c r="AX1" s="42"/>
      <c r="AY1" s="48"/>
      <c r="BI1" s="42"/>
    </row>
    <row r="2" spans="1:61" ht="25">
      <c r="A2" s="42"/>
      <c r="B2" s="42"/>
      <c r="C2" s="40">
        <v>2023</v>
      </c>
      <c r="D2" s="42" t="s">
        <v>207</v>
      </c>
      <c r="E2" s="42"/>
      <c r="F2" s="43"/>
      <c r="G2" s="43"/>
      <c r="H2" s="50" t="s">
        <v>197</v>
      </c>
      <c r="I2" s="42"/>
      <c r="J2" s="42"/>
      <c r="K2" s="42"/>
      <c r="L2" s="51" t="s">
        <v>109</v>
      </c>
      <c r="M2" s="43"/>
      <c r="N2" s="42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4"/>
      <c r="AK2" s="45"/>
      <c r="AL2" s="45"/>
      <c r="AM2" s="43"/>
      <c r="AN2" s="43"/>
      <c r="AO2" s="43"/>
      <c r="AP2" s="43"/>
      <c r="AQ2" s="43"/>
      <c r="AR2" s="42"/>
      <c r="AS2" s="42"/>
      <c r="AT2" s="42"/>
      <c r="AU2" s="46"/>
      <c r="AV2" s="47"/>
      <c r="AW2" s="42"/>
      <c r="AX2" s="42"/>
      <c r="AY2" s="48"/>
      <c r="BI2" s="42"/>
    </row>
    <row r="3" spans="1:61">
      <c r="A3" s="42"/>
      <c r="B3" s="42"/>
      <c r="C3" s="17" t="s">
        <v>123</v>
      </c>
      <c r="D3" s="52" t="s">
        <v>29</v>
      </c>
      <c r="E3" s="53" t="s">
        <v>114</v>
      </c>
      <c r="F3" s="54" t="s">
        <v>115</v>
      </c>
      <c r="G3" s="43"/>
      <c r="H3" s="322" t="s">
        <v>195</v>
      </c>
      <c r="I3" s="42" t="s">
        <v>196</v>
      </c>
      <c r="J3" s="42"/>
      <c r="K3" s="42"/>
      <c r="L3" s="55"/>
      <c r="M3" s="43"/>
      <c r="N3" s="42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5"/>
      <c r="AL3" s="45"/>
      <c r="AM3" s="43"/>
      <c r="AN3" s="43"/>
      <c r="AO3" s="43"/>
      <c r="AP3" s="43"/>
      <c r="AQ3" s="43"/>
      <c r="AR3" s="42"/>
      <c r="AS3" s="42"/>
      <c r="AT3" s="42"/>
      <c r="AU3" s="46"/>
      <c r="AV3" s="47"/>
      <c r="AW3" s="42"/>
      <c r="AX3" s="42"/>
      <c r="AY3" s="48"/>
      <c r="BI3" s="42"/>
    </row>
    <row r="4" spans="1:61">
      <c r="A4" s="42"/>
      <c r="B4" s="42"/>
      <c r="C4" s="56">
        <f>$C$2-19</f>
        <v>2004</v>
      </c>
      <c r="D4" s="57">
        <f>C4</f>
        <v>2004</v>
      </c>
      <c r="E4" s="58" t="s">
        <v>13</v>
      </c>
      <c r="F4" s="54" t="s">
        <v>59</v>
      </c>
      <c r="G4" s="43"/>
      <c r="H4" s="322" t="s">
        <v>193</v>
      </c>
      <c r="I4" s="42" t="s">
        <v>194</v>
      </c>
      <c r="J4" s="42"/>
      <c r="K4" s="42"/>
      <c r="L4" s="43"/>
      <c r="M4" s="43"/>
      <c r="N4" s="42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4"/>
      <c r="AK4" s="45"/>
      <c r="AL4" s="45"/>
      <c r="AM4" s="43"/>
      <c r="AN4" s="43"/>
      <c r="AO4" s="43"/>
      <c r="AP4" s="43"/>
      <c r="AQ4" s="43"/>
      <c r="AR4" s="42"/>
      <c r="AS4" s="42"/>
      <c r="AT4" s="42"/>
      <c r="AU4" s="46"/>
      <c r="AV4" s="47"/>
      <c r="AW4" s="42"/>
      <c r="AX4" s="42"/>
      <c r="AY4" s="48"/>
      <c r="BI4" s="42"/>
    </row>
    <row r="5" spans="1:61">
      <c r="A5" s="42"/>
      <c r="B5" s="42"/>
      <c r="C5" s="56">
        <f>$C$2-18</f>
        <v>2005</v>
      </c>
      <c r="D5" s="59">
        <f t="shared" ref="D5:D11" si="0">C5</f>
        <v>2005</v>
      </c>
      <c r="E5" s="43" t="s">
        <v>13</v>
      </c>
      <c r="F5" s="60" t="s">
        <v>59</v>
      </c>
      <c r="G5" s="43"/>
      <c r="H5" s="42"/>
      <c r="I5" s="42"/>
      <c r="J5" s="42"/>
      <c r="K5" s="4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  <c r="AK5" s="45"/>
      <c r="AL5" s="45"/>
      <c r="AM5" s="43"/>
      <c r="AN5" s="43"/>
      <c r="AO5" s="43"/>
      <c r="AP5" s="43"/>
      <c r="AQ5" s="43"/>
      <c r="AR5" s="42"/>
      <c r="AS5" s="42"/>
      <c r="AT5" s="42"/>
      <c r="AU5" s="46"/>
      <c r="AV5" s="47"/>
      <c r="AW5" s="42"/>
      <c r="AX5" s="42"/>
      <c r="AY5" s="48"/>
      <c r="BI5" s="42"/>
    </row>
    <row r="6" spans="1:61">
      <c r="A6" s="42"/>
      <c r="B6" s="42"/>
      <c r="C6" s="56">
        <f>$C$2-17</f>
        <v>2006</v>
      </c>
      <c r="D6" s="59">
        <f t="shared" si="0"/>
        <v>2006</v>
      </c>
      <c r="E6" s="43" t="s">
        <v>11</v>
      </c>
      <c r="F6" s="60" t="s">
        <v>60</v>
      </c>
      <c r="G6" s="61" t="s">
        <v>71</v>
      </c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4"/>
      <c r="AK6" s="45"/>
      <c r="AL6" s="45"/>
      <c r="AM6" s="43"/>
      <c r="AN6" s="43"/>
      <c r="AO6" s="43"/>
      <c r="AP6" s="43"/>
      <c r="AQ6" s="43"/>
      <c r="AR6" s="42"/>
      <c r="AS6" s="42"/>
      <c r="AT6" s="42"/>
      <c r="AU6" s="46"/>
      <c r="AV6" s="47"/>
      <c r="AW6" s="42"/>
      <c r="AX6" s="42"/>
      <c r="AY6" s="48"/>
      <c r="BI6" s="42"/>
    </row>
    <row r="7" spans="1:61" ht="15" customHeight="1">
      <c r="A7" s="42"/>
      <c r="B7" s="42"/>
      <c r="C7" s="56">
        <f>$C$2-16</f>
        <v>2007</v>
      </c>
      <c r="D7" s="59">
        <f t="shared" si="0"/>
        <v>2007</v>
      </c>
      <c r="E7" s="43" t="s">
        <v>11</v>
      </c>
      <c r="F7" s="60" t="s">
        <v>60</v>
      </c>
      <c r="G7" s="61" t="s">
        <v>42</v>
      </c>
      <c r="H7" s="42"/>
      <c r="I7" s="42"/>
      <c r="J7" s="42"/>
      <c r="K7" s="42"/>
      <c r="L7" s="42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4"/>
      <c r="AK7" s="45"/>
      <c r="AL7" s="45"/>
      <c r="AM7" s="43"/>
      <c r="AN7" s="43"/>
      <c r="AO7" s="43"/>
      <c r="AP7" s="43"/>
      <c r="AQ7" s="43"/>
      <c r="AR7" s="42"/>
      <c r="AS7" s="42"/>
      <c r="AT7" s="42"/>
      <c r="AU7" s="46"/>
      <c r="AV7" s="47"/>
      <c r="AW7" s="42"/>
      <c r="AX7" s="42"/>
      <c r="AY7" s="48"/>
      <c r="BI7" s="42"/>
    </row>
    <row r="8" spans="1:61" ht="15" customHeight="1">
      <c r="A8" s="42"/>
      <c r="B8" s="42"/>
      <c r="C8" s="56">
        <f>$C$2-15</f>
        <v>2008</v>
      </c>
      <c r="D8" s="59">
        <f t="shared" si="0"/>
        <v>2008</v>
      </c>
      <c r="E8" s="43" t="s">
        <v>10</v>
      </c>
      <c r="F8" s="60" t="s">
        <v>61</v>
      </c>
      <c r="G8" s="61" t="s">
        <v>64</v>
      </c>
      <c r="H8" s="42"/>
      <c r="I8" s="42"/>
      <c r="J8" s="42"/>
      <c r="K8" s="42"/>
      <c r="L8" s="42"/>
      <c r="M8" s="43"/>
      <c r="N8" s="42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4"/>
      <c r="AK8" s="45"/>
      <c r="AL8" s="45"/>
      <c r="AM8" s="43"/>
      <c r="AN8" s="43"/>
      <c r="AO8" s="43"/>
      <c r="AP8" s="43"/>
      <c r="AQ8" s="43"/>
      <c r="AR8" s="42"/>
      <c r="AS8" s="42"/>
      <c r="AT8" s="42"/>
      <c r="AU8" s="46"/>
      <c r="AV8" s="47"/>
      <c r="AW8" s="42"/>
      <c r="AX8" s="42"/>
      <c r="AY8" s="48"/>
      <c r="BI8" s="42"/>
    </row>
    <row r="9" spans="1:61" ht="15" customHeight="1">
      <c r="A9" s="42"/>
      <c r="B9" s="42"/>
      <c r="C9" s="56">
        <f>$C$2-14</f>
        <v>2009</v>
      </c>
      <c r="D9" s="59">
        <f t="shared" si="0"/>
        <v>2009</v>
      </c>
      <c r="E9" s="43" t="s">
        <v>10</v>
      </c>
      <c r="F9" s="60" t="s">
        <v>61</v>
      </c>
      <c r="G9" s="48" t="s">
        <v>63</v>
      </c>
      <c r="H9" s="42"/>
      <c r="I9" s="42"/>
      <c r="J9" s="42"/>
      <c r="K9" s="42"/>
      <c r="L9" s="42"/>
      <c r="M9" s="43"/>
      <c r="N9" s="42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4"/>
      <c r="AK9" s="45"/>
      <c r="AL9" s="45"/>
      <c r="AM9" s="43"/>
      <c r="AN9" s="43"/>
      <c r="AO9" s="43"/>
      <c r="AP9" s="43"/>
      <c r="AQ9" s="43"/>
      <c r="AR9" s="42"/>
      <c r="AS9" s="42"/>
      <c r="AT9" s="42"/>
      <c r="AU9" s="46"/>
      <c r="AV9" s="47"/>
      <c r="AW9" s="42"/>
      <c r="AX9" s="42"/>
      <c r="AY9" s="48"/>
      <c r="BI9" s="42"/>
    </row>
    <row r="10" spans="1:61" ht="27">
      <c r="A10" s="42"/>
      <c r="B10" s="42"/>
      <c r="C10" s="56">
        <f>$C$2-13</f>
        <v>2010</v>
      </c>
      <c r="D10" s="59">
        <f t="shared" si="0"/>
        <v>2010</v>
      </c>
      <c r="E10" s="43" t="s">
        <v>8</v>
      </c>
      <c r="F10" s="60" t="s">
        <v>62</v>
      </c>
      <c r="G10" s="62" t="s">
        <v>190</v>
      </c>
      <c r="H10" s="42"/>
      <c r="I10" s="42"/>
      <c r="J10" s="42"/>
      <c r="K10" s="42"/>
      <c r="L10" s="42"/>
      <c r="M10" s="43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  <c r="AK10" s="45"/>
      <c r="AL10" s="45"/>
      <c r="AM10" s="43"/>
      <c r="AN10" s="43"/>
      <c r="AO10" s="43"/>
      <c r="AP10" s="43"/>
      <c r="AQ10" s="43"/>
      <c r="AR10" s="42"/>
      <c r="AS10" s="42"/>
      <c r="AT10" s="42"/>
      <c r="AU10" s="46"/>
      <c r="AV10" s="47"/>
      <c r="AW10" s="42"/>
      <c r="AX10" s="42"/>
      <c r="AY10" s="48"/>
      <c r="BI10" s="42"/>
    </row>
    <row r="11" spans="1:61" s="73" customFormat="1" ht="15" customHeight="1">
      <c r="A11" s="63"/>
      <c r="B11" s="63"/>
      <c r="C11" s="56">
        <f>$C$2-12</f>
        <v>2011</v>
      </c>
      <c r="D11" s="59">
        <f t="shared" si="0"/>
        <v>2011</v>
      </c>
      <c r="E11" s="43" t="s">
        <v>8</v>
      </c>
      <c r="F11" s="60" t="s">
        <v>62</v>
      </c>
      <c r="G11" s="64" t="s">
        <v>178</v>
      </c>
      <c r="H11" s="63"/>
      <c r="I11" s="63"/>
      <c r="J11" s="63"/>
      <c r="K11" s="63"/>
      <c r="L11" s="63"/>
      <c r="M11" s="63"/>
      <c r="N11" s="63"/>
      <c r="O11" s="65"/>
      <c r="P11" s="65"/>
      <c r="Q11" s="43"/>
      <c r="R11" s="43"/>
      <c r="S11" s="43"/>
      <c r="T11" s="43"/>
      <c r="U11" s="43"/>
      <c r="V11" s="43"/>
      <c r="W11" s="43"/>
      <c r="X11" s="65"/>
      <c r="Y11" s="65"/>
      <c r="Z11" s="65"/>
      <c r="AA11" s="65"/>
      <c r="AB11" s="65"/>
      <c r="AC11" s="65"/>
      <c r="AD11" s="65"/>
      <c r="AE11" s="65"/>
      <c r="AF11" s="66"/>
      <c r="AG11" s="65"/>
      <c r="AH11" s="67"/>
      <c r="AI11" s="67"/>
      <c r="AJ11" s="68"/>
      <c r="AK11" s="65"/>
      <c r="AL11" s="65"/>
      <c r="AM11" s="65"/>
      <c r="AN11" s="65"/>
      <c r="AO11" s="65"/>
      <c r="AP11" s="65"/>
      <c r="AQ11" s="69"/>
      <c r="AR11" s="63"/>
      <c r="AS11" s="63"/>
      <c r="AT11" s="63"/>
      <c r="AU11" s="70"/>
      <c r="AV11" s="71"/>
      <c r="AW11" s="63"/>
      <c r="AX11" s="63"/>
      <c r="AY11" s="72"/>
      <c r="BC11" s="80"/>
      <c r="BD11" s="80"/>
      <c r="BE11" s="80"/>
      <c r="BF11" s="80"/>
      <c r="BI11" s="63"/>
    </row>
    <row r="12" spans="1:61" s="80" customFormat="1" ht="25">
      <c r="A12" s="65"/>
      <c r="B12" s="65"/>
      <c r="C12" s="56">
        <f>$C$2-20</f>
        <v>2003</v>
      </c>
      <c r="D12" s="74" t="str">
        <f>C12&amp;"或之前"</f>
        <v>2003或之前</v>
      </c>
      <c r="E12" s="75" t="s">
        <v>103</v>
      </c>
      <c r="F12" s="76" t="s">
        <v>104</v>
      </c>
      <c r="G12" s="43"/>
      <c r="H12" s="65"/>
      <c r="I12" s="65"/>
      <c r="J12" s="65"/>
      <c r="K12" s="65"/>
      <c r="L12" s="65"/>
      <c r="M12" s="65"/>
      <c r="N12" s="65"/>
      <c r="O12" s="65"/>
      <c r="P12" s="65"/>
      <c r="Q12" s="43"/>
      <c r="R12" s="43"/>
      <c r="S12" s="43"/>
      <c r="T12" s="43"/>
      <c r="U12" s="43"/>
      <c r="V12" s="43"/>
      <c r="W12" s="43"/>
      <c r="X12" s="65"/>
      <c r="Y12" s="65"/>
      <c r="Z12" s="65"/>
      <c r="AA12" s="65"/>
      <c r="AB12" s="65"/>
      <c r="AC12" s="65"/>
      <c r="AD12" s="65"/>
      <c r="AE12" s="65"/>
      <c r="AF12" s="77"/>
      <c r="AG12" s="65"/>
      <c r="AH12" s="67"/>
      <c r="AI12" s="67"/>
      <c r="AJ12" s="68"/>
      <c r="AK12" s="65"/>
      <c r="AL12" s="65"/>
      <c r="AM12" s="65"/>
      <c r="AN12" s="65"/>
      <c r="AO12" s="65"/>
      <c r="AP12" s="65"/>
      <c r="AQ12" s="69"/>
      <c r="AR12" s="65"/>
      <c r="AS12" s="65"/>
      <c r="AT12" s="65"/>
      <c r="AU12" s="78"/>
      <c r="AV12" s="79"/>
      <c r="AW12" s="65"/>
      <c r="AX12" s="65"/>
      <c r="AY12" s="51"/>
      <c r="BI12" s="65"/>
    </row>
    <row r="13" spans="1:61" s="80" customFormat="1" ht="17" hidden="1" customHeight="1">
      <c r="A13" s="65"/>
      <c r="B13" s="65"/>
      <c r="C13" s="29"/>
      <c r="D13" s="43"/>
      <c r="E13" s="43"/>
      <c r="F13" s="43"/>
      <c r="G13" s="43"/>
      <c r="H13" s="65"/>
      <c r="I13" s="65"/>
      <c r="J13" s="65"/>
      <c r="K13" s="65"/>
      <c r="L13" s="65"/>
      <c r="M13" s="65"/>
      <c r="N13" s="65"/>
      <c r="O13" s="65"/>
      <c r="P13" s="65"/>
      <c r="Q13" s="43"/>
      <c r="R13" s="43"/>
      <c r="S13" s="43"/>
      <c r="T13" s="43"/>
      <c r="U13" s="43"/>
      <c r="V13" s="43"/>
      <c r="W13" s="43"/>
      <c r="X13" s="65"/>
      <c r="Y13" s="65"/>
      <c r="Z13" s="65"/>
      <c r="AA13" s="65"/>
      <c r="AB13" s="65"/>
      <c r="AC13" s="65"/>
      <c r="AD13" s="65"/>
      <c r="AE13" s="65"/>
      <c r="AF13" s="77"/>
      <c r="AG13" s="65"/>
      <c r="AH13" s="67"/>
      <c r="AI13" s="67"/>
      <c r="AJ13" s="68"/>
      <c r="AK13" s="65"/>
      <c r="AL13" s="65"/>
      <c r="AM13" s="65"/>
      <c r="AN13" s="65"/>
      <c r="AO13" s="65"/>
      <c r="AP13" s="65"/>
      <c r="AQ13" s="69"/>
      <c r="AR13" s="65"/>
      <c r="AS13" s="65"/>
      <c r="AT13" s="65"/>
      <c r="AU13" s="78"/>
      <c r="AV13" s="79"/>
      <c r="AW13" s="65"/>
      <c r="AX13" s="65"/>
      <c r="AY13" s="51"/>
      <c r="BI13" s="65"/>
    </row>
    <row r="14" spans="1:61" s="80" customFormat="1" ht="17" hidden="1" customHeight="1">
      <c r="A14" s="65"/>
      <c r="B14" s="65"/>
      <c r="C14" s="29"/>
      <c r="D14" s="43"/>
      <c r="E14" s="43"/>
      <c r="F14" s="43"/>
      <c r="G14" s="43"/>
      <c r="H14" s="65"/>
      <c r="I14" s="65"/>
      <c r="J14" s="65"/>
      <c r="K14" s="43" t="s">
        <v>103</v>
      </c>
      <c r="L14" s="43">
        <f t="shared" ref="L14:U23" si="1">COUNTIFS(L$35:L$1035,L$33,$E$35:$E$1035,$K14)</f>
        <v>0</v>
      </c>
      <c r="M14" s="43">
        <f t="shared" si="1"/>
        <v>0</v>
      </c>
      <c r="N14" s="43">
        <f t="shared" si="1"/>
        <v>0</v>
      </c>
      <c r="O14" s="43">
        <f t="shared" si="1"/>
        <v>0</v>
      </c>
      <c r="P14" s="43">
        <f t="shared" si="1"/>
        <v>0</v>
      </c>
      <c r="Q14" s="43">
        <f t="shared" si="1"/>
        <v>0</v>
      </c>
      <c r="R14" s="43">
        <f t="shared" si="1"/>
        <v>0</v>
      </c>
      <c r="S14" s="43">
        <f t="shared" si="1"/>
        <v>0</v>
      </c>
      <c r="T14" s="43">
        <f t="shared" si="1"/>
        <v>0</v>
      </c>
      <c r="U14" s="43">
        <f t="shared" si="1"/>
        <v>0</v>
      </c>
      <c r="V14" s="43">
        <f t="shared" ref="V14:AE23" si="2">COUNTIFS(V$35:V$1035,V$33,$E$35:$E$1035,$K14)</f>
        <v>0</v>
      </c>
      <c r="W14" s="43">
        <f t="shared" si="2"/>
        <v>0</v>
      </c>
      <c r="X14" s="43">
        <f t="shared" si="2"/>
        <v>0</v>
      </c>
      <c r="Y14" s="43">
        <f t="shared" si="2"/>
        <v>0</v>
      </c>
      <c r="Z14" s="43">
        <f t="shared" si="2"/>
        <v>0</v>
      </c>
      <c r="AA14" s="43">
        <f t="shared" si="2"/>
        <v>0</v>
      </c>
      <c r="AB14" s="43">
        <f t="shared" si="2"/>
        <v>0</v>
      </c>
      <c r="AC14" s="43">
        <f t="shared" si="2"/>
        <v>0</v>
      </c>
      <c r="AD14" s="43">
        <f t="shared" si="2"/>
        <v>0</v>
      </c>
      <c r="AE14" s="43">
        <f t="shared" si="2"/>
        <v>0</v>
      </c>
      <c r="AF14" s="43">
        <f>COUNTIFS($E$35:$E$1034,$K14,$AS$35:$AS$1034,"?*",AF$35:AF$1034,"?*")</f>
        <v>0</v>
      </c>
      <c r="AG14" s="43">
        <f>COUNTIFS($E$35:$E$1034,$K14,$AS$35:$AS$1034,"?*",AG$35:AG$1034,"?*")</f>
        <v>0</v>
      </c>
      <c r="AH14" s="67"/>
      <c r="AI14" s="67"/>
      <c r="AJ14" s="68"/>
      <c r="AK14" s="65"/>
      <c r="AL14" s="65"/>
      <c r="AM14" s="65"/>
      <c r="AN14" s="65"/>
      <c r="AO14" s="65"/>
      <c r="AP14" s="65"/>
      <c r="AQ14" s="69"/>
      <c r="AR14" s="65"/>
      <c r="AS14" s="65"/>
      <c r="AT14" s="65"/>
      <c r="AU14" s="78"/>
      <c r="AV14" s="79"/>
      <c r="AW14" s="65"/>
      <c r="AX14" s="65"/>
      <c r="AY14" s="51"/>
      <c r="BI14" s="65"/>
    </row>
    <row r="15" spans="1:61" s="80" customFormat="1" ht="17" hidden="1" customHeight="1">
      <c r="A15" s="65"/>
      <c r="B15" s="65"/>
      <c r="C15" s="65"/>
      <c r="D15" s="43"/>
      <c r="E15" s="43"/>
      <c r="F15" s="43"/>
      <c r="G15" s="43"/>
      <c r="H15" s="65"/>
      <c r="I15" s="65"/>
      <c r="J15" s="65"/>
      <c r="K15" s="43" t="s">
        <v>79</v>
      </c>
      <c r="L15" s="43">
        <f t="shared" si="1"/>
        <v>0</v>
      </c>
      <c r="M15" s="43">
        <f t="shared" si="1"/>
        <v>0</v>
      </c>
      <c r="N15" s="43">
        <f t="shared" si="1"/>
        <v>0</v>
      </c>
      <c r="O15" s="43">
        <f t="shared" si="1"/>
        <v>0</v>
      </c>
      <c r="P15" s="43">
        <f t="shared" si="1"/>
        <v>0</v>
      </c>
      <c r="Q15" s="43">
        <f t="shared" si="1"/>
        <v>0</v>
      </c>
      <c r="R15" s="43">
        <f t="shared" si="1"/>
        <v>0</v>
      </c>
      <c r="S15" s="43">
        <f t="shared" si="1"/>
        <v>0</v>
      </c>
      <c r="T15" s="43">
        <f t="shared" si="1"/>
        <v>0</v>
      </c>
      <c r="U15" s="43">
        <f t="shared" si="1"/>
        <v>0</v>
      </c>
      <c r="V15" s="43">
        <f t="shared" si="2"/>
        <v>0</v>
      </c>
      <c r="W15" s="43">
        <f t="shared" si="2"/>
        <v>0</v>
      </c>
      <c r="X15" s="43">
        <f t="shared" si="2"/>
        <v>0</v>
      </c>
      <c r="Y15" s="43">
        <f t="shared" si="2"/>
        <v>0</v>
      </c>
      <c r="Z15" s="43">
        <f t="shared" si="2"/>
        <v>0</v>
      </c>
      <c r="AA15" s="43">
        <f t="shared" si="2"/>
        <v>0</v>
      </c>
      <c r="AB15" s="43">
        <f t="shared" si="2"/>
        <v>0</v>
      </c>
      <c r="AC15" s="43">
        <f t="shared" si="2"/>
        <v>0</v>
      </c>
      <c r="AD15" s="43">
        <f t="shared" si="2"/>
        <v>0</v>
      </c>
      <c r="AE15" s="43">
        <f t="shared" si="2"/>
        <v>0</v>
      </c>
      <c r="AF15" s="43">
        <f t="shared" ref="AF15:AG23" si="3">COUNTIFS($E$35:$E$1034,$K15,$AS$35:$AS$1034,"?*",AF$35:AF$1034,"?*")</f>
        <v>0</v>
      </c>
      <c r="AG15" s="43">
        <f t="shared" si="3"/>
        <v>0</v>
      </c>
      <c r="AH15" s="67"/>
      <c r="AI15" s="67"/>
      <c r="AJ15" s="68"/>
      <c r="AK15" s="65"/>
      <c r="AL15" s="65"/>
      <c r="AM15" s="65"/>
      <c r="AN15" s="65"/>
      <c r="AO15" s="65"/>
      <c r="AP15" s="65"/>
      <c r="AQ15" s="69"/>
      <c r="AR15" s="65"/>
      <c r="AS15" s="65"/>
      <c r="AT15" s="65"/>
      <c r="AU15" s="78"/>
      <c r="AV15" s="79"/>
      <c r="AW15" s="65"/>
      <c r="AX15" s="65"/>
      <c r="AY15" s="51"/>
      <c r="BI15" s="65"/>
    </row>
    <row r="16" spans="1:61" s="80" customFormat="1" ht="17" hidden="1" customHeight="1">
      <c r="A16" s="65"/>
      <c r="B16" s="65"/>
      <c r="C16" s="65"/>
      <c r="D16" s="43"/>
      <c r="E16" s="43"/>
      <c r="F16" s="43"/>
      <c r="G16" s="43"/>
      <c r="H16" s="65"/>
      <c r="I16" s="65"/>
      <c r="J16" s="65"/>
      <c r="K16" s="43" t="s">
        <v>80</v>
      </c>
      <c r="L16" s="43">
        <f t="shared" si="1"/>
        <v>0</v>
      </c>
      <c r="M16" s="43">
        <f t="shared" si="1"/>
        <v>0</v>
      </c>
      <c r="N16" s="43">
        <f t="shared" si="1"/>
        <v>0</v>
      </c>
      <c r="O16" s="43">
        <f t="shared" si="1"/>
        <v>0</v>
      </c>
      <c r="P16" s="43">
        <f t="shared" si="1"/>
        <v>0</v>
      </c>
      <c r="Q16" s="43">
        <f t="shared" si="1"/>
        <v>0</v>
      </c>
      <c r="R16" s="43">
        <f t="shared" si="1"/>
        <v>0</v>
      </c>
      <c r="S16" s="43">
        <f t="shared" si="1"/>
        <v>0</v>
      </c>
      <c r="T16" s="43">
        <f t="shared" si="1"/>
        <v>0</v>
      </c>
      <c r="U16" s="43">
        <f t="shared" si="1"/>
        <v>0</v>
      </c>
      <c r="V16" s="43">
        <f t="shared" si="2"/>
        <v>0</v>
      </c>
      <c r="W16" s="43">
        <f t="shared" si="2"/>
        <v>0</v>
      </c>
      <c r="X16" s="43">
        <f t="shared" si="2"/>
        <v>0</v>
      </c>
      <c r="Y16" s="43">
        <f t="shared" si="2"/>
        <v>0</v>
      </c>
      <c r="Z16" s="43">
        <f t="shared" si="2"/>
        <v>0</v>
      </c>
      <c r="AA16" s="43">
        <f t="shared" si="2"/>
        <v>0</v>
      </c>
      <c r="AB16" s="43">
        <f t="shared" si="2"/>
        <v>0</v>
      </c>
      <c r="AC16" s="43">
        <f t="shared" si="2"/>
        <v>0</v>
      </c>
      <c r="AD16" s="43">
        <f t="shared" si="2"/>
        <v>0</v>
      </c>
      <c r="AE16" s="43">
        <f t="shared" si="2"/>
        <v>0</v>
      </c>
      <c r="AF16" s="43">
        <f t="shared" si="3"/>
        <v>0</v>
      </c>
      <c r="AG16" s="43">
        <f t="shared" si="3"/>
        <v>0</v>
      </c>
      <c r="AH16" s="67"/>
      <c r="AI16" s="67"/>
      <c r="AJ16" s="68"/>
      <c r="AK16" s="65"/>
      <c r="AL16" s="65"/>
      <c r="AM16" s="65"/>
      <c r="AN16" s="65"/>
      <c r="AO16" s="65"/>
      <c r="AP16" s="65"/>
      <c r="AQ16" s="69"/>
      <c r="AR16" s="65"/>
      <c r="AS16" s="65"/>
      <c r="AT16" s="65"/>
      <c r="AU16" s="78"/>
      <c r="AV16" s="79"/>
      <c r="AW16" s="65"/>
      <c r="AX16" s="65"/>
      <c r="AY16" s="51"/>
      <c r="BI16" s="65"/>
    </row>
    <row r="17" spans="1:61" s="80" customFormat="1" ht="17" hidden="1" customHeight="1">
      <c r="A17" s="65"/>
      <c r="B17" s="65"/>
      <c r="C17" s="65"/>
      <c r="D17" s="43"/>
      <c r="E17" s="43"/>
      <c r="F17" s="43"/>
      <c r="G17" s="43"/>
      <c r="H17" s="65"/>
      <c r="I17" s="65"/>
      <c r="J17" s="65"/>
      <c r="K17" s="43" t="s">
        <v>81</v>
      </c>
      <c r="L17" s="43">
        <f t="shared" si="1"/>
        <v>0</v>
      </c>
      <c r="M17" s="43">
        <f t="shared" si="1"/>
        <v>0</v>
      </c>
      <c r="N17" s="43">
        <f t="shared" si="1"/>
        <v>0</v>
      </c>
      <c r="O17" s="43">
        <f t="shared" si="1"/>
        <v>0</v>
      </c>
      <c r="P17" s="43">
        <f t="shared" si="1"/>
        <v>0</v>
      </c>
      <c r="Q17" s="43">
        <f t="shared" si="1"/>
        <v>0</v>
      </c>
      <c r="R17" s="43">
        <f t="shared" si="1"/>
        <v>0</v>
      </c>
      <c r="S17" s="43">
        <f t="shared" si="1"/>
        <v>0</v>
      </c>
      <c r="T17" s="43">
        <f t="shared" si="1"/>
        <v>0</v>
      </c>
      <c r="U17" s="43">
        <f t="shared" si="1"/>
        <v>0</v>
      </c>
      <c r="V17" s="43">
        <f t="shared" si="2"/>
        <v>0</v>
      </c>
      <c r="W17" s="43">
        <f t="shared" si="2"/>
        <v>0</v>
      </c>
      <c r="X17" s="43">
        <f t="shared" si="2"/>
        <v>0</v>
      </c>
      <c r="Y17" s="43">
        <f t="shared" si="2"/>
        <v>0</v>
      </c>
      <c r="Z17" s="43">
        <f t="shared" si="2"/>
        <v>0</v>
      </c>
      <c r="AA17" s="43">
        <f t="shared" si="2"/>
        <v>0</v>
      </c>
      <c r="AB17" s="43">
        <f t="shared" si="2"/>
        <v>0</v>
      </c>
      <c r="AC17" s="43">
        <f t="shared" si="2"/>
        <v>0</v>
      </c>
      <c r="AD17" s="43">
        <f t="shared" si="2"/>
        <v>0</v>
      </c>
      <c r="AE17" s="43">
        <f t="shared" si="2"/>
        <v>0</v>
      </c>
      <c r="AF17" s="43">
        <f t="shared" si="3"/>
        <v>0</v>
      </c>
      <c r="AG17" s="43">
        <f t="shared" si="3"/>
        <v>0</v>
      </c>
      <c r="AH17" s="67"/>
      <c r="AI17" s="67"/>
      <c r="AJ17" s="68"/>
      <c r="AK17" s="65"/>
      <c r="AL17" s="65"/>
      <c r="AM17" s="65"/>
      <c r="AN17" s="65"/>
      <c r="AO17" s="65"/>
      <c r="AP17" s="65"/>
      <c r="AQ17" s="69"/>
      <c r="AR17" s="65"/>
      <c r="AS17" s="65"/>
      <c r="AT17" s="65"/>
      <c r="AU17" s="78"/>
      <c r="AV17" s="79"/>
      <c r="AW17" s="65"/>
      <c r="AX17" s="65"/>
      <c r="AY17" s="51"/>
      <c r="BI17" s="65"/>
    </row>
    <row r="18" spans="1:61" s="80" customFormat="1" ht="17" hidden="1" customHeight="1">
      <c r="A18" s="65"/>
      <c r="B18" s="65"/>
      <c r="C18" s="65"/>
      <c r="D18" s="43"/>
      <c r="E18" s="43"/>
      <c r="F18" s="43"/>
      <c r="G18" s="43"/>
      <c r="H18" s="65"/>
      <c r="I18" s="65"/>
      <c r="J18" s="65"/>
      <c r="K18" s="43" t="s">
        <v>85</v>
      </c>
      <c r="L18" s="43">
        <f t="shared" si="1"/>
        <v>0</v>
      </c>
      <c r="M18" s="43">
        <f t="shared" si="1"/>
        <v>0</v>
      </c>
      <c r="N18" s="43">
        <f t="shared" si="1"/>
        <v>0</v>
      </c>
      <c r="O18" s="43">
        <f t="shared" si="1"/>
        <v>0</v>
      </c>
      <c r="P18" s="43">
        <f t="shared" si="1"/>
        <v>0</v>
      </c>
      <c r="Q18" s="43">
        <f t="shared" si="1"/>
        <v>0</v>
      </c>
      <c r="R18" s="43">
        <f t="shared" si="1"/>
        <v>0</v>
      </c>
      <c r="S18" s="43">
        <f t="shared" si="1"/>
        <v>0</v>
      </c>
      <c r="T18" s="43">
        <f t="shared" si="1"/>
        <v>0</v>
      </c>
      <c r="U18" s="43">
        <f t="shared" si="1"/>
        <v>0</v>
      </c>
      <c r="V18" s="43">
        <f t="shared" si="2"/>
        <v>0</v>
      </c>
      <c r="W18" s="43">
        <f t="shared" si="2"/>
        <v>0</v>
      </c>
      <c r="X18" s="43">
        <f t="shared" si="2"/>
        <v>0</v>
      </c>
      <c r="Y18" s="43">
        <f t="shared" si="2"/>
        <v>0</v>
      </c>
      <c r="Z18" s="43">
        <f t="shared" si="2"/>
        <v>0</v>
      </c>
      <c r="AA18" s="43">
        <f t="shared" si="2"/>
        <v>0</v>
      </c>
      <c r="AB18" s="43">
        <f t="shared" si="2"/>
        <v>0</v>
      </c>
      <c r="AC18" s="43">
        <f t="shared" si="2"/>
        <v>0</v>
      </c>
      <c r="AD18" s="43">
        <f t="shared" si="2"/>
        <v>0</v>
      </c>
      <c r="AE18" s="43">
        <f t="shared" si="2"/>
        <v>0</v>
      </c>
      <c r="AF18" s="43">
        <f t="shared" si="3"/>
        <v>0</v>
      </c>
      <c r="AG18" s="43">
        <f t="shared" si="3"/>
        <v>0</v>
      </c>
      <c r="AH18" s="67"/>
      <c r="AI18" s="67"/>
      <c r="AJ18" s="68"/>
      <c r="AK18" s="65"/>
      <c r="AL18" s="65"/>
      <c r="AM18" s="65"/>
      <c r="AN18" s="65"/>
      <c r="AO18" s="65"/>
      <c r="AP18" s="65"/>
      <c r="AQ18" s="69"/>
      <c r="AR18" s="65"/>
      <c r="AS18" s="65"/>
      <c r="AT18" s="65"/>
      <c r="AU18" s="78"/>
      <c r="AV18" s="79"/>
      <c r="AW18" s="65"/>
      <c r="AX18" s="65"/>
      <c r="AY18" s="51"/>
      <c r="BI18" s="65"/>
    </row>
    <row r="19" spans="1:61" s="80" customFormat="1" ht="17" hidden="1" customHeight="1">
      <c r="A19" s="65"/>
      <c r="B19" s="65"/>
      <c r="C19" s="65"/>
      <c r="D19" s="43"/>
      <c r="E19" s="43"/>
      <c r="F19" s="43"/>
      <c r="G19" s="43"/>
      <c r="H19" s="65"/>
      <c r="I19" s="65"/>
      <c r="J19" s="65"/>
      <c r="K19" s="43" t="s">
        <v>104</v>
      </c>
      <c r="L19" s="43">
        <f t="shared" si="1"/>
        <v>0</v>
      </c>
      <c r="M19" s="43">
        <f t="shared" si="1"/>
        <v>0</v>
      </c>
      <c r="N19" s="43">
        <f t="shared" si="1"/>
        <v>0</v>
      </c>
      <c r="O19" s="43">
        <f t="shared" si="1"/>
        <v>0</v>
      </c>
      <c r="P19" s="43">
        <f t="shared" si="1"/>
        <v>0</v>
      </c>
      <c r="Q19" s="43">
        <f t="shared" si="1"/>
        <v>0</v>
      </c>
      <c r="R19" s="43">
        <f t="shared" si="1"/>
        <v>0</v>
      </c>
      <c r="S19" s="43">
        <f t="shared" si="1"/>
        <v>0</v>
      </c>
      <c r="T19" s="43">
        <f t="shared" si="1"/>
        <v>0</v>
      </c>
      <c r="U19" s="43">
        <f t="shared" si="1"/>
        <v>0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0</v>
      </c>
      <c r="AA19" s="43">
        <f t="shared" si="2"/>
        <v>0</v>
      </c>
      <c r="AB19" s="43">
        <f t="shared" si="2"/>
        <v>0</v>
      </c>
      <c r="AC19" s="43">
        <f t="shared" si="2"/>
        <v>0</v>
      </c>
      <c r="AD19" s="43">
        <f t="shared" si="2"/>
        <v>0</v>
      </c>
      <c r="AE19" s="43">
        <f t="shared" si="2"/>
        <v>0</v>
      </c>
      <c r="AF19" s="43">
        <f t="shared" si="3"/>
        <v>0</v>
      </c>
      <c r="AG19" s="43">
        <f t="shared" si="3"/>
        <v>0</v>
      </c>
      <c r="AH19" s="67"/>
      <c r="AI19" s="67"/>
      <c r="AJ19" s="68"/>
      <c r="AK19" s="65"/>
      <c r="AL19" s="65"/>
      <c r="AM19" s="65"/>
      <c r="AN19" s="65"/>
      <c r="AO19" s="65"/>
      <c r="AP19" s="65"/>
      <c r="AQ19" s="69"/>
      <c r="AR19" s="65"/>
      <c r="AS19" s="65"/>
      <c r="AT19" s="65"/>
      <c r="AU19" s="78"/>
      <c r="AV19" s="79"/>
      <c r="AW19" s="65"/>
      <c r="AX19" s="65"/>
      <c r="AY19" s="51"/>
      <c r="BI19" s="65"/>
    </row>
    <row r="20" spans="1:61" s="80" customFormat="1" ht="17" hidden="1" customHeight="1">
      <c r="A20" s="65"/>
      <c r="B20" s="65"/>
      <c r="C20" s="65"/>
      <c r="D20" s="43"/>
      <c r="E20" s="43"/>
      <c r="F20" s="43"/>
      <c r="G20" s="43"/>
      <c r="H20" s="65"/>
      <c r="I20" s="65"/>
      <c r="J20" s="65"/>
      <c r="K20" s="43" t="s">
        <v>82</v>
      </c>
      <c r="L20" s="43">
        <f t="shared" si="1"/>
        <v>0</v>
      </c>
      <c r="M20" s="43">
        <f t="shared" si="1"/>
        <v>0</v>
      </c>
      <c r="N20" s="43">
        <f t="shared" si="1"/>
        <v>0</v>
      </c>
      <c r="O20" s="43">
        <f t="shared" si="1"/>
        <v>0</v>
      </c>
      <c r="P20" s="43">
        <f t="shared" si="1"/>
        <v>0</v>
      </c>
      <c r="Q20" s="43">
        <f t="shared" si="1"/>
        <v>0</v>
      </c>
      <c r="R20" s="43">
        <f t="shared" si="1"/>
        <v>0</v>
      </c>
      <c r="S20" s="43">
        <f t="shared" si="1"/>
        <v>0</v>
      </c>
      <c r="T20" s="43">
        <f t="shared" si="1"/>
        <v>0</v>
      </c>
      <c r="U20" s="43">
        <f t="shared" si="1"/>
        <v>0</v>
      </c>
      <c r="V20" s="43">
        <f t="shared" si="2"/>
        <v>0</v>
      </c>
      <c r="W20" s="43">
        <f t="shared" si="2"/>
        <v>0</v>
      </c>
      <c r="X20" s="43">
        <f t="shared" si="2"/>
        <v>0</v>
      </c>
      <c r="Y20" s="43">
        <f t="shared" si="2"/>
        <v>0</v>
      </c>
      <c r="Z20" s="43">
        <f t="shared" si="2"/>
        <v>0</v>
      </c>
      <c r="AA20" s="43">
        <f t="shared" si="2"/>
        <v>0</v>
      </c>
      <c r="AB20" s="43">
        <f t="shared" si="2"/>
        <v>0</v>
      </c>
      <c r="AC20" s="43">
        <f t="shared" si="2"/>
        <v>0</v>
      </c>
      <c r="AD20" s="43">
        <f t="shared" si="2"/>
        <v>0</v>
      </c>
      <c r="AE20" s="43">
        <f t="shared" si="2"/>
        <v>0</v>
      </c>
      <c r="AF20" s="43">
        <f t="shared" si="3"/>
        <v>0</v>
      </c>
      <c r="AG20" s="43">
        <f t="shared" si="3"/>
        <v>0</v>
      </c>
      <c r="AH20" s="67"/>
      <c r="AI20" s="67"/>
      <c r="AJ20" s="68"/>
      <c r="AK20" s="65"/>
      <c r="AL20" s="65"/>
      <c r="AM20" s="65"/>
      <c r="AN20" s="65"/>
      <c r="AO20" s="65"/>
      <c r="AP20" s="65"/>
      <c r="AQ20" s="69"/>
      <c r="AR20" s="65"/>
      <c r="AS20" s="65"/>
      <c r="AT20" s="65"/>
      <c r="AU20" s="78"/>
      <c r="AV20" s="79"/>
      <c r="AW20" s="65"/>
      <c r="AX20" s="65"/>
      <c r="AY20" s="51"/>
      <c r="BI20" s="65"/>
    </row>
    <row r="21" spans="1:61" s="80" customFormat="1" ht="17" hidden="1" customHeight="1">
      <c r="A21" s="65"/>
      <c r="B21" s="65"/>
      <c r="C21" s="65"/>
      <c r="D21" s="43"/>
      <c r="E21" s="43"/>
      <c r="F21" s="43"/>
      <c r="G21" s="43"/>
      <c r="H21" s="65"/>
      <c r="I21" s="65"/>
      <c r="J21" s="65"/>
      <c r="K21" s="43" t="s">
        <v>83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 t="shared" si="1"/>
        <v>0</v>
      </c>
      <c r="Q21" s="43">
        <f t="shared" si="1"/>
        <v>0</v>
      </c>
      <c r="R21" s="43">
        <f t="shared" si="1"/>
        <v>0</v>
      </c>
      <c r="S21" s="43">
        <f t="shared" si="1"/>
        <v>0</v>
      </c>
      <c r="T21" s="43">
        <f t="shared" si="1"/>
        <v>0</v>
      </c>
      <c r="U21" s="43">
        <f t="shared" si="1"/>
        <v>0</v>
      </c>
      <c r="V21" s="43">
        <f t="shared" si="2"/>
        <v>0</v>
      </c>
      <c r="W21" s="43">
        <f t="shared" si="2"/>
        <v>0</v>
      </c>
      <c r="X21" s="43">
        <f t="shared" si="2"/>
        <v>0</v>
      </c>
      <c r="Y21" s="43">
        <f t="shared" si="2"/>
        <v>0</v>
      </c>
      <c r="Z21" s="43">
        <f t="shared" si="2"/>
        <v>0</v>
      </c>
      <c r="AA21" s="43">
        <f t="shared" si="2"/>
        <v>0</v>
      </c>
      <c r="AB21" s="43">
        <f t="shared" si="2"/>
        <v>0</v>
      </c>
      <c r="AC21" s="43">
        <f t="shared" si="2"/>
        <v>0</v>
      </c>
      <c r="AD21" s="43">
        <f t="shared" si="2"/>
        <v>0</v>
      </c>
      <c r="AE21" s="43">
        <f t="shared" si="2"/>
        <v>0</v>
      </c>
      <c r="AF21" s="43">
        <f t="shared" si="3"/>
        <v>0</v>
      </c>
      <c r="AG21" s="43">
        <f t="shared" si="3"/>
        <v>0</v>
      </c>
      <c r="AH21" s="67"/>
      <c r="AI21" s="67"/>
      <c r="AJ21" s="68"/>
      <c r="AK21" s="65"/>
      <c r="AL21" s="65"/>
      <c r="AM21" s="65"/>
      <c r="AN21" s="65"/>
      <c r="AO21" s="65"/>
      <c r="AP21" s="65"/>
      <c r="AQ21" s="69"/>
      <c r="AR21" s="65"/>
      <c r="AS21" s="65"/>
      <c r="AT21" s="65"/>
      <c r="AU21" s="78"/>
      <c r="AV21" s="79"/>
      <c r="AW21" s="65"/>
      <c r="AX21" s="65"/>
      <c r="AY21" s="51"/>
      <c r="BI21" s="65"/>
    </row>
    <row r="22" spans="1:61" s="80" customFormat="1" ht="17" hidden="1" customHeight="1">
      <c r="A22" s="65"/>
      <c r="B22" s="65"/>
      <c r="C22" s="65"/>
      <c r="D22" s="43"/>
      <c r="E22" s="43"/>
      <c r="F22" s="43"/>
      <c r="G22" s="43"/>
      <c r="H22" s="65"/>
      <c r="I22" s="65"/>
      <c r="J22" s="65"/>
      <c r="K22" s="43" t="s">
        <v>84</v>
      </c>
      <c r="L22" s="43">
        <f t="shared" si="1"/>
        <v>0</v>
      </c>
      <c r="M22" s="43">
        <f t="shared" si="1"/>
        <v>0</v>
      </c>
      <c r="N22" s="43">
        <f t="shared" si="1"/>
        <v>0</v>
      </c>
      <c r="O22" s="43">
        <f t="shared" si="1"/>
        <v>0</v>
      </c>
      <c r="P22" s="43">
        <f t="shared" si="1"/>
        <v>0</v>
      </c>
      <c r="Q22" s="43">
        <f t="shared" si="1"/>
        <v>0</v>
      </c>
      <c r="R22" s="43">
        <f t="shared" si="1"/>
        <v>0</v>
      </c>
      <c r="S22" s="43">
        <f t="shared" si="1"/>
        <v>0</v>
      </c>
      <c r="T22" s="43">
        <f t="shared" si="1"/>
        <v>0</v>
      </c>
      <c r="U22" s="43">
        <f t="shared" si="1"/>
        <v>0</v>
      </c>
      <c r="V22" s="43">
        <f t="shared" si="2"/>
        <v>0</v>
      </c>
      <c r="W22" s="43">
        <f t="shared" si="2"/>
        <v>0</v>
      </c>
      <c r="X22" s="43">
        <f t="shared" si="2"/>
        <v>0</v>
      </c>
      <c r="Y22" s="43">
        <f t="shared" si="2"/>
        <v>0</v>
      </c>
      <c r="Z22" s="43">
        <f t="shared" si="2"/>
        <v>0</v>
      </c>
      <c r="AA22" s="43">
        <f t="shared" si="2"/>
        <v>0</v>
      </c>
      <c r="AB22" s="43">
        <f t="shared" si="2"/>
        <v>0</v>
      </c>
      <c r="AC22" s="43">
        <f t="shared" si="2"/>
        <v>0</v>
      </c>
      <c r="AD22" s="43">
        <f t="shared" si="2"/>
        <v>0</v>
      </c>
      <c r="AE22" s="43">
        <f t="shared" si="2"/>
        <v>0</v>
      </c>
      <c r="AF22" s="43">
        <f t="shared" si="3"/>
        <v>0</v>
      </c>
      <c r="AG22" s="43">
        <f t="shared" si="3"/>
        <v>0</v>
      </c>
      <c r="AH22" s="67"/>
      <c r="AI22" s="67"/>
      <c r="AJ22" s="68"/>
      <c r="AK22" s="65"/>
      <c r="AL22" s="65"/>
      <c r="AM22" s="65"/>
      <c r="AN22" s="65"/>
      <c r="AO22" s="65"/>
      <c r="AP22" s="65"/>
      <c r="AQ22" s="69"/>
      <c r="AR22" s="65"/>
      <c r="AS22" s="65"/>
      <c r="AT22" s="65"/>
      <c r="AU22" s="78"/>
      <c r="AV22" s="79"/>
      <c r="AW22" s="65"/>
      <c r="AX22" s="65"/>
      <c r="AY22" s="51"/>
      <c r="BI22" s="65"/>
    </row>
    <row r="23" spans="1:61" s="80" customFormat="1" ht="17" hidden="1" customHeight="1">
      <c r="A23" s="65"/>
      <c r="B23" s="65"/>
      <c r="C23" s="65"/>
      <c r="D23" s="43"/>
      <c r="E23" s="43"/>
      <c r="F23" s="43"/>
      <c r="G23" s="43"/>
      <c r="H23" s="65"/>
      <c r="I23" s="65"/>
      <c r="J23" s="65"/>
      <c r="K23" s="43" t="s">
        <v>86</v>
      </c>
      <c r="L23" s="43">
        <f t="shared" si="1"/>
        <v>0</v>
      </c>
      <c r="M23" s="43">
        <f t="shared" si="1"/>
        <v>0</v>
      </c>
      <c r="N23" s="43">
        <f t="shared" si="1"/>
        <v>0</v>
      </c>
      <c r="O23" s="43">
        <f t="shared" si="1"/>
        <v>0</v>
      </c>
      <c r="P23" s="43">
        <f t="shared" si="1"/>
        <v>0</v>
      </c>
      <c r="Q23" s="43">
        <f t="shared" si="1"/>
        <v>0</v>
      </c>
      <c r="R23" s="43">
        <f t="shared" si="1"/>
        <v>0</v>
      </c>
      <c r="S23" s="43">
        <f t="shared" si="1"/>
        <v>0</v>
      </c>
      <c r="T23" s="43">
        <f t="shared" si="1"/>
        <v>0</v>
      </c>
      <c r="U23" s="43">
        <f t="shared" si="1"/>
        <v>0</v>
      </c>
      <c r="V23" s="43">
        <f t="shared" si="2"/>
        <v>0</v>
      </c>
      <c r="W23" s="43">
        <f t="shared" si="2"/>
        <v>0</v>
      </c>
      <c r="X23" s="43">
        <f t="shared" si="2"/>
        <v>0</v>
      </c>
      <c r="Y23" s="43">
        <f t="shared" si="2"/>
        <v>0</v>
      </c>
      <c r="Z23" s="43">
        <f t="shared" si="2"/>
        <v>0</v>
      </c>
      <c r="AA23" s="43">
        <f t="shared" si="2"/>
        <v>0</v>
      </c>
      <c r="AB23" s="43">
        <f t="shared" si="2"/>
        <v>0</v>
      </c>
      <c r="AC23" s="43">
        <f t="shared" si="2"/>
        <v>0</v>
      </c>
      <c r="AD23" s="43">
        <f t="shared" si="2"/>
        <v>0</v>
      </c>
      <c r="AE23" s="43">
        <f t="shared" si="2"/>
        <v>0</v>
      </c>
      <c r="AF23" s="43">
        <f t="shared" si="3"/>
        <v>0</v>
      </c>
      <c r="AG23" s="43">
        <f t="shared" si="3"/>
        <v>0</v>
      </c>
      <c r="AH23" s="67"/>
      <c r="AI23" s="67"/>
      <c r="AJ23" s="68"/>
      <c r="AK23" s="65"/>
      <c r="AL23" s="65"/>
      <c r="AM23" s="65"/>
      <c r="AN23" s="65"/>
      <c r="AO23" s="65"/>
      <c r="AP23" s="65"/>
      <c r="AQ23" s="69"/>
      <c r="AR23" s="65"/>
      <c r="AS23" s="65"/>
      <c r="AT23" s="65"/>
      <c r="AU23" s="78"/>
      <c r="AV23" s="79"/>
      <c r="AW23" s="65"/>
      <c r="AX23" s="65"/>
      <c r="AY23" s="51"/>
      <c r="BI23" s="65"/>
    </row>
    <row r="24" spans="1:61" s="2" customFormat="1" ht="17" hidden="1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 t="s">
        <v>87</v>
      </c>
      <c r="L24" s="43">
        <f>SUM(L14:L23)</f>
        <v>0</v>
      </c>
      <c r="M24" s="43">
        <f t="shared" ref="M24:AE24" si="4">SUM(M14:M23)</f>
        <v>0</v>
      </c>
      <c r="N24" s="43">
        <f t="shared" si="4"/>
        <v>0</v>
      </c>
      <c r="O24" s="43">
        <f t="shared" si="4"/>
        <v>0</v>
      </c>
      <c r="P24" s="43">
        <f>SUM(P14:P23)</f>
        <v>0</v>
      </c>
      <c r="Q24" s="43">
        <f t="shared" si="4"/>
        <v>0</v>
      </c>
      <c r="R24" s="43">
        <f t="shared" si="4"/>
        <v>0</v>
      </c>
      <c r="S24" s="43">
        <f t="shared" si="4"/>
        <v>0</v>
      </c>
      <c r="T24" s="43">
        <f t="shared" si="4"/>
        <v>0</v>
      </c>
      <c r="U24" s="43">
        <f t="shared" si="4"/>
        <v>0</v>
      </c>
      <c r="V24" s="43">
        <f t="shared" si="4"/>
        <v>0</v>
      </c>
      <c r="W24" s="43">
        <f t="shared" si="4"/>
        <v>0</v>
      </c>
      <c r="X24" s="43">
        <f t="shared" si="4"/>
        <v>0</v>
      </c>
      <c r="Y24" s="43" t="str">
        <f>SUM(Y14:Y18)&amp;" / "&amp;SUM(Y19:Y23)</f>
        <v>0 / 0</v>
      </c>
      <c r="Z24" s="43" t="str">
        <f>SUM(Z14:Z18)&amp;" / "&amp;SUM(Z19:Z23)</f>
        <v>0 / 0</v>
      </c>
      <c r="AA24" s="43">
        <f t="shared" si="4"/>
        <v>0</v>
      </c>
      <c r="AB24" s="43">
        <f t="shared" si="4"/>
        <v>0</v>
      </c>
      <c r="AC24" s="43">
        <f t="shared" si="4"/>
        <v>0</v>
      </c>
      <c r="AD24" s="43">
        <f t="shared" si="4"/>
        <v>0</v>
      </c>
      <c r="AE24" s="43">
        <f t="shared" si="4"/>
        <v>0</v>
      </c>
      <c r="AF24" s="43">
        <f>SUM(AF14:AF23)</f>
        <v>0</v>
      </c>
      <c r="AG24" s="43">
        <f>SUM(AG14:AG23)</f>
        <v>0</v>
      </c>
      <c r="AH24" s="43"/>
      <c r="AI24" s="43"/>
      <c r="AJ24" s="44"/>
      <c r="AK24" s="43"/>
      <c r="AL24" s="43"/>
      <c r="AM24" s="43"/>
      <c r="AN24" s="43"/>
      <c r="AO24" s="43"/>
      <c r="AP24" s="43"/>
      <c r="AQ24" s="45"/>
      <c r="AR24" s="43"/>
      <c r="AS24" s="43"/>
      <c r="AT24" s="44"/>
      <c r="AU24" s="81"/>
      <c r="AV24" s="82"/>
      <c r="AW24" s="82"/>
      <c r="AX24" s="82"/>
      <c r="AY24" s="55"/>
      <c r="BI24" s="43"/>
    </row>
    <row r="25" spans="1:61" ht="14" hidden="1" customHeight="1">
      <c r="A25" s="42"/>
      <c r="B25" s="42"/>
      <c r="C25" s="17"/>
      <c r="D25" s="43"/>
      <c r="E25" s="43"/>
      <c r="F25" s="43"/>
      <c r="G25" s="42"/>
      <c r="H25" s="42"/>
      <c r="I25" s="42"/>
      <c r="J25" s="42"/>
      <c r="K25" s="43" t="s">
        <v>149</v>
      </c>
      <c r="L25" s="42"/>
      <c r="M25" s="42"/>
      <c r="N25" s="42"/>
      <c r="O25" s="43"/>
      <c r="P25" s="43"/>
      <c r="Q25" s="43"/>
      <c r="R25" s="43"/>
      <c r="S25" s="43"/>
      <c r="T25" s="43"/>
      <c r="U25" s="43"/>
      <c r="V25" s="43"/>
      <c r="W25" s="43"/>
      <c r="X25" s="43">
        <v>50</v>
      </c>
      <c r="Y25" s="43">
        <v>70</v>
      </c>
      <c r="Z25" s="43"/>
      <c r="AA25" s="43"/>
      <c r="AB25" s="43"/>
      <c r="AC25" s="43"/>
      <c r="AD25" s="43"/>
      <c r="AE25" s="43"/>
      <c r="AF25" s="83"/>
      <c r="AG25" s="43"/>
      <c r="AH25" s="43"/>
      <c r="AI25" s="43"/>
      <c r="AJ25" s="44"/>
      <c r="AK25" s="43"/>
      <c r="AL25" s="43"/>
      <c r="AM25" s="43"/>
      <c r="AN25" s="43"/>
      <c r="AO25" s="43"/>
      <c r="AP25" s="43"/>
      <c r="AQ25" s="45"/>
      <c r="AR25" s="42"/>
      <c r="AS25" s="42"/>
      <c r="AT25" s="42"/>
      <c r="AU25" s="46"/>
      <c r="AV25" s="47"/>
      <c r="AW25" s="42"/>
      <c r="AX25" s="42"/>
      <c r="AY25" s="48"/>
      <c r="BI25" s="42"/>
    </row>
    <row r="26" spans="1:61" s="73" customFormat="1" ht="26">
      <c r="A26" s="270"/>
      <c r="B26" s="270"/>
      <c r="C26" s="271"/>
      <c r="D26" s="272"/>
      <c r="E26" s="272"/>
      <c r="F26" s="272"/>
      <c r="G26" s="273" t="str">
        <f>"兩頁合計"&amp;" $"&amp;'公開及青年組 Open &amp; Junior'!AS29+'少年組 Youth'!AF29</f>
        <v>兩頁合計 $0</v>
      </c>
      <c r="H26" s="270"/>
      <c r="I26" s="270"/>
      <c r="J26" s="270"/>
      <c r="K26" s="270"/>
      <c r="L26" s="274"/>
      <c r="M26" s="275"/>
      <c r="N26" s="275"/>
      <c r="O26" s="276"/>
      <c r="P26" s="276"/>
      <c r="Q26" s="277"/>
      <c r="R26" s="278" t="s">
        <v>189</v>
      </c>
      <c r="S26" s="279"/>
      <c r="T26" s="279"/>
      <c r="U26" s="279"/>
      <c r="V26" s="279"/>
      <c r="W26" s="279"/>
      <c r="X26" s="276"/>
      <c r="Y26" s="276"/>
      <c r="Z26" s="276"/>
      <c r="AA26" s="276"/>
      <c r="AB26" s="276"/>
      <c r="AC26" s="276"/>
      <c r="AD26" s="276"/>
      <c r="AE26" s="280"/>
      <c r="AF26" s="317" t="s">
        <v>118</v>
      </c>
      <c r="AG26" s="280"/>
      <c r="AH26" s="281"/>
      <c r="AI26" s="281"/>
      <c r="AJ26" s="282"/>
      <c r="AK26" s="283"/>
      <c r="AL26" s="283"/>
      <c r="AM26" s="283"/>
      <c r="AN26" s="283"/>
      <c r="AO26" s="283"/>
      <c r="AP26" s="283"/>
      <c r="AQ26" s="284"/>
      <c r="AR26" s="270"/>
      <c r="AS26" s="270"/>
      <c r="AT26" s="270"/>
      <c r="AU26" s="285"/>
      <c r="AV26" s="286"/>
      <c r="AW26" s="270"/>
      <c r="AX26" s="270"/>
      <c r="AY26" s="287"/>
      <c r="BC26" s="80"/>
      <c r="BD26" s="80"/>
      <c r="BE26" s="80"/>
      <c r="BF26" s="80"/>
      <c r="BI26" s="63"/>
    </row>
    <row r="27" spans="1:61" s="84" customFormat="1" ht="15" customHeight="1">
      <c r="A27" s="288"/>
      <c r="B27" s="288"/>
      <c r="C27" s="289"/>
      <c r="D27" s="288"/>
      <c r="E27" s="288"/>
      <c r="F27" s="290"/>
      <c r="G27" s="290"/>
      <c r="H27" s="288"/>
      <c r="I27" s="288"/>
      <c r="J27" s="288"/>
      <c r="K27" s="288"/>
      <c r="L27" s="338" t="s">
        <v>44</v>
      </c>
      <c r="M27" s="339" t="s">
        <v>45</v>
      </c>
      <c r="N27" s="339" t="s">
        <v>46</v>
      </c>
      <c r="O27" s="339" t="s">
        <v>47</v>
      </c>
      <c r="P27" s="339" t="s">
        <v>48</v>
      </c>
      <c r="Q27" s="339" t="s">
        <v>49</v>
      </c>
      <c r="R27" s="339" t="s">
        <v>50</v>
      </c>
      <c r="S27" s="339" t="s">
        <v>152</v>
      </c>
      <c r="T27" s="339" t="s">
        <v>139</v>
      </c>
      <c r="U27" s="339" t="s">
        <v>133</v>
      </c>
      <c r="V27" s="339" t="s">
        <v>140</v>
      </c>
      <c r="W27" s="339" t="s">
        <v>141</v>
      </c>
      <c r="X27" s="339" t="s">
        <v>40</v>
      </c>
      <c r="Y27" s="339" t="s">
        <v>39</v>
      </c>
      <c r="Z27" s="339" t="s">
        <v>106</v>
      </c>
      <c r="AA27" s="339" t="s">
        <v>72</v>
      </c>
      <c r="AB27" s="339" t="s">
        <v>138</v>
      </c>
      <c r="AC27" s="339" t="s">
        <v>36</v>
      </c>
      <c r="AD27" s="339" t="s">
        <v>37</v>
      </c>
      <c r="AE27" s="340" t="s">
        <v>38</v>
      </c>
      <c r="AF27" s="341" t="s">
        <v>68</v>
      </c>
      <c r="AG27" s="342" t="s">
        <v>67</v>
      </c>
      <c r="AH27" s="291"/>
      <c r="AI27" s="291"/>
      <c r="AJ27" s="292"/>
      <c r="AK27" s="290"/>
      <c r="AL27" s="290"/>
      <c r="AM27" s="290"/>
      <c r="AN27" s="290"/>
      <c r="AO27" s="290"/>
      <c r="AP27" s="290"/>
      <c r="AQ27" s="293"/>
      <c r="AR27" s="288"/>
      <c r="AS27" s="288"/>
      <c r="AT27" s="288"/>
      <c r="AU27" s="294"/>
      <c r="AV27" s="295"/>
      <c r="AW27" s="288"/>
      <c r="AX27" s="288"/>
      <c r="AY27" s="296"/>
      <c r="BC27" s="324"/>
      <c r="BD27" s="324"/>
      <c r="BE27" s="324"/>
      <c r="BF27" s="324"/>
      <c r="BI27" s="85"/>
    </row>
    <row r="28" spans="1:61" s="86" customFormat="1" ht="60">
      <c r="A28" s="297"/>
      <c r="B28" s="297"/>
      <c r="C28" s="298"/>
      <c r="D28" s="297"/>
      <c r="E28" s="297"/>
      <c r="F28" s="299"/>
      <c r="G28" s="300" t="str">
        <f>"本頁"&amp;AT33</f>
        <v>本頁應付金額 $0</v>
      </c>
      <c r="H28" s="301"/>
      <c r="I28" s="302"/>
      <c r="J28" s="303"/>
      <c r="K28" s="304"/>
      <c r="L28" s="343" t="s">
        <v>107</v>
      </c>
      <c r="M28" s="344" t="s">
        <v>124</v>
      </c>
      <c r="N28" s="345" t="s">
        <v>108</v>
      </c>
      <c r="O28" s="345" t="s">
        <v>108</v>
      </c>
      <c r="P28" s="345" t="s">
        <v>108</v>
      </c>
      <c r="Q28" s="345" t="s">
        <v>108</v>
      </c>
      <c r="R28" s="345" t="s">
        <v>113</v>
      </c>
      <c r="S28" s="345" t="s">
        <v>113</v>
      </c>
      <c r="T28" s="345" t="s">
        <v>113</v>
      </c>
      <c r="U28" s="345" t="s">
        <v>113</v>
      </c>
      <c r="V28" s="345" t="s">
        <v>113</v>
      </c>
      <c r="W28" s="345" t="s">
        <v>113</v>
      </c>
      <c r="X28" s="345" t="s">
        <v>108</v>
      </c>
      <c r="Y28" s="345" t="s">
        <v>108</v>
      </c>
      <c r="Z28" s="345" t="s">
        <v>113</v>
      </c>
      <c r="AA28" s="345" t="s">
        <v>113</v>
      </c>
      <c r="AB28" s="345" t="s">
        <v>113</v>
      </c>
      <c r="AC28" s="344" t="s">
        <v>110</v>
      </c>
      <c r="AD28" s="344" t="s">
        <v>112</v>
      </c>
      <c r="AE28" s="346" t="s">
        <v>111</v>
      </c>
      <c r="AF28" s="347" t="s">
        <v>108</v>
      </c>
      <c r="AG28" s="348" t="s">
        <v>108</v>
      </c>
      <c r="AH28" s="305"/>
      <c r="AI28" s="305"/>
      <c r="AJ28" s="306"/>
      <c r="AK28" s="307"/>
      <c r="AL28" s="307"/>
      <c r="AM28" s="297"/>
      <c r="AN28" s="308"/>
      <c r="AO28" s="297"/>
      <c r="AP28" s="309"/>
      <c r="AQ28" s="310"/>
      <c r="AR28" s="311"/>
      <c r="AS28" s="312"/>
      <c r="AT28" s="313"/>
      <c r="AU28" s="314"/>
      <c r="AV28" s="315"/>
      <c r="AW28" s="297"/>
      <c r="AX28" s="297"/>
      <c r="AY28" s="316"/>
      <c r="BC28" s="325"/>
      <c r="BD28" s="325"/>
      <c r="BE28" s="325"/>
      <c r="BF28" s="325"/>
      <c r="BI28" s="87"/>
    </row>
    <row r="29" spans="1:61" s="86" customFormat="1" hidden="1">
      <c r="A29" s="87"/>
      <c r="B29" s="87"/>
      <c r="C29" s="30"/>
      <c r="D29" s="88"/>
      <c r="E29" s="88"/>
      <c r="F29" s="88"/>
      <c r="G29" s="89"/>
      <c r="H29" s="90"/>
      <c r="I29" s="90"/>
      <c r="J29" s="90"/>
      <c r="K29" s="90"/>
      <c r="L29" s="91"/>
      <c r="M29" s="91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1"/>
      <c r="AD29" s="91"/>
      <c r="AE29" s="91"/>
      <c r="AF29" s="91"/>
      <c r="AG29" s="91"/>
      <c r="AH29" s="91"/>
      <c r="AI29" s="91"/>
      <c r="AJ29" s="93"/>
      <c r="AK29" s="94"/>
      <c r="AL29" s="94"/>
      <c r="AM29" s="88"/>
      <c r="AN29" s="88"/>
      <c r="AO29" s="88"/>
      <c r="AP29" s="96" t="s">
        <v>204</v>
      </c>
      <c r="AQ29" s="97">
        <f>SUM($AQ$35:$AQ$1034)</f>
        <v>0</v>
      </c>
      <c r="AR29" s="97">
        <f>SUM($AR$35:$AR$1034)</f>
        <v>0</v>
      </c>
      <c r="AS29" s="44">
        <f>COUNTA($AJ$35:$AJ$1034)*$AJ$34</f>
        <v>0</v>
      </c>
      <c r="AT29" s="349">
        <f>SUM(AQ29:AS29)</f>
        <v>0</v>
      </c>
      <c r="AU29" s="87"/>
      <c r="AV29" s="87"/>
      <c r="AW29" s="87"/>
      <c r="AX29" s="87"/>
      <c r="AY29" s="98"/>
      <c r="BC29" s="325"/>
      <c r="BD29" s="325"/>
      <c r="BE29" s="325"/>
      <c r="BF29" s="325"/>
      <c r="BI29" s="87"/>
    </row>
    <row r="30" spans="1:61" ht="22" hidden="1" customHeight="1">
      <c r="A30" s="42"/>
      <c r="B30" s="42"/>
      <c r="C30" s="31"/>
      <c r="D30" s="88"/>
      <c r="E30" s="88"/>
      <c r="F30" s="88"/>
      <c r="G30" s="88"/>
      <c r="H30" s="90"/>
      <c r="I30" s="99"/>
      <c r="J30" s="100" t="s">
        <v>78</v>
      </c>
      <c r="K30" s="100" t="s">
        <v>78</v>
      </c>
      <c r="L30" s="101">
        <f>COUNTA(L35:L1034)</f>
        <v>0</v>
      </c>
      <c r="M30" s="101">
        <f t="shared" ref="M30:AE30" si="5">COUNTA(M35:M1034)</f>
        <v>0</v>
      </c>
      <c r="N30" s="101">
        <f t="shared" si="5"/>
        <v>0</v>
      </c>
      <c r="O30" s="101">
        <f t="shared" si="5"/>
        <v>0</v>
      </c>
      <c r="P30" s="101">
        <f t="shared" si="5"/>
        <v>0</v>
      </c>
      <c r="Q30" s="101">
        <f t="shared" si="5"/>
        <v>0</v>
      </c>
      <c r="R30" s="101">
        <f t="shared" si="5"/>
        <v>0</v>
      </c>
      <c r="S30" s="101">
        <f t="shared" si="5"/>
        <v>0</v>
      </c>
      <c r="T30" s="101">
        <f t="shared" si="5"/>
        <v>0</v>
      </c>
      <c r="U30" s="101">
        <f t="shared" si="5"/>
        <v>0</v>
      </c>
      <c r="V30" s="101">
        <f t="shared" si="5"/>
        <v>0</v>
      </c>
      <c r="W30" s="101">
        <f t="shared" si="5"/>
        <v>0</v>
      </c>
      <c r="X30" s="101">
        <f t="shared" si="5"/>
        <v>0</v>
      </c>
      <c r="Y30" s="101" t="str">
        <f>COUNTIFS($H35:$H1034,"M",Y35:Y1034,Y33)&amp;" / "&amp;COUNTIFS($H35:$H1034,"F",Y35:Y1034,Y33)</f>
        <v>0 / 0</v>
      </c>
      <c r="Z30" s="101" t="str">
        <f>COUNTIFS($H35:$H1034,"M",Z35:Z1034,Z33)&amp;" / "&amp;COUNTIFS($H35:$H1034,"F",Z35:Z1034,Z33)</f>
        <v>0 / 0</v>
      </c>
      <c r="AA30" s="101">
        <f t="shared" si="5"/>
        <v>0</v>
      </c>
      <c r="AB30" s="101">
        <f t="shared" si="5"/>
        <v>0</v>
      </c>
      <c r="AC30" s="101">
        <f t="shared" si="5"/>
        <v>0</v>
      </c>
      <c r="AD30" s="101">
        <f t="shared" si="5"/>
        <v>0</v>
      </c>
      <c r="AE30" s="101">
        <f t="shared" si="5"/>
        <v>0</v>
      </c>
      <c r="AF30" s="101">
        <f>COUNTA(AS35:AS1034)-COUNTBLANK(AS35:AS1034)</f>
        <v>0</v>
      </c>
      <c r="AG30" s="101">
        <f t="shared" ref="AG30" si="6">COUNTA(AG35:AG1035)</f>
        <v>0</v>
      </c>
      <c r="AH30" s="88"/>
      <c r="AI30" s="88"/>
      <c r="AJ30" s="93"/>
      <c r="AK30" s="90"/>
      <c r="AL30" s="90"/>
      <c r="AM30" s="88"/>
      <c r="AN30" s="88"/>
      <c r="AO30" s="88"/>
      <c r="AP30" s="102" t="s">
        <v>150</v>
      </c>
      <c r="AQ30" s="103">
        <v>0</v>
      </c>
      <c r="AR30" s="42"/>
      <c r="AS30" s="95"/>
      <c r="AT30" s="42"/>
      <c r="AU30" s="46"/>
      <c r="AV30" s="47"/>
      <c r="AW30" s="42"/>
      <c r="AX30" s="42"/>
      <c r="AY30" s="48"/>
      <c r="BI30" s="42"/>
    </row>
    <row r="31" spans="1:61" s="2" customFormat="1" ht="17" hidden="1" thickBot="1">
      <c r="A31" s="43"/>
      <c r="B31" s="43"/>
      <c r="C31" s="31"/>
      <c r="D31" s="88"/>
      <c r="E31" s="88"/>
      <c r="F31" s="88"/>
      <c r="G31" s="88"/>
      <c r="H31" s="90"/>
      <c r="I31" s="90"/>
      <c r="J31" s="90"/>
      <c r="K31" s="90" t="s">
        <v>74</v>
      </c>
      <c r="L31" s="88">
        <v>3</v>
      </c>
      <c r="M31" s="88">
        <v>3</v>
      </c>
      <c r="N31" s="88">
        <v>3</v>
      </c>
      <c r="O31" s="88">
        <v>3</v>
      </c>
      <c r="P31" s="88">
        <v>4</v>
      </c>
      <c r="Q31" s="88">
        <v>4</v>
      </c>
      <c r="R31" s="88">
        <v>8</v>
      </c>
      <c r="S31" s="88">
        <v>10</v>
      </c>
      <c r="T31" s="88">
        <v>25</v>
      </c>
      <c r="U31" s="88">
        <v>40</v>
      </c>
      <c r="V31" s="88">
        <v>15</v>
      </c>
      <c r="W31" s="88">
        <v>10</v>
      </c>
      <c r="X31" s="88">
        <v>2</v>
      </c>
      <c r="Y31" s="88">
        <v>2</v>
      </c>
      <c r="Z31" s="88">
        <v>2</v>
      </c>
      <c r="AA31" s="88">
        <v>2</v>
      </c>
      <c r="AB31" s="88">
        <v>2</v>
      </c>
      <c r="AC31" s="88">
        <v>2</v>
      </c>
      <c r="AD31" s="88">
        <v>2</v>
      </c>
      <c r="AE31" s="88">
        <v>2</v>
      </c>
      <c r="AF31" s="88">
        <v>5</v>
      </c>
      <c r="AG31" s="88">
        <v>8</v>
      </c>
      <c r="AH31" s="88"/>
      <c r="AI31" s="88"/>
      <c r="AJ31" s="93"/>
      <c r="AK31" s="90"/>
      <c r="AL31" s="90"/>
      <c r="AM31" s="88"/>
      <c r="AN31" s="88"/>
      <c r="AO31" s="88"/>
      <c r="AP31" s="102" t="s">
        <v>154</v>
      </c>
      <c r="AQ31" s="103">
        <v>200</v>
      </c>
      <c r="AR31" s="103">
        <v>200</v>
      </c>
      <c r="AS31" s="95"/>
      <c r="AT31" s="43"/>
      <c r="AU31" s="43"/>
      <c r="AV31" s="82"/>
      <c r="AW31" s="43"/>
      <c r="AX31" s="43"/>
      <c r="AY31" s="55"/>
      <c r="BI31" s="43"/>
    </row>
    <row r="32" spans="1:61" s="117" customFormat="1" ht="22" hidden="1" customHeight="1" thickBot="1">
      <c r="A32" s="104"/>
      <c r="B32" s="104"/>
      <c r="C32" s="32"/>
      <c r="D32" s="105"/>
      <c r="E32" s="105"/>
      <c r="F32" s="105"/>
      <c r="G32" s="105"/>
      <c r="H32" s="106"/>
      <c r="I32" s="107"/>
      <c r="J32" s="108" t="s">
        <v>201</v>
      </c>
      <c r="K32" s="331">
        <f>SUM(L32:R32)</f>
        <v>0</v>
      </c>
      <c r="L32" s="330">
        <f>SUM(CEILING(L14,8)+CEILING(L15,8)+CEILING(L16,8)+CEILING(L17,8)+CEILING(L18,8)+CEILING(L19,8)+CEILING(L20,8)+CEILING(L21,8)+CEILING(L22,8)+CEILING(L23,8))/8*L31/60</f>
        <v>0</v>
      </c>
      <c r="M32" s="330">
        <f t="shared" ref="M32:S32" si="7">SUM(CEILING(M14,8)+CEILING(M15,8)+CEILING(M16,8)+CEILING(M17,8)+CEILING(M18,8)+CEILING(M19,8)+CEILING(M20,8)+CEILING(M21,8)+CEILING(M22,8)+CEILING(M23,8))/8*M31/60</f>
        <v>0</v>
      </c>
      <c r="N32" s="330">
        <f t="shared" si="7"/>
        <v>0</v>
      </c>
      <c r="O32" s="330">
        <f t="shared" si="7"/>
        <v>0</v>
      </c>
      <c r="P32" s="330">
        <f t="shared" si="7"/>
        <v>0</v>
      </c>
      <c r="Q32" s="330">
        <f t="shared" si="7"/>
        <v>0</v>
      </c>
      <c r="R32" s="330">
        <f t="shared" si="7"/>
        <v>0</v>
      </c>
      <c r="S32" s="330">
        <f t="shared" si="7"/>
        <v>0</v>
      </c>
      <c r="T32" s="330">
        <f>SUM(CEILING(T14,8)+CEILING(T15,8)+CEILING(T16,8)+CEILING(T17,8)+CEILING(T18,8)+CEILING(T19,8)+CEILING(T20,8)+CEILING(T21,8)+CEILING(T22,8)+CEILING(T23,8))/16*T31/60</f>
        <v>0</v>
      </c>
      <c r="U32" s="330">
        <f>SUM(CEILING(U14,8)+CEILING(U15,8)+CEILING(U16,8)+CEILING(U17,8)+CEILING(U18,8)+CEILING(U19,8)+CEILING(U20,8)+CEILING(U21,8)+CEILING(U22,8)+CEILING(U23,8))/16*U31/60</f>
        <v>0</v>
      </c>
      <c r="V32" s="332">
        <f>ROUNDUP(COUNTA(V$35:V$1035)*V$31/8/60,1)</f>
        <v>0</v>
      </c>
      <c r="W32" s="332">
        <f>ROUNDUP(COUNTA(W$35:W$1035)*W$31/8/60,1)</f>
        <v>0</v>
      </c>
      <c r="X32" s="109">
        <f>ROUNDUP(COUNTA(X$35:X$1035)*X$31*7/60,1)</f>
        <v>0</v>
      </c>
      <c r="Y32" s="109" t="str">
        <f>ROUNDUP(COUNTIFS($H35:$H1034,"M",Y35:Y1034,Y33)*Y$31*3/60,1)&amp;" / "&amp;ROUNDUP(COUNTIFS($H35:$H1034,"F",Y35:Y1034,Y33)*Y$31*3/60,1)</f>
        <v>0 / 0</v>
      </c>
      <c r="Z32" s="109" t="str">
        <f>ROUNDUP(COUNTIFS($H35:$H1034,"M",Z35:Z1034,Z33)*Z$31*3/60,1)&amp;" / "&amp;ROUNDUP(COUNTIFS($H35:$H1034,"F",Z35:Z1034,Z33)*Z$31*3/60,1)</f>
        <v>0 / 0</v>
      </c>
      <c r="AA32" s="109">
        <f>ROUNDUP(COUNTA(AA$35:AA$1035)*AA$31*8/60,1)</f>
        <v>0</v>
      </c>
      <c r="AB32" s="109">
        <f>ROUNDUP(COUNTA(AB$35:AB$1035)*AB$31*3/60,1)</f>
        <v>0</v>
      </c>
      <c r="AC32" s="109">
        <f>ROUNDUP(COUNTA(AC$35:AC$1035)*AC$31*3/60,1)</f>
        <v>0</v>
      </c>
      <c r="AD32" s="109">
        <f>ROUNDUP(COUNTA(AD$35:AD$1035)*AD$31*3/60,1)</f>
        <v>0</v>
      </c>
      <c r="AE32" s="109">
        <f>ROUNDUP(COUNTA(AE$35:AE$1035)*AE$31*3/60,1)</f>
        <v>0</v>
      </c>
      <c r="AF32" s="330">
        <f t="shared" ref="AF32" si="8">SUM(CEILING(AF14,8)+CEILING(AF15,8)+CEILING(AF16,8)+CEILING(AF17,8)+CEILING(AF18,8)+CEILING(AF19,8)+CEILING(AF20,8)+CEILING(AF21,8)+CEILING(AF22,8)+CEILING(AF23,8))/8*AF31/60</f>
        <v>0</v>
      </c>
      <c r="AG32" s="330">
        <f t="shared" ref="AG32" si="9">SUM(CEILING(AG14,8)+CEILING(AG15,8)+CEILING(AG16,8)+CEILING(AG17,8)+CEILING(AG18,8)+CEILING(AG19,8)+CEILING(AG20,8)+CEILING(AG21,8)+CEILING(AG22,8)+CEILING(AG23,8))/8*AG31/60</f>
        <v>0</v>
      </c>
      <c r="AH32" s="105"/>
      <c r="AI32" s="105"/>
      <c r="AJ32" s="110"/>
      <c r="AK32" s="106"/>
      <c r="AL32" s="106"/>
      <c r="AM32" s="105"/>
      <c r="AN32" s="105"/>
      <c r="AO32" s="105"/>
      <c r="AP32" s="111" t="s">
        <v>151</v>
      </c>
      <c r="AQ32" s="112">
        <v>-20</v>
      </c>
      <c r="AR32" s="104"/>
      <c r="AS32" s="113"/>
      <c r="AT32" s="104"/>
      <c r="AU32" s="104"/>
      <c r="AV32" s="114">
        <f>SUM($AV35:$AV1034)</f>
        <v>0</v>
      </c>
      <c r="AW32" s="115">
        <f>SUM(AW35:AW1035)</f>
        <v>0</v>
      </c>
      <c r="AX32" s="114"/>
      <c r="AY32" s="116"/>
      <c r="BC32" s="326"/>
      <c r="BD32" s="326"/>
      <c r="BE32" s="326"/>
      <c r="BF32" s="326"/>
      <c r="BI32" s="104"/>
    </row>
    <row r="33" spans="1:61" s="2" customFormat="1" ht="80">
      <c r="A33" s="43" t="s">
        <v>156</v>
      </c>
      <c r="B33" s="43" t="s">
        <v>131</v>
      </c>
      <c r="C33" s="31" t="s">
        <v>102</v>
      </c>
      <c r="D33" s="88" t="s">
        <v>7</v>
      </c>
      <c r="E33" s="118" t="s">
        <v>6</v>
      </c>
      <c r="F33" s="119" t="s">
        <v>161</v>
      </c>
      <c r="G33" s="119" t="s">
        <v>162</v>
      </c>
      <c r="H33" s="120" t="s">
        <v>163</v>
      </c>
      <c r="I33" s="120" t="s">
        <v>164</v>
      </c>
      <c r="J33" s="120" t="s">
        <v>165</v>
      </c>
      <c r="K33" s="120" t="str">
        <f>C2-1&amp;"/2023 HKAAA No. 年度田總註冊會員號碼"</f>
        <v>2022/2023 HKAAA No. 年度田總註冊會員號碼</v>
      </c>
      <c r="L33" s="88" t="s">
        <v>30</v>
      </c>
      <c r="M33" s="88" t="s">
        <v>5</v>
      </c>
      <c r="N33" s="88" t="s">
        <v>4</v>
      </c>
      <c r="O33" s="88" t="s">
        <v>0</v>
      </c>
      <c r="P33" s="88" t="s">
        <v>3</v>
      </c>
      <c r="Q33" s="88" t="s">
        <v>2</v>
      </c>
      <c r="R33" s="88" t="s">
        <v>1</v>
      </c>
      <c r="S33" s="88" t="s">
        <v>153</v>
      </c>
      <c r="T33" s="88" t="s">
        <v>135</v>
      </c>
      <c r="U33" s="88" t="s">
        <v>133</v>
      </c>
      <c r="V33" s="88" t="s">
        <v>134</v>
      </c>
      <c r="W33" s="88" t="s">
        <v>136</v>
      </c>
      <c r="X33" s="88" t="s">
        <v>31</v>
      </c>
      <c r="Y33" s="88" t="s">
        <v>32</v>
      </c>
      <c r="Z33" s="88" t="s">
        <v>105</v>
      </c>
      <c r="AA33" s="88" t="s">
        <v>73</v>
      </c>
      <c r="AB33" s="88" t="s">
        <v>137</v>
      </c>
      <c r="AC33" s="88" t="s">
        <v>33</v>
      </c>
      <c r="AD33" s="88" t="s">
        <v>34</v>
      </c>
      <c r="AE33" s="88" t="s">
        <v>35</v>
      </c>
      <c r="AF33" s="88" t="s">
        <v>66</v>
      </c>
      <c r="AG33" s="88" t="s">
        <v>69</v>
      </c>
      <c r="AH33" s="90" t="s">
        <v>188</v>
      </c>
      <c r="AI33" s="121" t="s">
        <v>155</v>
      </c>
      <c r="AJ33" s="93" t="s">
        <v>180</v>
      </c>
      <c r="AK33" s="318" t="s">
        <v>181</v>
      </c>
      <c r="AL33" s="90" t="s">
        <v>182</v>
      </c>
      <c r="AM33" s="119" t="s">
        <v>166</v>
      </c>
      <c r="AN33" s="90" t="s">
        <v>65</v>
      </c>
      <c r="AO33" s="119" t="s">
        <v>167</v>
      </c>
      <c r="AP33" s="119" t="s">
        <v>168</v>
      </c>
      <c r="AQ33" s="122" t="str">
        <f>"單項應付總額"&amp;" "&amp;"$"&amp;SUM(AQ35:AQ1035)</f>
        <v>單項應付總額 $0</v>
      </c>
      <c r="AR33" s="122" t="str">
        <f>"接力應付總額"&amp;" $"&amp;AR29</f>
        <v>接力應付總額 $0</v>
      </c>
      <c r="AS33" s="123" t="str">
        <f>"接力隊伍 "&amp;COUNTA(AS35:AS1034)-COUNTBLANK(AS35:AS1034)</f>
        <v>接力隊伍 0</v>
      </c>
      <c r="AT33" s="37" t="str">
        <f>"應付金額 $"&amp;AT29</f>
        <v>應付金額 $0</v>
      </c>
      <c r="AU33" s="81" t="s">
        <v>147</v>
      </c>
      <c r="AV33" s="82" t="s">
        <v>76</v>
      </c>
      <c r="AW33" s="43" t="s">
        <v>125</v>
      </c>
      <c r="AX33" s="124" t="s">
        <v>206</v>
      </c>
      <c r="AY33" s="124" t="s">
        <v>192</v>
      </c>
      <c r="AZ33" s="49"/>
      <c r="BA33" s="350" t="str">
        <f>H2&amp;" 公開及青年組參賽名單 "&amp;I4</f>
        <v>2023 公民鑽禧田徑錦標賽 公開及青年組參賽名單 2023.03.18 (星期六)</v>
      </c>
      <c r="BB33" s="350"/>
      <c r="BC33" s="350"/>
      <c r="BD33" s="353"/>
      <c r="BE33" s="353"/>
      <c r="BG33" s="42"/>
      <c r="BH33" s="43"/>
      <c r="BI33" s="43"/>
    </row>
    <row r="34" spans="1:61" s="2" customFormat="1" ht="16">
      <c r="A34" s="43"/>
      <c r="B34" s="43"/>
      <c r="C34" s="31"/>
      <c r="D34" s="88">
        <v>0</v>
      </c>
      <c r="E34" s="125" t="str">
        <f>UPPER(IF(I34="","",IF(I34&lt;$D$4,H34&amp;"O",IF(H34="M",VLOOKUP(I34,$D$4:$F$11,2,0),IF(H34="F",VLOOKUP(I34,$D$4:$F$11,3,0))))))</f>
        <v>MA</v>
      </c>
      <c r="F34" s="126" t="s">
        <v>117</v>
      </c>
      <c r="G34" s="126" t="s">
        <v>169</v>
      </c>
      <c r="H34" s="127" t="s">
        <v>77</v>
      </c>
      <c r="I34" s="127">
        <v>2004</v>
      </c>
      <c r="J34" s="127" t="s">
        <v>202</v>
      </c>
      <c r="K34" s="127" t="s">
        <v>157</v>
      </c>
      <c r="L34" s="126"/>
      <c r="M34" s="126"/>
      <c r="N34" s="126" t="s">
        <v>120</v>
      </c>
      <c r="O34" s="126"/>
      <c r="P34" s="126"/>
      <c r="Q34" s="126"/>
      <c r="R34" s="126"/>
      <c r="S34" s="126"/>
      <c r="T34" s="126"/>
      <c r="U34" s="126"/>
      <c r="V34" s="126"/>
      <c r="W34" s="126"/>
      <c r="X34" s="126" t="s">
        <v>41</v>
      </c>
      <c r="Y34" s="126"/>
      <c r="Z34" s="126"/>
      <c r="AA34" s="126"/>
      <c r="AB34" s="126"/>
      <c r="AC34" s="126" t="s">
        <v>142</v>
      </c>
      <c r="AD34" s="126"/>
      <c r="AE34" s="126"/>
      <c r="AF34" s="126"/>
      <c r="AG34" s="126"/>
      <c r="AH34" s="126" t="s">
        <v>203</v>
      </c>
      <c r="AI34" s="126"/>
      <c r="AJ34" s="128">
        <v>60</v>
      </c>
      <c r="AK34" s="127" t="s">
        <v>191</v>
      </c>
      <c r="AL34" s="127" t="s">
        <v>183</v>
      </c>
      <c r="AM34" s="126" t="s">
        <v>122</v>
      </c>
      <c r="AN34" s="126"/>
      <c r="AO34" s="126" t="s">
        <v>121</v>
      </c>
      <c r="AP34" s="126">
        <v>88877799</v>
      </c>
      <c r="AQ34" s="129">
        <f>IF($I34="","",IF(COUNTA(L34:AE34)&gt;3,"Events Over Limit",IF(COUNTA(L34:AE34)=0,"Please entry at least 1 indv., event",IF(AL34="Y",0+AJ34,IF(COUNTA(AK34)=1,COUNTA(L34:AE34)*$AQ$31+$AQ$30+$AQ$32+AJ34,IF(COUNTA(AK34)=0,COUNTA(L34:AE34)*$AQ$31+$AQ$30+AJ34,"Error"))))))</f>
        <v>60</v>
      </c>
      <c r="AR34" s="36">
        <f>IF(AH34="","",IF(COUNTA(AF34:AG34)&gt;1,"Pls choose only 1 relay",$AR$31))</f>
        <v>200</v>
      </c>
      <c r="AS34" s="36"/>
      <c r="AT34" s="129">
        <f t="shared" ref="AT34" si="10">IF(AQ34="","",SUM(AQ34:AR34))</f>
        <v>260</v>
      </c>
      <c r="AU34" s="81"/>
      <c r="AV34" s="82"/>
      <c r="AW34" s="43"/>
      <c r="AX34" s="43"/>
      <c r="AY34" s="55" t="s">
        <v>185</v>
      </c>
      <c r="AZ34" s="2" t="s">
        <v>127</v>
      </c>
      <c r="BA34" s="2" t="s">
        <v>129</v>
      </c>
      <c r="BB34" s="2" t="s">
        <v>126</v>
      </c>
      <c r="BC34" s="2" t="s">
        <v>146</v>
      </c>
      <c r="BD34" s="2" t="s">
        <v>128</v>
      </c>
      <c r="BE34" s="2" t="s">
        <v>200</v>
      </c>
      <c r="BF34" s="352" t="str">
        <f>AN33</f>
        <v>團體/學校名稱 Organ./School Name</v>
      </c>
      <c r="BG34" s="43" t="str">
        <f>AO33</f>
        <v>*聯絡人姓名</v>
      </c>
      <c r="BH34" s="43" t="s">
        <v>148</v>
      </c>
      <c r="BI34" s="43"/>
    </row>
    <row r="35" spans="1:61" s="132" customFormat="1" ht="13" customHeight="1">
      <c r="A35" s="125" t="str">
        <f t="shared" ref="A35:A98" si="11">UPPER(IF($I35="","",IF($I35&lt;$D$4,$H35&amp;"O",IF($H35="M",VLOOKUP($I35,$D$4:$F$11,2,0),IF($H35="F",VLOOKUP($I35,$D$4:$F$11,3,0))))))</f>
        <v/>
      </c>
      <c r="B35" s="130" t="str">
        <f t="shared" ref="B35:B98" si="12">IF(G35="","",IF(C35="","X",E35&amp;TEXT(C35,"000")))</f>
        <v/>
      </c>
      <c r="C35" s="131"/>
      <c r="D35" s="125">
        <v>1</v>
      </c>
      <c r="E35" s="125" t="str">
        <f t="shared" ref="E35:E98" si="13">IF(COUNTA($R35:$W35)&gt;0,$H35&amp;"O",IF(COUNTA($Z35:$AB35)&gt;0,$H35&amp;"O",IF($AY35="OPEN",$H35&amp;"O",$A35)))</f>
        <v/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35"/>
      <c r="AI35" s="125" t="str">
        <f t="shared" ref="AI35:AI98" si="14">IF(AH35="","",IF(COUNTIF(AH$35:AH$1035,$AH35)&lt;4,"每隊最少4人",IF(COUNTIF(AH$35:AH$1035,AH35)&gt;6,"每隊最多6人",COUNTIF(AH$35:AH$1035,AH35))))</f>
        <v/>
      </c>
      <c r="AJ35" s="18"/>
      <c r="AK35" s="35"/>
      <c r="AL35" s="5"/>
      <c r="AM35" s="5"/>
      <c r="AN35" s="5"/>
      <c r="AO35" s="5"/>
      <c r="AP35" s="5"/>
      <c r="AQ35" s="133" t="str">
        <f t="shared" ref="AQ35:AQ98" si="15">IF($I35="","",IF(COUNTA(L35:AE35)&gt;3,"超過3項個人項目",IF(COUNTA(L35:AE35)=0,"最少選1個人項目",IF(AL35="Y",0,IF(COUNTA(AK35)=1,COUNTA(L35:AE35)*($AQ$31+$AQ$32)+$AQ$30,IF(COUNTA(AK35)=0,COUNTA(L35:AE35)*($AQ$31+$AQ$30),"Error"))))))</f>
        <v/>
      </c>
      <c r="AR35" s="133" t="str">
        <f>IF(I36="","",IF(COUNTA(AF35:AG35)&gt;1,"只可選1項接力",IF(AS35="",0,$AR$31)))</f>
        <v/>
      </c>
      <c r="AS35" s="7" t="str">
        <f>UPPER(IF($AH35="","",IF(COUNTIF($AS$34:$AS34,$AH35)&lt;1,$AH35,"")))</f>
        <v/>
      </c>
      <c r="AT35" s="133" t="str">
        <f t="shared" ref="AT35:AT98" si="16">IF(E35="","",IF(AJ35="",AQ35+AR35+AU35,AQ35+AR35+AU35+$AJ$34))</f>
        <v/>
      </c>
      <c r="AU35" s="19"/>
      <c r="AV35" s="16"/>
      <c r="AW35" s="134" t="str">
        <f t="shared" ref="AW35:AW98" si="17">IF(AT35="","",IF(AV35-AT35=0,"",AV35-AT35))</f>
        <v/>
      </c>
      <c r="AX35" s="5"/>
      <c r="AY35" s="144"/>
      <c r="AZ35" s="132" t="str">
        <f t="shared" ref="AZ35:AZ98" si="18">B35</f>
        <v/>
      </c>
      <c r="BA35" s="132" t="str">
        <f t="shared" ref="BA35:BA98" si="19">E35</f>
        <v/>
      </c>
      <c r="BB35" s="132" t="str">
        <f t="shared" ref="BB35:BB98" si="20">SUBSTITUTE(F35," ","")</f>
        <v/>
      </c>
      <c r="BC35" s="132" t="str">
        <f t="shared" ref="BC35:BC98" si="21">UPPER(TRIM($G35))</f>
        <v/>
      </c>
      <c r="BD35" s="132" t="str">
        <f t="shared" ref="BD35:BD98" si="22">UPPER(TRIM(CONCATENATE(L35&amp;" ",M35&amp;" ",N35&amp;" ",O35&amp;" ",P35&amp;" ",Q35&amp;" ",R35&amp;" ",S35&amp;" ",T35&amp;" ",U35&amp;" ",V35&amp;" ",W35&amp;" ",X35&amp;" ",Y35&amp;" ",Z35&amp;" ",AA35&amp;" ",AB35&amp;" ",AC35&amp;" ",AD35&amp;" ",AE35&amp;" ",AF35&amp;" ",AG35)))</f>
        <v/>
      </c>
      <c r="BE35" s="132" t="str">
        <f>IF(AH35="","",UPPER(AH35))</f>
        <v/>
      </c>
      <c r="BF35" s="132" t="str">
        <f t="shared" ref="BF35:BF98" si="23">IF(AN35="","",UPPER(AN35))</f>
        <v/>
      </c>
      <c r="BG35" s="132" t="str">
        <f t="shared" ref="BG35:BG98" si="24">IF(AO35="","",PROPER(AO35))</f>
        <v/>
      </c>
      <c r="BH35" s="132" t="str">
        <f t="shared" ref="BH35:BH98" si="25">IF(AX35="","",PROPER(AX35))</f>
        <v/>
      </c>
      <c r="BI35" s="125"/>
    </row>
    <row r="36" spans="1:61" s="132" customFormat="1" ht="13" customHeight="1">
      <c r="A36" s="125" t="str">
        <f t="shared" si="11"/>
        <v/>
      </c>
      <c r="B36" s="130" t="str">
        <f t="shared" si="12"/>
        <v/>
      </c>
      <c r="C36" s="131"/>
      <c r="D36" s="125">
        <v>2</v>
      </c>
      <c r="E36" s="125" t="str">
        <f t="shared" si="13"/>
        <v/>
      </c>
      <c r="F36" s="319"/>
      <c r="G36" s="320"/>
      <c r="H36" s="320"/>
      <c r="I36" s="320"/>
      <c r="J36" s="32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35"/>
      <c r="AI36" s="125" t="str">
        <f t="shared" si="14"/>
        <v/>
      </c>
      <c r="AJ36" s="18"/>
      <c r="AK36" s="35"/>
      <c r="AL36" s="5"/>
      <c r="AM36" s="321"/>
      <c r="AN36" s="320"/>
      <c r="AO36" s="320"/>
      <c r="AP36" s="320"/>
      <c r="AQ36" s="133" t="str">
        <f t="shared" si="15"/>
        <v/>
      </c>
      <c r="AR36" s="133" t="str">
        <f t="shared" ref="AR36:AR99" si="26">IF(I37="","",IF(COUNTA(AF36:AG36)&gt;1,"只可選1項接力",IF(AS36="",0,$AR$31)))</f>
        <v/>
      </c>
      <c r="AS36" s="7" t="str">
        <f>UPPER(IF($AH36="","",IF(COUNTIF($AS$34:$AS35,$AH36)&lt;1,$AH36,"")))</f>
        <v/>
      </c>
      <c r="AT36" s="133" t="str">
        <f t="shared" si="16"/>
        <v/>
      </c>
      <c r="AU36" s="19"/>
      <c r="AV36" s="16"/>
      <c r="AW36" s="134" t="str">
        <f t="shared" si="17"/>
        <v/>
      </c>
      <c r="AX36" s="5"/>
      <c r="AY36" s="144"/>
      <c r="AZ36" s="132" t="str">
        <f t="shared" si="18"/>
        <v/>
      </c>
      <c r="BA36" s="132" t="str">
        <f t="shared" si="19"/>
        <v/>
      </c>
      <c r="BB36" s="132" t="str">
        <f t="shared" si="20"/>
        <v/>
      </c>
      <c r="BC36" s="132" t="str">
        <f t="shared" si="21"/>
        <v/>
      </c>
      <c r="BD36" s="132" t="str">
        <f t="shared" si="22"/>
        <v/>
      </c>
      <c r="BE36" s="132" t="str">
        <f t="shared" ref="BE36:BE99" si="27">IF(AH36="","",UPPER(AH36))</f>
        <v/>
      </c>
      <c r="BF36" s="132" t="str">
        <f t="shared" si="23"/>
        <v/>
      </c>
      <c r="BG36" s="132" t="str">
        <f t="shared" si="24"/>
        <v/>
      </c>
      <c r="BH36" s="132" t="str">
        <f t="shared" si="25"/>
        <v/>
      </c>
      <c r="BI36" s="125"/>
    </row>
    <row r="37" spans="1:61" s="132" customFormat="1" ht="13" customHeight="1">
      <c r="A37" s="125" t="str">
        <f t="shared" si="11"/>
        <v/>
      </c>
      <c r="B37" s="130" t="str">
        <f t="shared" si="12"/>
        <v/>
      </c>
      <c r="C37" s="131"/>
      <c r="D37" s="125">
        <v>3</v>
      </c>
      <c r="E37" s="125" t="str">
        <f t="shared" si="13"/>
        <v/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35"/>
      <c r="AI37" s="125" t="str">
        <f t="shared" si="14"/>
        <v/>
      </c>
      <c r="AJ37" s="18"/>
      <c r="AK37" s="35"/>
      <c r="AL37" s="5"/>
      <c r="AM37" s="5"/>
      <c r="AN37" s="5"/>
      <c r="AO37" s="5"/>
      <c r="AP37" s="5"/>
      <c r="AQ37" s="133" t="str">
        <f t="shared" si="15"/>
        <v/>
      </c>
      <c r="AR37" s="133" t="str">
        <f t="shared" si="26"/>
        <v/>
      </c>
      <c r="AS37" s="7" t="str">
        <f>UPPER(IF($AH37="","",IF(COUNTIF($AS$34:$AS36,$AH37)&lt;1,$AH37,"")))</f>
        <v/>
      </c>
      <c r="AT37" s="133" t="str">
        <f t="shared" si="16"/>
        <v/>
      </c>
      <c r="AU37" s="19"/>
      <c r="AV37" s="16"/>
      <c r="AW37" s="134" t="str">
        <f t="shared" si="17"/>
        <v/>
      </c>
      <c r="AX37" s="5"/>
      <c r="AY37" s="144"/>
      <c r="AZ37" s="132" t="str">
        <f t="shared" si="18"/>
        <v/>
      </c>
      <c r="BA37" s="132" t="str">
        <f t="shared" si="19"/>
        <v/>
      </c>
      <c r="BB37" s="132" t="str">
        <f t="shared" si="20"/>
        <v/>
      </c>
      <c r="BC37" s="132" t="str">
        <f t="shared" si="21"/>
        <v/>
      </c>
      <c r="BD37" s="132" t="str">
        <f t="shared" si="22"/>
        <v/>
      </c>
      <c r="BE37" s="132" t="str">
        <f t="shared" si="27"/>
        <v/>
      </c>
      <c r="BF37" s="132" t="str">
        <f t="shared" si="23"/>
        <v/>
      </c>
      <c r="BG37" s="132" t="str">
        <f t="shared" si="24"/>
        <v/>
      </c>
      <c r="BH37" s="132" t="str">
        <f t="shared" si="25"/>
        <v/>
      </c>
      <c r="BI37" s="125"/>
    </row>
    <row r="38" spans="1:61" s="132" customFormat="1" ht="13" customHeight="1">
      <c r="A38" s="125" t="str">
        <f t="shared" si="11"/>
        <v/>
      </c>
      <c r="B38" s="130" t="str">
        <f t="shared" si="12"/>
        <v/>
      </c>
      <c r="C38" s="131"/>
      <c r="D38" s="125">
        <v>4</v>
      </c>
      <c r="E38" s="125" t="str">
        <f t="shared" si="13"/>
        <v/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35"/>
      <c r="AI38" s="125" t="str">
        <f t="shared" si="14"/>
        <v/>
      </c>
      <c r="AJ38" s="18"/>
      <c r="AK38" s="35"/>
      <c r="AL38" s="5"/>
      <c r="AM38" s="5"/>
      <c r="AN38" s="5"/>
      <c r="AO38" s="5"/>
      <c r="AP38" s="5"/>
      <c r="AQ38" s="133" t="str">
        <f t="shared" si="15"/>
        <v/>
      </c>
      <c r="AR38" s="133" t="str">
        <f t="shared" si="26"/>
        <v/>
      </c>
      <c r="AS38" s="7" t="str">
        <f>UPPER(IF($AH38="","",IF(COUNTIF($AS$34:$AS37,$AH38)&lt;1,$AH38,"")))</f>
        <v/>
      </c>
      <c r="AT38" s="133" t="str">
        <f t="shared" si="16"/>
        <v/>
      </c>
      <c r="AU38" s="19"/>
      <c r="AV38" s="16"/>
      <c r="AW38" s="134" t="str">
        <f t="shared" si="17"/>
        <v/>
      </c>
      <c r="AX38" s="5"/>
      <c r="AY38" s="144"/>
      <c r="AZ38" s="132" t="str">
        <f t="shared" si="18"/>
        <v/>
      </c>
      <c r="BA38" s="132" t="str">
        <f t="shared" si="19"/>
        <v/>
      </c>
      <c r="BB38" s="132" t="str">
        <f t="shared" si="20"/>
        <v/>
      </c>
      <c r="BC38" s="132" t="str">
        <f t="shared" si="21"/>
        <v/>
      </c>
      <c r="BD38" s="132" t="str">
        <f t="shared" si="22"/>
        <v/>
      </c>
      <c r="BE38" s="132" t="str">
        <f t="shared" si="27"/>
        <v/>
      </c>
      <c r="BF38" s="132" t="str">
        <f t="shared" si="23"/>
        <v/>
      </c>
      <c r="BG38" s="132" t="str">
        <f t="shared" si="24"/>
        <v/>
      </c>
      <c r="BH38" s="132" t="str">
        <f t="shared" si="25"/>
        <v/>
      </c>
      <c r="BI38" s="125"/>
    </row>
    <row r="39" spans="1:61" s="132" customFormat="1" ht="13" customHeight="1">
      <c r="A39" s="125" t="str">
        <f t="shared" si="11"/>
        <v/>
      </c>
      <c r="B39" s="130" t="str">
        <f t="shared" si="12"/>
        <v/>
      </c>
      <c r="C39" s="131"/>
      <c r="D39" s="125">
        <v>5</v>
      </c>
      <c r="E39" s="125" t="str">
        <f t="shared" si="13"/>
        <v/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35"/>
      <c r="AI39" s="125" t="str">
        <f t="shared" si="14"/>
        <v/>
      </c>
      <c r="AJ39" s="18"/>
      <c r="AK39" s="35"/>
      <c r="AL39" s="5"/>
      <c r="AM39" s="5"/>
      <c r="AN39" s="5"/>
      <c r="AO39" s="5"/>
      <c r="AP39" s="5"/>
      <c r="AQ39" s="133" t="str">
        <f t="shared" si="15"/>
        <v/>
      </c>
      <c r="AR39" s="133" t="str">
        <f t="shared" si="26"/>
        <v/>
      </c>
      <c r="AS39" s="7" t="str">
        <f>UPPER(IF($AH39="","",IF(COUNTIF($AS$34:$AS38,$AH39)&lt;1,$AH39,"")))</f>
        <v/>
      </c>
      <c r="AT39" s="133" t="str">
        <f t="shared" si="16"/>
        <v/>
      </c>
      <c r="AU39" s="19"/>
      <c r="AV39" s="16"/>
      <c r="AW39" s="134" t="str">
        <f t="shared" si="17"/>
        <v/>
      </c>
      <c r="AX39" s="5"/>
      <c r="AY39" s="144"/>
      <c r="AZ39" s="132" t="str">
        <f t="shared" si="18"/>
        <v/>
      </c>
      <c r="BA39" s="132" t="str">
        <f t="shared" si="19"/>
        <v/>
      </c>
      <c r="BB39" s="132" t="str">
        <f t="shared" si="20"/>
        <v/>
      </c>
      <c r="BC39" s="132" t="str">
        <f t="shared" si="21"/>
        <v/>
      </c>
      <c r="BD39" s="132" t="str">
        <f t="shared" si="22"/>
        <v/>
      </c>
      <c r="BE39" s="132" t="str">
        <f t="shared" si="27"/>
        <v/>
      </c>
      <c r="BF39" s="132" t="str">
        <f t="shared" si="23"/>
        <v/>
      </c>
      <c r="BG39" s="132" t="str">
        <f t="shared" si="24"/>
        <v/>
      </c>
      <c r="BH39" s="132" t="str">
        <f t="shared" si="25"/>
        <v/>
      </c>
      <c r="BI39" s="125"/>
    </row>
    <row r="40" spans="1:61" s="132" customFormat="1" ht="13" customHeight="1">
      <c r="A40" s="125" t="str">
        <f t="shared" si="11"/>
        <v/>
      </c>
      <c r="B40" s="130" t="str">
        <f t="shared" si="12"/>
        <v/>
      </c>
      <c r="C40" s="131"/>
      <c r="D40" s="125">
        <v>6</v>
      </c>
      <c r="E40" s="125" t="str">
        <f t="shared" si="13"/>
        <v/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35"/>
      <c r="AI40" s="125" t="str">
        <f t="shared" si="14"/>
        <v/>
      </c>
      <c r="AJ40" s="18"/>
      <c r="AK40" s="35"/>
      <c r="AL40" s="5"/>
      <c r="AM40" s="5"/>
      <c r="AN40" s="5"/>
      <c r="AO40" s="5"/>
      <c r="AP40" s="5"/>
      <c r="AQ40" s="133" t="str">
        <f t="shared" si="15"/>
        <v/>
      </c>
      <c r="AR40" s="133" t="str">
        <f t="shared" si="26"/>
        <v/>
      </c>
      <c r="AS40" s="7" t="str">
        <f>UPPER(IF($AH40="","",IF(COUNTIF($AS$34:$AS39,$AH40)&lt;1,$AH40,"")))</f>
        <v/>
      </c>
      <c r="AT40" s="133" t="str">
        <f t="shared" si="16"/>
        <v/>
      </c>
      <c r="AU40" s="19"/>
      <c r="AV40" s="16"/>
      <c r="AW40" s="134" t="str">
        <f t="shared" si="17"/>
        <v/>
      </c>
      <c r="AX40" s="5"/>
      <c r="AY40" s="144"/>
      <c r="AZ40" s="132" t="str">
        <f t="shared" si="18"/>
        <v/>
      </c>
      <c r="BA40" s="132" t="str">
        <f t="shared" si="19"/>
        <v/>
      </c>
      <c r="BB40" s="132" t="str">
        <f t="shared" si="20"/>
        <v/>
      </c>
      <c r="BC40" s="132" t="str">
        <f t="shared" si="21"/>
        <v/>
      </c>
      <c r="BD40" s="132" t="str">
        <f t="shared" si="22"/>
        <v/>
      </c>
      <c r="BE40" s="132" t="str">
        <f t="shared" si="27"/>
        <v/>
      </c>
      <c r="BF40" s="132" t="str">
        <f t="shared" si="23"/>
        <v/>
      </c>
      <c r="BG40" s="132" t="str">
        <f t="shared" si="24"/>
        <v/>
      </c>
      <c r="BH40" s="132" t="str">
        <f t="shared" si="25"/>
        <v/>
      </c>
      <c r="BI40" s="125"/>
    </row>
    <row r="41" spans="1:61" s="132" customFormat="1" ht="13" customHeight="1">
      <c r="A41" s="125" t="str">
        <f t="shared" si="11"/>
        <v/>
      </c>
      <c r="B41" s="130" t="str">
        <f t="shared" si="12"/>
        <v/>
      </c>
      <c r="C41" s="131"/>
      <c r="D41" s="125">
        <v>7</v>
      </c>
      <c r="E41" s="125" t="str">
        <f t="shared" si="13"/>
        <v/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35"/>
      <c r="AI41" s="125" t="str">
        <f t="shared" si="14"/>
        <v/>
      </c>
      <c r="AJ41" s="18"/>
      <c r="AK41" s="35"/>
      <c r="AL41" s="5"/>
      <c r="AM41" s="5"/>
      <c r="AN41" s="5"/>
      <c r="AO41" s="5"/>
      <c r="AP41" s="5"/>
      <c r="AQ41" s="133" t="str">
        <f t="shared" si="15"/>
        <v/>
      </c>
      <c r="AR41" s="133" t="str">
        <f t="shared" si="26"/>
        <v/>
      </c>
      <c r="AS41" s="7" t="str">
        <f>UPPER(IF($AH41="","",IF(COUNTIF($AS$34:$AS40,$AH41)&lt;1,$AH41,"")))</f>
        <v/>
      </c>
      <c r="AT41" s="133" t="str">
        <f t="shared" si="16"/>
        <v/>
      </c>
      <c r="AU41" s="19"/>
      <c r="AV41" s="16"/>
      <c r="AW41" s="134" t="str">
        <f t="shared" si="17"/>
        <v/>
      </c>
      <c r="AX41" s="5"/>
      <c r="AY41" s="144"/>
      <c r="AZ41" s="132" t="str">
        <f t="shared" si="18"/>
        <v/>
      </c>
      <c r="BA41" s="132" t="str">
        <f t="shared" si="19"/>
        <v/>
      </c>
      <c r="BB41" s="132" t="str">
        <f t="shared" si="20"/>
        <v/>
      </c>
      <c r="BC41" s="132" t="str">
        <f t="shared" si="21"/>
        <v/>
      </c>
      <c r="BD41" s="132" t="str">
        <f t="shared" si="22"/>
        <v/>
      </c>
      <c r="BE41" s="132" t="str">
        <f t="shared" si="27"/>
        <v/>
      </c>
      <c r="BF41" s="132" t="str">
        <f t="shared" si="23"/>
        <v/>
      </c>
      <c r="BG41" s="132" t="str">
        <f t="shared" si="24"/>
        <v/>
      </c>
      <c r="BH41" s="132" t="str">
        <f t="shared" si="25"/>
        <v/>
      </c>
      <c r="BI41" s="125"/>
    </row>
    <row r="42" spans="1:61" s="132" customFormat="1" ht="13" customHeight="1">
      <c r="A42" s="125" t="str">
        <f t="shared" si="11"/>
        <v/>
      </c>
      <c r="B42" s="130" t="str">
        <f t="shared" si="12"/>
        <v/>
      </c>
      <c r="C42" s="131"/>
      <c r="D42" s="125">
        <v>8</v>
      </c>
      <c r="E42" s="125" t="str">
        <f t="shared" si="13"/>
        <v/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5"/>
      <c r="AI42" s="125" t="str">
        <f t="shared" si="14"/>
        <v/>
      </c>
      <c r="AJ42" s="18"/>
      <c r="AK42" s="35"/>
      <c r="AL42" s="5"/>
      <c r="AM42" s="5"/>
      <c r="AN42" s="5"/>
      <c r="AO42" s="5"/>
      <c r="AP42" s="5"/>
      <c r="AQ42" s="133" t="str">
        <f t="shared" si="15"/>
        <v/>
      </c>
      <c r="AR42" s="133" t="str">
        <f t="shared" si="26"/>
        <v/>
      </c>
      <c r="AS42" s="7" t="str">
        <f>UPPER(IF($AH42="","",IF(COUNTIF($AS$34:$AS41,$AH42)&lt;1,$AH42,"")))</f>
        <v/>
      </c>
      <c r="AT42" s="133" t="str">
        <f t="shared" si="16"/>
        <v/>
      </c>
      <c r="AU42" s="19"/>
      <c r="AV42" s="16"/>
      <c r="AW42" s="134" t="str">
        <f t="shared" si="17"/>
        <v/>
      </c>
      <c r="AX42" s="5"/>
      <c r="AY42" s="144"/>
      <c r="AZ42" s="132" t="str">
        <f t="shared" si="18"/>
        <v/>
      </c>
      <c r="BA42" s="132" t="str">
        <f t="shared" si="19"/>
        <v/>
      </c>
      <c r="BB42" s="132" t="str">
        <f t="shared" si="20"/>
        <v/>
      </c>
      <c r="BC42" s="132" t="str">
        <f t="shared" si="21"/>
        <v/>
      </c>
      <c r="BD42" s="132" t="str">
        <f t="shared" si="22"/>
        <v/>
      </c>
      <c r="BE42" s="132" t="str">
        <f t="shared" si="27"/>
        <v/>
      </c>
      <c r="BF42" s="132" t="str">
        <f t="shared" si="23"/>
        <v/>
      </c>
      <c r="BG42" s="132" t="str">
        <f t="shared" si="24"/>
        <v/>
      </c>
      <c r="BH42" s="132" t="str">
        <f t="shared" si="25"/>
        <v/>
      </c>
      <c r="BI42" s="125"/>
    </row>
    <row r="43" spans="1:61" s="132" customFormat="1" ht="13" customHeight="1">
      <c r="A43" s="125" t="str">
        <f t="shared" si="11"/>
        <v/>
      </c>
      <c r="B43" s="130" t="str">
        <f t="shared" si="12"/>
        <v/>
      </c>
      <c r="C43" s="131"/>
      <c r="D43" s="125">
        <v>9</v>
      </c>
      <c r="E43" s="125" t="str">
        <f t="shared" si="13"/>
        <v/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35"/>
      <c r="AI43" s="125" t="str">
        <f t="shared" si="14"/>
        <v/>
      </c>
      <c r="AJ43" s="18"/>
      <c r="AK43" s="35"/>
      <c r="AL43" s="5"/>
      <c r="AM43" s="5"/>
      <c r="AN43" s="5"/>
      <c r="AO43" s="5"/>
      <c r="AP43" s="5"/>
      <c r="AQ43" s="133" t="str">
        <f t="shared" si="15"/>
        <v/>
      </c>
      <c r="AR43" s="133" t="str">
        <f t="shared" si="26"/>
        <v/>
      </c>
      <c r="AS43" s="7" t="str">
        <f>UPPER(IF($AH43="","",IF(COUNTIF($AS$34:$AS42,$AH43)&lt;1,$AH43,"")))</f>
        <v/>
      </c>
      <c r="AT43" s="133" t="str">
        <f t="shared" si="16"/>
        <v/>
      </c>
      <c r="AU43" s="19"/>
      <c r="AV43" s="16"/>
      <c r="AW43" s="134" t="str">
        <f t="shared" si="17"/>
        <v/>
      </c>
      <c r="AX43" s="5"/>
      <c r="AY43" s="144"/>
      <c r="AZ43" s="132" t="str">
        <f t="shared" si="18"/>
        <v/>
      </c>
      <c r="BA43" s="132" t="str">
        <f t="shared" si="19"/>
        <v/>
      </c>
      <c r="BB43" s="132" t="str">
        <f t="shared" si="20"/>
        <v/>
      </c>
      <c r="BC43" s="132" t="str">
        <f t="shared" si="21"/>
        <v/>
      </c>
      <c r="BD43" s="132" t="str">
        <f t="shared" si="22"/>
        <v/>
      </c>
      <c r="BE43" s="132" t="str">
        <f t="shared" si="27"/>
        <v/>
      </c>
      <c r="BF43" s="132" t="str">
        <f t="shared" si="23"/>
        <v/>
      </c>
      <c r="BG43" s="132" t="str">
        <f t="shared" si="24"/>
        <v/>
      </c>
      <c r="BH43" s="132" t="str">
        <f t="shared" si="25"/>
        <v/>
      </c>
      <c r="BI43" s="125"/>
    </row>
    <row r="44" spans="1:61" s="132" customFormat="1" ht="13" customHeight="1">
      <c r="A44" s="125" t="str">
        <f t="shared" si="11"/>
        <v/>
      </c>
      <c r="B44" s="130" t="str">
        <f t="shared" si="12"/>
        <v/>
      </c>
      <c r="C44" s="131"/>
      <c r="D44" s="125">
        <v>10</v>
      </c>
      <c r="E44" s="125" t="str">
        <f t="shared" si="13"/>
        <v/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1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35"/>
      <c r="AI44" s="125" t="str">
        <f t="shared" si="14"/>
        <v/>
      </c>
      <c r="AJ44" s="18"/>
      <c r="AK44" s="35"/>
      <c r="AL44" s="5"/>
      <c r="AM44" s="5"/>
      <c r="AN44" s="5"/>
      <c r="AO44" s="5"/>
      <c r="AP44" s="5"/>
      <c r="AQ44" s="133" t="str">
        <f t="shared" si="15"/>
        <v/>
      </c>
      <c r="AR44" s="133" t="str">
        <f t="shared" si="26"/>
        <v/>
      </c>
      <c r="AS44" s="7" t="str">
        <f>UPPER(IF($AH44="","",IF(COUNTIF($AS$34:$AS43,$AH44)&lt;1,$AH44,"")))</f>
        <v/>
      </c>
      <c r="AT44" s="133" t="str">
        <f t="shared" si="16"/>
        <v/>
      </c>
      <c r="AU44" s="19"/>
      <c r="AV44" s="16"/>
      <c r="AW44" s="134" t="str">
        <f t="shared" si="17"/>
        <v/>
      </c>
      <c r="AX44" s="5"/>
      <c r="AY44" s="144"/>
      <c r="AZ44" s="132" t="str">
        <f t="shared" si="18"/>
        <v/>
      </c>
      <c r="BA44" s="132" t="str">
        <f t="shared" si="19"/>
        <v/>
      </c>
      <c r="BB44" s="132" t="str">
        <f t="shared" si="20"/>
        <v/>
      </c>
      <c r="BC44" s="132" t="str">
        <f t="shared" si="21"/>
        <v/>
      </c>
      <c r="BD44" s="132" t="str">
        <f t="shared" si="22"/>
        <v/>
      </c>
      <c r="BE44" s="132" t="str">
        <f t="shared" si="27"/>
        <v/>
      </c>
      <c r="BF44" s="132" t="str">
        <f t="shared" si="23"/>
        <v/>
      </c>
      <c r="BG44" s="132" t="str">
        <f t="shared" si="24"/>
        <v/>
      </c>
      <c r="BH44" s="132" t="str">
        <f t="shared" si="25"/>
        <v/>
      </c>
      <c r="BI44" s="125"/>
    </row>
    <row r="45" spans="1:61" s="132" customFormat="1" ht="13" customHeight="1">
      <c r="A45" s="125" t="str">
        <f t="shared" si="11"/>
        <v/>
      </c>
      <c r="B45" s="130" t="str">
        <f t="shared" si="12"/>
        <v/>
      </c>
      <c r="C45" s="131"/>
      <c r="D45" s="125">
        <v>11</v>
      </c>
      <c r="E45" s="125" t="str">
        <f t="shared" si="13"/>
        <v/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35"/>
      <c r="AI45" s="125" t="str">
        <f t="shared" si="14"/>
        <v/>
      </c>
      <c r="AJ45" s="18"/>
      <c r="AK45" s="35"/>
      <c r="AL45" s="5"/>
      <c r="AM45" s="5"/>
      <c r="AN45" s="5"/>
      <c r="AO45" s="5"/>
      <c r="AP45" s="5"/>
      <c r="AQ45" s="133" t="str">
        <f t="shared" si="15"/>
        <v/>
      </c>
      <c r="AR45" s="133" t="str">
        <f t="shared" si="26"/>
        <v/>
      </c>
      <c r="AS45" s="7" t="str">
        <f>UPPER(IF($AH45="","",IF(COUNTIF($AS$34:$AS44,$AH45)&lt;1,$AH45,"")))</f>
        <v/>
      </c>
      <c r="AT45" s="133" t="str">
        <f t="shared" si="16"/>
        <v/>
      </c>
      <c r="AU45" s="19"/>
      <c r="AV45" s="16"/>
      <c r="AW45" s="134" t="str">
        <f t="shared" si="17"/>
        <v/>
      </c>
      <c r="AX45" s="5"/>
      <c r="AY45" s="144"/>
      <c r="AZ45" s="132" t="str">
        <f t="shared" si="18"/>
        <v/>
      </c>
      <c r="BA45" s="132" t="str">
        <f t="shared" si="19"/>
        <v/>
      </c>
      <c r="BB45" s="132" t="str">
        <f t="shared" si="20"/>
        <v/>
      </c>
      <c r="BC45" s="132" t="str">
        <f t="shared" si="21"/>
        <v/>
      </c>
      <c r="BD45" s="132" t="str">
        <f t="shared" si="22"/>
        <v/>
      </c>
      <c r="BE45" s="132" t="str">
        <f t="shared" si="27"/>
        <v/>
      </c>
      <c r="BF45" s="132" t="str">
        <f t="shared" si="23"/>
        <v/>
      </c>
      <c r="BG45" s="132" t="str">
        <f t="shared" si="24"/>
        <v/>
      </c>
      <c r="BH45" s="132" t="str">
        <f t="shared" si="25"/>
        <v/>
      </c>
      <c r="BI45" s="125"/>
    </row>
    <row r="46" spans="1:61" s="132" customFormat="1" ht="13" customHeight="1">
      <c r="A46" s="125" t="str">
        <f t="shared" si="11"/>
        <v/>
      </c>
      <c r="B46" s="130" t="str">
        <f t="shared" si="12"/>
        <v/>
      </c>
      <c r="C46" s="131"/>
      <c r="D46" s="125">
        <v>12</v>
      </c>
      <c r="E46" s="125" t="str">
        <f t="shared" si="13"/>
        <v/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35"/>
      <c r="AI46" s="125" t="str">
        <f t="shared" si="14"/>
        <v/>
      </c>
      <c r="AJ46" s="18"/>
      <c r="AK46" s="35"/>
      <c r="AL46" s="5"/>
      <c r="AM46" s="5"/>
      <c r="AN46" s="5"/>
      <c r="AO46" s="5"/>
      <c r="AP46" s="5"/>
      <c r="AQ46" s="133" t="str">
        <f t="shared" si="15"/>
        <v/>
      </c>
      <c r="AR46" s="133" t="str">
        <f t="shared" si="26"/>
        <v/>
      </c>
      <c r="AS46" s="7" t="str">
        <f>UPPER(IF($AH46="","",IF(COUNTIF($AS$34:$AS45,$AH46)&lt;1,$AH46,"")))</f>
        <v/>
      </c>
      <c r="AT46" s="133" t="str">
        <f t="shared" si="16"/>
        <v/>
      </c>
      <c r="AU46" s="19"/>
      <c r="AV46" s="16"/>
      <c r="AW46" s="134" t="str">
        <f t="shared" si="17"/>
        <v/>
      </c>
      <c r="AX46" s="5"/>
      <c r="AY46" s="144"/>
      <c r="AZ46" s="132" t="str">
        <f t="shared" si="18"/>
        <v/>
      </c>
      <c r="BA46" s="132" t="str">
        <f t="shared" si="19"/>
        <v/>
      </c>
      <c r="BB46" s="132" t="str">
        <f t="shared" si="20"/>
        <v/>
      </c>
      <c r="BC46" s="132" t="str">
        <f t="shared" si="21"/>
        <v/>
      </c>
      <c r="BD46" s="132" t="str">
        <f t="shared" si="22"/>
        <v/>
      </c>
      <c r="BE46" s="132" t="str">
        <f t="shared" si="27"/>
        <v/>
      </c>
      <c r="BF46" s="132" t="str">
        <f t="shared" si="23"/>
        <v/>
      </c>
      <c r="BG46" s="132" t="str">
        <f t="shared" si="24"/>
        <v/>
      </c>
      <c r="BH46" s="132" t="str">
        <f t="shared" si="25"/>
        <v/>
      </c>
      <c r="BI46" s="125"/>
    </row>
    <row r="47" spans="1:61" s="132" customFormat="1" ht="13" customHeight="1">
      <c r="A47" s="125" t="str">
        <f t="shared" si="11"/>
        <v/>
      </c>
      <c r="B47" s="130" t="str">
        <f t="shared" si="12"/>
        <v/>
      </c>
      <c r="C47" s="131"/>
      <c r="D47" s="125">
        <v>13</v>
      </c>
      <c r="E47" s="125" t="str">
        <f t="shared" si="13"/>
        <v/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35"/>
      <c r="AI47" s="125" t="str">
        <f t="shared" si="14"/>
        <v/>
      </c>
      <c r="AJ47" s="18"/>
      <c r="AK47" s="35"/>
      <c r="AL47" s="5"/>
      <c r="AM47" s="5"/>
      <c r="AN47" s="5"/>
      <c r="AO47" s="5"/>
      <c r="AP47" s="5"/>
      <c r="AQ47" s="133" t="str">
        <f t="shared" si="15"/>
        <v/>
      </c>
      <c r="AR47" s="133" t="str">
        <f t="shared" si="26"/>
        <v/>
      </c>
      <c r="AS47" s="7" t="str">
        <f>UPPER(IF($AH47="","",IF(COUNTIF($AS$34:$AS46,$AH47)&lt;1,$AH47,"")))</f>
        <v/>
      </c>
      <c r="AT47" s="133" t="str">
        <f t="shared" si="16"/>
        <v/>
      </c>
      <c r="AU47" s="19"/>
      <c r="AV47" s="16"/>
      <c r="AW47" s="134" t="str">
        <f t="shared" si="17"/>
        <v/>
      </c>
      <c r="AX47" s="5"/>
      <c r="AY47" s="144"/>
      <c r="AZ47" s="132" t="str">
        <f t="shared" si="18"/>
        <v/>
      </c>
      <c r="BA47" s="132" t="str">
        <f t="shared" si="19"/>
        <v/>
      </c>
      <c r="BB47" s="132" t="str">
        <f t="shared" si="20"/>
        <v/>
      </c>
      <c r="BC47" s="132" t="str">
        <f t="shared" si="21"/>
        <v/>
      </c>
      <c r="BD47" s="132" t="str">
        <f t="shared" si="22"/>
        <v/>
      </c>
      <c r="BE47" s="132" t="str">
        <f t="shared" si="27"/>
        <v/>
      </c>
      <c r="BF47" s="132" t="str">
        <f t="shared" si="23"/>
        <v/>
      </c>
      <c r="BG47" s="132" t="str">
        <f t="shared" si="24"/>
        <v/>
      </c>
      <c r="BH47" s="132" t="str">
        <f t="shared" si="25"/>
        <v/>
      </c>
      <c r="BI47" s="125"/>
    </row>
    <row r="48" spans="1:61" s="132" customFormat="1" ht="13" customHeight="1">
      <c r="A48" s="125" t="str">
        <f t="shared" si="11"/>
        <v/>
      </c>
      <c r="B48" s="130" t="str">
        <f t="shared" si="12"/>
        <v/>
      </c>
      <c r="C48" s="131"/>
      <c r="D48" s="125">
        <v>14</v>
      </c>
      <c r="E48" s="125" t="str">
        <f t="shared" si="13"/>
        <v/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35"/>
      <c r="AI48" s="125" t="str">
        <f t="shared" si="14"/>
        <v/>
      </c>
      <c r="AJ48" s="18"/>
      <c r="AK48" s="35"/>
      <c r="AL48" s="5"/>
      <c r="AM48" s="5"/>
      <c r="AN48" s="5"/>
      <c r="AO48" s="5"/>
      <c r="AP48" s="5"/>
      <c r="AQ48" s="133" t="str">
        <f t="shared" si="15"/>
        <v/>
      </c>
      <c r="AR48" s="133" t="str">
        <f t="shared" si="26"/>
        <v/>
      </c>
      <c r="AS48" s="7" t="str">
        <f>UPPER(IF($AH48="","",IF(COUNTIF($AS$34:$AS47,$AH48)&lt;1,$AH48,"")))</f>
        <v/>
      </c>
      <c r="AT48" s="133" t="str">
        <f t="shared" si="16"/>
        <v/>
      </c>
      <c r="AU48" s="19"/>
      <c r="AV48" s="16"/>
      <c r="AW48" s="134" t="str">
        <f t="shared" si="17"/>
        <v/>
      </c>
      <c r="AX48" s="5"/>
      <c r="AY48" s="144"/>
      <c r="AZ48" s="132" t="str">
        <f t="shared" si="18"/>
        <v/>
      </c>
      <c r="BA48" s="132" t="str">
        <f t="shared" si="19"/>
        <v/>
      </c>
      <c r="BB48" s="132" t="str">
        <f t="shared" si="20"/>
        <v/>
      </c>
      <c r="BC48" s="132" t="str">
        <f t="shared" si="21"/>
        <v/>
      </c>
      <c r="BD48" s="132" t="str">
        <f t="shared" si="22"/>
        <v/>
      </c>
      <c r="BE48" s="132" t="str">
        <f t="shared" si="27"/>
        <v/>
      </c>
      <c r="BF48" s="132" t="str">
        <f t="shared" si="23"/>
        <v/>
      </c>
      <c r="BG48" s="132" t="str">
        <f t="shared" si="24"/>
        <v/>
      </c>
      <c r="BH48" s="132" t="str">
        <f t="shared" si="25"/>
        <v/>
      </c>
      <c r="BI48" s="125"/>
    </row>
    <row r="49" spans="1:61" s="132" customFormat="1" ht="13" customHeight="1">
      <c r="A49" s="125" t="str">
        <f t="shared" si="11"/>
        <v/>
      </c>
      <c r="B49" s="130" t="str">
        <f t="shared" si="12"/>
        <v/>
      </c>
      <c r="C49" s="131"/>
      <c r="D49" s="125">
        <v>15</v>
      </c>
      <c r="E49" s="125" t="str">
        <f t="shared" si="13"/>
        <v/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35"/>
      <c r="AI49" s="125" t="str">
        <f t="shared" si="14"/>
        <v/>
      </c>
      <c r="AJ49" s="18"/>
      <c r="AK49" s="35"/>
      <c r="AL49" s="5"/>
      <c r="AM49" s="5"/>
      <c r="AN49" s="5"/>
      <c r="AO49" s="5"/>
      <c r="AP49" s="5"/>
      <c r="AQ49" s="133" t="str">
        <f t="shared" si="15"/>
        <v/>
      </c>
      <c r="AR49" s="133" t="str">
        <f t="shared" si="26"/>
        <v/>
      </c>
      <c r="AS49" s="7" t="str">
        <f>UPPER(IF($AH49="","",IF(COUNTIF($AS$34:$AS48,$AH49)&lt;1,$AH49,"")))</f>
        <v/>
      </c>
      <c r="AT49" s="133" t="str">
        <f t="shared" si="16"/>
        <v/>
      </c>
      <c r="AU49" s="19"/>
      <c r="AV49" s="16"/>
      <c r="AW49" s="134" t="str">
        <f t="shared" si="17"/>
        <v/>
      </c>
      <c r="AX49" s="5"/>
      <c r="AY49" s="144"/>
      <c r="AZ49" s="132" t="str">
        <f t="shared" si="18"/>
        <v/>
      </c>
      <c r="BA49" s="132" t="str">
        <f t="shared" si="19"/>
        <v/>
      </c>
      <c r="BB49" s="132" t="str">
        <f t="shared" si="20"/>
        <v/>
      </c>
      <c r="BC49" s="132" t="str">
        <f t="shared" si="21"/>
        <v/>
      </c>
      <c r="BD49" s="132" t="str">
        <f t="shared" si="22"/>
        <v/>
      </c>
      <c r="BE49" s="132" t="str">
        <f t="shared" si="27"/>
        <v/>
      </c>
      <c r="BF49" s="132" t="str">
        <f t="shared" si="23"/>
        <v/>
      </c>
      <c r="BG49" s="132" t="str">
        <f t="shared" si="24"/>
        <v/>
      </c>
      <c r="BH49" s="132" t="str">
        <f t="shared" si="25"/>
        <v/>
      </c>
      <c r="BI49" s="125"/>
    </row>
    <row r="50" spans="1:61" s="132" customFormat="1" ht="13" customHeight="1">
      <c r="A50" s="125" t="str">
        <f t="shared" si="11"/>
        <v/>
      </c>
      <c r="B50" s="130" t="str">
        <f t="shared" si="12"/>
        <v/>
      </c>
      <c r="C50" s="131"/>
      <c r="D50" s="125">
        <v>16</v>
      </c>
      <c r="E50" s="125" t="str">
        <f t="shared" si="13"/>
        <v/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35"/>
      <c r="AI50" s="125" t="str">
        <f t="shared" si="14"/>
        <v/>
      </c>
      <c r="AJ50" s="18"/>
      <c r="AK50" s="35"/>
      <c r="AL50" s="5"/>
      <c r="AM50" s="5"/>
      <c r="AN50" s="5"/>
      <c r="AO50" s="5"/>
      <c r="AP50" s="5"/>
      <c r="AQ50" s="133" t="str">
        <f t="shared" si="15"/>
        <v/>
      </c>
      <c r="AR50" s="133" t="str">
        <f t="shared" si="26"/>
        <v/>
      </c>
      <c r="AS50" s="7" t="str">
        <f>UPPER(IF($AH50="","",IF(COUNTIF($AS$34:$AS49,$AH50)&lt;1,$AH50,"")))</f>
        <v/>
      </c>
      <c r="AT50" s="133" t="str">
        <f t="shared" si="16"/>
        <v/>
      </c>
      <c r="AU50" s="19"/>
      <c r="AV50" s="16"/>
      <c r="AW50" s="134" t="str">
        <f t="shared" si="17"/>
        <v/>
      </c>
      <c r="AX50" s="5"/>
      <c r="AY50" s="144"/>
      <c r="AZ50" s="132" t="str">
        <f t="shared" si="18"/>
        <v/>
      </c>
      <c r="BA50" s="132" t="str">
        <f t="shared" si="19"/>
        <v/>
      </c>
      <c r="BB50" s="132" t="str">
        <f t="shared" si="20"/>
        <v/>
      </c>
      <c r="BC50" s="132" t="str">
        <f t="shared" si="21"/>
        <v/>
      </c>
      <c r="BD50" s="132" t="str">
        <f t="shared" si="22"/>
        <v/>
      </c>
      <c r="BE50" s="132" t="str">
        <f t="shared" si="27"/>
        <v/>
      </c>
      <c r="BF50" s="132" t="str">
        <f t="shared" si="23"/>
        <v/>
      </c>
      <c r="BG50" s="132" t="str">
        <f t="shared" si="24"/>
        <v/>
      </c>
      <c r="BH50" s="132" t="str">
        <f t="shared" si="25"/>
        <v/>
      </c>
      <c r="BI50" s="125"/>
    </row>
    <row r="51" spans="1:61" s="132" customFormat="1" ht="13" customHeight="1">
      <c r="A51" s="125" t="str">
        <f t="shared" si="11"/>
        <v/>
      </c>
      <c r="B51" s="130" t="str">
        <f t="shared" si="12"/>
        <v/>
      </c>
      <c r="C51" s="131"/>
      <c r="D51" s="125">
        <v>17</v>
      </c>
      <c r="E51" s="125" t="str">
        <f t="shared" si="13"/>
        <v/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5"/>
      <c r="AI51" s="125" t="str">
        <f t="shared" si="14"/>
        <v/>
      </c>
      <c r="AJ51" s="18"/>
      <c r="AK51" s="35"/>
      <c r="AL51" s="5"/>
      <c r="AM51" s="5"/>
      <c r="AN51" s="5"/>
      <c r="AO51" s="5"/>
      <c r="AP51" s="5"/>
      <c r="AQ51" s="133" t="str">
        <f t="shared" si="15"/>
        <v/>
      </c>
      <c r="AR51" s="133" t="str">
        <f t="shared" si="26"/>
        <v/>
      </c>
      <c r="AS51" s="7" t="str">
        <f>UPPER(IF($AH51="","",IF(COUNTIF($AS$34:$AS50,$AH51)&lt;1,$AH51,"")))</f>
        <v/>
      </c>
      <c r="AT51" s="133" t="str">
        <f t="shared" si="16"/>
        <v/>
      </c>
      <c r="AU51" s="19"/>
      <c r="AV51" s="16"/>
      <c r="AW51" s="134" t="str">
        <f t="shared" si="17"/>
        <v/>
      </c>
      <c r="AX51" s="5"/>
      <c r="AY51" s="144"/>
      <c r="AZ51" s="132" t="str">
        <f t="shared" si="18"/>
        <v/>
      </c>
      <c r="BA51" s="132" t="str">
        <f t="shared" si="19"/>
        <v/>
      </c>
      <c r="BB51" s="132" t="str">
        <f t="shared" si="20"/>
        <v/>
      </c>
      <c r="BC51" s="132" t="str">
        <f t="shared" si="21"/>
        <v/>
      </c>
      <c r="BD51" s="132" t="str">
        <f t="shared" si="22"/>
        <v/>
      </c>
      <c r="BE51" s="132" t="str">
        <f t="shared" si="27"/>
        <v/>
      </c>
      <c r="BF51" s="132" t="str">
        <f t="shared" si="23"/>
        <v/>
      </c>
      <c r="BG51" s="132" t="str">
        <f t="shared" si="24"/>
        <v/>
      </c>
      <c r="BH51" s="132" t="str">
        <f t="shared" si="25"/>
        <v/>
      </c>
      <c r="BI51" s="125"/>
    </row>
    <row r="52" spans="1:61" s="132" customFormat="1" ht="13" customHeight="1">
      <c r="A52" s="125" t="str">
        <f t="shared" si="11"/>
        <v/>
      </c>
      <c r="B52" s="130" t="str">
        <f t="shared" si="12"/>
        <v/>
      </c>
      <c r="C52" s="131"/>
      <c r="D52" s="125">
        <v>18</v>
      </c>
      <c r="E52" s="125" t="str">
        <f t="shared" si="13"/>
        <v/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35"/>
      <c r="AI52" s="125" t="str">
        <f t="shared" si="14"/>
        <v/>
      </c>
      <c r="AJ52" s="18"/>
      <c r="AK52" s="35"/>
      <c r="AL52" s="5"/>
      <c r="AM52" s="5"/>
      <c r="AN52" s="5"/>
      <c r="AO52" s="5"/>
      <c r="AP52" s="5"/>
      <c r="AQ52" s="133" t="str">
        <f t="shared" si="15"/>
        <v/>
      </c>
      <c r="AR52" s="133" t="str">
        <f t="shared" si="26"/>
        <v/>
      </c>
      <c r="AS52" s="7" t="str">
        <f>UPPER(IF($AH52="","",IF(COUNTIF($AS$34:$AS51,$AH52)&lt;1,$AH52,"")))</f>
        <v/>
      </c>
      <c r="AT52" s="133" t="str">
        <f t="shared" si="16"/>
        <v/>
      </c>
      <c r="AU52" s="19"/>
      <c r="AV52" s="16"/>
      <c r="AW52" s="134" t="str">
        <f t="shared" si="17"/>
        <v/>
      </c>
      <c r="AX52" s="5"/>
      <c r="AY52" s="144"/>
      <c r="AZ52" s="132" t="str">
        <f t="shared" si="18"/>
        <v/>
      </c>
      <c r="BA52" s="132" t="str">
        <f t="shared" si="19"/>
        <v/>
      </c>
      <c r="BB52" s="132" t="str">
        <f t="shared" si="20"/>
        <v/>
      </c>
      <c r="BC52" s="132" t="str">
        <f t="shared" si="21"/>
        <v/>
      </c>
      <c r="BD52" s="132" t="str">
        <f t="shared" si="22"/>
        <v/>
      </c>
      <c r="BE52" s="132" t="str">
        <f t="shared" si="27"/>
        <v/>
      </c>
      <c r="BF52" s="132" t="str">
        <f t="shared" si="23"/>
        <v/>
      </c>
      <c r="BG52" s="132" t="str">
        <f t="shared" si="24"/>
        <v/>
      </c>
      <c r="BH52" s="132" t="str">
        <f t="shared" si="25"/>
        <v/>
      </c>
      <c r="BI52" s="125"/>
    </row>
    <row r="53" spans="1:61" s="132" customFormat="1" ht="13" customHeight="1">
      <c r="A53" s="125" t="str">
        <f t="shared" si="11"/>
        <v/>
      </c>
      <c r="B53" s="130" t="str">
        <f t="shared" si="12"/>
        <v/>
      </c>
      <c r="C53" s="131"/>
      <c r="D53" s="125">
        <v>19</v>
      </c>
      <c r="E53" s="125" t="str">
        <f t="shared" si="13"/>
        <v/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35"/>
      <c r="AI53" s="125" t="str">
        <f t="shared" si="14"/>
        <v/>
      </c>
      <c r="AJ53" s="18"/>
      <c r="AK53" s="35"/>
      <c r="AL53" s="5"/>
      <c r="AM53" s="5"/>
      <c r="AN53" s="5"/>
      <c r="AO53" s="5"/>
      <c r="AP53" s="5"/>
      <c r="AQ53" s="133" t="str">
        <f t="shared" si="15"/>
        <v/>
      </c>
      <c r="AR53" s="133" t="str">
        <f t="shared" si="26"/>
        <v/>
      </c>
      <c r="AS53" s="7" t="str">
        <f>UPPER(IF($AH53="","",IF(COUNTIF($AS$34:$AS52,$AH53)&lt;1,$AH53,"")))</f>
        <v/>
      </c>
      <c r="AT53" s="133" t="str">
        <f t="shared" si="16"/>
        <v/>
      </c>
      <c r="AU53" s="19"/>
      <c r="AV53" s="16"/>
      <c r="AW53" s="134" t="str">
        <f t="shared" si="17"/>
        <v/>
      </c>
      <c r="AX53" s="5"/>
      <c r="AY53" s="144"/>
      <c r="AZ53" s="132" t="str">
        <f t="shared" si="18"/>
        <v/>
      </c>
      <c r="BA53" s="132" t="str">
        <f t="shared" si="19"/>
        <v/>
      </c>
      <c r="BB53" s="132" t="str">
        <f t="shared" si="20"/>
        <v/>
      </c>
      <c r="BC53" s="132" t="str">
        <f t="shared" si="21"/>
        <v/>
      </c>
      <c r="BD53" s="132" t="str">
        <f t="shared" si="22"/>
        <v/>
      </c>
      <c r="BE53" s="132" t="str">
        <f t="shared" si="27"/>
        <v/>
      </c>
      <c r="BF53" s="132" t="str">
        <f t="shared" si="23"/>
        <v/>
      </c>
      <c r="BG53" s="132" t="str">
        <f t="shared" si="24"/>
        <v/>
      </c>
      <c r="BH53" s="132" t="str">
        <f t="shared" si="25"/>
        <v/>
      </c>
      <c r="BI53" s="125"/>
    </row>
    <row r="54" spans="1:61" s="132" customFormat="1" ht="13" customHeight="1">
      <c r="A54" s="125" t="str">
        <f t="shared" si="11"/>
        <v/>
      </c>
      <c r="B54" s="130" t="str">
        <f t="shared" si="12"/>
        <v/>
      </c>
      <c r="C54" s="131"/>
      <c r="D54" s="125">
        <v>20</v>
      </c>
      <c r="E54" s="125" t="str">
        <f t="shared" si="13"/>
        <v/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35"/>
      <c r="AI54" s="125" t="str">
        <f t="shared" si="14"/>
        <v/>
      </c>
      <c r="AJ54" s="18"/>
      <c r="AK54" s="35"/>
      <c r="AL54" s="5"/>
      <c r="AM54" s="5"/>
      <c r="AN54" s="5"/>
      <c r="AO54" s="5"/>
      <c r="AP54" s="5"/>
      <c r="AQ54" s="133" t="str">
        <f t="shared" si="15"/>
        <v/>
      </c>
      <c r="AR54" s="133" t="str">
        <f t="shared" si="26"/>
        <v/>
      </c>
      <c r="AS54" s="7" t="str">
        <f>UPPER(IF($AH54="","",IF(COUNTIF($AS$34:$AS53,$AH54)&lt;1,$AH54,"")))</f>
        <v/>
      </c>
      <c r="AT54" s="133" t="str">
        <f t="shared" si="16"/>
        <v/>
      </c>
      <c r="AU54" s="19"/>
      <c r="AV54" s="16"/>
      <c r="AW54" s="134" t="str">
        <f t="shared" si="17"/>
        <v/>
      </c>
      <c r="AX54" s="5"/>
      <c r="AY54" s="144"/>
      <c r="AZ54" s="132" t="str">
        <f t="shared" si="18"/>
        <v/>
      </c>
      <c r="BA54" s="132" t="str">
        <f t="shared" si="19"/>
        <v/>
      </c>
      <c r="BB54" s="132" t="str">
        <f t="shared" si="20"/>
        <v/>
      </c>
      <c r="BC54" s="132" t="str">
        <f t="shared" si="21"/>
        <v/>
      </c>
      <c r="BD54" s="132" t="str">
        <f t="shared" si="22"/>
        <v/>
      </c>
      <c r="BE54" s="132" t="str">
        <f t="shared" si="27"/>
        <v/>
      </c>
      <c r="BF54" s="132" t="str">
        <f t="shared" si="23"/>
        <v/>
      </c>
      <c r="BG54" s="132" t="str">
        <f t="shared" si="24"/>
        <v/>
      </c>
      <c r="BH54" s="132" t="str">
        <f t="shared" si="25"/>
        <v/>
      </c>
      <c r="BI54" s="125"/>
    </row>
    <row r="55" spans="1:61" s="132" customFormat="1" ht="13" customHeight="1">
      <c r="A55" s="125" t="str">
        <f t="shared" si="11"/>
        <v/>
      </c>
      <c r="B55" s="130" t="str">
        <f t="shared" si="12"/>
        <v/>
      </c>
      <c r="C55" s="131"/>
      <c r="D55" s="125">
        <v>21</v>
      </c>
      <c r="E55" s="125" t="str">
        <f t="shared" si="13"/>
        <v/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35"/>
      <c r="AI55" s="125" t="str">
        <f t="shared" si="14"/>
        <v/>
      </c>
      <c r="AJ55" s="18"/>
      <c r="AK55" s="35"/>
      <c r="AL55" s="5"/>
      <c r="AM55" s="5"/>
      <c r="AN55" s="5"/>
      <c r="AO55" s="5"/>
      <c r="AP55" s="5"/>
      <c r="AQ55" s="133" t="str">
        <f t="shared" si="15"/>
        <v/>
      </c>
      <c r="AR55" s="133" t="str">
        <f t="shared" si="26"/>
        <v/>
      </c>
      <c r="AS55" s="7" t="str">
        <f>UPPER(IF($AH55="","",IF(COUNTIF($AS$34:$AS54,$AH55)&lt;1,$AH55,"")))</f>
        <v/>
      </c>
      <c r="AT55" s="133" t="str">
        <f t="shared" si="16"/>
        <v/>
      </c>
      <c r="AU55" s="19"/>
      <c r="AV55" s="16"/>
      <c r="AW55" s="134" t="str">
        <f t="shared" si="17"/>
        <v/>
      </c>
      <c r="AX55" s="5"/>
      <c r="AY55" s="144"/>
      <c r="AZ55" s="132" t="str">
        <f t="shared" si="18"/>
        <v/>
      </c>
      <c r="BA55" s="132" t="str">
        <f t="shared" si="19"/>
        <v/>
      </c>
      <c r="BB55" s="132" t="str">
        <f t="shared" si="20"/>
        <v/>
      </c>
      <c r="BC55" s="132" t="str">
        <f t="shared" si="21"/>
        <v/>
      </c>
      <c r="BD55" s="132" t="str">
        <f t="shared" si="22"/>
        <v/>
      </c>
      <c r="BE55" s="132" t="str">
        <f t="shared" si="27"/>
        <v/>
      </c>
      <c r="BF55" s="132" t="str">
        <f t="shared" si="23"/>
        <v/>
      </c>
      <c r="BG55" s="132" t="str">
        <f t="shared" si="24"/>
        <v/>
      </c>
      <c r="BH55" s="132" t="str">
        <f t="shared" si="25"/>
        <v/>
      </c>
      <c r="BI55" s="125"/>
    </row>
    <row r="56" spans="1:61" s="132" customFormat="1" ht="13" customHeight="1">
      <c r="A56" s="125" t="str">
        <f t="shared" si="11"/>
        <v/>
      </c>
      <c r="B56" s="130" t="str">
        <f t="shared" si="12"/>
        <v/>
      </c>
      <c r="C56" s="131"/>
      <c r="D56" s="125">
        <v>22</v>
      </c>
      <c r="E56" s="125" t="str">
        <f t="shared" si="13"/>
        <v/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35"/>
      <c r="AI56" s="125" t="str">
        <f t="shared" si="14"/>
        <v/>
      </c>
      <c r="AJ56" s="18"/>
      <c r="AK56" s="35"/>
      <c r="AL56" s="5"/>
      <c r="AM56" s="5"/>
      <c r="AN56" s="5"/>
      <c r="AO56" s="5"/>
      <c r="AP56" s="5"/>
      <c r="AQ56" s="133" t="str">
        <f t="shared" si="15"/>
        <v/>
      </c>
      <c r="AR56" s="133" t="str">
        <f t="shared" si="26"/>
        <v/>
      </c>
      <c r="AS56" s="7" t="str">
        <f>UPPER(IF($AH56="","",IF(COUNTIF($AS$34:$AS55,$AH56)&lt;1,$AH56,"")))</f>
        <v/>
      </c>
      <c r="AT56" s="133" t="str">
        <f t="shared" si="16"/>
        <v/>
      </c>
      <c r="AU56" s="19"/>
      <c r="AV56" s="16"/>
      <c r="AW56" s="134" t="str">
        <f t="shared" si="17"/>
        <v/>
      </c>
      <c r="AX56" s="5"/>
      <c r="AY56" s="144"/>
      <c r="AZ56" s="132" t="str">
        <f t="shared" si="18"/>
        <v/>
      </c>
      <c r="BA56" s="132" t="str">
        <f t="shared" si="19"/>
        <v/>
      </c>
      <c r="BB56" s="132" t="str">
        <f t="shared" si="20"/>
        <v/>
      </c>
      <c r="BC56" s="132" t="str">
        <f t="shared" si="21"/>
        <v/>
      </c>
      <c r="BD56" s="132" t="str">
        <f t="shared" si="22"/>
        <v/>
      </c>
      <c r="BE56" s="132" t="str">
        <f t="shared" si="27"/>
        <v/>
      </c>
      <c r="BF56" s="132" t="str">
        <f t="shared" si="23"/>
        <v/>
      </c>
      <c r="BG56" s="132" t="str">
        <f t="shared" si="24"/>
        <v/>
      </c>
      <c r="BH56" s="132" t="str">
        <f t="shared" si="25"/>
        <v/>
      </c>
      <c r="BI56" s="125"/>
    </row>
    <row r="57" spans="1:61" s="132" customFormat="1" ht="13" customHeight="1">
      <c r="A57" s="125" t="str">
        <f t="shared" si="11"/>
        <v/>
      </c>
      <c r="B57" s="130" t="str">
        <f t="shared" si="12"/>
        <v/>
      </c>
      <c r="C57" s="131"/>
      <c r="D57" s="125">
        <v>23</v>
      </c>
      <c r="E57" s="125" t="str">
        <f t="shared" si="13"/>
        <v/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35"/>
      <c r="AI57" s="125" t="str">
        <f t="shared" si="14"/>
        <v/>
      </c>
      <c r="AJ57" s="18"/>
      <c r="AK57" s="35"/>
      <c r="AL57" s="5"/>
      <c r="AM57" s="5"/>
      <c r="AN57" s="5"/>
      <c r="AO57" s="5"/>
      <c r="AP57" s="5"/>
      <c r="AQ57" s="133" t="str">
        <f t="shared" si="15"/>
        <v/>
      </c>
      <c r="AR57" s="133" t="str">
        <f t="shared" si="26"/>
        <v/>
      </c>
      <c r="AS57" s="7" t="str">
        <f>UPPER(IF($AH57="","",IF(COUNTIF($AS$34:$AS56,$AH57)&lt;1,$AH57,"")))</f>
        <v/>
      </c>
      <c r="AT57" s="133" t="str">
        <f t="shared" si="16"/>
        <v/>
      </c>
      <c r="AU57" s="19"/>
      <c r="AV57" s="16"/>
      <c r="AW57" s="134" t="str">
        <f t="shared" si="17"/>
        <v/>
      </c>
      <c r="AX57" s="5"/>
      <c r="AY57" s="144"/>
      <c r="AZ57" s="132" t="str">
        <f t="shared" si="18"/>
        <v/>
      </c>
      <c r="BA57" s="132" t="str">
        <f t="shared" si="19"/>
        <v/>
      </c>
      <c r="BB57" s="132" t="str">
        <f t="shared" si="20"/>
        <v/>
      </c>
      <c r="BC57" s="132" t="str">
        <f t="shared" si="21"/>
        <v/>
      </c>
      <c r="BD57" s="132" t="str">
        <f t="shared" si="22"/>
        <v/>
      </c>
      <c r="BE57" s="132" t="str">
        <f t="shared" si="27"/>
        <v/>
      </c>
      <c r="BF57" s="132" t="str">
        <f t="shared" si="23"/>
        <v/>
      </c>
      <c r="BG57" s="132" t="str">
        <f t="shared" si="24"/>
        <v/>
      </c>
      <c r="BH57" s="132" t="str">
        <f t="shared" si="25"/>
        <v/>
      </c>
      <c r="BI57" s="125"/>
    </row>
    <row r="58" spans="1:61" s="132" customFormat="1" ht="13" customHeight="1">
      <c r="A58" s="125" t="str">
        <f t="shared" si="11"/>
        <v/>
      </c>
      <c r="B58" s="130" t="str">
        <f t="shared" si="12"/>
        <v/>
      </c>
      <c r="C58" s="131"/>
      <c r="D58" s="125">
        <v>24</v>
      </c>
      <c r="E58" s="125" t="str">
        <f t="shared" si="13"/>
        <v/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35"/>
      <c r="AI58" s="125" t="str">
        <f t="shared" si="14"/>
        <v/>
      </c>
      <c r="AJ58" s="18"/>
      <c r="AK58" s="35"/>
      <c r="AL58" s="5"/>
      <c r="AM58" s="5"/>
      <c r="AN58" s="5"/>
      <c r="AO58" s="5"/>
      <c r="AP58" s="5"/>
      <c r="AQ58" s="133" t="str">
        <f t="shared" si="15"/>
        <v/>
      </c>
      <c r="AR58" s="133" t="str">
        <f t="shared" si="26"/>
        <v/>
      </c>
      <c r="AS58" s="7" t="str">
        <f>UPPER(IF($AH58="","",IF(COUNTIF($AS$34:$AS57,$AH58)&lt;1,$AH58,"")))</f>
        <v/>
      </c>
      <c r="AT58" s="133" t="str">
        <f t="shared" si="16"/>
        <v/>
      </c>
      <c r="AU58" s="19"/>
      <c r="AV58" s="16"/>
      <c r="AW58" s="134" t="str">
        <f t="shared" si="17"/>
        <v/>
      </c>
      <c r="AX58" s="5"/>
      <c r="AY58" s="144"/>
      <c r="AZ58" s="132" t="str">
        <f t="shared" si="18"/>
        <v/>
      </c>
      <c r="BA58" s="132" t="str">
        <f t="shared" si="19"/>
        <v/>
      </c>
      <c r="BB58" s="132" t="str">
        <f t="shared" si="20"/>
        <v/>
      </c>
      <c r="BC58" s="132" t="str">
        <f t="shared" si="21"/>
        <v/>
      </c>
      <c r="BD58" s="132" t="str">
        <f t="shared" si="22"/>
        <v/>
      </c>
      <c r="BE58" s="132" t="str">
        <f t="shared" si="27"/>
        <v/>
      </c>
      <c r="BF58" s="132" t="str">
        <f t="shared" si="23"/>
        <v/>
      </c>
      <c r="BG58" s="132" t="str">
        <f t="shared" si="24"/>
        <v/>
      </c>
      <c r="BH58" s="132" t="str">
        <f t="shared" si="25"/>
        <v/>
      </c>
      <c r="BI58" s="125"/>
    </row>
    <row r="59" spans="1:61" s="132" customFormat="1" ht="13">
      <c r="A59" s="125" t="str">
        <f t="shared" si="11"/>
        <v/>
      </c>
      <c r="B59" s="130" t="str">
        <f t="shared" si="12"/>
        <v/>
      </c>
      <c r="C59" s="131"/>
      <c r="D59" s="125">
        <v>25</v>
      </c>
      <c r="E59" s="125" t="str">
        <f t="shared" si="13"/>
        <v/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35"/>
      <c r="AI59" s="125" t="str">
        <f t="shared" si="14"/>
        <v/>
      </c>
      <c r="AJ59" s="18"/>
      <c r="AK59" s="35"/>
      <c r="AL59" s="5"/>
      <c r="AM59" s="5"/>
      <c r="AN59" s="5"/>
      <c r="AO59" s="5"/>
      <c r="AP59" s="5"/>
      <c r="AQ59" s="133" t="str">
        <f t="shared" si="15"/>
        <v/>
      </c>
      <c r="AR59" s="133" t="str">
        <f t="shared" si="26"/>
        <v/>
      </c>
      <c r="AS59" s="7" t="str">
        <f>UPPER(IF($AH59="","",IF(COUNTIF($AS$34:$AS58,$AH59)&lt;1,$AH59,"")))</f>
        <v/>
      </c>
      <c r="AT59" s="133" t="str">
        <f t="shared" si="16"/>
        <v/>
      </c>
      <c r="AU59" s="19"/>
      <c r="AV59" s="16"/>
      <c r="AW59" s="134" t="str">
        <f t="shared" si="17"/>
        <v/>
      </c>
      <c r="AX59" s="5"/>
      <c r="AY59" s="144"/>
      <c r="AZ59" s="132" t="str">
        <f t="shared" si="18"/>
        <v/>
      </c>
      <c r="BA59" s="132" t="str">
        <f t="shared" si="19"/>
        <v/>
      </c>
      <c r="BB59" s="132" t="str">
        <f t="shared" si="20"/>
        <v/>
      </c>
      <c r="BC59" s="132" t="str">
        <f t="shared" si="21"/>
        <v/>
      </c>
      <c r="BD59" s="132" t="str">
        <f t="shared" si="22"/>
        <v/>
      </c>
      <c r="BE59" s="132" t="str">
        <f t="shared" si="27"/>
        <v/>
      </c>
      <c r="BF59" s="132" t="str">
        <f t="shared" si="23"/>
        <v/>
      </c>
      <c r="BG59" s="132" t="str">
        <f t="shared" si="24"/>
        <v/>
      </c>
      <c r="BH59" s="132" t="str">
        <f t="shared" si="25"/>
        <v/>
      </c>
      <c r="BI59" s="125"/>
    </row>
    <row r="60" spans="1:61" s="132" customFormat="1" ht="13">
      <c r="A60" s="125" t="str">
        <f t="shared" si="11"/>
        <v/>
      </c>
      <c r="B60" s="130" t="str">
        <f t="shared" si="12"/>
        <v/>
      </c>
      <c r="C60" s="131"/>
      <c r="D60" s="125">
        <v>26</v>
      </c>
      <c r="E60" s="125" t="str">
        <f t="shared" si="13"/>
        <v/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5"/>
      <c r="AI60" s="125" t="str">
        <f t="shared" si="14"/>
        <v/>
      </c>
      <c r="AJ60" s="18"/>
      <c r="AK60" s="35"/>
      <c r="AL60" s="5"/>
      <c r="AM60" s="5"/>
      <c r="AN60" s="5"/>
      <c r="AO60" s="5"/>
      <c r="AP60" s="5"/>
      <c r="AQ60" s="133" t="str">
        <f t="shared" si="15"/>
        <v/>
      </c>
      <c r="AR60" s="133" t="str">
        <f t="shared" si="26"/>
        <v/>
      </c>
      <c r="AS60" s="7" t="str">
        <f>UPPER(IF($AH60="","",IF(COUNTIF($AS$34:$AS59,$AH60)&lt;1,$AH60,"")))</f>
        <v/>
      </c>
      <c r="AT60" s="133" t="str">
        <f t="shared" si="16"/>
        <v/>
      </c>
      <c r="AU60" s="19"/>
      <c r="AV60" s="16"/>
      <c r="AW60" s="134" t="str">
        <f t="shared" si="17"/>
        <v/>
      </c>
      <c r="AX60" s="5"/>
      <c r="AY60" s="144"/>
      <c r="AZ60" s="132" t="str">
        <f t="shared" si="18"/>
        <v/>
      </c>
      <c r="BA60" s="132" t="str">
        <f t="shared" si="19"/>
        <v/>
      </c>
      <c r="BB60" s="132" t="str">
        <f t="shared" si="20"/>
        <v/>
      </c>
      <c r="BC60" s="132" t="str">
        <f t="shared" si="21"/>
        <v/>
      </c>
      <c r="BD60" s="132" t="str">
        <f t="shared" si="22"/>
        <v/>
      </c>
      <c r="BE60" s="132" t="str">
        <f t="shared" si="27"/>
        <v/>
      </c>
      <c r="BF60" s="132" t="str">
        <f t="shared" si="23"/>
        <v/>
      </c>
      <c r="BG60" s="132" t="str">
        <f t="shared" si="24"/>
        <v/>
      </c>
      <c r="BH60" s="132" t="str">
        <f t="shared" si="25"/>
        <v/>
      </c>
      <c r="BI60" s="125"/>
    </row>
    <row r="61" spans="1:61" s="132" customFormat="1" ht="13" customHeight="1">
      <c r="A61" s="125" t="str">
        <f t="shared" si="11"/>
        <v/>
      </c>
      <c r="B61" s="130" t="str">
        <f t="shared" si="12"/>
        <v/>
      </c>
      <c r="C61" s="131"/>
      <c r="D61" s="125">
        <v>27</v>
      </c>
      <c r="E61" s="125" t="str">
        <f t="shared" si="13"/>
        <v/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35"/>
      <c r="AI61" s="125" t="str">
        <f t="shared" si="14"/>
        <v/>
      </c>
      <c r="AJ61" s="18"/>
      <c r="AK61" s="35"/>
      <c r="AL61" s="5"/>
      <c r="AM61" s="5"/>
      <c r="AN61" s="5"/>
      <c r="AO61" s="5"/>
      <c r="AP61" s="5"/>
      <c r="AQ61" s="133" t="str">
        <f t="shared" si="15"/>
        <v/>
      </c>
      <c r="AR61" s="133" t="str">
        <f t="shared" si="26"/>
        <v/>
      </c>
      <c r="AS61" s="7" t="str">
        <f>UPPER(IF($AH61="","",IF(COUNTIF($AS$34:$AS60,$AH61)&lt;1,$AH61,"")))</f>
        <v/>
      </c>
      <c r="AT61" s="133" t="str">
        <f t="shared" si="16"/>
        <v/>
      </c>
      <c r="AU61" s="19"/>
      <c r="AV61" s="16"/>
      <c r="AW61" s="134" t="str">
        <f t="shared" si="17"/>
        <v/>
      </c>
      <c r="AX61" s="5"/>
      <c r="AY61" s="144"/>
      <c r="AZ61" s="132" t="str">
        <f t="shared" si="18"/>
        <v/>
      </c>
      <c r="BA61" s="132" t="str">
        <f t="shared" si="19"/>
        <v/>
      </c>
      <c r="BB61" s="132" t="str">
        <f t="shared" si="20"/>
        <v/>
      </c>
      <c r="BC61" s="132" t="str">
        <f t="shared" si="21"/>
        <v/>
      </c>
      <c r="BD61" s="132" t="str">
        <f t="shared" si="22"/>
        <v/>
      </c>
      <c r="BE61" s="132" t="str">
        <f t="shared" si="27"/>
        <v/>
      </c>
      <c r="BF61" s="132" t="str">
        <f t="shared" si="23"/>
        <v/>
      </c>
      <c r="BG61" s="132" t="str">
        <f t="shared" si="24"/>
        <v/>
      </c>
      <c r="BH61" s="132" t="str">
        <f t="shared" si="25"/>
        <v/>
      </c>
      <c r="BI61" s="125"/>
    </row>
    <row r="62" spans="1:61" s="132" customFormat="1" ht="13" customHeight="1">
      <c r="A62" s="125" t="str">
        <f t="shared" si="11"/>
        <v/>
      </c>
      <c r="B62" s="130" t="str">
        <f t="shared" si="12"/>
        <v/>
      </c>
      <c r="C62" s="131"/>
      <c r="D62" s="125">
        <v>28</v>
      </c>
      <c r="E62" s="125" t="str">
        <f t="shared" si="13"/>
        <v/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5"/>
      <c r="AI62" s="125" t="str">
        <f t="shared" si="14"/>
        <v/>
      </c>
      <c r="AJ62" s="18"/>
      <c r="AK62" s="35"/>
      <c r="AL62" s="5"/>
      <c r="AM62" s="5"/>
      <c r="AN62" s="5"/>
      <c r="AO62" s="5"/>
      <c r="AP62" s="5"/>
      <c r="AQ62" s="133" t="str">
        <f t="shared" si="15"/>
        <v/>
      </c>
      <c r="AR62" s="133" t="str">
        <f t="shared" si="26"/>
        <v/>
      </c>
      <c r="AS62" s="7" t="str">
        <f>UPPER(IF($AH62="","",IF(COUNTIF($AS$34:$AS61,$AH62)&lt;1,$AH62,"")))</f>
        <v/>
      </c>
      <c r="AT62" s="133" t="str">
        <f t="shared" si="16"/>
        <v/>
      </c>
      <c r="AU62" s="19"/>
      <c r="AV62" s="16"/>
      <c r="AW62" s="134" t="str">
        <f t="shared" si="17"/>
        <v/>
      </c>
      <c r="AX62" s="5"/>
      <c r="AY62" s="144"/>
      <c r="AZ62" s="132" t="str">
        <f t="shared" si="18"/>
        <v/>
      </c>
      <c r="BA62" s="132" t="str">
        <f t="shared" si="19"/>
        <v/>
      </c>
      <c r="BB62" s="132" t="str">
        <f t="shared" si="20"/>
        <v/>
      </c>
      <c r="BC62" s="132" t="str">
        <f t="shared" si="21"/>
        <v/>
      </c>
      <c r="BD62" s="132" t="str">
        <f t="shared" si="22"/>
        <v/>
      </c>
      <c r="BE62" s="132" t="str">
        <f t="shared" si="27"/>
        <v/>
      </c>
      <c r="BF62" s="132" t="str">
        <f t="shared" si="23"/>
        <v/>
      </c>
      <c r="BG62" s="132" t="str">
        <f t="shared" si="24"/>
        <v/>
      </c>
      <c r="BH62" s="132" t="str">
        <f t="shared" si="25"/>
        <v/>
      </c>
      <c r="BI62" s="125"/>
    </row>
    <row r="63" spans="1:61" s="132" customFormat="1" ht="13" customHeight="1">
      <c r="A63" s="125" t="str">
        <f t="shared" si="11"/>
        <v/>
      </c>
      <c r="B63" s="130" t="str">
        <f t="shared" si="12"/>
        <v/>
      </c>
      <c r="C63" s="131"/>
      <c r="D63" s="125">
        <v>29</v>
      </c>
      <c r="E63" s="125" t="str">
        <f t="shared" si="13"/>
        <v/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35"/>
      <c r="AI63" s="125" t="str">
        <f t="shared" si="14"/>
        <v/>
      </c>
      <c r="AJ63" s="18"/>
      <c r="AK63" s="35"/>
      <c r="AL63" s="5"/>
      <c r="AM63" s="5"/>
      <c r="AN63" s="5"/>
      <c r="AO63" s="5"/>
      <c r="AP63" s="5"/>
      <c r="AQ63" s="133" t="str">
        <f t="shared" si="15"/>
        <v/>
      </c>
      <c r="AR63" s="133" t="str">
        <f t="shared" si="26"/>
        <v/>
      </c>
      <c r="AS63" s="7" t="str">
        <f>UPPER(IF($AH63="","",IF(COUNTIF($AS$34:$AS62,$AH63)&lt;1,$AH63,"")))</f>
        <v/>
      </c>
      <c r="AT63" s="133" t="str">
        <f t="shared" si="16"/>
        <v/>
      </c>
      <c r="AU63" s="19"/>
      <c r="AV63" s="16"/>
      <c r="AW63" s="134" t="str">
        <f t="shared" si="17"/>
        <v/>
      </c>
      <c r="AX63" s="5"/>
      <c r="AY63" s="144"/>
      <c r="AZ63" s="132" t="str">
        <f t="shared" si="18"/>
        <v/>
      </c>
      <c r="BA63" s="132" t="str">
        <f t="shared" si="19"/>
        <v/>
      </c>
      <c r="BB63" s="132" t="str">
        <f t="shared" si="20"/>
        <v/>
      </c>
      <c r="BC63" s="132" t="str">
        <f t="shared" si="21"/>
        <v/>
      </c>
      <c r="BD63" s="132" t="str">
        <f t="shared" si="22"/>
        <v/>
      </c>
      <c r="BE63" s="132" t="str">
        <f t="shared" si="27"/>
        <v/>
      </c>
      <c r="BF63" s="132" t="str">
        <f t="shared" si="23"/>
        <v/>
      </c>
      <c r="BG63" s="132" t="str">
        <f t="shared" si="24"/>
        <v/>
      </c>
      <c r="BH63" s="132" t="str">
        <f t="shared" si="25"/>
        <v/>
      </c>
      <c r="BI63" s="125"/>
    </row>
    <row r="64" spans="1:61" s="132" customFormat="1" ht="13" customHeight="1">
      <c r="A64" s="125" t="str">
        <f t="shared" si="11"/>
        <v/>
      </c>
      <c r="B64" s="130" t="str">
        <f t="shared" si="12"/>
        <v/>
      </c>
      <c r="C64" s="131"/>
      <c r="D64" s="125">
        <v>30</v>
      </c>
      <c r="E64" s="125" t="str">
        <f t="shared" si="13"/>
        <v/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35"/>
      <c r="AI64" s="125" t="str">
        <f t="shared" si="14"/>
        <v/>
      </c>
      <c r="AJ64" s="18"/>
      <c r="AK64" s="35"/>
      <c r="AL64" s="5"/>
      <c r="AM64" s="5"/>
      <c r="AN64" s="5"/>
      <c r="AO64" s="5"/>
      <c r="AP64" s="5"/>
      <c r="AQ64" s="133" t="str">
        <f t="shared" si="15"/>
        <v/>
      </c>
      <c r="AR64" s="133" t="str">
        <f t="shared" si="26"/>
        <v/>
      </c>
      <c r="AS64" s="7" t="str">
        <f>UPPER(IF($AH64="","",IF(COUNTIF($AS$34:$AS63,$AH64)&lt;1,$AH64,"")))</f>
        <v/>
      </c>
      <c r="AT64" s="133" t="str">
        <f t="shared" si="16"/>
        <v/>
      </c>
      <c r="AU64" s="19"/>
      <c r="AV64" s="16"/>
      <c r="AW64" s="134" t="str">
        <f t="shared" si="17"/>
        <v/>
      </c>
      <c r="AX64" s="5"/>
      <c r="AY64" s="144"/>
      <c r="AZ64" s="132" t="str">
        <f t="shared" si="18"/>
        <v/>
      </c>
      <c r="BA64" s="132" t="str">
        <f t="shared" si="19"/>
        <v/>
      </c>
      <c r="BB64" s="132" t="str">
        <f t="shared" si="20"/>
        <v/>
      </c>
      <c r="BC64" s="132" t="str">
        <f t="shared" si="21"/>
        <v/>
      </c>
      <c r="BD64" s="132" t="str">
        <f t="shared" si="22"/>
        <v/>
      </c>
      <c r="BE64" s="132" t="str">
        <f t="shared" si="27"/>
        <v/>
      </c>
      <c r="BF64" s="132" t="str">
        <f t="shared" si="23"/>
        <v/>
      </c>
      <c r="BG64" s="132" t="str">
        <f t="shared" si="24"/>
        <v/>
      </c>
      <c r="BH64" s="132" t="str">
        <f t="shared" si="25"/>
        <v/>
      </c>
      <c r="BI64" s="125"/>
    </row>
    <row r="65" spans="1:61" s="132" customFormat="1" ht="13" customHeight="1">
      <c r="A65" s="125" t="str">
        <f t="shared" si="11"/>
        <v/>
      </c>
      <c r="B65" s="130" t="str">
        <f t="shared" si="12"/>
        <v/>
      </c>
      <c r="C65" s="131"/>
      <c r="D65" s="125">
        <v>31</v>
      </c>
      <c r="E65" s="125" t="str">
        <f t="shared" si="13"/>
        <v/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35"/>
      <c r="AI65" s="125" t="str">
        <f t="shared" si="14"/>
        <v/>
      </c>
      <c r="AJ65" s="18"/>
      <c r="AK65" s="35"/>
      <c r="AL65" s="5"/>
      <c r="AM65" s="5"/>
      <c r="AN65" s="5"/>
      <c r="AO65" s="5"/>
      <c r="AP65" s="5"/>
      <c r="AQ65" s="133" t="str">
        <f t="shared" si="15"/>
        <v/>
      </c>
      <c r="AR65" s="133" t="str">
        <f t="shared" si="26"/>
        <v/>
      </c>
      <c r="AS65" s="7" t="str">
        <f>UPPER(IF($AH65="","",IF(COUNTIF($AS$34:$AS64,$AH65)&lt;1,$AH65,"")))</f>
        <v/>
      </c>
      <c r="AT65" s="133" t="str">
        <f t="shared" si="16"/>
        <v/>
      </c>
      <c r="AU65" s="19"/>
      <c r="AV65" s="16"/>
      <c r="AW65" s="134" t="str">
        <f t="shared" si="17"/>
        <v/>
      </c>
      <c r="AX65" s="5"/>
      <c r="AY65" s="144"/>
      <c r="AZ65" s="132" t="str">
        <f t="shared" si="18"/>
        <v/>
      </c>
      <c r="BA65" s="132" t="str">
        <f t="shared" si="19"/>
        <v/>
      </c>
      <c r="BB65" s="132" t="str">
        <f t="shared" si="20"/>
        <v/>
      </c>
      <c r="BC65" s="132" t="str">
        <f t="shared" si="21"/>
        <v/>
      </c>
      <c r="BD65" s="132" t="str">
        <f t="shared" si="22"/>
        <v/>
      </c>
      <c r="BE65" s="132" t="str">
        <f t="shared" si="27"/>
        <v/>
      </c>
      <c r="BF65" s="132" t="str">
        <f t="shared" si="23"/>
        <v/>
      </c>
      <c r="BG65" s="132" t="str">
        <f t="shared" si="24"/>
        <v/>
      </c>
      <c r="BH65" s="132" t="str">
        <f t="shared" si="25"/>
        <v/>
      </c>
      <c r="BI65" s="125"/>
    </row>
    <row r="66" spans="1:61" s="132" customFormat="1" ht="13" customHeight="1">
      <c r="A66" s="125" t="str">
        <f t="shared" si="11"/>
        <v/>
      </c>
      <c r="B66" s="130" t="str">
        <f t="shared" si="12"/>
        <v/>
      </c>
      <c r="C66" s="131"/>
      <c r="D66" s="125">
        <v>32</v>
      </c>
      <c r="E66" s="125" t="str">
        <f t="shared" si="13"/>
        <v/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35"/>
      <c r="AI66" s="125" t="str">
        <f t="shared" si="14"/>
        <v/>
      </c>
      <c r="AJ66" s="18"/>
      <c r="AK66" s="35"/>
      <c r="AL66" s="5"/>
      <c r="AM66" s="5"/>
      <c r="AN66" s="5"/>
      <c r="AO66" s="5"/>
      <c r="AP66" s="5"/>
      <c r="AQ66" s="133" t="str">
        <f t="shared" si="15"/>
        <v/>
      </c>
      <c r="AR66" s="133" t="str">
        <f t="shared" si="26"/>
        <v/>
      </c>
      <c r="AS66" s="7" t="str">
        <f>UPPER(IF($AH66="","",IF(COUNTIF($AS$34:$AS65,$AH66)&lt;1,$AH66,"")))</f>
        <v/>
      </c>
      <c r="AT66" s="133" t="str">
        <f t="shared" si="16"/>
        <v/>
      </c>
      <c r="AU66" s="19"/>
      <c r="AV66" s="16"/>
      <c r="AW66" s="134" t="str">
        <f t="shared" si="17"/>
        <v/>
      </c>
      <c r="AX66" s="5"/>
      <c r="AY66" s="144"/>
      <c r="AZ66" s="132" t="str">
        <f t="shared" si="18"/>
        <v/>
      </c>
      <c r="BA66" s="132" t="str">
        <f t="shared" si="19"/>
        <v/>
      </c>
      <c r="BB66" s="132" t="str">
        <f t="shared" si="20"/>
        <v/>
      </c>
      <c r="BC66" s="132" t="str">
        <f t="shared" si="21"/>
        <v/>
      </c>
      <c r="BD66" s="132" t="str">
        <f t="shared" si="22"/>
        <v/>
      </c>
      <c r="BE66" s="132" t="str">
        <f t="shared" si="27"/>
        <v/>
      </c>
      <c r="BF66" s="132" t="str">
        <f t="shared" si="23"/>
        <v/>
      </c>
      <c r="BG66" s="132" t="str">
        <f t="shared" si="24"/>
        <v/>
      </c>
      <c r="BH66" s="132" t="str">
        <f t="shared" si="25"/>
        <v/>
      </c>
      <c r="BI66" s="125"/>
    </row>
    <row r="67" spans="1:61" s="132" customFormat="1" ht="13" customHeight="1">
      <c r="A67" s="125" t="str">
        <f t="shared" si="11"/>
        <v/>
      </c>
      <c r="B67" s="130" t="str">
        <f t="shared" si="12"/>
        <v/>
      </c>
      <c r="C67" s="131"/>
      <c r="D67" s="125">
        <v>33</v>
      </c>
      <c r="E67" s="125" t="str">
        <f t="shared" si="13"/>
        <v/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35"/>
      <c r="AI67" s="125" t="str">
        <f t="shared" si="14"/>
        <v/>
      </c>
      <c r="AJ67" s="18"/>
      <c r="AK67" s="35"/>
      <c r="AL67" s="5"/>
      <c r="AM67" s="5"/>
      <c r="AN67" s="5"/>
      <c r="AO67" s="5"/>
      <c r="AP67" s="5"/>
      <c r="AQ67" s="133" t="str">
        <f t="shared" si="15"/>
        <v/>
      </c>
      <c r="AR67" s="133" t="str">
        <f t="shared" si="26"/>
        <v/>
      </c>
      <c r="AS67" s="7" t="str">
        <f>UPPER(IF($AH67="","",IF(COUNTIF($AS$34:$AS66,$AH67)&lt;1,$AH67,"")))</f>
        <v/>
      </c>
      <c r="AT67" s="133" t="str">
        <f t="shared" si="16"/>
        <v/>
      </c>
      <c r="AU67" s="19"/>
      <c r="AV67" s="16"/>
      <c r="AW67" s="134" t="str">
        <f t="shared" si="17"/>
        <v/>
      </c>
      <c r="AX67" s="5"/>
      <c r="AY67" s="144"/>
      <c r="AZ67" s="132" t="str">
        <f t="shared" si="18"/>
        <v/>
      </c>
      <c r="BA67" s="132" t="str">
        <f t="shared" si="19"/>
        <v/>
      </c>
      <c r="BB67" s="132" t="str">
        <f t="shared" si="20"/>
        <v/>
      </c>
      <c r="BC67" s="132" t="str">
        <f t="shared" si="21"/>
        <v/>
      </c>
      <c r="BD67" s="132" t="str">
        <f t="shared" si="22"/>
        <v/>
      </c>
      <c r="BE67" s="132" t="str">
        <f t="shared" si="27"/>
        <v/>
      </c>
      <c r="BF67" s="132" t="str">
        <f t="shared" si="23"/>
        <v/>
      </c>
      <c r="BG67" s="132" t="str">
        <f t="shared" si="24"/>
        <v/>
      </c>
      <c r="BH67" s="132" t="str">
        <f t="shared" si="25"/>
        <v/>
      </c>
      <c r="BI67" s="125"/>
    </row>
    <row r="68" spans="1:61" s="132" customFormat="1" ht="13" customHeight="1">
      <c r="A68" s="125" t="str">
        <f t="shared" si="11"/>
        <v/>
      </c>
      <c r="B68" s="130" t="str">
        <f t="shared" si="12"/>
        <v/>
      </c>
      <c r="C68" s="131"/>
      <c r="D68" s="125">
        <v>34</v>
      </c>
      <c r="E68" s="125" t="str">
        <f t="shared" si="13"/>
        <v/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35"/>
      <c r="AI68" s="125" t="str">
        <f t="shared" si="14"/>
        <v/>
      </c>
      <c r="AJ68" s="18"/>
      <c r="AK68" s="35"/>
      <c r="AL68" s="5"/>
      <c r="AM68" s="5"/>
      <c r="AN68" s="5"/>
      <c r="AO68" s="5"/>
      <c r="AP68" s="5"/>
      <c r="AQ68" s="133" t="str">
        <f t="shared" si="15"/>
        <v/>
      </c>
      <c r="AR68" s="133" t="str">
        <f t="shared" si="26"/>
        <v/>
      </c>
      <c r="AS68" s="7" t="str">
        <f>UPPER(IF($AH68="","",IF(COUNTIF($AS$34:$AS67,$AH68)&lt;1,$AH68,"")))</f>
        <v/>
      </c>
      <c r="AT68" s="133" t="str">
        <f t="shared" si="16"/>
        <v/>
      </c>
      <c r="AU68" s="19"/>
      <c r="AV68" s="16"/>
      <c r="AW68" s="134" t="str">
        <f t="shared" si="17"/>
        <v/>
      </c>
      <c r="AX68" s="5"/>
      <c r="AY68" s="144"/>
      <c r="AZ68" s="132" t="str">
        <f t="shared" si="18"/>
        <v/>
      </c>
      <c r="BA68" s="132" t="str">
        <f t="shared" si="19"/>
        <v/>
      </c>
      <c r="BB68" s="132" t="str">
        <f t="shared" si="20"/>
        <v/>
      </c>
      <c r="BC68" s="132" t="str">
        <f t="shared" si="21"/>
        <v/>
      </c>
      <c r="BD68" s="132" t="str">
        <f t="shared" si="22"/>
        <v/>
      </c>
      <c r="BE68" s="132" t="str">
        <f t="shared" si="27"/>
        <v/>
      </c>
      <c r="BF68" s="132" t="str">
        <f t="shared" si="23"/>
        <v/>
      </c>
      <c r="BG68" s="132" t="str">
        <f t="shared" si="24"/>
        <v/>
      </c>
      <c r="BH68" s="132" t="str">
        <f t="shared" si="25"/>
        <v/>
      </c>
      <c r="BI68" s="125"/>
    </row>
    <row r="69" spans="1:61" s="132" customFormat="1" ht="13" customHeight="1">
      <c r="A69" s="125" t="str">
        <f t="shared" si="11"/>
        <v/>
      </c>
      <c r="B69" s="130" t="str">
        <f t="shared" si="12"/>
        <v/>
      </c>
      <c r="C69" s="131"/>
      <c r="D69" s="125">
        <v>35</v>
      </c>
      <c r="E69" s="125" t="str">
        <f t="shared" si="13"/>
        <v/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35"/>
      <c r="AI69" s="125" t="str">
        <f t="shared" si="14"/>
        <v/>
      </c>
      <c r="AJ69" s="18"/>
      <c r="AK69" s="35"/>
      <c r="AL69" s="5"/>
      <c r="AM69" s="5"/>
      <c r="AN69" s="5"/>
      <c r="AO69" s="5"/>
      <c r="AP69" s="5"/>
      <c r="AQ69" s="133" t="str">
        <f t="shared" si="15"/>
        <v/>
      </c>
      <c r="AR69" s="133" t="str">
        <f t="shared" si="26"/>
        <v/>
      </c>
      <c r="AS69" s="7" t="str">
        <f>UPPER(IF($AH69="","",IF(COUNTIF($AS$34:$AS68,$AH69)&lt;1,$AH69,"")))</f>
        <v/>
      </c>
      <c r="AT69" s="133" t="str">
        <f t="shared" si="16"/>
        <v/>
      </c>
      <c r="AU69" s="19"/>
      <c r="AV69" s="16"/>
      <c r="AW69" s="134" t="str">
        <f t="shared" si="17"/>
        <v/>
      </c>
      <c r="AX69" s="5"/>
      <c r="AY69" s="144"/>
      <c r="AZ69" s="132" t="str">
        <f t="shared" si="18"/>
        <v/>
      </c>
      <c r="BA69" s="132" t="str">
        <f t="shared" si="19"/>
        <v/>
      </c>
      <c r="BB69" s="132" t="str">
        <f t="shared" si="20"/>
        <v/>
      </c>
      <c r="BC69" s="132" t="str">
        <f t="shared" si="21"/>
        <v/>
      </c>
      <c r="BD69" s="132" t="str">
        <f t="shared" si="22"/>
        <v/>
      </c>
      <c r="BE69" s="132" t="str">
        <f t="shared" si="27"/>
        <v/>
      </c>
      <c r="BF69" s="132" t="str">
        <f t="shared" si="23"/>
        <v/>
      </c>
      <c r="BG69" s="132" t="str">
        <f t="shared" si="24"/>
        <v/>
      </c>
      <c r="BH69" s="132" t="str">
        <f t="shared" si="25"/>
        <v/>
      </c>
      <c r="BI69" s="125"/>
    </row>
    <row r="70" spans="1:61" s="132" customFormat="1" ht="13" customHeight="1">
      <c r="A70" s="125" t="str">
        <f t="shared" si="11"/>
        <v/>
      </c>
      <c r="B70" s="130" t="str">
        <f t="shared" si="12"/>
        <v/>
      </c>
      <c r="C70" s="131"/>
      <c r="D70" s="125">
        <v>36</v>
      </c>
      <c r="E70" s="125" t="str">
        <f t="shared" si="13"/>
        <v/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35"/>
      <c r="AI70" s="125" t="str">
        <f t="shared" si="14"/>
        <v/>
      </c>
      <c r="AJ70" s="18"/>
      <c r="AK70" s="35"/>
      <c r="AL70" s="5"/>
      <c r="AM70" s="5"/>
      <c r="AN70" s="5"/>
      <c r="AO70" s="5"/>
      <c r="AP70" s="5"/>
      <c r="AQ70" s="133" t="str">
        <f t="shared" si="15"/>
        <v/>
      </c>
      <c r="AR70" s="133" t="str">
        <f t="shared" si="26"/>
        <v/>
      </c>
      <c r="AS70" s="7" t="str">
        <f>UPPER(IF($AH70="","",IF(COUNTIF($AS$34:$AS69,$AH70)&lt;1,$AH70,"")))</f>
        <v/>
      </c>
      <c r="AT70" s="133" t="str">
        <f t="shared" si="16"/>
        <v/>
      </c>
      <c r="AU70" s="19"/>
      <c r="AV70" s="16"/>
      <c r="AW70" s="134" t="str">
        <f t="shared" si="17"/>
        <v/>
      </c>
      <c r="AX70" s="5"/>
      <c r="AY70" s="144"/>
      <c r="AZ70" s="132" t="str">
        <f t="shared" si="18"/>
        <v/>
      </c>
      <c r="BA70" s="132" t="str">
        <f t="shared" si="19"/>
        <v/>
      </c>
      <c r="BB70" s="132" t="str">
        <f t="shared" si="20"/>
        <v/>
      </c>
      <c r="BC70" s="132" t="str">
        <f t="shared" si="21"/>
        <v/>
      </c>
      <c r="BD70" s="132" t="str">
        <f t="shared" si="22"/>
        <v/>
      </c>
      <c r="BE70" s="132" t="str">
        <f t="shared" si="27"/>
        <v/>
      </c>
      <c r="BF70" s="132" t="str">
        <f t="shared" si="23"/>
        <v/>
      </c>
      <c r="BG70" s="132" t="str">
        <f t="shared" si="24"/>
        <v/>
      </c>
      <c r="BH70" s="132" t="str">
        <f t="shared" si="25"/>
        <v/>
      </c>
      <c r="BI70" s="125"/>
    </row>
    <row r="71" spans="1:61" s="132" customFormat="1" ht="13" customHeight="1">
      <c r="A71" s="125" t="str">
        <f t="shared" si="11"/>
        <v/>
      </c>
      <c r="B71" s="130" t="str">
        <f t="shared" si="12"/>
        <v/>
      </c>
      <c r="C71" s="131"/>
      <c r="D71" s="125">
        <v>37</v>
      </c>
      <c r="E71" s="125" t="str">
        <f t="shared" si="13"/>
        <v/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35"/>
      <c r="AI71" s="125" t="str">
        <f t="shared" si="14"/>
        <v/>
      </c>
      <c r="AJ71" s="18"/>
      <c r="AK71" s="35"/>
      <c r="AL71" s="5"/>
      <c r="AM71" s="5"/>
      <c r="AN71" s="5"/>
      <c r="AO71" s="5"/>
      <c r="AP71" s="5"/>
      <c r="AQ71" s="133" t="str">
        <f t="shared" si="15"/>
        <v/>
      </c>
      <c r="AR71" s="133" t="str">
        <f t="shared" si="26"/>
        <v/>
      </c>
      <c r="AS71" s="7" t="str">
        <f>UPPER(IF($AH71="","",IF(COUNTIF($AS$34:$AS70,$AH71)&lt;1,$AH71,"")))</f>
        <v/>
      </c>
      <c r="AT71" s="133" t="str">
        <f t="shared" si="16"/>
        <v/>
      </c>
      <c r="AU71" s="19"/>
      <c r="AV71" s="16"/>
      <c r="AW71" s="134" t="str">
        <f t="shared" si="17"/>
        <v/>
      </c>
      <c r="AX71" s="5"/>
      <c r="AY71" s="144"/>
      <c r="AZ71" s="132" t="str">
        <f t="shared" si="18"/>
        <v/>
      </c>
      <c r="BA71" s="132" t="str">
        <f t="shared" si="19"/>
        <v/>
      </c>
      <c r="BB71" s="132" t="str">
        <f t="shared" si="20"/>
        <v/>
      </c>
      <c r="BC71" s="132" t="str">
        <f t="shared" si="21"/>
        <v/>
      </c>
      <c r="BD71" s="132" t="str">
        <f t="shared" si="22"/>
        <v/>
      </c>
      <c r="BE71" s="132" t="str">
        <f t="shared" si="27"/>
        <v/>
      </c>
      <c r="BF71" s="132" t="str">
        <f t="shared" si="23"/>
        <v/>
      </c>
      <c r="BG71" s="132" t="str">
        <f t="shared" si="24"/>
        <v/>
      </c>
      <c r="BH71" s="132" t="str">
        <f t="shared" si="25"/>
        <v/>
      </c>
      <c r="BI71" s="125"/>
    </row>
    <row r="72" spans="1:61" s="132" customFormat="1" ht="13" customHeight="1">
      <c r="A72" s="125" t="str">
        <f t="shared" si="11"/>
        <v/>
      </c>
      <c r="B72" s="130" t="str">
        <f t="shared" si="12"/>
        <v/>
      </c>
      <c r="C72" s="131"/>
      <c r="D72" s="125">
        <v>38</v>
      </c>
      <c r="E72" s="125" t="str">
        <f t="shared" si="13"/>
        <v/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35"/>
      <c r="AI72" s="125" t="str">
        <f t="shared" si="14"/>
        <v/>
      </c>
      <c r="AJ72" s="18"/>
      <c r="AK72" s="35"/>
      <c r="AL72" s="5"/>
      <c r="AM72" s="5"/>
      <c r="AN72" s="5"/>
      <c r="AO72" s="5"/>
      <c r="AP72" s="5"/>
      <c r="AQ72" s="133" t="str">
        <f t="shared" si="15"/>
        <v/>
      </c>
      <c r="AR72" s="133" t="str">
        <f t="shared" si="26"/>
        <v/>
      </c>
      <c r="AS72" s="7" t="str">
        <f>UPPER(IF($AH72="","",IF(COUNTIF($AS$34:$AS71,$AH72)&lt;1,$AH72,"")))</f>
        <v/>
      </c>
      <c r="AT72" s="133" t="str">
        <f t="shared" si="16"/>
        <v/>
      </c>
      <c r="AU72" s="19"/>
      <c r="AV72" s="16"/>
      <c r="AW72" s="134" t="str">
        <f t="shared" si="17"/>
        <v/>
      </c>
      <c r="AX72" s="5"/>
      <c r="AY72" s="144"/>
      <c r="AZ72" s="132" t="str">
        <f t="shared" si="18"/>
        <v/>
      </c>
      <c r="BA72" s="132" t="str">
        <f t="shared" si="19"/>
        <v/>
      </c>
      <c r="BB72" s="132" t="str">
        <f t="shared" si="20"/>
        <v/>
      </c>
      <c r="BC72" s="132" t="str">
        <f t="shared" si="21"/>
        <v/>
      </c>
      <c r="BD72" s="132" t="str">
        <f t="shared" si="22"/>
        <v/>
      </c>
      <c r="BE72" s="132" t="str">
        <f t="shared" si="27"/>
        <v/>
      </c>
      <c r="BF72" s="132" t="str">
        <f t="shared" si="23"/>
        <v/>
      </c>
      <c r="BG72" s="132" t="str">
        <f t="shared" si="24"/>
        <v/>
      </c>
      <c r="BH72" s="132" t="str">
        <f t="shared" si="25"/>
        <v/>
      </c>
      <c r="BI72" s="125"/>
    </row>
    <row r="73" spans="1:61" s="132" customFormat="1" ht="13" customHeight="1">
      <c r="A73" s="125" t="str">
        <f t="shared" si="11"/>
        <v/>
      </c>
      <c r="B73" s="130" t="str">
        <f t="shared" si="12"/>
        <v/>
      </c>
      <c r="C73" s="131"/>
      <c r="D73" s="125">
        <v>39</v>
      </c>
      <c r="E73" s="125" t="str">
        <f t="shared" si="13"/>
        <v/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5"/>
      <c r="AI73" s="125" t="str">
        <f t="shared" si="14"/>
        <v/>
      </c>
      <c r="AJ73" s="18"/>
      <c r="AK73" s="35"/>
      <c r="AL73" s="5"/>
      <c r="AM73" s="5"/>
      <c r="AN73" s="5"/>
      <c r="AO73" s="5"/>
      <c r="AP73" s="5"/>
      <c r="AQ73" s="133" t="str">
        <f t="shared" si="15"/>
        <v/>
      </c>
      <c r="AR73" s="133" t="str">
        <f t="shared" si="26"/>
        <v/>
      </c>
      <c r="AS73" s="7" t="str">
        <f>UPPER(IF($AH73="","",IF(COUNTIF($AS$34:$AS72,$AH73)&lt;1,$AH73,"")))</f>
        <v/>
      </c>
      <c r="AT73" s="133" t="str">
        <f t="shared" si="16"/>
        <v/>
      </c>
      <c r="AU73" s="19"/>
      <c r="AV73" s="16"/>
      <c r="AW73" s="134" t="str">
        <f t="shared" si="17"/>
        <v/>
      </c>
      <c r="AX73" s="5"/>
      <c r="AY73" s="144"/>
      <c r="AZ73" s="132" t="str">
        <f t="shared" si="18"/>
        <v/>
      </c>
      <c r="BA73" s="132" t="str">
        <f t="shared" si="19"/>
        <v/>
      </c>
      <c r="BB73" s="132" t="str">
        <f t="shared" si="20"/>
        <v/>
      </c>
      <c r="BC73" s="132" t="str">
        <f t="shared" si="21"/>
        <v/>
      </c>
      <c r="BD73" s="132" t="str">
        <f t="shared" si="22"/>
        <v/>
      </c>
      <c r="BE73" s="132" t="str">
        <f t="shared" si="27"/>
        <v/>
      </c>
      <c r="BF73" s="132" t="str">
        <f t="shared" si="23"/>
        <v/>
      </c>
      <c r="BG73" s="132" t="str">
        <f t="shared" si="24"/>
        <v/>
      </c>
      <c r="BH73" s="132" t="str">
        <f t="shared" si="25"/>
        <v/>
      </c>
      <c r="BI73" s="125"/>
    </row>
    <row r="74" spans="1:61" s="132" customFormat="1" ht="13" customHeight="1">
      <c r="A74" s="125" t="str">
        <f t="shared" si="11"/>
        <v/>
      </c>
      <c r="B74" s="130" t="str">
        <f t="shared" si="12"/>
        <v/>
      </c>
      <c r="C74" s="131"/>
      <c r="D74" s="125">
        <v>40</v>
      </c>
      <c r="E74" s="125" t="str">
        <f t="shared" si="13"/>
        <v/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35"/>
      <c r="AI74" s="125" t="str">
        <f t="shared" si="14"/>
        <v/>
      </c>
      <c r="AJ74" s="18"/>
      <c r="AK74" s="35"/>
      <c r="AL74" s="5"/>
      <c r="AM74" s="5"/>
      <c r="AN74" s="5"/>
      <c r="AO74" s="5"/>
      <c r="AP74" s="5"/>
      <c r="AQ74" s="133" t="str">
        <f t="shared" si="15"/>
        <v/>
      </c>
      <c r="AR74" s="133" t="str">
        <f t="shared" si="26"/>
        <v/>
      </c>
      <c r="AS74" s="7" t="str">
        <f>UPPER(IF($AH74="","",IF(COUNTIF($AS$34:$AS73,$AH74)&lt;1,$AH74,"")))</f>
        <v/>
      </c>
      <c r="AT74" s="133" t="str">
        <f t="shared" si="16"/>
        <v/>
      </c>
      <c r="AU74" s="19"/>
      <c r="AV74" s="16"/>
      <c r="AW74" s="134" t="str">
        <f t="shared" si="17"/>
        <v/>
      </c>
      <c r="AX74" s="5"/>
      <c r="AY74" s="144"/>
      <c r="AZ74" s="132" t="str">
        <f t="shared" si="18"/>
        <v/>
      </c>
      <c r="BA74" s="132" t="str">
        <f t="shared" si="19"/>
        <v/>
      </c>
      <c r="BB74" s="132" t="str">
        <f t="shared" si="20"/>
        <v/>
      </c>
      <c r="BC74" s="132" t="str">
        <f t="shared" si="21"/>
        <v/>
      </c>
      <c r="BD74" s="132" t="str">
        <f t="shared" si="22"/>
        <v/>
      </c>
      <c r="BE74" s="132" t="str">
        <f t="shared" si="27"/>
        <v/>
      </c>
      <c r="BF74" s="132" t="str">
        <f t="shared" si="23"/>
        <v/>
      </c>
      <c r="BG74" s="132" t="str">
        <f t="shared" si="24"/>
        <v/>
      </c>
      <c r="BH74" s="132" t="str">
        <f t="shared" si="25"/>
        <v/>
      </c>
      <c r="BI74" s="125"/>
    </row>
    <row r="75" spans="1:61" s="132" customFormat="1" ht="13" customHeight="1">
      <c r="A75" s="125" t="str">
        <f t="shared" si="11"/>
        <v/>
      </c>
      <c r="B75" s="130" t="str">
        <f t="shared" si="12"/>
        <v/>
      </c>
      <c r="C75" s="131"/>
      <c r="D75" s="125">
        <v>41</v>
      </c>
      <c r="E75" s="125" t="str">
        <f t="shared" si="13"/>
        <v/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35"/>
      <c r="AI75" s="125" t="str">
        <f t="shared" si="14"/>
        <v/>
      </c>
      <c r="AJ75" s="18"/>
      <c r="AK75" s="35"/>
      <c r="AL75" s="5"/>
      <c r="AM75" s="5"/>
      <c r="AN75" s="5"/>
      <c r="AO75" s="5"/>
      <c r="AP75" s="5"/>
      <c r="AQ75" s="133" t="str">
        <f t="shared" si="15"/>
        <v/>
      </c>
      <c r="AR75" s="133" t="str">
        <f t="shared" si="26"/>
        <v/>
      </c>
      <c r="AS75" s="7" t="str">
        <f>UPPER(IF($AH75="","",IF(COUNTIF($AS$34:$AS74,$AH75)&lt;1,$AH75,"")))</f>
        <v/>
      </c>
      <c r="AT75" s="133" t="str">
        <f t="shared" si="16"/>
        <v/>
      </c>
      <c r="AU75" s="19"/>
      <c r="AV75" s="16"/>
      <c r="AW75" s="134" t="str">
        <f t="shared" si="17"/>
        <v/>
      </c>
      <c r="AX75" s="5"/>
      <c r="AY75" s="144"/>
      <c r="AZ75" s="132" t="str">
        <f t="shared" si="18"/>
        <v/>
      </c>
      <c r="BA75" s="132" t="str">
        <f t="shared" si="19"/>
        <v/>
      </c>
      <c r="BB75" s="132" t="str">
        <f t="shared" si="20"/>
        <v/>
      </c>
      <c r="BC75" s="132" t="str">
        <f t="shared" si="21"/>
        <v/>
      </c>
      <c r="BD75" s="132" t="str">
        <f t="shared" si="22"/>
        <v/>
      </c>
      <c r="BE75" s="132" t="str">
        <f t="shared" si="27"/>
        <v/>
      </c>
      <c r="BF75" s="132" t="str">
        <f t="shared" si="23"/>
        <v/>
      </c>
      <c r="BG75" s="132" t="str">
        <f t="shared" si="24"/>
        <v/>
      </c>
      <c r="BH75" s="132" t="str">
        <f t="shared" si="25"/>
        <v/>
      </c>
      <c r="BI75" s="125"/>
    </row>
    <row r="76" spans="1:61" s="132" customFormat="1" ht="13" customHeight="1">
      <c r="A76" s="125" t="str">
        <f t="shared" si="11"/>
        <v/>
      </c>
      <c r="B76" s="130" t="str">
        <f t="shared" si="12"/>
        <v/>
      </c>
      <c r="C76" s="131"/>
      <c r="D76" s="125">
        <v>42</v>
      </c>
      <c r="E76" s="125" t="str">
        <f t="shared" si="13"/>
        <v/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35"/>
      <c r="AI76" s="125" t="str">
        <f t="shared" si="14"/>
        <v/>
      </c>
      <c r="AJ76" s="18"/>
      <c r="AK76" s="35"/>
      <c r="AL76" s="5"/>
      <c r="AM76" s="5"/>
      <c r="AN76" s="5"/>
      <c r="AO76" s="5"/>
      <c r="AP76" s="5"/>
      <c r="AQ76" s="133" t="str">
        <f t="shared" si="15"/>
        <v/>
      </c>
      <c r="AR76" s="133" t="str">
        <f t="shared" si="26"/>
        <v/>
      </c>
      <c r="AS76" s="7" t="str">
        <f>UPPER(IF($AH76="","",IF(COUNTIF($AS$34:$AS75,$AH76)&lt;1,$AH76,"")))</f>
        <v/>
      </c>
      <c r="AT76" s="133" t="str">
        <f t="shared" si="16"/>
        <v/>
      </c>
      <c r="AU76" s="19"/>
      <c r="AV76" s="16"/>
      <c r="AW76" s="134" t="str">
        <f t="shared" si="17"/>
        <v/>
      </c>
      <c r="AX76" s="5"/>
      <c r="AY76" s="144"/>
      <c r="AZ76" s="132" t="str">
        <f t="shared" si="18"/>
        <v/>
      </c>
      <c r="BA76" s="132" t="str">
        <f t="shared" si="19"/>
        <v/>
      </c>
      <c r="BB76" s="132" t="str">
        <f t="shared" si="20"/>
        <v/>
      </c>
      <c r="BC76" s="132" t="str">
        <f t="shared" si="21"/>
        <v/>
      </c>
      <c r="BD76" s="132" t="str">
        <f t="shared" si="22"/>
        <v/>
      </c>
      <c r="BE76" s="132" t="str">
        <f t="shared" si="27"/>
        <v/>
      </c>
      <c r="BF76" s="132" t="str">
        <f t="shared" si="23"/>
        <v/>
      </c>
      <c r="BG76" s="132" t="str">
        <f t="shared" si="24"/>
        <v/>
      </c>
      <c r="BH76" s="132" t="str">
        <f t="shared" si="25"/>
        <v/>
      </c>
      <c r="BI76" s="125"/>
    </row>
    <row r="77" spans="1:61" s="132" customFormat="1" ht="13" customHeight="1">
      <c r="A77" s="125" t="str">
        <f t="shared" si="11"/>
        <v/>
      </c>
      <c r="B77" s="130" t="str">
        <f t="shared" si="12"/>
        <v/>
      </c>
      <c r="C77" s="131"/>
      <c r="D77" s="125">
        <v>43</v>
      </c>
      <c r="E77" s="125" t="str">
        <f t="shared" si="13"/>
        <v/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35"/>
      <c r="AI77" s="125" t="str">
        <f t="shared" si="14"/>
        <v/>
      </c>
      <c r="AJ77" s="18"/>
      <c r="AK77" s="35"/>
      <c r="AL77" s="5"/>
      <c r="AM77" s="5"/>
      <c r="AN77" s="5"/>
      <c r="AO77" s="5"/>
      <c r="AP77" s="5"/>
      <c r="AQ77" s="133" t="str">
        <f t="shared" si="15"/>
        <v/>
      </c>
      <c r="AR77" s="133" t="str">
        <f t="shared" si="26"/>
        <v/>
      </c>
      <c r="AS77" s="7" t="str">
        <f>UPPER(IF($AH77="","",IF(COUNTIF($AS$34:$AS76,$AH77)&lt;1,$AH77,"")))</f>
        <v/>
      </c>
      <c r="AT77" s="133" t="str">
        <f t="shared" si="16"/>
        <v/>
      </c>
      <c r="AU77" s="19"/>
      <c r="AV77" s="16"/>
      <c r="AW77" s="134" t="str">
        <f t="shared" si="17"/>
        <v/>
      </c>
      <c r="AX77" s="5"/>
      <c r="AY77" s="144"/>
      <c r="AZ77" s="132" t="str">
        <f t="shared" si="18"/>
        <v/>
      </c>
      <c r="BA77" s="132" t="str">
        <f t="shared" si="19"/>
        <v/>
      </c>
      <c r="BB77" s="132" t="str">
        <f t="shared" si="20"/>
        <v/>
      </c>
      <c r="BC77" s="132" t="str">
        <f t="shared" si="21"/>
        <v/>
      </c>
      <c r="BD77" s="132" t="str">
        <f t="shared" si="22"/>
        <v/>
      </c>
      <c r="BE77" s="132" t="str">
        <f t="shared" si="27"/>
        <v/>
      </c>
      <c r="BF77" s="132" t="str">
        <f t="shared" si="23"/>
        <v/>
      </c>
      <c r="BG77" s="132" t="str">
        <f t="shared" si="24"/>
        <v/>
      </c>
      <c r="BH77" s="132" t="str">
        <f t="shared" si="25"/>
        <v/>
      </c>
      <c r="BI77" s="125"/>
    </row>
    <row r="78" spans="1:61" s="132" customFormat="1" ht="13" customHeight="1">
      <c r="A78" s="125" t="str">
        <f t="shared" si="11"/>
        <v/>
      </c>
      <c r="B78" s="130" t="str">
        <f t="shared" si="12"/>
        <v/>
      </c>
      <c r="C78" s="131"/>
      <c r="D78" s="125">
        <v>44</v>
      </c>
      <c r="E78" s="125" t="str">
        <f t="shared" si="13"/>
        <v/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35"/>
      <c r="AI78" s="125" t="str">
        <f t="shared" si="14"/>
        <v/>
      </c>
      <c r="AJ78" s="18"/>
      <c r="AK78" s="35"/>
      <c r="AL78" s="5"/>
      <c r="AM78" s="5"/>
      <c r="AN78" s="5"/>
      <c r="AO78" s="5"/>
      <c r="AP78" s="5"/>
      <c r="AQ78" s="133" t="str">
        <f t="shared" si="15"/>
        <v/>
      </c>
      <c r="AR78" s="133" t="str">
        <f t="shared" si="26"/>
        <v/>
      </c>
      <c r="AS78" s="7" t="str">
        <f>UPPER(IF($AH78="","",IF(COUNTIF($AS$34:$AS77,$AH78)&lt;1,$AH78,"")))</f>
        <v/>
      </c>
      <c r="AT78" s="133" t="str">
        <f t="shared" si="16"/>
        <v/>
      </c>
      <c r="AU78" s="19"/>
      <c r="AV78" s="16"/>
      <c r="AW78" s="134" t="str">
        <f t="shared" si="17"/>
        <v/>
      </c>
      <c r="AX78" s="5"/>
      <c r="AY78" s="144"/>
      <c r="AZ78" s="132" t="str">
        <f t="shared" si="18"/>
        <v/>
      </c>
      <c r="BA78" s="132" t="str">
        <f t="shared" si="19"/>
        <v/>
      </c>
      <c r="BB78" s="132" t="str">
        <f t="shared" si="20"/>
        <v/>
      </c>
      <c r="BC78" s="132" t="str">
        <f t="shared" si="21"/>
        <v/>
      </c>
      <c r="BD78" s="132" t="str">
        <f t="shared" si="22"/>
        <v/>
      </c>
      <c r="BE78" s="132" t="str">
        <f t="shared" si="27"/>
        <v/>
      </c>
      <c r="BF78" s="132" t="str">
        <f t="shared" si="23"/>
        <v/>
      </c>
      <c r="BG78" s="132" t="str">
        <f t="shared" si="24"/>
        <v/>
      </c>
      <c r="BH78" s="132" t="str">
        <f t="shared" si="25"/>
        <v/>
      </c>
      <c r="BI78" s="125"/>
    </row>
    <row r="79" spans="1:61" s="132" customFormat="1" ht="13" customHeight="1">
      <c r="A79" s="125" t="str">
        <f t="shared" si="11"/>
        <v/>
      </c>
      <c r="B79" s="130" t="str">
        <f t="shared" si="12"/>
        <v/>
      </c>
      <c r="C79" s="131"/>
      <c r="D79" s="125">
        <v>45</v>
      </c>
      <c r="E79" s="125" t="str">
        <f t="shared" si="13"/>
        <v/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35"/>
      <c r="AI79" s="125" t="str">
        <f t="shared" si="14"/>
        <v/>
      </c>
      <c r="AJ79" s="18"/>
      <c r="AK79" s="35"/>
      <c r="AL79" s="5"/>
      <c r="AM79" s="5"/>
      <c r="AN79" s="5"/>
      <c r="AO79" s="5"/>
      <c r="AP79" s="5"/>
      <c r="AQ79" s="133" t="str">
        <f t="shared" si="15"/>
        <v/>
      </c>
      <c r="AR79" s="133" t="str">
        <f t="shared" si="26"/>
        <v/>
      </c>
      <c r="AS79" s="7" t="str">
        <f>UPPER(IF($AH79="","",IF(COUNTIF($AS$34:$AS78,$AH79)&lt;1,$AH79,"")))</f>
        <v/>
      </c>
      <c r="AT79" s="133" t="str">
        <f t="shared" si="16"/>
        <v/>
      </c>
      <c r="AU79" s="19"/>
      <c r="AV79" s="16"/>
      <c r="AW79" s="134" t="str">
        <f t="shared" si="17"/>
        <v/>
      </c>
      <c r="AX79" s="5"/>
      <c r="AY79" s="144"/>
      <c r="AZ79" s="132" t="str">
        <f t="shared" si="18"/>
        <v/>
      </c>
      <c r="BA79" s="132" t="str">
        <f t="shared" si="19"/>
        <v/>
      </c>
      <c r="BB79" s="132" t="str">
        <f t="shared" si="20"/>
        <v/>
      </c>
      <c r="BC79" s="132" t="str">
        <f t="shared" si="21"/>
        <v/>
      </c>
      <c r="BD79" s="132" t="str">
        <f t="shared" si="22"/>
        <v/>
      </c>
      <c r="BE79" s="132" t="str">
        <f t="shared" si="27"/>
        <v/>
      </c>
      <c r="BF79" s="132" t="str">
        <f t="shared" si="23"/>
        <v/>
      </c>
      <c r="BG79" s="132" t="str">
        <f t="shared" si="24"/>
        <v/>
      </c>
      <c r="BH79" s="132" t="str">
        <f t="shared" si="25"/>
        <v/>
      </c>
      <c r="BI79" s="125"/>
    </row>
    <row r="80" spans="1:61" s="132" customFormat="1" ht="13" customHeight="1">
      <c r="A80" s="125" t="str">
        <f t="shared" si="11"/>
        <v/>
      </c>
      <c r="B80" s="130" t="str">
        <f t="shared" si="12"/>
        <v/>
      </c>
      <c r="C80" s="131"/>
      <c r="D80" s="125">
        <v>46</v>
      </c>
      <c r="E80" s="125" t="str">
        <f t="shared" si="13"/>
        <v/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5"/>
      <c r="AI80" s="125" t="str">
        <f t="shared" si="14"/>
        <v/>
      </c>
      <c r="AJ80" s="18"/>
      <c r="AK80" s="35"/>
      <c r="AL80" s="5"/>
      <c r="AM80" s="5"/>
      <c r="AN80" s="5"/>
      <c r="AO80" s="5"/>
      <c r="AP80" s="5"/>
      <c r="AQ80" s="133" t="str">
        <f t="shared" si="15"/>
        <v/>
      </c>
      <c r="AR80" s="133" t="str">
        <f t="shared" si="26"/>
        <v/>
      </c>
      <c r="AS80" s="7" t="str">
        <f>UPPER(IF($AH80="","",IF(COUNTIF($AS$34:$AS79,$AH80)&lt;1,$AH80,"")))</f>
        <v/>
      </c>
      <c r="AT80" s="133" t="str">
        <f t="shared" si="16"/>
        <v/>
      </c>
      <c r="AU80" s="19"/>
      <c r="AV80" s="16"/>
      <c r="AW80" s="134" t="str">
        <f t="shared" si="17"/>
        <v/>
      </c>
      <c r="AX80" s="5"/>
      <c r="AY80" s="144"/>
      <c r="AZ80" s="132" t="str">
        <f t="shared" si="18"/>
        <v/>
      </c>
      <c r="BA80" s="132" t="str">
        <f t="shared" si="19"/>
        <v/>
      </c>
      <c r="BB80" s="132" t="str">
        <f t="shared" si="20"/>
        <v/>
      </c>
      <c r="BC80" s="132" t="str">
        <f t="shared" si="21"/>
        <v/>
      </c>
      <c r="BD80" s="132" t="str">
        <f t="shared" si="22"/>
        <v/>
      </c>
      <c r="BE80" s="132" t="str">
        <f t="shared" si="27"/>
        <v/>
      </c>
      <c r="BF80" s="132" t="str">
        <f t="shared" si="23"/>
        <v/>
      </c>
      <c r="BG80" s="132" t="str">
        <f t="shared" si="24"/>
        <v/>
      </c>
      <c r="BH80" s="132" t="str">
        <f t="shared" si="25"/>
        <v/>
      </c>
      <c r="BI80" s="125"/>
    </row>
    <row r="81" spans="1:61" s="132" customFormat="1" ht="13" customHeight="1">
      <c r="A81" s="125" t="str">
        <f t="shared" si="11"/>
        <v/>
      </c>
      <c r="B81" s="130" t="str">
        <f t="shared" si="12"/>
        <v/>
      </c>
      <c r="C81" s="131"/>
      <c r="D81" s="125">
        <v>47</v>
      </c>
      <c r="E81" s="125" t="str">
        <f t="shared" si="13"/>
        <v/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35"/>
      <c r="AI81" s="125" t="str">
        <f t="shared" si="14"/>
        <v/>
      </c>
      <c r="AJ81" s="18"/>
      <c r="AK81" s="35"/>
      <c r="AL81" s="5"/>
      <c r="AM81" s="5"/>
      <c r="AN81" s="5"/>
      <c r="AO81" s="5"/>
      <c r="AP81" s="5"/>
      <c r="AQ81" s="133" t="str">
        <f t="shared" si="15"/>
        <v/>
      </c>
      <c r="AR81" s="133" t="str">
        <f t="shared" si="26"/>
        <v/>
      </c>
      <c r="AS81" s="7" t="str">
        <f>UPPER(IF($AH81="","",IF(COUNTIF($AS$34:$AS80,$AH81)&lt;1,$AH81,"")))</f>
        <v/>
      </c>
      <c r="AT81" s="133" t="str">
        <f t="shared" si="16"/>
        <v/>
      </c>
      <c r="AU81" s="19"/>
      <c r="AV81" s="16"/>
      <c r="AW81" s="134" t="str">
        <f t="shared" si="17"/>
        <v/>
      </c>
      <c r="AX81" s="5"/>
      <c r="AY81" s="144"/>
      <c r="AZ81" s="132" t="str">
        <f t="shared" si="18"/>
        <v/>
      </c>
      <c r="BA81" s="132" t="str">
        <f t="shared" si="19"/>
        <v/>
      </c>
      <c r="BB81" s="132" t="str">
        <f t="shared" si="20"/>
        <v/>
      </c>
      <c r="BC81" s="132" t="str">
        <f t="shared" si="21"/>
        <v/>
      </c>
      <c r="BD81" s="132" t="str">
        <f t="shared" si="22"/>
        <v/>
      </c>
      <c r="BE81" s="132" t="str">
        <f t="shared" si="27"/>
        <v/>
      </c>
      <c r="BF81" s="132" t="str">
        <f t="shared" si="23"/>
        <v/>
      </c>
      <c r="BG81" s="132" t="str">
        <f t="shared" si="24"/>
        <v/>
      </c>
      <c r="BH81" s="132" t="str">
        <f t="shared" si="25"/>
        <v/>
      </c>
      <c r="BI81" s="125"/>
    </row>
    <row r="82" spans="1:61" s="132" customFormat="1" ht="13" customHeight="1">
      <c r="A82" s="125" t="str">
        <f t="shared" si="11"/>
        <v/>
      </c>
      <c r="B82" s="130" t="str">
        <f t="shared" si="12"/>
        <v/>
      </c>
      <c r="C82" s="131"/>
      <c r="D82" s="125">
        <v>48</v>
      </c>
      <c r="E82" s="125" t="str">
        <f t="shared" si="13"/>
        <v/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5"/>
      <c r="AI82" s="125" t="str">
        <f t="shared" si="14"/>
        <v/>
      </c>
      <c r="AJ82" s="18"/>
      <c r="AK82" s="35"/>
      <c r="AL82" s="5"/>
      <c r="AM82" s="5"/>
      <c r="AN82" s="5"/>
      <c r="AO82" s="5"/>
      <c r="AP82" s="5"/>
      <c r="AQ82" s="133" t="str">
        <f t="shared" si="15"/>
        <v/>
      </c>
      <c r="AR82" s="133" t="str">
        <f t="shared" si="26"/>
        <v/>
      </c>
      <c r="AS82" s="7" t="str">
        <f>UPPER(IF($AH82="","",IF(COUNTIF($AS$34:$AS81,$AH82)&lt;1,$AH82,"")))</f>
        <v/>
      </c>
      <c r="AT82" s="133" t="str">
        <f t="shared" si="16"/>
        <v/>
      </c>
      <c r="AU82" s="19"/>
      <c r="AV82" s="16"/>
      <c r="AW82" s="134" t="str">
        <f t="shared" si="17"/>
        <v/>
      </c>
      <c r="AX82" s="5"/>
      <c r="AY82" s="144"/>
      <c r="AZ82" s="132" t="str">
        <f t="shared" si="18"/>
        <v/>
      </c>
      <c r="BA82" s="132" t="str">
        <f t="shared" si="19"/>
        <v/>
      </c>
      <c r="BB82" s="132" t="str">
        <f t="shared" si="20"/>
        <v/>
      </c>
      <c r="BC82" s="132" t="str">
        <f t="shared" si="21"/>
        <v/>
      </c>
      <c r="BD82" s="132" t="str">
        <f t="shared" si="22"/>
        <v/>
      </c>
      <c r="BE82" s="132" t="str">
        <f t="shared" si="27"/>
        <v/>
      </c>
      <c r="BF82" s="132" t="str">
        <f t="shared" si="23"/>
        <v/>
      </c>
      <c r="BG82" s="132" t="str">
        <f t="shared" si="24"/>
        <v/>
      </c>
      <c r="BH82" s="132" t="str">
        <f t="shared" si="25"/>
        <v/>
      </c>
      <c r="BI82" s="125"/>
    </row>
    <row r="83" spans="1:61" s="132" customFormat="1" ht="13" customHeight="1">
      <c r="A83" s="125" t="str">
        <f t="shared" si="11"/>
        <v/>
      </c>
      <c r="B83" s="130" t="str">
        <f t="shared" si="12"/>
        <v/>
      </c>
      <c r="C83" s="131"/>
      <c r="D83" s="125">
        <v>49</v>
      </c>
      <c r="E83" s="125" t="str">
        <f t="shared" si="13"/>
        <v/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35"/>
      <c r="AI83" s="125" t="str">
        <f t="shared" si="14"/>
        <v/>
      </c>
      <c r="AJ83" s="18"/>
      <c r="AK83" s="35"/>
      <c r="AL83" s="5"/>
      <c r="AM83" s="5"/>
      <c r="AN83" s="5"/>
      <c r="AO83" s="5"/>
      <c r="AP83" s="5"/>
      <c r="AQ83" s="133" t="str">
        <f t="shared" si="15"/>
        <v/>
      </c>
      <c r="AR83" s="133" t="str">
        <f t="shared" si="26"/>
        <v/>
      </c>
      <c r="AS83" s="7" t="str">
        <f>UPPER(IF($AH83="","",IF(COUNTIF($AS$34:$AS82,$AH83)&lt;1,$AH83,"")))</f>
        <v/>
      </c>
      <c r="AT83" s="133" t="str">
        <f t="shared" si="16"/>
        <v/>
      </c>
      <c r="AU83" s="19"/>
      <c r="AV83" s="16"/>
      <c r="AW83" s="134" t="str">
        <f t="shared" si="17"/>
        <v/>
      </c>
      <c r="AX83" s="5"/>
      <c r="AY83" s="144"/>
      <c r="AZ83" s="132" t="str">
        <f t="shared" si="18"/>
        <v/>
      </c>
      <c r="BA83" s="132" t="str">
        <f t="shared" si="19"/>
        <v/>
      </c>
      <c r="BB83" s="132" t="str">
        <f t="shared" si="20"/>
        <v/>
      </c>
      <c r="BC83" s="132" t="str">
        <f t="shared" si="21"/>
        <v/>
      </c>
      <c r="BD83" s="132" t="str">
        <f t="shared" si="22"/>
        <v/>
      </c>
      <c r="BE83" s="132" t="str">
        <f t="shared" si="27"/>
        <v/>
      </c>
      <c r="BF83" s="132" t="str">
        <f t="shared" si="23"/>
        <v/>
      </c>
      <c r="BG83" s="132" t="str">
        <f t="shared" si="24"/>
        <v/>
      </c>
      <c r="BH83" s="132" t="str">
        <f t="shared" si="25"/>
        <v/>
      </c>
      <c r="BI83" s="125"/>
    </row>
    <row r="84" spans="1:61" s="132" customFormat="1" ht="13" customHeight="1">
      <c r="A84" s="125" t="str">
        <f t="shared" si="11"/>
        <v/>
      </c>
      <c r="B84" s="130" t="str">
        <f t="shared" si="12"/>
        <v/>
      </c>
      <c r="C84" s="131"/>
      <c r="D84" s="125">
        <v>50</v>
      </c>
      <c r="E84" s="125" t="str">
        <f t="shared" si="13"/>
        <v/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35"/>
      <c r="AI84" s="125" t="str">
        <f t="shared" si="14"/>
        <v/>
      </c>
      <c r="AJ84" s="18"/>
      <c r="AK84" s="35"/>
      <c r="AL84" s="5"/>
      <c r="AM84" s="5"/>
      <c r="AN84" s="5"/>
      <c r="AO84" s="5"/>
      <c r="AP84" s="5"/>
      <c r="AQ84" s="133" t="str">
        <f t="shared" si="15"/>
        <v/>
      </c>
      <c r="AR84" s="133" t="str">
        <f t="shared" si="26"/>
        <v/>
      </c>
      <c r="AS84" s="7" t="str">
        <f>UPPER(IF($AH84="","",IF(COUNTIF($AS$34:$AS83,$AH84)&lt;1,$AH84,"")))</f>
        <v/>
      </c>
      <c r="AT84" s="133" t="str">
        <f t="shared" si="16"/>
        <v/>
      </c>
      <c r="AU84" s="19"/>
      <c r="AV84" s="16"/>
      <c r="AW84" s="134" t="str">
        <f t="shared" si="17"/>
        <v/>
      </c>
      <c r="AX84" s="5"/>
      <c r="AY84" s="144"/>
      <c r="AZ84" s="132" t="str">
        <f t="shared" si="18"/>
        <v/>
      </c>
      <c r="BA84" s="132" t="str">
        <f t="shared" si="19"/>
        <v/>
      </c>
      <c r="BB84" s="132" t="str">
        <f t="shared" si="20"/>
        <v/>
      </c>
      <c r="BC84" s="132" t="str">
        <f t="shared" si="21"/>
        <v/>
      </c>
      <c r="BD84" s="132" t="str">
        <f t="shared" si="22"/>
        <v/>
      </c>
      <c r="BE84" s="132" t="str">
        <f t="shared" si="27"/>
        <v/>
      </c>
      <c r="BF84" s="132" t="str">
        <f t="shared" si="23"/>
        <v/>
      </c>
      <c r="BG84" s="132" t="str">
        <f t="shared" si="24"/>
        <v/>
      </c>
      <c r="BH84" s="132" t="str">
        <f t="shared" si="25"/>
        <v/>
      </c>
      <c r="BI84" s="125"/>
    </row>
    <row r="85" spans="1:61" s="132" customFormat="1" ht="13" customHeight="1">
      <c r="A85" s="125" t="str">
        <f t="shared" si="11"/>
        <v/>
      </c>
      <c r="B85" s="130" t="str">
        <f t="shared" si="12"/>
        <v/>
      </c>
      <c r="C85" s="131"/>
      <c r="D85" s="125">
        <v>51</v>
      </c>
      <c r="E85" s="125" t="str">
        <f t="shared" si="13"/>
        <v/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35"/>
      <c r="AI85" s="125" t="str">
        <f t="shared" si="14"/>
        <v/>
      </c>
      <c r="AJ85" s="18"/>
      <c r="AK85" s="35"/>
      <c r="AL85" s="5"/>
      <c r="AM85" s="5"/>
      <c r="AN85" s="5"/>
      <c r="AO85" s="5"/>
      <c r="AP85" s="5"/>
      <c r="AQ85" s="133" t="str">
        <f t="shared" si="15"/>
        <v/>
      </c>
      <c r="AR85" s="133" t="str">
        <f t="shared" si="26"/>
        <v/>
      </c>
      <c r="AS85" s="7" t="str">
        <f>UPPER(IF($AH85="","",IF(COUNTIF($AS$34:$AS84,$AH85)&lt;1,$AH85,"")))</f>
        <v/>
      </c>
      <c r="AT85" s="133" t="str">
        <f t="shared" si="16"/>
        <v/>
      </c>
      <c r="AU85" s="19"/>
      <c r="AV85" s="16"/>
      <c r="AW85" s="134" t="str">
        <f t="shared" si="17"/>
        <v/>
      </c>
      <c r="AX85" s="5"/>
      <c r="AY85" s="144"/>
      <c r="AZ85" s="132" t="str">
        <f t="shared" si="18"/>
        <v/>
      </c>
      <c r="BA85" s="132" t="str">
        <f t="shared" si="19"/>
        <v/>
      </c>
      <c r="BB85" s="132" t="str">
        <f t="shared" si="20"/>
        <v/>
      </c>
      <c r="BC85" s="132" t="str">
        <f t="shared" si="21"/>
        <v/>
      </c>
      <c r="BD85" s="132" t="str">
        <f t="shared" si="22"/>
        <v/>
      </c>
      <c r="BE85" s="132" t="str">
        <f t="shared" si="27"/>
        <v/>
      </c>
      <c r="BF85" s="132" t="str">
        <f t="shared" si="23"/>
        <v/>
      </c>
      <c r="BG85" s="132" t="str">
        <f t="shared" si="24"/>
        <v/>
      </c>
      <c r="BH85" s="132" t="str">
        <f t="shared" si="25"/>
        <v/>
      </c>
      <c r="BI85" s="125"/>
    </row>
    <row r="86" spans="1:61" s="132" customFormat="1" ht="13" customHeight="1">
      <c r="A86" s="125" t="str">
        <f t="shared" si="11"/>
        <v/>
      </c>
      <c r="B86" s="130" t="str">
        <f t="shared" si="12"/>
        <v/>
      </c>
      <c r="C86" s="131"/>
      <c r="D86" s="125">
        <v>52</v>
      </c>
      <c r="E86" s="125" t="str">
        <f t="shared" si="13"/>
        <v/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35"/>
      <c r="AI86" s="125" t="str">
        <f t="shared" si="14"/>
        <v/>
      </c>
      <c r="AJ86" s="18"/>
      <c r="AK86" s="35"/>
      <c r="AL86" s="5"/>
      <c r="AM86" s="5"/>
      <c r="AN86" s="5"/>
      <c r="AO86" s="5"/>
      <c r="AP86" s="5"/>
      <c r="AQ86" s="133" t="str">
        <f t="shared" si="15"/>
        <v/>
      </c>
      <c r="AR86" s="133" t="str">
        <f t="shared" si="26"/>
        <v/>
      </c>
      <c r="AS86" s="7" t="str">
        <f>UPPER(IF($AH86="","",IF(COUNTIF($AS$34:$AS85,$AH86)&lt;1,$AH86,"")))</f>
        <v/>
      </c>
      <c r="AT86" s="133" t="str">
        <f t="shared" si="16"/>
        <v/>
      </c>
      <c r="AU86" s="19"/>
      <c r="AV86" s="16"/>
      <c r="AW86" s="134" t="str">
        <f t="shared" si="17"/>
        <v/>
      </c>
      <c r="AX86" s="5"/>
      <c r="AY86" s="144"/>
      <c r="AZ86" s="132" t="str">
        <f t="shared" si="18"/>
        <v/>
      </c>
      <c r="BA86" s="132" t="str">
        <f t="shared" si="19"/>
        <v/>
      </c>
      <c r="BB86" s="132" t="str">
        <f t="shared" si="20"/>
        <v/>
      </c>
      <c r="BC86" s="132" t="str">
        <f t="shared" si="21"/>
        <v/>
      </c>
      <c r="BD86" s="132" t="str">
        <f t="shared" si="22"/>
        <v/>
      </c>
      <c r="BE86" s="132" t="str">
        <f t="shared" si="27"/>
        <v/>
      </c>
      <c r="BF86" s="132" t="str">
        <f t="shared" si="23"/>
        <v/>
      </c>
      <c r="BG86" s="132" t="str">
        <f t="shared" si="24"/>
        <v/>
      </c>
      <c r="BH86" s="132" t="str">
        <f t="shared" si="25"/>
        <v/>
      </c>
      <c r="BI86" s="125"/>
    </row>
    <row r="87" spans="1:61" s="132" customFormat="1" ht="13" customHeight="1">
      <c r="A87" s="125" t="str">
        <f t="shared" si="11"/>
        <v/>
      </c>
      <c r="B87" s="130" t="str">
        <f t="shared" si="12"/>
        <v/>
      </c>
      <c r="C87" s="131"/>
      <c r="D87" s="125">
        <v>53</v>
      </c>
      <c r="E87" s="125" t="str">
        <f t="shared" si="13"/>
        <v/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35"/>
      <c r="AI87" s="125" t="str">
        <f t="shared" si="14"/>
        <v/>
      </c>
      <c r="AJ87" s="18"/>
      <c r="AK87" s="35"/>
      <c r="AL87" s="5"/>
      <c r="AM87" s="5"/>
      <c r="AN87" s="5"/>
      <c r="AO87" s="5"/>
      <c r="AP87" s="5"/>
      <c r="AQ87" s="133" t="str">
        <f t="shared" si="15"/>
        <v/>
      </c>
      <c r="AR87" s="133" t="str">
        <f t="shared" si="26"/>
        <v/>
      </c>
      <c r="AS87" s="7" t="str">
        <f>UPPER(IF($AH87="","",IF(COUNTIF($AS$34:$AS86,$AH87)&lt;1,$AH87,"")))</f>
        <v/>
      </c>
      <c r="AT87" s="133" t="str">
        <f t="shared" si="16"/>
        <v/>
      </c>
      <c r="AU87" s="19"/>
      <c r="AV87" s="16"/>
      <c r="AW87" s="134" t="str">
        <f t="shared" si="17"/>
        <v/>
      </c>
      <c r="AX87" s="5"/>
      <c r="AY87" s="144"/>
      <c r="AZ87" s="132" t="str">
        <f t="shared" si="18"/>
        <v/>
      </c>
      <c r="BA87" s="132" t="str">
        <f t="shared" si="19"/>
        <v/>
      </c>
      <c r="BB87" s="132" t="str">
        <f t="shared" si="20"/>
        <v/>
      </c>
      <c r="BC87" s="132" t="str">
        <f t="shared" si="21"/>
        <v/>
      </c>
      <c r="BD87" s="132" t="str">
        <f t="shared" si="22"/>
        <v/>
      </c>
      <c r="BE87" s="132" t="str">
        <f t="shared" si="27"/>
        <v/>
      </c>
      <c r="BF87" s="132" t="str">
        <f t="shared" si="23"/>
        <v/>
      </c>
      <c r="BG87" s="132" t="str">
        <f t="shared" si="24"/>
        <v/>
      </c>
      <c r="BH87" s="132" t="str">
        <f t="shared" si="25"/>
        <v/>
      </c>
      <c r="BI87" s="125"/>
    </row>
    <row r="88" spans="1:61" s="132" customFormat="1" ht="13" customHeight="1">
      <c r="A88" s="125" t="str">
        <f t="shared" si="11"/>
        <v/>
      </c>
      <c r="B88" s="130" t="str">
        <f t="shared" si="12"/>
        <v/>
      </c>
      <c r="C88" s="131"/>
      <c r="D88" s="125">
        <v>54</v>
      </c>
      <c r="E88" s="125" t="str">
        <f t="shared" si="13"/>
        <v/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35"/>
      <c r="AI88" s="125" t="str">
        <f t="shared" si="14"/>
        <v/>
      </c>
      <c r="AJ88" s="18"/>
      <c r="AK88" s="35"/>
      <c r="AL88" s="5"/>
      <c r="AM88" s="5"/>
      <c r="AN88" s="5"/>
      <c r="AO88" s="5"/>
      <c r="AP88" s="5"/>
      <c r="AQ88" s="133" t="str">
        <f t="shared" si="15"/>
        <v/>
      </c>
      <c r="AR88" s="133" t="str">
        <f t="shared" si="26"/>
        <v/>
      </c>
      <c r="AS88" s="7" t="str">
        <f>UPPER(IF($AH88="","",IF(COUNTIF($AS$34:$AS87,$AH88)&lt;1,$AH88,"")))</f>
        <v/>
      </c>
      <c r="AT88" s="133" t="str">
        <f t="shared" si="16"/>
        <v/>
      </c>
      <c r="AU88" s="19"/>
      <c r="AV88" s="16"/>
      <c r="AW88" s="134" t="str">
        <f t="shared" si="17"/>
        <v/>
      </c>
      <c r="AX88" s="5"/>
      <c r="AY88" s="144"/>
      <c r="AZ88" s="132" t="str">
        <f t="shared" si="18"/>
        <v/>
      </c>
      <c r="BA88" s="132" t="str">
        <f t="shared" si="19"/>
        <v/>
      </c>
      <c r="BB88" s="132" t="str">
        <f t="shared" si="20"/>
        <v/>
      </c>
      <c r="BC88" s="132" t="str">
        <f t="shared" si="21"/>
        <v/>
      </c>
      <c r="BD88" s="132" t="str">
        <f t="shared" si="22"/>
        <v/>
      </c>
      <c r="BE88" s="132" t="str">
        <f t="shared" si="27"/>
        <v/>
      </c>
      <c r="BF88" s="132" t="str">
        <f t="shared" si="23"/>
        <v/>
      </c>
      <c r="BG88" s="132" t="str">
        <f t="shared" si="24"/>
        <v/>
      </c>
      <c r="BH88" s="132" t="str">
        <f t="shared" si="25"/>
        <v/>
      </c>
      <c r="BI88" s="125"/>
    </row>
    <row r="89" spans="1:61" s="132" customFormat="1" ht="13" customHeight="1">
      <c r="A89" s="125" t="str">
        <f t="shared" si="11"/>
        <v/>
      </c>
      <c r="B89" s="130" t="str">
        <f t="shared" si="12"/>
        <v/>
      </c>
      <c r="C89" s="131"/>
      <c r="D89" s="125">
        <v>55</v>
      </c>
      <c r="E89" s="125" t="str">
        <f t="shared" si="13"/>
        <v/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35"/>
      <c r="AI89" s="125" t="str">
        <f t="shared" si="14"/>
        <v/>
      </c>
      <c r="AJ89" s="18"/>
      <c r="AK89" s="35"/>
      <c r="AL89" s="5"/>
      <c r="AM89" s="5"/>
      <c r="AN89" s="5"/>
      <c r="AO89" s="5"/>
      <c r="AP89" s="5"/>
      <c r="AQ89" s="133" t="str">
        <f t="shared" si="15"/>
        <v/>
      </c>
      <c r="AR89" s="133" t="str">
        <f t="shared" si="26"/>
        <v/>
      </c>
      <c r="AS89" s="7" t="str">
        <f>UPPER(IF($AH89="","",IF(COUNTIF($AS$34:$AS88,$AH89)&lt;1,$AH89,"")))</f>
        <v/>
      </c>
      <c r="AT89" s="133" t="str">
        <f t="shared" si="16"/>
        <v/>
      </c>
      <c r="AU89" s="19"/>
      <c r="AV89" s="16"/>
      <c r="AW89" s="134" t="str">
        <f t="shared" si="17"/>
        <v/>
      </c>
      <c r="AX89" s="5"/>
      <c r="AY89" s="144"/>
      <c r="AZ89" s="132" t="str">
        <f t="shared" si="18"/>
        <v/>
      </c>
      <c r="BA89" s="132" t="str">
        <f t="shared" si="19"/>
        <v/>
      </c>
      <c r="BB89" s="132" t="str">
        <f t="shared" si="20"/>
        <v/>
      </c>
      <c r="BC89" s="132" t="str">
        <f t="shared" si="21"/>
        <v/>
      </c>
      <c r="BD89" s="132" t="str">
        <f t="shared" si="22"/>
        <v/>
      </c>
      <c r="BE89" s="132" t="str">
        <f t="shared" si="27"/>
        <v/>
      </c>
      <c r="BF89" s="132" t="str">
        <f t="shared" si="23"/>
        <v/>
      </c>
      <c r="BG89" s="132" t="str">
        <f t="shared" si="24"/>
        <v/>
      </c>
      <c r="BH89" s="132" t="str">
        <f t="shared" si="25"/>
        <v/>
      </c>
      <c r="BI89" s="125"/>
    </row>
    <row r="90" spans="1:61" s="132" customFormat="1" ht="13" customHeight="1">
      <c r="A90" s="125" t="str">
        <f t="shared" si="11"/>
        <v/>
      </c>
      <c r="B90" s="130" t="str">
        <f t="shared" si="12"/>
        <v/>
      </c>
      <c r="C90" s="131"/>
      <c r="D90" s="125">
        <v>56</v>
      </c>
      <c r="E90" s="125" t="str">
        <f t="shared" si="13"/>
        <v/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35"/>
      <c r="AI90" s="125" t="str">
        <f t="shared" si="14"/>
        <v/>
      </c>
      <c r="AJ90" s="18"/>
      <c r="AK90" s="35"/>
      <c r="AL90" s="5"/>
      <c r="AM90" s="5"/>
      <c r="AN90" s="5"/>
      <c r="AO90" s="5"/>
      <c r="AP90" s="5"/>
      <c r="AQ90" s="133" t="str">
        <f t="shared" si="15"/>
        <v/>
      </c>
      <c r="AR90" s="133" t="str">
        <f t="shared" si="26"/>
        <v/>
      </c>
      <c r="AS90" s="7" t="str">
        <f>UPPER(IF($AH90="","",IF(COUNTIF($AS$34:$AS89,$AH90)&lt;1,$AH90,"")))</f>
        <v/>
      </c>
      <c r="AT90" s="133" t="str">
        <f t="shared" si="16"/>
        <v/>
      </c>
      <c r="AU90" s="19"/>
      <c r="AV90" s="16"/>
      <c r="AW90" s="134" t="str">
        <f t="shared" si="17"/>
        <v/>
      </c>
      <c r="AX90" s="5"/>
      <c r="AY90" s="144"/>
      <c r="AZ90" s="132" t="str">
        <f t="shared" si="18"/>
        <v/>
      </c>
      <c r="BA90" s="132" t="str">
        <f t="shared" si="19"/>
        <v/>
      </c>
      <c r="BB90" s="132" t="str">
        <f t="shared" si="20"/>
        <v/>
      </c>
      <c r="BC90" s="132" t="str">
        <f t="shared" si="21"/>
        <v/>
      </c>
      <c r="BD90" s="132" t="str">
        <f t="shared" si="22"/>
        <v/>
      </c>
      <c r="BE90" s="132" t="str">
        <f t="shared" si="27"/>
        <v/>
      </c>
      <c r="BF90" s="132" t="str">
        <f t="shared" si="23"/>
        <v/>
      </c>
      <c r="BG90" s="132" t="str">
        <f t="shared" si="24"/>
        <v/>
      </c>
      <c r="BH90" s="132" t="str">
        <f t="shared" si="25"/>
        <v/>
      </c>
      <c r="BI90" s="125"/>
    </row>
    <row r="91" spans="1:61" s="132" customFormat="1" ht="13" customHeight="1">
      <c r="A91" s="125" t="str">
        <f t="shared" si="11"/>
        <v/>
      </c>
      <c r="B91" s="130" t="str">
        <f t="shared" si="12"/>
        <v/>
      </c>
      <c r="C91" s="131"/>
      <c r="D91" s="125">
        <v>57</v>
      </c>
      <c r="E91" s="125" t="str">
        <f t="shared" si="13"/>
        <v/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35"/>
      <c r="AI91" s="125" t="str">
        <f t="shared" si="14"/>
        <v/>
      </c>
      <c r="AJ91" s="18"/>
      <c r="AK91" s="35"/>
      <c r="AL91" s="5"/>
      <c r="AM91" s="5"/>
      <c r="AN91" s="5"/>
      <c r="AO91" s="5"/>
      <c r="AP91" s="5"/>
      <c r="AQ91" s="133" t="str">
        <f t="shared" si="15"/>
        <v/>
      </c>
      <c r="AR91" s="133" t="str">
        <f t="shared" si="26"/>
        <v/>
      </c>
      <c r="AS91" s="7" t="str">
        <f>UPPER(IF($AH91="","",IF(COUNTIF($AS$34:$AS90,$AH91)&lt;1,$AH91,"")))</f>
        <v/>
      </c>
      <c r="AT91" s="133" t="str">
        <f t="shared" si="16"/>
        <v/>
      </c>
      <c r="AU91" s="19"/>
      <c r="AV91" s="16"/>
      <c r="AW91" s="134" t="str">
        <f t="shared" si="17"/>
        <v/>
      </c>
      <c r="AX91" s="5"/>
      <c r="AY91" s="144"/>
      <c r="AZ91" s="132" t="str">
        <f t="shared" si="18"/>
        <v/>
      </c>
      <c r="BA91" s="132" t="str">
        <f t="shared" si="19"/>
        <v/>
      </c>
      <c r="BB91" s="132" t="str">
        <f t="shared" si="20"/>
        <v/>
      </c>
      <c r="BC91" s="132" t="str">
        <f t="shared" si="21"/>
        <v/>
      </c>
      <c r="BD91" s="132" t="str">
        <f t="shared" si="22"/>
        <v/>
      </c>
      <c r="BE91" s="132" t="str">
        <f t="shared" si="27"/>
        <v/>
      </c>
      <c r="BF91" s="132" t="str">
        <f t="shared" si="23"/>
        <v/>
      </c>
      <c r="BG91" s="132" t="str">
        <f t="shared" si="24"/>
        <v/>
      </c>
      <c r="BH91" s="132" t="str">
        <f t="shared" si="25"/>
        <v/>
      </c>
      <c r="BI91" s="125"/>
    </row>
    <row r="92" spans="1:61" s="132" customFormat="1" ht="13" customHeight="1">
      <c r="A92" s="125" t="str">
        <f t="shared" si="11"/>
        <v/>
      </c>
      <c r="B92" s="130" t="str">
        <f t="shared" si="12"/>
        <v/>
      </c>
      <c r="C92" s="131"/>
      <c r="D92" s="125">
        <v>58</v>
      </c>
      <c r="E92" s="125" t="str">
        <f t="shared" si="13"/>
        <v/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35"/>
      <c r="AI92" s="125" t="str">
        <f t="shared" si="14"/>
        <v/>
      </c>
      <c r="AJ92" s="18"/>
      <c r="AK92" s="35"/>
      <c r="AL92" s="5"/>
      <c r="AM92" s="5"/>
      <c r="AN92" s="5"/>
      <c r="AO92" s="5"/>
      <c r="AP92" s="5"/>
      <c r="AQ92" s="133" t="str">
        <f t="shared" si="15"/>
        <v/>
      </c>
      <c r="AR92" s="133" t="str">
        <f t="shared" si="26"/>
        <v/>
      </c>
      <c r="AS92" s="7" t="str">
        <f>UPPER(IF($AH92="","",IF(COUNTIF($AS$34:$AS91,$AH92)&lt;1,$AH92,"")))</f>
        <v/>
      </c>
      <c r="AT92" s="133" t="str">
        <f t="shared" si="16"/>
        <v/>
      </c>
      <c r="AU92" s="19"/>
      <c r="AV92" s="16"/>
      <c r="AW92" s="134" t="str">
        <f t="shared" si="17"/>
        <v/>
      </c>
      <c r="AX92" s="5"/>
      <c r="AY92" s="144"/>
      <c r="AZ92" s="132" t="str">
        <f t="shared" si="18"/>
        <v/>
      </c>
      <c r="BA92" s="132" t="str">
        <f t="shared" si="19"/>
        <v/>
      </c>
      <c r="BB92" s="132" t="str">
        <f t="shared" si="20"/>
        <v/>
      </c>
      <c r="BC92" s="132" t="str">
        <f t="shared" si="21"/>
        <v/>
      </c>
      <c r="BD92" s="132" t="str">
        <f t="shared" si="22"/>
        <v/>
      </c>
      <c r="BE92" s="132" t="str">
        <f t="shared" si="27"/>
        <v/>
      </c>
      <c r="BF92" s="132" t="str">
        <f t="shared" si="23"/>
        <v/>
      </c>
      <c r="BG92" s="132" t="str">
        <f t="shared" si="24"/>
        <v/>
      </c>
      <c r="BH92" s="132" t="str">
        <f t="shared" si="25"/>
        <v/>
      </c>
      <c r="BI92" s="125"/>
    </row>
    <row r="93" spans="1:61" s="132" customFormat="1" ht="13">
      <c r="A93" s="125" t="str">
        <f t="shared" si="11"/>
        <v/>
      </c>
      <c r="B93" s="130" t="str">
        <f t="shared" si="12"/>
        <v/>
      </c>
      <c r="C93" s="131"/>
      <c r="D93" s="125">
        <v>59</v>
      </c>
      <c r="E93" s="125" t="str">
        <f t="shared" si="13"/>
        <v/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35"/>
      <c r="AI93" s="125" t="str">
        <f t="shared" si="14"/>
        <v/>
      </c>
      <c r="AJ93" s="18"/>
      <c r="AK93" s="35"/>
      <c r="AL93" s="5"/>
      <c r="AM93" s="5"/>
      <c r="AN93" s="5"/>
      <c r="AO93" s="5"/>
      <c r="AP93" s="5"/>
      <c r="AQ93" s="133" t="str">
        <f t="shared" si="15"/>
        <v/>
      </c>
      <c r="AR93" s="133" t="str">
        <f t="shared" si="26"/>
        <v/>
      </c>
      <c r="AS93" s="7" t="str">
        <f>UPPER(IF($AH93="","",IF(COUNTIF($AS$34:$AS92,$AH93)&lt;1,$AH93,"")))</f>
        <v/>
      </c>
      <c r="AT93" s="133" t="str">
        <f t="shared" si="16"/>
        <v/>
      </c>
      <c r="AU93" s="19"/>
      <c r="AV93" s="16"/>
      <c r="AW93" s="134" t="str">
        <f t="shared" si="17"/>
        <v/>
      </c>
      <c r="AX93" s="5"/>
      <c r="AY93" s="144"/>
      <c r="AZ93" s="132" t="str">
        <f t="shared" si="18"/>
        <v/>
      </c>
      <c r="BA93" s="132" t="str">
        <f t="shared" si="19"/>
        <v/>
      </c>
      <c r="BB93" s="132" t="str">
        <f t="shared" si="20"/>
        <v/>
      </c>
      <c r="BC93" s="132" t="str">
        <f t="shared" si="21"/>
        <v/>
      </c>
      <c r="BD93" s="132" t="str">
        <f t="shared" si="22"/>
        <v/>
      </c>
      <c r="BE93" s="132" t="str">
        <f t="shared" si="27"/>
        <v/>
      </c>
      <c r="BF93" s="132" t="str">
        <f t="shared" si="23"/>
        <v/>
      </c>
      <c r="BG93" s="132" t="str">
        <f t="shared" si="24"/>
        <v/>
      </c>
      <c r="BH93" s="132" t="str">
        <f t="shared" si="25"/>
        <v/>
      </c>
      <c r="BI93" s="125"/>
    </row>
    <row r="94" spans="1:61" s="132" customFormat="1" ht="13" customHeight="1">
      <c r="A94" s="125" t="str">
        <f t="shared" si="11"/>
        <v/>
      </c>
      <c r="B94" s="130" t="str">
        <f t="shared" si="12"/>
        <v/>
      </c>
      <c r="C94" s="131"/>
      <c r="D94" s="125">
        <v>60</v>
      </c>
      <c r="E94" s="125" t="str">
        <f t="shared" si="13"/>
        <v/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35"/>
      <c r="AI94" s="125" t="str">
        <f t="shared" si="14"/>
        <v/>
      </c>
      <c r="AJ94" s="18"/>
      <c r="AK94" s="35"/>
      <c r="AL94" s="5"/>
      <c r="AM94" s="5"/>
      <c r="AN94" s="5"/>
      <c r="AO94" s="5"/>
      <c r="AP94" s="5"/>
      <c r="AQ94" s="133" t="str">
        <f t="shared" si="15"/>
        <v/>
      </c>
      <c r="AR94" s="133" t="str">
        <f t="shared" si="26"/>
        <v/>
      </c>
      <c r="AS94" s="7" t="str">
        <f>UPPER(IF($AH94="","",IF(COUNTIF($AS$34:$AS93,$AH94)&lt;1,$AH94,"")))</f>
        <v/>
      </c>
      <c r="AT94" s="133" t="str">
        <f t="shared" si="16"/>
        <v/>
      </c>
      <c r="AU94" s="19"/>
      <c r="AV94" s="16"/>
      <c r="AW94" s="134" t="str">
        <f t="shared" si="17"/>
        <v/>
      </c>
      <c r="AX94" s="5"/>
      <c r="AY94" s="144"/>
      <c r="AZ94" s="132" t="str">
        <f t="shared" si="18"/>
        <v/>
      </c>
      <c r="BA94" s="132" t="str">
        <f t="shared" si="19"/>
        <v/>
      </c>
      <c r="BB94" s="132" t="str">
        <f t="shared" si="20"/>
        <v/>
      </c>
      <c r="BC94" s="132" t="str">
        <f t="shared" si="21"/>
        <v/>
      </c>
      <c r="BD94" s="132" t="str">
        <f t="shared" si="22"/>
        <v/>
      </c>
      <c r="BE94" s="132" t="str">
        <f t="shared" si="27"/>
        <v/>
      </c>
      <c r="BF94" s="132" t="str">
        <f t="shared" si="23"/>
        <v/>
      </c>
      <c r="BG94" s="132" t="str">
        <f t="shared" si="24"/>
        <v/>
      </c>
      <c r="BH94" s="132" t="str">
        <f t="shared" si="25"/>
        <v/>
      </c>
      <c r="BI94" s="125"/>
    </row>
    <row r="95" spans="1:61" s="132" customFormat="1" ht="13" customHeight="1">
      <c r="A95" s="125" t="str">
        <f t="shared" si="11"/>
        <v/>
      </c>
      <c r="B95" s="130" t="str">
        <f t="shared" si="12"/>
        <v/>
      </c>
      <c r="C95" s="131"/>
      <c r="D95" s="125">
        <v>61</v>
      </c>
      <c r="E95" s="125" t="str">
        <f t="shared" si="13"/>
        <v/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35"/>
      <c r="AI95" s="125" t="str">
        <f t="shared" si="14"/>
        <v/>
      </c>
      <c r="AJ95" s="18"/>
      <c r="AK95" s="35"/>
      <c r="AL95" s="5"/>
      <c r="AM95" s="5"/>
      <c r="AN95" s="5"/>
      <c r="AO95" s="5"/>
      <c r="AP95" s="5"/>
      <c r="AQ95" s="133" t="str">
        <f t="shared" si="15"/>
        <v/>
      </c>
      <c r="AR95" s="133" t="str">
        <f t="shared" si="26"/>
        <v/>
      </c>
      <c r="AS95" s="7" t="str">
        <f>UPPER(IF($AH95="","",IF(COUNTIF($AS$34:$AS94,$AH95)&lt;1,$AH95,"")))</f>
        <v/>
      </c>
      <c r="AT95" s="133" t="str">
        <f t="shared" si="16"/>
        <v/>
      </c>
      <c r="AU95" s="19"/>
      <c r="AV95" s="16"/>
      <c r="AW95" s="134" t="str">
        <f t="shared" si="17"/>
        <v/>
      </c>
      <c r="AX95" s="5"/>
      <c r="AY95" s="144"/>
      <c r="AZ95" s="132" t="str">
        <f t="shared" si="18"/>
        <v/>
      </c>
      <c r="BA95" s="132" t="str">
        <f t="shared" si="19"/>
        <v/>
      </c>
      <c r="BB95" s="132" t="str">
        <f t="shared" si="20"/>
        <v/>
      </c>
      <c r="BC95" s="132" t="str">
        <f t="shared" si="21"/>
        <v/>
      </c>
      <c r="BD95" s="132" t="str">
        <f t="shared" si="22"/>
        <v/>
      </c>
      <c r="BE95" s="132" t="str">
        <f t="shared" si="27"/>
        <v/>
      </c>
      <c r="BF95" s="132" t="str">
        <f t="shared" si="23"/>
        <v/>
      </c>
      <c r="BG95" s="132" t="str">
        <f t="shared" si="24"/>
        <v/>
      </c>
      <c r="BH95" s="132" t="str">
        <f t="shared" si="25"/>
        <v/>
      </c>
      <c r="BI95" s="125"/>
    </row>
    <row r="96" spans="1:61" s="132" customFormat="1" ht="13" customHeight="1">
      <c r="A96" s="125" t="str">
        <f t="shared" si="11"/>
        <v/>
      </c>
      <c r="B96" s="130" t="str">
        <f t="shared" si="12"/>
        <v/>
      </c>
      <c r="C96" s="131"/>
      <c r="D96" s="125">
        <v>62</v>
      </c>
      <c r="E96" s="125" t="str">
        <f t="shared" si="13"/>
        <v/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35"/>
      <c r="AI96" s="125" t="str">
        <f t="shared" si="14"/>
        <v/>
      </c>
      <c r="AJ96" s="18"/>
      <c r="AK96" s="35"/>
      <c r="AL96" s="5"/>
      <c r="AM96" s="5"/>
      <c r="AN96" s="5"/>
      <c r="AO96" s="5"/>
      <c r="AP96" s="5"/>
      <c r="AQ96" s="133" t="str">
        <f t="shared" si="15"/>
        <v/>
      </c>
      <c r="AR96" s="133" t="str">
        <f t="shared" si="26"/>
        <v/>
      </c>
      <c r="AS96" s="7" t="str">
        <f>UPPER(IF($AH96="","",IF(COUNTIF($AS$34:$AS95,$AH96)&lt;1,$AH96,"")))</f>
        <v/>
      </c>
      <c r="AT96" s="133" t="str">
        <f t="shared" si="16"/>
        <v/>
      </c>
      <c r="AU96" s="19"/>
      <c r="AV96" s="16"/>
      <c r="AW96" s="134" t="str">
        <f t="shared" si="17"/>
        <v/>
      </c>
      <c r="AX96" s="5"/>
      <c r="AY96" s="144"/>
      <c r="AZ96" s="132" t="str">
        <f t="shared" si="18"/>
        <v/>
      </c>
      <c r="BA96" s="132" t="str">
        <f t="shared" si="19"/>
        <v/>
      </c>
      <c r="BB96" s="132" t="str">
        <f t="shared" si="20"/>
        <v/>
      </c>
      <c r="BC96" s="132" t="str">
        <f t="shared" si="21"/>
        <v/>
      </c>
      <c r="BD96" s="132" t="str">
        <f t="shared" si="22"/>
        <v/>
      </c>
      <c r="BE96" s="132" t="str">
        <f t="shared" si="27"/>
        <v/>
      </c>
      <c r="BF96" s="132" t="str">
        <f t="shared" si="23"/>
        <v/>
      </c>
      <c r="BG96" s="132" t="str">
        <f t="shared" si="24"/>
        <v/>
      </c>
      <c r="BH96" s="132" t="str">
        <f t="shared" si="25"/>
        <v/>
      </c>
      <c r="BI96" s="125"/>
    </row>
    <row r="97" spans="1:61" s="132" customFormat="1" ht="13" customHeight="1">
      <c r="A97" s="125" t="str">
        <f t="shared" si="11"/>
        <v/>
      </c>
      <c r="B97" s="130" t="str">
        <f t="shared" si="12"/>
        <v/>
      </c>
      <c r="C97" s="131"/>
      <c r="D97" s="125">
        <v>63</v>
      </c>
      <c r="E97" s="125" t="str">
        <f t="shared" si="13"/>
        <v/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35"/>
      <c r="AI97" s="125" t="str">
        <f t="shared" si="14"/>
        <v/>
      </c>
      <c r="AJ97" s="18"/>
      <c r="AK97" s="35"/>
      <c r="AL97" s="5"/>
      <c r="AM97" s="5"/>
      <c r="AN97" s="5"/>
      <c r="AO97" s="5"/>
      <c r="AP97" s="5"/>
      <c r="AQ97" s="133" t="str">
        <f t="shared" si="15"/>
        <v/>
      </c>
      <c r="AR97" s="133" t="str">
        <f t="shared" si="26"/>
        <v/>
      </c>
      <c r="AS97" s="7" t="str">
        <f>UPPER(IF($AH97="","",IF(COUNTIF($AS$34:$AS96,$AH97)&lt;1,$AH97,"")))</f>
        <v/>
      </c>
      <c r="AT97" s="133" t="str">
        <f t="shared" si="16"/>
        <v/>
      </c>
      <c r="AU97" s="19"/>
      <c r="AV97" s="16"/>
      <c r="AW97" s="134" t="str">
        <f t="shared" si="17"/>
        <v/>
      </c>
      <c r="AX97" s="5"/>
      <c r="AY97" s="144"/>
      <c r="AZ97" s="132" t="str">
        <f t="shared" si="18"/>
        <v/>
      </c>
      <c r="BA97" s="132" t="str">
        <f t="shared" si="19"/>
        <v/>
      </c>
      <c r="BB97" s="132" t="str">
        <f t="shared" si="20"/>
        <v/>
      </c>
      <c r="BC97" s="132" t="str">
        <f t="shared" si="21"/>
        <v/>
      </c>
      <c r="BD97" s="132" t="str">
        <f t="shared" si="22"/>
        <v/>
      </c>
      <c r="BE97" s="132" t="str">
        <f t="shared" si="27"/>
        <v/>
      </c>
      <c r="BF97" s="132" t="str">
        <f t="shared" si="23"/>
        <v/>
      </c>
      <c r="BG97" s="132" t="str">
        <f t="shared" si="24"/>
        <v/>
      </c>
      <c r="BH97" s="132" t="str">
        <f t="shared" si="25"/>
        <v/>
      </c>
      <c r="BI97" s="125"/>
    </row>
    <row r="98" spans="1:61" s="132" customFormat="1" ht="13" customHeight="1">
      <c r="A98" s="125" t="str">
        <f t="shared" si="11"/>
        <v/>
      </c>
      <c r="B98" s="130" t="str">
        <f t="shared" si="12"/>
        <v/>
      </c>
      <c r="C98" s="131"/>
      <c r="D98" s="125">
        <v>64</v>
      </c>
      <c r="E98" s="125" t="str">
        <f t="shared" si="13"/>
        <v/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35"/>
      <c r="AI98" s="125" t="str">
        <f t="shared" si="14"/>
        <v/>
      </c>
      <c r="AJ98" s="18"/>
      <c r="AK98" s="35"/>
      <c r="AL98" s="5"/>
      <c r="AM98" s="5"/>
      <c r="AN98" s="5"/>
      <c r="AO98" s="5"/>
      <c r="AP98" s="5"/>
      <c r="AQ98" s="133" t="str">
        <f t="shared" si="15"/>
        <v/>
      </c>
      <c r="AR98" s="133" t="str">
        <f t="shared" si="26"/>
        <v/>
      </c>
      <c r="AS98" s="7" t="str">
        <f>UPPER(IF($AH98="","",IF(COUNTIF($AS$34:$AS97,$AH98)&lt;1,$AH98,"")))</f>
        <v/>
      </c>
      <c r="AT98" s="133" t="str">
        <f t="shared" si="16"/>
        <v/>
      </c>
      <c r="AU98" s="19"/>
      <c r="AV98" s="16"/>
      <c r="AW98" s="134" t="str">
        <f t="shared" si="17"/>
        <v/>
      </c>
      <c r="AX98" s="5"/>
      <c r="AY98" s="144"/>
      <c r="AZ98" s="132" t="str">
        <f t="shared" si="18"/>
        <v/>
      </c>
      <c r="BA98" s="132" t="str">
        <f t="shared" si="19"/>
        <v/>
      </c>
      <c r="BB98" s="132" t="str">
        <f t="shared" si="20"/>
        <v/>
      </c>
      <c r="BC98" s="132" t="str">
        <f t="shared" si="21"/>
        <v/>
      </c>
      <c r="BD98" s="132" t="str">
        <f t="shared" si="22"/>
        <v/>
      </c>
      <c r="BE98" s="132" t="str">
        <f t="shared" si="27"/>
        <v/>
      </c>
      <c r="BF98" s="132" t="str">
        <f t="shared" si="23"/>
        <v/>
      </c>
      <c r="BG98" s="132" t="str">
        <f t="shared" si="24"/>
        <v/>
      </c>
      <c r="BH98" s="132" t="str">
        <f t="shared" si="25"/>
        <v/>
      </c>
      <c r="BI98" s="125"/>
    </row>
    <row r="99" spans="1:61" s="132" customFormat="1" ht="13" customHeight="1">
      <c r="A99" s="125" t="str">
        <f t="shared" ref="A99:A162" si="28">UPPER(IF($I99="","",IF($I99&lt;$D$4,$H99&amp;"O",IF($H99="M",VLOOKUP($I99,$D$4:$F$11,2,0),IF($H99="F",VLOOKUP($I99,$D$4:$F$11,3,0))))))</f>
        <v/>
      </c>
      <c r="B99" s="130" t="str">
        <f t="shared" ref="B99:B162" si="29">IF(G99="","",IF(C99="","X",E99&amp;TEXT(C99,"000")))</f>
        <v/>
      </c>
      <c r="C99" s="131"/>
      <c r="D99" s="125">
        <v>65</v>
      </c>
      <c r="E99" s="125" t="str">
        <f t="shared" ref="E99:E162" si="30">IF(COUNTA($R99:$W99)&gt;0,$H99&amp;"O",IF(COUNTA($Z99:$AB99)&gt;0,$H99&amp;"O",IF($AY99="OPEN",$H99&amp;"O",$A99)))</f>
        <v/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35"/>
      <c r="AI99" s="125" t="str">
        <f t="shared" ref="AI99:AI162" si="31">IF(AH99="","",IF(COUNTIF(AH$35:AH$1035,$AH99)&lt;4,"每隊最少4人",IF(COUNTIF(AH$35:AH$1035,AH99)&gt;6,"每隊最多6人",COUNTIF(AH$35:AH$1035,AH99))))</f>
        <v/>
      </c>
      <c r="AJ99" s="18"/>
      <c r="AK99" s="35"/>
      <c r="AL99" s="5"/>
      <c r="AM99" s="5"/>
      <c r="AN99" s="5"/>
      <c r="AO99" s="5"/>
      <c r="AP99" s="5"/>
      <c r="AQ99" s="133" t="str">
        <f t="shared" ref="AQ99:AQ162" si="32">IF($I99="","",IF(COUNTA(L99:AE99)&gt;3,"超過3項個人項目",IF(COUNTA(L99:AE99)=0,"最少選1個人項目",IF(AL99="Y",0,IF(COUNTA(AK99)=1,COUNTA(L99:AE99)*($AQ$31+$AQ$32)+$AQ$30,IF(COUNTA(AK99)=0,COUNTA(L99:AE99)*($AQ$31+$AQ$30),"Error"))))))</f>
        <v/>
      </c>
      <c r="AR99" s="133" t="str">
        <f t="shared" si="26"/>
        <v/>
      </c>
      <c r="AS99" s="7" t="str">
        <f>UPPER(IF($AH99="","",IF(COUNTIF($AS$34:$AS98,$AH99)&lt;1,$AH99,"")))</f>
        <v/>
      </c>
      <c r="AT99" s="133" t="str">
        <f t="shared" ref="AT99:AT162" si="33">IF(E99="","",IF(AJ99="",AQ99+AR99+AU99,AQ99+AR99+AU99+$AJ$34))</f>
        <v/>
      </c>
      <c r="AU99" s="19"/>
      <c r="AV99" s="16"/>
      <c r="AW99" s="134" t="str">
        <f t="shared" ref="AW99:AW162" si="34">IF(AT99="","",IF(AV99-AT99=0,"",AV99-AT99))</f>
        <v/>
      </c>
      <c r="AX99" s="5"/>
      <c r="AY99" s="144"/>
      <c r="AZ99" s="132" t="str">
        <f t="shared" ref="AZ99:AZ162" si="35">B99</f>
        <v/>
      </c>
      <c r="BA99" s="132" t="str">
        <f t="shared" ref="BA99:BA162" si="36">E99</f>
        <v/>
      </c>
      <c r="BB99" s="132" t="str">
        <f t="shared" ref="BB99:BB162" si="37">SUBSTITUTE(F99," ","")</f>
        <v/>
      </c>
      <c r="BC99" s="132" t="str">
        <f t="shared" ref="BC99:BC162" si="38">UPPER(TRIM($G99))</f>
        <v/>
      </c>
      <c r="BD99" s="132" t="str">
        <f t="shared" ref="BD99:BD162" si="39">UPPER(TRIM(CONCATENATE(L99&amp;" ",M99&amp;" ",N99&amp;" ",O99&amp;" ",P99&amp;" ",Q99&amp;" ",R99&amp;" ",S99&amp;" ",T99&amp;" ",U99&amp;" ",V99&amp;" ",W99&amp;" ",X99&amp;" ",Y99&amp;" ",Z99&amp;" ",AA99&amp;" ",AB99&amp;" ",AC99&amp;" ",AD99&amp;" ",AE99&amp;" ",AF99&amp;" ",AG99)))</f>
        <v/>
      </c>
      <c r="BE99" s="132" t="str">
        <f t="shared" si="27"/>
        <v/>
      </c>
      <c r="BF99" s="132" t="str">
        <f t="shared" ref="BF99:BF162" si="40">IF(AN99="","",UPPER(AN99))</f>
        <v/>
      </c>
      <c r="BG99" s="132" t="str">
        <f t="shared" ref="BG99:BG162" si="41">IF(AO99="","",PROPER(AO99))</f>
        <v/>
      </c>
      <c r="BH99" s="132" t="str">
        <f t="shared" ref="BH99:BH162" si="42">IF(AX99="","",PROPER(AX99))</f>
        <v/>
      </c>
      <c r="BI99" s="125"/>
    </row>
    <row r="100" spans="1:61" s="132" customFormat="1" ht="13" customHeight="1">
      <c r="A100" s="125" t="str">
        <f t="shared" si="28"/>
        <v/>
      </c>
      <c r="B100" s="130" t="str">
        <f t="shared" si="29"/>
        <v/>
      </c>
      <c r="C100" s="131"/>
      <c r="D100" s="125">
        <v>66</v>
      </c>
      <c r="E100" s="125" t="str">
        <f t="shared" si="30"/>
        <v/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35"/>
      <c r="AI100" s="125" t="str">
        <f t="shared" si="31"/>
        <v/>
      </c>
      <c r="AJ100" s="18"/>
      <c r="AK100" s="35"/>
      <c r="AL100" s="5"/>
      <c r="AM100" s="5"/>
      <c r="AN100" s="5"/>
      <c r="AO100" s="5"/>
      <c r="AP100" s="5"/>
      <c r="AQ100" s="133" t="str">
        <f t="shared" si="32"/>
        <v/>
      </c>
      <c r="AR100" s="133" t="str">
        <f t="shared" ref="AR100:AR163" si="43">IF(I101="","",IF(COUNTA(AF100:AG100)&gt;1,"只可選1項接力",IF(AS100="",0,$AR$31)))</f>
        <v/>
      </c>
      <c r="AS100" s="7" t="str">
        <f>UPPER(IF($AH100="","",IF(COUNTIF($AS$34:$AS99,$AH100)&lt;1,$AH100,"")))</f>
        <v/>
      </c>
      <c r="AT100" s="133" t="str">
        <f t="shared" si="33"/>
        <v/>
      </c>
      <c r="AU100" s="19"/>
      <c r="AV100" s="16"/>
      <c r="AW100" s="134" t="str">
        <f t="shared" si="34"/>
        <v/>
      </c>
      <c r="AX100" s="5"/>
      <c r="AY100" s="144"/>
      <c r="AZ100" s="132" t="str">
        <f t="shared" si="35"/>
        <v/>
      </c>
      <c r="BA100" s="132" t="str">
        <f t="shared" si="36"/>
        <v/>
      </c>
      <c r="BB100" s="132" t="str">
        <f t="shared" si="37"/>
        <v/>
      </c>
      <c r="BC100" s="132" t="str">
        <f t="shared" si="38"/>
        <v/>
      </c>
      <c r="BD100" s="132" t="str">
        <f t="shared" si="39"/>
        <v/>
      </c>
      <c r="BE100" s="132" t="str">
        <f t="shared" ref="BE100:BE163" si="44">IF(AH100="","",UPPER(AH100))</f>
        <v/>
      </c>
      <c r="BF100" s="132" t="str">
        <f t="shared" si="40"/>
        <v/>
      </c>
      <c r="BG100" s="132" t="str">
        <f t="shared" si="41"/>
        <v/>
      </c>
      <c r="BH100" s="132" t="str">
        <f t="shared" si="42"/>
        <v/>
      </c>
      <c r="BI100" s="125"/>
    </row>
    <row r="101" spans="1:61" s="132" customFormat="1" ht="13" customHeight="1">
      <c r="A101" s="125" t="str">
        <f t="shared" si="28"/>
        <v/>
      </c>
      <c r="B101" s="130" t="str">
        <f t="shared" si="29"/>
        <v/>
      </c>
      <c r="C101" s="131"/>
      <c r="D101" s="125">
        <v>67</v>
      </c>
      <c r="E101" s="125" t="str">
        <f t="shared" si="30"/>
        <v/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35"/>
      <c r="AI101" s="125" t="str">
        <f t="shared" si="31"/>
        <v/>
      </c>
      <c r="AJ101" s="18"/>
      <c r="AK101" s="35"/>
      <c r="AL101" s="5"/>
      <c r="AM101" s="5"/>
      <c r="AN101" s="5"/>
      <c r="AO101" s="5"/>
      <c r="AP101" s="5"/>
      <c r="AQ101" s="133" t="str">
        <f t="shared" si="32"/>
        <v/>
      </c>
      <c r="AR101" s="133" t="str">
        <f t="shared" si="43"/>
        <v/>
      </c>
      <c r="AS101" s="7" t="str">
        <f>UPPER(IF($AH101="","",IF(COUNTIF($AS$34:$AS100,$AH101)&lt;1,$AH101,"")))</f>
        <v/>
      </c>
      <c r="AT101" s="133" t="str">
        <f t="shared" si="33"/>
        <v/>
      </c>
      <c r="AU101" s="19"/>
      <c r="AV101" s="16"/>
      <c r="AW101" s="134" t="str">
        <f t="shared" si="34"/>
        <v/>
      </c>
      <c r="AX101" s="5"/>
      <c r="AY101" s="144"/>
      <c r="AZ101" s="132" t="str">
        <f t="shared" si="35"/>
        <v/>
      </c>
      <c r="BA101" s="132" t="str">
        <f t="shared" si="36"/>
        <v/>
      </c>
      <c r="BB101" s="132" t="str">
        <f t="shared" si="37"/>
        <v/>
      </c>
      <c r="BC101" s="132" t="str">
        <f t="shared" si="38"/>
        <v/>
      </c>
      <c r="BD101" s="132" t="str">
        <f t="shared" si="39"/>
        <v/>
      </c>
      <c r="BE101" s="132" t="str">
        <f t="shared" si="44"/>
        <v/>
      </c>
      <c r="BF101" s="132" t="str">
        <f t="shared" si="40"/>
        <v/>
      </c>
      <c r="BG101" s="132" t="str">
        <f t="shared" si="41"/>
        <v/>
      </c>
      <c r="BH101" s="132" t="str">
        <f t="shared" si="42"/>
        <v/>
      </c>
      <c r="BI101" s="125"/>
    </row>
    <row r="102" spans="1:61" s="132" customFormat="1" ht="13" customHeight="1">
      <c r="A102" s="125" t="str">
        <f t="shared" si="28"/>
        <v/>
      </c>
      <c r="B102" s="130" t="str">
        <f t="shared" si="29"/>
        <v/>
      </c>
      <c r="C102" s="131"/>
      <c r="D102" s="125">
        <v>68</v>
      </c>
      <c r="E102" s="125" t="str">
        <f t="shared" si="30"/>
        <v/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35"/>
      <c r="AI102" s="125" t="str">
        <f t="shared" si="31"/>
        <v/>
      </c>
      <c r="AJ102" s="18"/>
      <c r="AK102" s="35"/>
      <c r="AL102" s="5"/>
      <c r="AM102" s="5"/>
      <c r="AN102" s="5"/>
      <c r="AO102" s="5"/>
      <c r="AP102" s="5"/>
      <c r="AQ102" s="133" t="str">
        <f t="shared" si="32"/>
        <v/>
      </c>
      <c r="AR102" s="133" t="str">
        <f t="shared" si="43"/>
        <v/>
      </c>
      <c r="AS102" s="7" t="str">
        <f>UPPER(IF($AH102="","",IF(COUNTIF($AS$34:$AS101,$AH102)&lt;1,$AH102,"")))</f>
        <v/>
      </c>
      <c r="AT102" s="133" t="str">
        <f t="shared" si="33"/>
        <v/>
      </c>
      <c r="AU102" s="19"/>
      <c r="AV102" s="16"/>
      <c r="AW102" s="134" t="str">
        <f t="shared" si="34"/>
        <v/>
      </c>
      <c r="AX102" s="5"/>
      <c r="AY102" s="144"/>
      <c r="AZ102" s="132" t="str">
        <f t="shared" si="35"/>
        <v/>
      </c>
      <c r="BA102" s="132" t="str">
        <f t="shared" si="36"/>
        <v/>
      </c>
      <c r="BB102" s="132" t="str">
        <f t="shared" si="37"/>
        <v/>
      </c>
      <c r="BC102" s="132" t="str">
        <f t="shared" si="38"/>
        <v/>
      </c>
      <c r="BD102" s="132" t="str">
        <f t="shared" si="39"/>
        <v/>
      </c>
      <c r="BE102" s="132" t="str">
        <f t="shared" si="44"/>
        <v/>
      </c>
      <c r="BF102" s="132" t="str">
        <f t="shared" si="40"/>
        <v/>
      </c>
      <c r="BG102" s="132" t="str">
        <f t="shared" si="41"/>
        <v/>
      </c>
      <c r="BH102" s="132" t="str">
        <f t="shared" si="42"/>
        <v/>
      </c>
      <c r="BI102" s="125"/>
    </row>
    <row r="103" spans="1:61" s="132" customFormat="1" ht="13" customHeight="1">
      <c r="A103" s="125" t="str">
        <f t="shared" si="28"/>
        <v/>
      </c>
      <c r="B103" s="130" t="str">
        <f t="shared" si="29"/>
        <v/>
      </c>
      <c r="C103" s="131"/>
      <c r="D103" s="125">
        <v>69</v>
      </c>
      <c r="E103" s="125" t="str">
        <f t="shared" si="30"/>
        <v/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35"/>
      <c r="AI103" s="125" t="str">
        <f t="shared" si="31"/>
        <v/>
      </c>
      <c r="AJ103" s="18"/>
      <c r="AK103" s="35"/>
      <c r="AL103" s="5"/>
      <c r="AM103" s="5"/>
      <c r="AN103" s="5"/>
      <c r="AO103" s="5"/>
      <c r="AP103" s="5"/>
      <c r="AQ103" s="133" t="str">
        <f t="shared" si="32"/>
        <v/>
      </c>
      <c r="AR103" s="133" t="str">
        <f t="shared" si="43"/>
        <v/>
      </c>
      <c r="AS103" s="7" t="str">
        <f>UPPER(IF($AH103="","",IF(COUNTIF($AS$34:$AS102,$AH103)&lt;1,$AH103,"")))</f>
        <v/>
      </c>
      <c r="AT103" s="133" t="str">
        <f t="shared" si="33"/>
        <v/>
      </c>
      <c r="AU103" s="19"/>
      <c r="AV103" s="16"/>
      <c r="AW103" s="134" t="str">
        <f t="shared" si="34"/>
        <v/>
      </c>
      <c r="AX103" s="5"/>
      <c r="AY103" s="144"/>
      <c r="AZ103" s="132" t="str">
        <f t="shared" si="35"/>
        <v/>
      </c>
      <c r="BA103" s="132" t="str">
        <f t="shared" si="36"/>
        <v/>
      </c>
      <c r="BB103" s="132" t="str">
        <f t="shared" si="37"/>
        <v/>
      </c>
      <c r="BC103" s="132" t="str">
        <f t="shared" si="38"/>
        <v/>
      </c>
      <c r="BD103" s="132" t="str">
        <f t="shared" si="39"/>
        <v/>
      </c>
      <c r="BE103" s="132" t="str">
        <f t="shared" si="44"/>
        <v/>
      </c>
      <c r="BF103" s="132" t="str">
        <f t="shared" si="40"/>
        <v/>
      </c>
      <c r="BG103" s="132" t="str">
        <f t="shared" si="41"/>
        <v/>
      </c>
      <c r="BH103" s="132" t="str">
        <f t="shared" si="42"/>
        <v/>
      </c>
      <c r="BI103" s="125"/>
    </row>
    <row r="104" spans="1:61" s="132" customFormat="1" ht="14" customHeight="1">
      <c r="A104" s="125" t="str">
        <f t="shared" si="28"/>
        <v/>
      </c>
      <c r="B104" s="130" t="str">
        <f t="shared" si="29"/>
        <v/>
      </c>
      <c r="C104" s="131"/>
      <c r="D104" s="125">
        <v>70</v>
      </c>
      <c r="E104" s="125" t="str">
        <f t="shared" si="30"/>
        <v/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35"/>
      <c r="AI104" s="125" t="str">
        <f t="shared" si="31"/>
        <v/>
      </c>
      <c r="AJ104" s="18"/>
      <c r="AK104" s="35"/>
      <c r="AL104" s="5"/>
      <c r="AM104" s="5"/>
      <c r="AN104" s="5"/>
      <c r="AO104" s="5"/>
      <c r="AP104" s="5"/>
      <c r="AQ104" s="133" t="str">
        <f t="shared" si="32"/>
        <v/>
      </c>
      <c r="AR104" s="133" t="str">
        <f t="shared" si="43"/>
        <v/>
      </c>
      <c r="AS104" s="7" t="str">
        <f>UPPER(IF($AH104="","",IF(COUNTIF($AS$34:$AS103,$AH104)&lt;1,$AH104,"")))</f>
        <v/>
      </c>
      <c r="AT104" s="133" t="str">
        <f t="shared" si="33"/>
        <v/>
      </c>
      <c r="AU104" s="19"/>
      <c r="AV104" s="16"/>
      <c r="AW104" s="134" t="str">
        <f t="shared" si="34"/>
        <v/>
      </c>
      <c r="AX104" s="5"/>
      <c r="AY104" s="144"/>
      <c r="AZ104" s="132" t="str">
        <f t="shared" si="35"/>
        <v/>
      </c>
      <c r="BA104" s="132" t="str">
        <f t="shared" si="36"/>
        <v/>
      </c>
      <c r="BB104" s="132" t="str">
        <f t="shared" si="37"/>
        <v/>
      </c>
      <c r="BC104" s="132" t="str">
        <f t="shared" si="38"/>
        <v/>
      </c>
      <c r="BD104" s="132" t="str">
        <f t="shared" si="39"/>
        <v/>
      </c>
      <c r="BE104" s="132" t="str">
        <f t="shared" si="44"/>
        <v/>
      </c>
      <c r="BF104" s="132" t="str">
        <f t="shared" si="40"/>
        <v/>
      </c>
      <c r="BG104" s="132" t="str">
        <f t="shared" si="41"/>
        <v/>
      </c>
      <c r="BH104" s="132" t="str">
        <f t="shared" si="42"/>
        <v/>
      </c>
      <c r="BI104" s="125"/>
    </row>
    <row r="105" spans="1:61" s="132" customFormat="1" ht="13" customHeight="1">
      <c r="A105" s="125" t="str">
        <f t="shared" si="28"/>
        <v/>
      </c>
      <c r="B105" s="130" t="str">
        <f t="shared" si="29"/>
        <v/>
      </c>
      <c r="C105" s="131"/>
      <c r="D105" s="125">
        <v>71</v>
      </c>
      <c r="E105" s="125" t="str">
        <f t="shared" si="30"/>
        <v/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35"/>
      <c r="AI105" s="125" t="str">
        <f t="shared" si="31"/>
        <v/>
      </c>
      <c r="AJ105" s="18"/>
      <c r="AK105" s="35"/>
      <c r="AL105" s="5"/>
      <c r="AM105" s="5"/>
      <c r="AN105" s="5"/>
      <c r="AO105" s="5"/>
      <c r="AP105" s="5"/>
      <c r="AQ105" s="133" t="str">
        <f t="shared" si="32"/>
        <v/>
      </c>
      <c r="AR105" s="133" t="str">
        <f t="shared" si="43"/>
        <v/>
      </c>
      <c r="AS105" s="7" t="str">
        <f>UPPER(IF($AH105="","",IF(COUNTIF($AS$34:$AS104,$AH105)&lt;1,$AH105,"")))</f>
        <v/>
      </c>
      <c r="AT105" s="133" t="str">
        <f t="shared" si="33"/>
        <v/>
      </c>
      <c r="AU105" s="19"/>
      <c r="AV105" s="16"/>
      <c r="AW105" s="134" t="str">
        <f t="shared" si="34"/>
        <v/>
      </c>
      <c r="AX105" s="5"/>
      <c r="AY105" s="144"/>
      <c r="AZ105" s="132" t="str">
        <f t="shared" si="35"/>
        <v/>
      </c>
      <c r="BA105" s="132" t="str">
        <f t="shared" si="36"/>
        <v/>
      </c>
      <c r="BB105" s="132" t="str">
        <f t="shared" si="37"/>
        <v/>
      </c>
      <c r="BC105" s="132" t="str">
        <f t="shared" si="38"/>
        <v/>
      </c>
      <c r="BD105" s="132" t="str">
        <f t="shared" si="39"/>
        <v/>
      </c>
      <c r="BE105" s="132" t="str">
        <f t="shared" si="44"/>
        <v/>
      </c>
      <c r="BF105" s="132" t="str">
        <f t="shared" si="40"/>
        <v/>
      </c>
      <c r="BG105" s="132" t="str">
        <f t="shared" si="41"/>
        <v/>
      </c>
      <c r="BH105" s="132" t="str">
        <f t="shared" si="42"/>
        <v/>
      </c>
      <c r="BI105" s="125"/>
    </row>
    <row r="106" spans="1:61" s="132" customFormat="1" ht="13" customHeight="1">
      <c r="A106" s="125" t="str">
        <f t="shared" si="28"/>
        <v/>
      </c>
      <c r="B106" s="130" t="str">
        <f t="shared" si="29"/>
        <v/>
      </c>
      <c r="C106" s="131"/>
      <c r="D106" s="125">
        <v>72</v>
      </c>
      <c r="E106" s="125" t="str">
        <f t="shared" si="30"/>
        <v/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35"/>
      <c r="AI106" s="125" t="str">
        <f t="shared" si="31"/>
        <v/>
      </c>
      <c r="AJ106" s="18"/>
      <c r="AK106" s="35"/>
      <c r="AL106" s="5"/>
      <c r="AM106" s="5"/>
      <c r="AN106" s="5"/>
      <c r="AO106" s="5"/>
      <c r="AP106" s="5"/>
      <c r="AQ106" s="133" t="str">
        <f t="shared" si="32"/>
        <v/>
      </c>
      <c r="AR106" s="133" t="str">
        <f t="shared" si="43"/>
        <v/>
      </c>
      <c r="AS106" s="7" t="str">
        <f>UPPER(IF($AH106="","",IF(COUNTIF($AS$34:$AS105,$AH106)&lt;1,$AH106,"")))</f>
        <v/>
      </c>
      <c r="AT106" s="133" t="str">
        <f t="shared" si="33"/>
        <v/>
      </c>
      <c r="AU106" s="19"/>
      <c r="AV106" s="16"/>
      <c r="AW106" s="134" t="str">
        <f t="shared" si="34"/>
        <v/>
      </c>
      <c r="AX106" s="5"/>
      <c r="AY106" s="144"/>
      <c r="AZ106" s="132" t="str">
        <f t="shared" si="35"/>
        <v/>
      </c>
      <c r="BA106" s="132" t="str">
        <f t="shared" si="36"/>
        <v/>
      </c>
      <c r="BB106" s="132" t="str">
        <f t="shared" si="37"/>
        <v/>
      </c>
      <c r="BC106" s="132" t="str">
        <f t="shared" si="38"/>
        <v/>
      </c>
      <c r="BD106" s="132" t="str">
        <f t="shared" si="39"/>
        <v/>
      </c>
      <c r="BE106" s="132" t="str">
        <f t="shared" si="44"/>
        <v/>
      </c>
      <c r="BF106" s="132" t="str">
        <f t="shared" si="40"/>
        <v/>
      </c>
      <c r="BG106" s="132" t="str">
        <f t="shared" si="41"/>
        <v/>
      </c>
      <c r="BH106" s="132" t="str">
        <f t="shared" si="42"/>
        <v/>
      </c>
      <c r="BI106" s="125"/>
    </row>
    <row r="107" spans="1:61" s="132" customFormat="1" ht="13" customHeight="1">
      <c r="A107" s="125" t="str">
        <f t="shared" si="28"/>
        <v/>
      </c>
      <c r="B107" s="130" t="str">
        <f t="shared" si="29"/>
        <v/>
      </c>
      <c r="C107" s="131"/>
      <c r="D107" s="125">
        <v>73</v>
      </c>
      <c r="E107" s="125" t="str">
        <f t="shared" si="30"/>
        <v/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35"/>
      <c r="AI107" s="125" t="str">
        <f t="shared" si="31"/>
        <v/>
      </c>
      <c r="AJ107" s="18"/>
      <c r="AK107" s="35"/>
      <c r="AL107" s="5"/>
      <c r="AM107" s="5"/>
      <c r="AN107" s="5"/>
      <c r="AO107" s="5"/>
      <c r="AP107" s="5"/>
      <c r="AQ107" s="133" t="str">
        <f t="shared" si="32"/>
        <v/>
      </c>
      <c r="AR107" s="133" t="str">
        <f t="shared" si="43"/>
        <v/>
      </c>
      <c r="AS107" s="7" t="str">
        <f>UPPER(IF($AH107="","",IF(COUNTIF($AS$34:$AS106,$AH107)&lt;1,$AH107,"")))</f>
        <v/>
      </c>
      <c r="AT107" s="133" t="str">
        <f t="shared" si="33"/>
        <v/>
      </c>
      <c r="AU107" s="19"/>
      <c r="AV107" s="16"/>
      <c r="AW107" s="134" t="str">
        <f t="shared" si="34"/>
        <v/>
      </c>
      <c r="AX107" s="5"/>
      <c r="AY107" s="144"/>
      <c r="AZ107" s="132" t="str">
        <f t="shared" si="35"/>
        <v/>
      </c>
      <c r="BA107" s="132" t="str">
        <f t="shared" si="36"/>
        <v/>
      </c>
      <c r="BB107" s="132" t="str">
        <f t="shared" si="37"/>
        <v/>
      </c>
      <c r="BC107" s="132" t="str">
        <f t="shared" si="38"/>
        <v/>
      </c>
      <c r="BD107" s="132" t="str">
        <f t="shared" si="39"/>
        <v/>
      </c>
      <c r="BE107" s="132" t="str">
        <f t="shared" si="44"/>
        <v/>
      </c>
      <c r="BF107" s="132" t="str">
        <f t="shared" si="40"/>
        <v/>
      </c>
      <c r="BG107" s="132" t="str">
        <f t="shared" si="41"/>
        <v/>
      </c>
      <c r="BH107" s="132" t="str">
        <f t="shared" si="42"/>
        <v/>
      </c>
      <c r="BI107" s="125"/>
    </row>
    <row r="108" spans="1:61" s="132" customFormat="1" ht="13" customHeight="1">
      <c r="A108" s="125" t="str">
        <f t="shared" si="28"/>
        <v/>
      </c>
      <c r="B108" s="130" t="str">
        <f t="shared" si="29"/>
        <v/>
      </c>
      <c r="C108" s="131"/>
      <c r="D108" s="125">
        <v>74</v>
      </c>
      <c r="E108" s="125" t="str">
        <f t="shared" si="30"/>
        <v/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35"/>
      <c r="AI108" s="125" t="str">
        <f t="shared" si="31"/>
        <v/>
      </c>
      <c r="AJ108" s="18"/>
      <c r="AK108" s="35"/>
      <c r="AL108" s="5"/>
      <c r="AM108" s="5"/>
      <c r="AN108" s="5"/>
      <c r="AO108" s="5"/>
      <c r="AP108" s="5"/>
      <c r="AQ108" s="133" t="str">
        <f t="shared" si="32"/>
        <v/>
      </c>
      <c r="AR108" s="133" t="str">
        <f t="shared" si="43"/>
        <v/>
      </c>
      <c r="AS108" s="7" t="str">
        <f>UPPER(IF($AH108="","",IF(COUNTIF($AS$34:$AS107,$AH108)&lt;1,$AH108,"")))</f>
        <v/>
      </c>
      <c r="AT108" s="133" t="str">
        <f t="shared" si="33"/>
        <v/>
      </c>
      <c r="AU108" s="19"/>
      <c r="AV108" s="16"/>
      <c r="AW108" s="134" t="str">
        <f t="shared" si="34"/>
        <v/>
      </c>
      <c r="AX108" s="5"/>
      <c r="AY108" s="144"/>
      <c r="AZ108" s="132" t="str">
        <f t="shared" si="35"/>
        <v/>
      </c>
      <c r="BA108" s="132" t="str">
        <f t="shared" si="36"/>
        <v/>
      </c>
      <c r="BB108" s="132" t="str">
        <f t="shared" si="37"/>
        <v/>
      </c>
      <c r="BC108" s="132" t="str">
        <f t="shared" si="38"/>
        <v/>
      </c>
      <c r="BD108" s="132" t="str">
        <f t="shared" si="39"/>
        <v/>
      </c>
      <c r="BE108" s="132" t="str">
        <f t="shared" si="44"/>
        <v/>
      </c>
      <c r="BF108" s="132" t="str">
        <f t="shared" si="40"/>
        <v/>
      </c>
      <c r="BG108" s="132" t="str">
        <f t="shared" si="41"/>
        <v/>
      </c>
      <c r="BH108" s="132" t="str">
        <f t="shared" si="42"/>
        <v/>
      </c>
      <c r="BI108" s="125"/>
    </row>
    <row r="109" spans="1:61" s="132" customFormat="1" ht="13" customHeight="1">
      <c r="A109" s="125" t="str">
        <f t="shared" si="28"/>
        <v/>
      </c>
      <c r="B109" s="130" t="str">
        <f t="shared" si="29"/>
        <v/>
      </c>
      <c r="C109" s="131"/>
      <c r="D109" s="125">
        <v>75</v>
      </c>
      <c r="E109" s="125" t="str">
        <f t="shared" si="30"/>
        <v/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35"/>
      <c r="AI109" s="125" t="str">
        <f t="shared" si="31"/>
        <v/>
      </c>
      <c r="AJ109" s="18"/>
      <c r="AK109" s="35"/>
      <c r="AL109" s="5"/>
      <c r="AM109" s="5"/>
      <c r="AN109" s="5"/>
      <c r="AO109" s="5"/>
      <c r="AP109" s="5"/>
      <c r="AQ109" s="133" t="str">
        <f t="shared" si="32"/>
        <v/>
      </c>
      <c r="AR109" s="133" t="str">
        <f t="shared" si="43"/>
        <v/>
      </c>
      <c r="AS109" s="7" t="str">
        <f>UPPER(IF($AH109="","",IF(COUNTIF($AS$34:$AS108,$AH109)&lt;1,$AH109,"")))</f>
        <v/>
      </c>
      <c r="AT109" s="133" t="str">
        <f t="shared" si="33"/>
        <v/>
      </c>
      <c r="AU109" s="19"/>
      <c r="AV109" s="16"/>
      <c r="AW109" s="134" t="str">
        <f t="shared" si="34"/>
        <v/>
      </c>
      <c r="AX109" s="5"/>
      <c r="AY109" s="144"/>
      <c r="AZ109" s="132" t="str">
        <f t="shared" si="35"/>
        <v/>
      </c>
      <c r="BA109" s="132" t="str">
        <f t="shared" si="36"/>
        <v/>
      </c>
      <c r="BB109" s="132" t="str">
        <f t="shared" si="37"/>
        <v/>
      </c>
      <c r="BC109" s="132" t="str">
        <f t="shared" si="38"/>
        <v/>
      </c>
      <c r="BD109" s="132" t="str">
        <f t="shared" si="39"/>
        <v/>
      </c>
      <c r="BE109" s="132" t="str">
        <f t="shared" si="44"/>
        <v/>
      </c>
      <c r="BF109" s="132" t="str">
        <f t="shared" si="40"/>
        <v/>
      </c>
      <c r="BG109" s="132" t="str">
        <f t="shared" si="41"/>
        <v/>
      </c>
      <c r="BH109" s="132" t="str">
        <f t="shared" si="42"/>
        <v/>
      </c>
      <c r="BI109" s="125"/>
    </row>
    <row r="110" spans="1:61" s="132" customFormat="1" ht="13" customHeight="1">
      <c r="A110" s="125" t="str">
        <f t="shared" si="28"/>
        <v/>
      </c>
      <c r="B110" s="130" t="str">
        <f t="shared" si="29"/>
        <v/>
      </c>
      <c r="C110" s="131"/>
      <c r="D110" s="125">
        <v>76</v>
      </c>
      <c r="E110" s="125" t="str">
        <f t="shared" si="30"/>
        <v/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35"/>
      <c r="AI110" s="125" t="str">
        <f t="shared" si="31"/>
        <v/>
      </c>
      <c r="AJ110" s="18"/>
      <c r="AK110" s="35"/>
      <c r="AL110" s="5"/>
      <c r="AM110" s="5"/>
      <c r="AN110" s="5"/>
      <c r="AO110" s="5"/>
      <c r="AP110" s="5"/>
      <c r="AQ110" s="133" t="str">
        <f t="shared" si="32"/>
        <v/>
      </c>
      <c r="AR110" s="133" t="str">
        <f t="shared" si="43"/>
        <v/>
      </c>
      <c r="AS110" s="7" t="str">
        <f>UPPER(IF($AH110="","",IF(COUNTIF($AS$34:$AS109,$AH110)&lt;1,$AH110,"")))</f>
        <v/>
      </c>
      <c r="AT110" s="133" t="str">
        <f t="shared" si="33"/>
        <v/>
      </c>
      <c r="AU110" s="19"/>
      <c r="AV110" s="16"/>
      <c r="AW110" s="134" t="str">
        <f t="shared" si="34"/>
        <v/>
      </c>
      <c r="AX110" s="5"/>
      <c r="AY110" s="144"/>
      <c r="AZ110" s="132" t="str">
        <f t="shared" si="35"/>
        <v/>
      </c>
      <c r="BA110" s="132" t="str">
        <f t="shared" si="36"/>
        <v/>
      </c>
      <c r="BB110" s="132" t="str">
        <f t="shared" si="37"/>
        <v/>
      </c>
      <c r="BC110" s="132" t="str">
        <f t="shared" si="38"/>
        <v/>
      </c>
      <c r="BD110" s="132" t="str">
        <f t="shared" si="39"/>
        <v/>
      </c>
      <c r="BE110" s="132" t="str">
        <f t="shared" si="44"/>
        <v/>
      </c>
      <c r="BF110" s="132" t="str">
        <f t="shared" si="40"/>
        <v/>
      </c>
      <c r="BG110" s="132" t="str">
        <f t="shared" si="41"/>
        <v/>
      </c>
      <c r="BH110" s="132" t="str">
        <f t="shared" si="42"/>
        <v/>
      </c>
      <c r="BI110" s="125"/>
    </row>
    <row r="111" spans="1:61" s="132" customFormat="1" ht="13" customHeight="1">
      <c r="A111" s="125" t="str">
        <f t="shared" si="28"/>
        <v/>
      </c>
      <c r="B111" s="130" t="str">
        <f t="shared" si="29"/>
        <v/>
      </c>
      <c r="C111" s="131"/>
      <c r="D111" s="125">
        <v>77</v>
      </c>
      <c r="E111" s="125" t="str">
        <f t="shared" si="30"/>
        <v/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35"/>
      <c r="AI111" s="125" t="str">
        <f t="shared" si="31"/>
        <v/>
      </c>
      <c r="AJ111" s="18"/>
      <c r="AK111" s="35"/>
      <c r="AL111" s="5"/>
      <c r="AM111" s="5"/>
      <c r="AN111" s="5"/>
      <c r="AO111" s="5"/>
      <c r="AP111" s="5"/>
      <c r="AQ111" s="133" t="str">
        <f t="shared" si="32"/>
        <v/>
      </c>
      <c r="AR111" s="133" t="str">
        <f t="shared" si="43"/>
        <v/>
      </c>
      <c r="AS111" s="7" t="str">
        <f>UPPER(IF($AH111="","",IF(COUNTIF($AS$34:$AS110,$AH111)&lt;1,$AH111,"")))</f>
        <v/>
      </c>
      <c r="AT111" s="133" t="str">
        <f t="shared" si="33"/>
        <v/>
      </c>
      <c r="AU111" s="19"/>
      <c r="AV111" s="16"/>
      <c r="AW111" s="134" t="str">
        <f t="shared" si="34"/>
        <v/>
      </c>
      <c r="AX111" s="5"/>
      <c r="AY111" s="144"/>
      <c r="AZ111" s="132" t="str">
        <f t="shared" si="35"/>
        <v/>
      </c>
      <c r="BA111" s="132" t="str">
        <f t="shared" si="36"/>
        <v/>
      </c>
      <c r="BB111" s="132" t="str">
        <f t="shared" si="37"/>
        <v/>
      </c>
      <c r="BC111" s="132" t="str">
        <f t="shared" si="38"/>
        <v/>
      </c>
      <c r="BD111" s="132" t="str">
        <f t="shared" si="39"/>
        <v/>
      </c>
      <c r="BE111" s="132" t="str">
        <f t="shared" si="44"/>
        <v/>
      </c>
      <c r="BF111" s="132" t="str">
        <f t="shared" si="40"/>
        <v/>
      </c>
      <c r="BG111" s="132" t="str">
        <f t="shared" si="41"/>
        <v/>
      </c>
      <c r="BH111" s="132" t="str">
        <f t="shared" si="42"/>
        <v/>
      </c>
      <c r="BI111" s="125"/>
    </row>
    <row r="112" spans="1:61" s="132" customFormat="1" ht="13" customHeight="1">
      <c r="A112" s="125" t="str">
        <f t="shared" si="28"/>
        <v/>
      </c>
      <c r="B112" s="130" t="str">
        <f t="shared" si="29"/>
        <v/>
      </c>
      <c r="C112" s="131"/>
      <c r="D112" s="125">
        <v>78</v>
      </c>
      <c r="E112" s="125" t="str">
        <f t="shared" si="30"/>
        <v/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35"/>
      <c r="AI112" s="125" t="str">
        <f t="shared" si="31"/>
        <v/>
      </c>
      <c r="AJ112" s="18"/>
      <c r="AK112" s="35"/>
      <c r="AL112" s="5"/>
      <c r="AM112" s="5"/>
      <c r="AN112" s="5"/>
      <c r="AO112" s="5"/>
      <c r="AP112" s="5"/>
      <c r="AQ112" s="133" t="str">
        <f t="shared" si="32"/>
        <v/>
      </c>
      <c r="AR112" s="133" t="str">
        <f t="shared" si="43"/>
        <v/>
      </c>
      <c r="AS112" s="7" t="str">
        <f>UPPER(IF($AH112="","",IF(COUNTIF($AS$34:$AS111,$AH112)&lt;1,$AH112,"")))</f>
        <v/>
      </c>
      <c r="AT112" s="133" t="str">
        <f t="shared" si="33"/>
        <v/>
      </c>
      <c r="AU112" s="19"/>
      <c r="AV112" s="16"/>
      <c r="AW112" s="134" t="str">
        <f t="shared" si="34"/>
        <v/>
      </c>
      <c r="AX112" s="5"/>
      <c r="AY112" s="144"/>
      <c r="AZ112" s="132" t="str">
        <f t="shared" si="35"/>
        <v/>
      </c>
      <c r="BA112" s="132" t="str">
        <f t="shared" si="36"/>
        <v/>
      </c>
      <c r="BB112" s="132" t="str">
        <f t="shared" si="37"/>
        <v/>
      </c>
      <c r="BC112" s="132" t="str">
        <f t="shared" si="38"/>
        <v/>
      </c>
      <c r="BD112" s="132" t="str">
        <f t="shared" si="39"/>
        <v/>
      </c>
      <c r="BE112" s="132" t="str">
        <f t="shared" si="44"/>
        <v/>
      </c>
      <c r="BF112" s="132" t="str">
        <f t="shared" si="40"/>
        <v/>
      </c>
      <c r="BG112" s="132" t="str">
        <f t="shared" si="41"/>
        <v/>
      </c>
      <c r="BH112" s="132" t="str">
        <f t="shared" si="42"/>
        <v/>
      </c>
      <c r="BI112" s="125"/>
    </row>
    <row r="113" spans="1:61" s="132" customFormat="1" ht="13" customHeight="1">
      <c r="A113" s="125" t="str">
        <f t="shared" si="28"/>
        <v/>
      </c>
      <c r="B113" s="130" t="str">
        <f t="shared" si="29"/>
        <v/>
      </c>
      <c r="C113" s="131"/>
      <c r="D113" s="125">
        <v>79</v>
      </c>
      <c r="E113" s="125" t="str">
        <f t="shared" si="30"/>
        <v/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35"/>
      <c r="AI113" s="125" t="str">
        <f t="shared" si="31"/>
        <v/>
      </c>
      <c r="AJ113" s="18"/>
      <c r="AK113" s="35"/>
      <c r="AL113" s="5"/>
      <c r="AM113" s="5"/>
      <c r="AN113" s="5"/>
      <c r="AO113" s="5"/>
      <c r="AP113" s="5"/>
      <c r="AQ113" s="133" t="str">
        <f t="shared" si="32"/>
        <v/>
      </c>
      <c r="AR113" s="133" t="str">
        <f t="shared" si="43"/>
        <v/>
      </c>
      <c r="AS113" s="7" t="str">
        <f>UPPER(IF($AH113="","",IF(COUNTIF($AS$34:$AS112,$AH113)&lt;1,$AH113,"")))</f>
        <v/>
      </c>
      <c r="AT113" s="133" t="str">
        <f t="shared" si="33"/>
        <v/>
      </c>
      <c r="AU113" s="19"/>
      <c r="AV113" s="16"/>
      <c r="AW113" s="134" t="str">
        <f t="shared" si="34"/>
        <v/>
      </c>
      <c r="AX113" s="5"/>
      <c r="AY113" s="144"/>
      <c r="AZ113" s="132" t="str">
        <f t="shared" si="35"/>
        <v/>
      </c>
      <c r="BA113" s="132" t="str">
        <f t="shared" si="36"/>
        <v/>
      </c>
      <c r="BB113" s="132" t="str">
        <f t="shared" si="37"/>
        <v/>
      </c>
      <c r="BC113" s="132" t="str">
        <f t="shared" si="38"/>
        <v/>
      </c>
      <c r="BD113" s="132" t="str">
        <f t="shared" si="39"/>
        <v/>
      </c>
      <c r="BE113" s="132" t="str">
        <f t="shared" si="44"/>
        <v/>
      </c>
      <c r="BF113" s="132" t="str">
        <f t="shared" si="40"/>
        <v/>
      </c>
      <c r="BG113" s="132" t="str">
        <f t="shared" si="41"/>
        <v/>
      </c>
      <c r="BH113" s="132" t="str">
        <f t="shared" si="42"/>
        <v/>
      </c>
      <c r="BI113" s="125"/>
    </row>
    <row r="114" spans="1:61" s="132" customFormat="1" ht="13" customHeight="1">
      <c r="A114" s="125" t="str">
        <f t="shared" si="28"/>
        <v/>
      </c>
      <c r="B114" s="130" t="str">
        <f t="shared" si="29"/>
        <v/>
      </c>
      <c r="C114" s="131"/>
      <c r="D114" s="125">
        <v>80</v>
      </c>
      <c r="E114" s="125" t="str">
        <f t="shared" si="30"/>
        <v/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35"/>
      <c r="AI114" s="125" t="str">
        <f t="shared" si="31"/>
        <v/>
      </c>
      <c r="AJ114" s="18"/>
      <c r="AK114" s="35"/>
      <c r="AL114" s="5"/>
      <c r="AM114" s="5"/>
      <c r="AN114" s="5"/>
      <c r="AO114" s="5"/>
      <c r="AP114" s="5"/>
      <c r="AQ114" s="133" t="str">
        <f t="shared" si="32"/>
        <v/>
      </c>
      <c r="AR114" s="133" t="str">
        <f t="shared" si="43"/>
        <v/>
      </c>
      <c r="AS114" s="7" t="str">
        <f>UPPER(IF($AH114="","",IF(COUNTIF($AS$34:$AS113,$AH114)&lt;1,$AH114,"")))</f>
        <v/>
      </c>
      <c r="AT114" s="133" t="str">
        <f t="shared" si="33"/>
        <v/>
      </c>
      <c r="AU114" s="19"/>
      <c r="AV114" s="16"/>
      <c r="AW114" s="134" t="str">
        <f t="shared" si="34"/>
        <v/>
      </c>
      <c r="AX114" s="5"/>
      <c r="AY114" s="144"/>
      <c r="AZ114" s="132" t="str">
        <f t="shared" si="35"/>
        <v/>
      </c>
      <c r="BA114" s="132" t="str">
        <f t="shared" si="36"/>
        <v/>
      </c>
      <c r="BB114" s="132" t="str">
        <f t="shared" si="37"/>
        <v/>
      </c>
      <c r="BC114" s="132" t="str">
        <f t="shared" si="38"/>
        <v/>
      </c>
      <c r="BD114" s="132" t="str">
        <f t="shared" si="39"/>
        <v/>
      </c>
      <c r="BE114" s="132" t="str">
        <f t="shared" si="44"/>
        <v/>
      </c>
      <c r="BF114" s="132" t="str">
        <f t="shared" si="40"/>
        <v/>
      </c>
      <c r="BG114" s="132" t="str">
        <f t="shared" si="41"/>
        <v/>
      </c>
      <c r="BH114" s="132" t="str">
        <f t="shared" si="42"/>
        <v/>
      </c>
      <c r="BI114" s="125"/>
    </row>
    <row r="115" spans="1:61" s="132" customFormat="1" ht="13">
      <c r="A115" s="125" t="str">
        <f t="shared" si="28"/>
        <v/>
      </c>
      <c r="B115" s="130" t="str">
        <f t="shared" si="29"/>
        <v/>
      </c>
      <c r="C115" s="131"/>
      <c r="D115" s="125">
        <v>81</v>
      </c>
      <c r="E115" s="125" t="str">
        <f t="shared" si="30"/>
        <v/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35"/>
      <c r="AI115" s="125" t="str">
        <f t="shared" si="31"/>
        <v/>
      </c>
      <c r="AJ115" s="18"/>
      <c r="AK115" s="35"/>
      <c r="AL115" s="5"/>
      <c r="AM115" s="5"/>
      <c r="AN115" s="5"/>
      <c r="AO115" s="5"/>
      <c r="AP115" s="5"/>
      <c r="AQ115" s="133" t="str">
        <f t="shared" si="32"/>
        <v/>
      </c>
      <c r="AR115" s="133" t="str">
        <f t="shared" si="43"/>
        <v/>
      </c>
      <c r="AS115" s="7" t="str">
        <f>UPPER(IF($AH115="","",IF(COUNTIF($AS$34:$AS114,$AH115)&lt;1,$AH115,"")))</f>
        <v/>
      </c>
      <c r="AT115" s="133" t="str">
        <f t="shared" si="33"/>
        <v/>
      </c>
      <c r="AU115" s="19"/>
      <c r="AV115" s="16"/>
      <c r="AW115" s="134" t="str">
        <f t="shared" si="34"/>
        <v/>
      </c>
      <c r="AX115" s="5"/>
      <c r="AY115" s="144"/>
      <c r="AZ115" s="132" t="str">
        <f t="shared" si="35"/>
        <v/>
      </c>
      <c r="BA115" s="132" t="str">
        <f t="shared" si="36"/>
        <v/>
      </c>
      <c r="BB115" s="132" t="str">
        <f t="shared" si="37"/>
        <v/>
      </c>
      <c r="BC115" s="132" t="str">
        <f t="shared" si="38"/>
        <v/>
      </c>
      <c r="BD115" s="132" t="str">
        <f t="shared" si="39"/>
        <v/>
      </c>
      <c r="BE115" s="132" t="str">
        <f t="shared" si="44"/>
        <v/>
      </c>
      <c r="BF115" s="132" t="str">
        <f t="shared" si="40"/>
        <v/>
      </c>
      <c r="BG115" s="132" t="str">
        <f t="shared" si="41"/>
        <v/>
      </c>
      <c r="BH115" s="132" t="str">
        <f t="shared" si="42"/>
        <v/>
      </c>
      <c r="BI115" s="125"/>
    </row>
    <row r="116" spans="1:61" s="132" customFormat="1" ht="13">
      <c r="A116" s="125" t="str">
        <f t="shared" si="28"/>
        <v/>
      </c>
      <c r="B116" s="130" t="str">
        <f t="shared" si="29"/>
        <v/>
      </c>
      <c r="C116" s="131"/>
      <c r="D116" s="125">
        <v>82</v>
      </c>
      <c r="E116" s="125" t="str">
        <f t="shared" si="30"/>
        <v/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35"/>
      <c r="AI116" s="125" t="str">
        <f t="shared" si="31"/>
        <v/>
      </c>
      <c r="AJ116" s="18"/>
      <c r="AK116" s="35"/>
      <c r="AL116" s="5"/>
      <c r="AM116" s="5"/>
      <c r="AN116" s="5"/>
      <c r="AO116" s="5"/>
      <c r="AP116" s="5"/>
      <c r="AQ116" s="133" t="str">
        <f t="shared" si="32"/>
        <v/>
      </c>
      <c r="AR116" s="133" t="str">
        <f t="shared" si="43"/>
        <v/>
      </c>
      <c r="AS116" s="7" t="str">
        <f>UPPER(IF($AH116="","",IF(COUNTIF($AS$34:$AS115,$AH116)&lt;1,$AH116,"")))</f>
        <v/>
      </c>
      <c r="AT116" s="133" t="str">
        <f t="shared" si="33"/>
        <v/>
      </c>
      <c r="AU116" s="19"/>
      <c r="AV116" s="16"/>
      <c r="AW116" s="134" t="str">
        <f t="shared" si="34"/>
        <v/>
      </c>
      <c r="AX116" s="5"/>
      <c r="AY116" s="144"/>
      <c r="AZ116" s="132" t="str">
        <f t="shared" si="35"/>
        <v/>
      </c>
      <c r="BA116" s="132" t="str">
        <f t="shared" si="36"/>
        <v/>
      </c>
      <c r="BB116" s="132" t="str">
        <f t="shared" si="37"/>
        <v/>
      </c>
      <c r="BC116" s="132" t="str">
        <f t="shared" si="38"/>
        <v/>
      </c>
      <c r="BD116" s="132" t="str">
        <f t="shared" si="39"/>
        <v/>
      </c>
      <c r="BE116" s="132" t="str">
        <f t="shared" si="44"/>
        <v/>
      </c>
      <c r="BF116" s="132" t="str">
        <f t="shared" si="40"/>
        <v/>
      </c>
      <c r="BG116" s="132" t="str">
        <f t="shared" si="41"/>
        <v/>
      </c>
      <c r="BH116" s="132" t="str">
        <f t="shared" si="42"/>
        <v/>
      </c>
      <c r="BI116" s="125"/>
    </row>
    <row r="117" spans="1:61" s="132" customFormat="1" ht="13">
      <c r="A117" s="125" t="str">
        <f t="shared" si="28"/>
        <v/>
      </c>
      <c r="B117" s="130" t="str">
        <f t="shared" si="29"/>
        <v/>
      </c>
      <c r="C117" s="131"/>
      <c r="D117" s="125">
        <v>83</v>
      </c>
      <c r="E117" s="125" t="str">
        <f t="shared" si="30"/>
        <v/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5"/>
      <c r="AI117" s="125" t="str">
        <f t="shared" si="31"/>
        <v/>
      </c>
      <c r="AJ117" s="18"/>
      <c r="AK117" s="35"/>
      <c r="AL117" s="5"/>
      <c r="AM117" s="5"/>
      <c r="AN117" s="5"/>
      <c r="AO117" s="5"/>
      <c r="AP117" s="5"/>
      <c r="AQ117" s="133" t="str">
        <f t="shared" si="32"/>
        <v/>
      </c>
      <c r="AR117" s="133" t="str">
        <f t="shared" si="43"/>
        <v/>
      </c>
      <c r="AS117" s="7" t="str">
        <f>UPPER(IF($AH117="","",IF(COUNTIF($AS$34:$AS116,$AH117)&lt;1,$AH117,"")))</f>
        <v/>
      </c>
      <c r="AT117" s="133" t="str">
        <f t="shared" si="33"/>
        <v/>
      </c>
      <c r="AU117" s="19"/>
      <c r="AV117" s="16"/>
      <c r="AW117" s="134" t="str">
        <f t="shared" si="34"/>
        <v/>
      </c>
      <c r="AX117" s="5"/>
      <c r="AY117" s="144"/>
      <c r="AZ117" s="132" t="str">
        <f t="shared" si="35"/>
        <v/>
      </c>
      <c r="BA117" s="132" t="str">
        <f t="shared" si="36"/>
        <v/>
      </c>
      <c r="BB117" s="132" t="str">
        <f t="shared" si="37"/>
        <v/>
      </c>
      <c r="BC117" s="132" t="str">
        <f t="shared" si="38"/>
        <v/>
      </c>
      <c r="BD117" s="132" t="str">
        <f t="shared" si="39"/>
        <v/>
      </c>
      <c r="BE117" s="132" t="str">
        <f t="shared" si="44"/>
        <v/>
      </c>
      <c r="BF117" s="132" t="str">
        <f t="shared" si="40"/>
        <v/>
      </c>
      <c r="BG117" s="132" t="str">
        <f t="shared" si="41"/>
        <v/>
      </c>
      <c r="BH117" s="132" t="str">
        <f t="shared" si="42"/>
        <v/>
      </c>
      <c r="BI117" s="125"/>
    </row>
    <row r="118" spans="1:61" s="132" customFormat="1" ht="13">
      <c r="A118" s="125" t="str">
        <f t="shared" si="28"/>
        <v/>
      </c>
      <c r="B118" s="130" t="str">
        <f t="shared" si="29"/>
        <v/>
      </c>
      <c r="C118" s="131"/>
      <c r="D118" s="125">
        <v>84</v>
      </c>
      <c r="E118" s="125" t="str">
        <f t="shared" si="30"/>
        <v/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35"/>
      <c r="AI118" s="125" t="str">
        <f t="shared" si="31"/>
        <v/>
      </c>
      <c r="AJ118" s="18"/>
      <c r="AK118" s="35"/>
      <c r="AL118" s="5"/>
      <c r="AM118" s="5"/>
      <c r="AN118" s="5"/>
      <c r="AO118" s="5"/>
      <c r="AP118" s="5"/>
      <c r="AQ118" s="133" t="str">
        <f t="shared" si="32"/>
        <v/>
      </c>
      <c r="AR118" s="133" t="str">
        <f t="shared" si="43"/>
        <v/>
      </c>
      <c r="AS118" s="7" t="str">
        <f>UPPER(IF($AH118="","",IF(COUNTIF($AS$34:$AS117,$AH118)&lt;1,$AH118,"")))</f>
        <v/>
      </c>
      <c r="AT118" s="133" t="str">
        <f t="shared" si="33"/>
        <v/>
      </c>
      <c r="AU118" s="19"/>
      <c r="AV118" s="16"/>
      <c r="AW118" s="134" t="str">
        <f t="shared" si="34"/>
        <v/>
      </c>
      <c r="AX118" s="5"/>
      <c r="AY118" s="144"/>
      <c r="AZ118" s="132" t="str">
        <f t="shared" si="35"/>
        <v/>
      </c>
      <c r="BA118" s="132" t="str">
        <f t="shared" si="36"/>
        <v/>
      </c>
      <c r="BB118" s="132" t="str">
        <f t="shared" si="37"/>
        <v/>
      </c>
      <c r="BC118" s="132" t="str">
        <f t="shared" si="38"/>
        <v/>
      </c>
      <c r="BD118" s="132" t="str">
        <f t="shared" si="39"/>
        <v/>
      </c>
      <c r="BE118" s="132" t="str">
        <f t="shared" si="44"/>
        <v/>
      </c>
      <c r="BF118" s="132" t="str">
        <f t="shared" si="40"/>
        <v/>
      </c>
      <c r="BG118" s="132" t="str">
        <f t="shared" si="41"/>
        <v/>
      </c>
      <c r="BH118" s="132" t="str">
        <f t="shared" si="42"/>
        <v/>
      </c>
      <c r="BI118" s="125"/>
    </row>
    <row r="119" spans="1:61" s="132" customFormat="1" ht="13">
      <c r="A119" s="125" t="str">
        <f t="shared" si="28"/>
        <v/>
      </c>
      <c r="B119" s="130" t="str">
        <f t="shared" si="29"/>
        <v/>
      </c>
      <c r="C119" s="131"/>
      <c r="D119" s="125">
        <v>85</v>
      </c>
      <c r="E119" s="125" t="str">
        <f t="shared" si="30"/>
        <v/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35"/>
      <c r="AI119" s="125" t="str">
        <f t="shared" si="31"/>
        <v/>
      </c>
      <c r="AJ119" s="18"/>
      <c r="AK119" s="35"/>
      <c r="AL119" s="5"/>
      <c r="AM119" s="5"/>
      <c r="AN119" s="5"/>
      <c r="AO119" s="5"/>
      <c r="AP119" s="5"/>
      <c r="AQ119" s="133" t="str">
        <f t="shared" si="32"/>
        <v/>
      </c>
      <c r="AR119" s="133" t="str">
        <f t="shared" si="43"/>
        <v/>
      </c>
      <c r="AS119" s="7" t="str">
        <f>UPPER(IF($AH119="","",IF(COUNTIF($AS$34:$AS118,$AH119)&lt;1,$AH119,"")))</f>
        <v/>
      </c>
      <c r="AT119" s="133" t="str">
        <f t="shared" si="33"/>
        <v/>
      </c>
      <c r="AU119" s="19"/>
      <c r="AV119" s="16"/>
      <c r="AW119" s="134" t="str">
        <f t="shared" si="34"/>
        <v/>
      </c>
      <c r="AX119" s="5"/>
      <c r="AY119" s="144"/>
      <c r="AZ119" s="132" t="str">
        <f t="shared" si="35"/>
        <v/>
      </c>
      <c r="BA119" s="132" t="str">
        <f t="shared" si="36"/>
        <v/>
      </c>
      <c r="BB119" s="132" t="str">
        <f t="shared" si="37"/>
        <v/>
      </c>
      <c r="BC119" s="132" t="str">
        <f t="shared" si="38"/>
        <v/>
      </c>
      <c r="BD119" s="132" t="str">
        <f t="shared" si="39"/>
        <v/>
      </c>
      <c r="BE119" s="132" t="str">
        <f t="shared" si="44"/>
        <v/>
      </c>
      <c r="BF119" s="132" t="str">
        <f t="shared" si="40"/>
        <v/>
      </c>
      <c r="BG119" s="132" t="str">
        <f t="shared" si="41"/>
        <v/>
      </c>
      <c r="BH119" s="132" t="str">
        <f t="shared" si="42"/>
        <v/>
      </c>
      <c r="BI119" s="125"/>
    </row>
    <row r="120" spans="1:61" s="132" customFormat="1" ht="13">
      <c r="A120" s="125" t="str">
        <f t="shared" si="28"/>
        <v/>
      </c>
      <c r="B120" s="130" t="str">
        <f t="shared" si="29"/>
        <v/>
      </c>
      <c r="C120" s="131"/>
      <c r="D120" s="125">
        <v>86</v>
      </c>
      <c r="E120" s="125" t="str">
        <f t="shared" si="30"/>
        <v/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35"/>
      <c r="AI120" s="125" t="str">
        <f t="shared" si="31"/>
        <v/>
      </c>
      <c r="AJ120" s="18"/>
      <c r="AK120" s="35"/>
      <c r="AL120" s="5"/>
      <c r="AM120" s="5"/>
      <c r="AN120" s="5"/>
      <c r="AO120" s="5"/>
      <c r="AP120" s="5"/>
      <c r="AQ120" s="133" t="str">
        <f t="shared" si="32"/>
        <v/>
      </c>
      <c r="AR120" s="133" t="str">
        <f t="shared" si="43"/>
        <v/>
      </c>
      <c r="AS120" s="7" t="str">
        <f>UPPER(IF($AH120="","",IF(COUNTIF($AS$34:$AS119,$AH120)&lt;1,$AH120,"")))</f>
        <v/>
      </c>
      <c r="AT120" s="133" t="str">
        <f t="shared" si="33"/>
        <v/>
      </c>
      <c r="AU120" s="19"/>
      <c r="AV120" s="16"/>
      <c r="AW120" s="134" t="str">
        <f t="shared" si="34"/>
        <v/>
      </c>
      <c r="AX120" s="5"/>
      <c r="AY120" s="144"/>
      <c r="AZ120" s="132" t="str">
        <f t="shared" si="35"/>
        <v/>
      </c>
      <c r="BA120" s="132" t="str">
        <f t="shared" si="36"/>
        <v/>
      </c>
      <c r="BB120" s="132" t="str">
        <f t="shared" si="37"/>
        <v/>
      </c>
      <c r="BC120" s="132" t="str">
        <f t="shared" si="38"/>
        <v/>
      </c>
      <c r="BD120" s="132" t="str">
        <f t="shared" si="39"/>
        <v/>
      </c>
      <c r="BE120" s="132" t="str">
        <f t="shared" si="44"/>
        <v/>
      </c>
      <c r="BF120" s="132" t="str">
        <f t="shared" si="40"/>
        <v/>
      </c>
      <c r="BG120" s="132" t="str">
        <f t="shared" si="41"/>
        <v/>
      </c>
      <c r="BH120" s="132" t="str">
        <f t="shared" si="42"/>
        <v/>
      </c>
      <c r="BI120" s="125"/>
    </row>
    <row r="121" spans="1:61" s="132" customFormat="1" ht="13">
      <c r="A121" s="125" t="str">
        <f t="shared" si="28"/>
        <v/>
      </c>
      <c r="B121" s="130" t="str">
        <f t="shared" si="29"/>
        <v/>
      </c>
      <c r="C121" s="131"/>
      <c r="D121" s="125">
        <v>87</v>
      </c>
      <c r="E121" s="125" t="str">
        <f t="shared" si="30"/>
        <v/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35"/>
      <c r="AI121" s="125" t="str">
        <f t="shared" si="31"/>
        <v/>
      </c>
      <c r="AJ121" s="18"/>
      <c r="AK121" s="35"/>
      <c r="AL121" s="5"/>
      <c r="AM121" s="5"/>
      <c r="AN121" s="5"/>
      <c r="AO121" s="5"/>
      <c r="AP121" s="5"/>
      <c r="AQ121" s="133" t="str">
        <f t="shared" si="32"/>
        <v/>
      </c>
      <c r="AR121" s="133" t="str">
        <f t="shared" si="43"/>
        <v/>
      </c>
      <c r="AS121" s="7" t="str">
        <f>UPPER(IF($AH121="","",IF(COUNTIF($AS$34:$AS120,$AH121)&lt;1,$AH121,"")))</f>
        <v/>
      </c>
      <c r="AT121" s="133" t="str">
        <f t="shared" si="33"/>
        <v/>
      </c>
      <c r="AU121" s="19"/>
      <c r="AV121" s="16"/>
      <c r="AW121" s="134" t="str">
        <f t="shared" si="34"/>
        <v/>
      </c>
      <c r="AX121" s="5"/>
      <c r="AY121" s="144"/>
      <c r="AZ121" s="132" t="str">
        <f t="shared" si="35"/>
        <v/>
      </c>
      <c r="BA121" s="132" t="str">
        <f t="shared" si="36"/>
        <v/>
      </c>
      <c r="BB121" s="132" t="str">
        <f t="shared" si="37"/>
        <v/>
      </c>
      <c r="BC121" s="132" t="str">
        <f t="shared" si="38"/>
        <v/>
      </c>
      <c r="BD121" s="132" t="str">
        <f t="shared" si="39"/>
        <v/>
      </c>
      <c r="BE121" s="132" t="str">
        <f t="shared" si="44"/>
        <v/>
      </c>
      <c r="BF121" s="132" t="str">
        <f t="shared" si="40"/>
        <v/>
      </c>
      <c r="BG121" s="132" t="str">
        <f t="shared" si="41"/>
        <v/>
      </c>
      <c r="BH121" s="132" t="str">
        <f t="shared" si="42"/>
        <v/>
      </c>
      <c r="BI121" s="125"/>
    </row>
    <row r="122" spans="1:61" s="132" customFormat="1" ht="13">
      <c r="A122" s="125" t="str">
        <f t="shared" si="28"/>
        <v/>
      </c>
      <c r="B122" s="130" t="str">
        <f t="shared" si="29"/>
        <v/>
      </c>
      <c r="C122" s="131"/>
      <c r="D122" s="125">
        <v>88</v>
      </c>
      <c r="E122" s="125" t="str">
        <f t="shared" si="30"/>
        <v/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35"/>
      <c r="AI122" s="125" t="str">
        <f t="shared" si="31"/>
        <v/>
      </c>
      <c r="AJ122" s="18"/>
      <c r="AK122" s="35"/>
      <c r="AL122" s="5"/>
      <c r="AM122" s="5"/>
      <c r="AN122" s="5"/>
      <c r="AO122" s="5"/>
      <c r="AP122" s="5"/>
      <c r="AQ122" s="133" t="str">
        <f t="shared" si="32"/>
        <v/>
      </c>
      <c r="AR122" s="133" t="str">
        <f t="shared" si="43"/>
        <v/>
      </c>
      <c r="AS122" s="7" t="str">
        <f>UPPER(IF($AH122="","",IF(COUNTIF($AS$34:$AS121,$AH122)&lt;1,$AH122,"")))</f>
        <v/>
      </c>
      <c r="AT122" s="133" t="str">
        <f t="shared" si="33"/>
        <v/>
      </c>
      <c r="AU122" s="19"/>
      <c r="AV122" s="16"/>
      <c r="AW122" s="134" t="str">
        <f t="shared" si="34"/>
        <v/>
      </c>
      <c r="AX122" s="5"/>
      <c r="AY122" s="144"/>
      <c r="AZ122" s="132" t="str">
        <f t="shared" si="35"/>
        <v/>
      </c>
      <c r="BA122" s="132" t="str">
        <f t="shared" si="36"/>
        <v/>
      </c>
      <c r="BB122" s="132" t="str">
        <f t="shared" si="37"/>
        <v/>
      </c>
      <c r="BC122" s="132" t="str">
        <f t="shared" si="38"/>
        <v/>
      </c>
      <c r="BD122" s="132" t="str">
        <f t="shared" si="39"/>
        <v/>
      </c>
      <c r="BE122" s="132" t="str">
        <f t="shared" si="44"/>
        <v/>
      </c>
      <c r="BF122" s="132" t="str">
        <f t="shared" si="40"/>
        <v/>
      </c>
      <c r="BG122" s="132" t="str">
        <f t="shared" si="41"/>
        <v/>
      </c>
      <c r="BH122" s="132" t="str">
        <f t="shared" si="42"/>
        <v/>
      </c>
      <c r="BI122" s="125"/>
    </row>
    <row r="123" spans="1:61" s="132" customFormat="1" ht="13">
      <c r="A123" s="125" t="str">
        <f t="shared" si="28"/>
        <v/>
      </c>
      <c r="B123" s="130" t="str">
        <f t="shared" si="29"/>
        <v/>
      </c>
      <c r="C123" s="131"/>
      <c r="D123" s="125">
        <v>89</v>
      </c>
      <c r="E123" s="125" t="str">
        <f t="shared" si="30"/>
        <v/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35"/>
      <c r="AI123" s="125" t="str">
        <f t="shared" si="31"/>
        <v/>
      </c>
      <c r="AJ123" s="18"/>
      <c r="AK123" s="35"/>
      <c r="AL123" s="5"/>
      <c r="AM123" s="5"/>
      <c r="AN123" s="5"/>
      <c r="AO123" s="5"/>
      <c r="AP123" s="5"/>
      <c r="AQ123" s="133" t="str">
        <f t="shared" si="32"/>
        <v/>
      </c>
      <c r="AR123" s="133" t="str">
        <f t="shared" si="43"/>
        <v/>
      </c>
      <c r="AS123" s="7" t="str">
        <f>UPPER(IF($AH123="","",IF(COUNTIF($AS$34:$AS122,$AH123)&lt;1,$AH123,"")))</f>
        <v/>
      </c>
      <c r="AT123" s="133" t="str">
        <f t="shared" si="33"/>
        <v/>
      </c>
      <c r="AU123" s="19"/>
      <c r="AV123" s="16"/>
      <c r="AW123" s="134" t="str">
        <f t="shared" si="34"/>
        <v/>
      </c>
      <c r="AX123" s="5"/>
      <c r="AY123" s="144"/>
      <c r="AZ123" s="132" t="str">
        <f t="shared" si="35"/>
        <v/>
      </c>
      <c r="BA123" s="132" t="str">
        <f t="shared" si="36"/>
        <v/>
      </c>
      <c r="BB123" s="132" t="str">
        <f t="shared" si="37"/>
        <v/>
      </c>
      <c r="BC123" s="132" t="str">
        <f t="shared" si="38"/>
        <v/>
      </c>
      <c r="BD123" s="132" t="str">
        <f t="shared" si="39"/>
        <v/>
      </c>
      <c r="BE123" s="132" t="str">
        <f t="shared" si="44"/>
        <v/>
      </c>
      <c r="BF123" s="132" t="str">
        <f t="shared" si="40"/>
        <v/>
      </c>
      <c r="BG123" s="132" t="str">
        <f t="shared" si="41"/>
        <v/>
      </c>
      <c r="BH123" s="132" t="str">
        <f t="shared" si="42"/>
        <v/>
      </c>
      <c r="BI123" s="125"/>
    </row>
    <row r="124" spans="1:61" s="132" customFormat="1" ht="13">
      <c r="A124" s="125" t="str">
        <f t="shared" si="28"/>
        <v/>
      </c>
      <c r="B124" s="130" t="str">
        <f t="shared" si="29"/>
        <v/>
      </c>
      <c r="C124" s="131"/>
      <c r="D124" s="125">
        <v>90</v>
      </c>
      <c r="E124" s="125" t="str">
        <f t="shared" si="30"/>
        <v/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35"/>
      <c r="AI124" s="125" t="str">
        <f t="shared" si="31"/>
        <v/>
      </c>
      <c r="AJ124" s="18"/>
      <c r="AK124" s="35"/>
      <c r="AL124" s="5"/>
      <c r="AM124" s="5"/>
      <c r="AN124" s="5"/>
      <c r="AO124" s="5"/>
      <c r="AP124" s="5"/>
      <c r="AQ124" s="133" t="str">
        <f t="shared" si="32"/>
        <v/>
      </c>
      <c r="AR124" s="133" t="str">
        <f t="shared" si="43"/>
        <v/>
      </c>
      <c r="AS124" s="7" t="str">
        <f>UPPER(IF($AH124="","",IF(COUNTIF($AS$34:$AS123,$AH124)&lt;1,$AH124,"")))</f>
        <v/>
      </c>
      <c r="AT124" s="133" t="str">
        <f t="shared" si="33"/>
        <v/>
      </c>
      <c r="AU124" s="19"/>
      <c r="AV124" s="16"/>
      <c r="AW124" s="134" t="str">
        <f t="shared" si="34"/>
        <v/>
      </c>
      <c r="AX124" s="5"/>
      <c r="AY124" s="144"/>
      <c r="AZ124" s="132" t="str">
        <f t="shared" si="35"/>
        <v/>
      </c>
      <c r="BA124" s="132" t="str">
        <f t="shared" si="36"/>
        <v/>
      </c>
      <c r="BB124" s="132" t="str">
        <f t="shared" si="37"/>
        <v/>
      </c>
      <c r="BC124" s="132" t="str">
        <f t="shared" si="38"/>
        <v/>
      </c>
      <c r="BD124" s="132" t="str">
        <f t="shared" si="39"/>
        <v/>
      </c>
      <c r="BE124" s="132" t="str">
        <f t="shared" si="44"/>
        <v/>
      </c>
      <c r="BF124" s="132" t="str">
        <f t="shared" si="40"/>
        <v/>
      </c>
      <c r="BG124" s="132" t="str">
        <f t="shared" si="41"/>
        <v/>
      </c>
      <c r="BH124" s="132" t="str">
        <f t="shared" si="42"/>
        <v/>
      </c>
      <c r="BI124" s="125"/>
    </row>
    <row r="125" spans="1:61" s="132" customFormat="1" ht="13">
      <c r="A125" s="125" t="str">
        <f t="shared" si="28"/>
        <v/>
      </c>
      <c r="B125" s="130" t="str">
        <f t="shared" si="29"/>
        <v/>
      </c>
      <c r="C125" s="131"/>
      <c r="D125" s="125">
        <v>91</v>
      </c>
      <c r="E125" s="125" t="str">
        <f t="shared" si="30"/>
        <v/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35"/>
      <c r="AI125" s="125" t="str">
        <f t="shared" si="31"/>
        <v/>
      </c>
      <c r="AJ125" s="18"/>
      <c r="AK125" s="35"/>
      <c r="AL125" s="5"/>
      <c r="AM125" s="5"/>
      <c r="AN125" s="5"/>
      <c r="AO125" s="5"/>
      <c r="AP125" s="5"/>
      <c r="AQ125" s="133" t="str">
        <f t="shared" si="32"/>
        <v/>
      </c>
      <c r="AR125" s="133" t="str">
        <f t="shared" si="43"/>
        <v/>
      </c>
      <c r="AS125" s="7" t="str">
        <f>UPPER(IF($AH125="","",IF(COUNTIF($AS$34:$AS124,$AH125)&lt;1,$AH125,"")))</f>
        <v/>
      </c>
      <c r="AT125" s="133" t="str">
        <f t="shared" si="33"/>
        <v/>
      </c>
      <c r="AU125" s="19"/>
      <c r="AV125" s="16"/>
      <c r="AW125" s="134" t="str">
        <f t="shared" si="34"/>
        <v/>
      </c>
      <c r="AX125" s="5"/>
      <c r="AY125" s="144"/>
      <c r="AZ125" s="132" t="str">
        <f t="shared" si="35"/>
        <v/>
      </c>
      <c r="BA125" s="132" t="str">
        <f t="shared" si="36"/>
        <v/>
      </c>
      <c r="BB125" s="132" t="str">
        <f t="shared" si="37"/>
        <v/>
      </c>
      <c r="BC125" s="132" t="str">
        <f t="shared" si="38"/>
        <v/>
      </c>
      <c r="BD125" s="132" t="str">
        <f t="shared" si="39"/>
        <v/>
      </c>
      <c r="BE125" s="132" t="str">
        <f t="shared" si="44"/>
        <v/>
      </c>
      <c r="BF125" s="132" t="str">
        <f t="shared" si="40"/>
        <v/>
      </c>
      <c r="BG125" s="132" t="str">
        <f t="shared" si="41"/>
        <v/>
      </c>
      <c r="BH125" s="132" t="str">
        <f t="shared" si="42"/>
        <v/>
      </c>
      <c r="BI125" s="125"/>
    </row>
    <row r="126" spans="1:61" s="132" customFormat="1" ht="13">
      <c r="A126" s="125" t="str">
        <f t="shared" si="28"/>
        <v/>
      </c>
      <c r="B126" s="130" t="str">
        <f t="shared" si="29"/>
        <v/>
      </c>
      <c r="C126" s="131"/>
      <c r="D126" s="125">
        <v>92</v>
      </c>
      <c r="E126" s="125" t="str">
        <f t="shared" si="30"/>
        <v/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35"/>
      <c r="AI126" s="125" t="str">
        <f t="shared" si="31"/>
        <v/>
      </c>
      <c r="AJ126" s="18"/>
      <c r="AK126" s="35"/>
      <c r="AL126" s="5"/>
      <c r="AM126" s="5"/>
      <c r="AN126" s="5"/>
      <c r="AO126" s="5"/>
      <c r="AP126" s="5"/>
      <c r="AQ126" s="133" t="str">
        <f t="shared" si="32"/>
        <v/>
      </c>
      <c r="AR126" s="133" t="str">
        <f t="shared" si="43"/>
        <v/>
      </c>
      <c r="AS126" s="7" t="str">
        <f>UPPER(IF($AH126="","",IF(COUNTIF($AS$34:$AS125,$AH126)&lt;1,$AH126,"")))</f>
        <v/>
      </c>
      <c r="AT126" s="133" t="str">
        <f t="shared" si="33"/>
        <v/>
      </c>
      <c r="AU126" s="19"/>
      <c r="AV126" s="16"/>
      <c r="AW126" s="134" t="str">
        <f t="shared" si="34"/>
        <v/>
      </c>
      <c r="AX126" s="5"/>
      <c r="AY126" s="144"/>
      <c r="AZ126" s="132" t="str">
        <f t="shared" si="35"/>
        <v/>
      </c>
      <c r="BA126" s="132" t="str">
        <f t="shared" si="36"/>
        <v/>
      </c>
      <c r="BB126" s="132" t="str">
        <f t="shared" si="37"/>
        <v/>
      </c>
      <c r="BC126" s="132" t="str">
        <f t="shared" si="38"/>
        <v/>
      </c>
      <c r="BD126" s="132" t="str">
        <f t="shared" si="39"/>
        <v/>
      </c>
      <c r="BE126" s="132" t="str">
        <f t="shared" si="44"/>
        <v/>
      </c>
      <c r="BF126" s="132" t="str">
        <f t="shared" si="40"/>
        <v/>
      </c>
      <c r="BG126" s="132" t="str">
        <f t="shared" si="41"/>
        <v/>
      </c>
      <c r="BH126" s="132" t="str">
        <f t="shared" si="42"/>
        <v/>
      </c>
      <c r="BI126" s="125"/>
    </row>
    <row r="127" spans="1:61" s="132" customFormat="1" ht="13">
      <c r="A127" s="125" t="str">
        <f t="shared" si="28"/>
        <v/>
      </c>
      <c r="B127" s="130" t="str">
        <f t="shared" si="29"/>
        <v/>
      </c>
      <c r="C127" s="131"/>
      <c r="D127" s="125">
        <v>93</v>
      </c>
      <c r="E127" s="125" t="str">
        <f t="shared" si="30"/>
        <v/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35"/>
      <c r="AI127" s="125" t="str">
        <f t="shared" si="31"/>
        <v/>
      </c>
      <c r="AJ127" s="18"/>
      <c r="AK127" s="35"/>
      <c r="AL127" s="5"/>
      <c r="AM127" s="5"/>
      <c r="AN127" s="5"/>
      <c r="AO127" s="5"/>
      <c r="AP127" s="5"/>
      <c r="AQ127" s="133" t="str">
        <f t="shared" si="32"/>
        <v/>
      </c>
      <c r="AR127" s="133" t="str">
        <f t="shared" si="43"/>
        <v/>
      </c>
      <c r="AS127" s="7" t="str">
        <f>UPPER(IF($AH127="","",IF(COUNTIF($AS$34:$AS126,$AH127)&lt;1,$AH127,"")))</f>
        <v/>
      </c>
      <c r="AT127" s="133" t="str">
        <f t="shared" si="33"/>
        <v/>
      </c>
      <c r="AU127" s="19"/>
      <c r="AV127" s="16"/>
      <c r="AW127" s="134" t="str">
        <f t="shared" si="34"/>
        <v/>
      </c>
      <c r="AX127" s="5"/>
      <c r="AY127" s="144"/>
      <c r="AZ127" s="132" t="str">
        <f t="shared" si="35"/>
        <v/>
      </c>
      <c r="BA127" s="132" t="str">
        <f t="shared" si="36"/>
        <v/>
      </c>
      <c r="BB127" s="132" t="str">
        <f t="shared" si="37"/>
        <v/>
      </c>
      <c r="BC127" s="132" t="str">
        <f t="shared" si="38"/>
        <v/>
      </c>
      <c r="BD127" s="132" t="str">
        <f t="shared" si="39"/>
        <v/>
      </c>
      <c r="BE127" s="132" t="str">
        <f t="shared" si="44"/>
        <v/>
      </c>
      <c r="BF127" s="132" t="str">
        <f t="shared" si="40"/>
        <v/>
      </c>
      <c r="BG127" s="132" t="str">
        <f t="shared" si="41"/>
        <v/>
      </c>
      <c r="BH127" s="132" t="str">
        <f t="shared" si="42"/>
        <v/>
      </c>
      <c r="BI127" s="125"/>
    </row>
    <row r="128" spans="1:61" s="132" customFormat="1" ht="13">
      <c r="A128" s="125" t="str">
        <f t="shared" si="28"/>
        <v/>
      </c>
      <c r="B128" s="130" t="str">
        <f t="shared" si="29"/>
        <v/>
      </c>
      <c r="C128" s="131"/>
      <c r="D128" s="125">
        <v>94</v>
      </c>
      <c r="E128" s="125" t="str">
        <f t="shared" si="30"/>
        <v/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35"/>
      <c r="AI128" s="125" t="str">
        <f t="shared" si="31"/>
        <v/>
      </c>
      <c r="AJ128" s="18"/>
      <c r="AK128" s="35"/>
      <c r="AL128" s="5"/>
      <c r="AM128" s="5"/>
      <c r="AN128" s="5"/>
      <c r="AO128" s="5"/>
      <c r="AP128" s="5"/>
      <c r="AQ128" s="133" t="str">
        <f t="shared" si="32"/>
        <v/>
      </c>
      <c r="AR128" s="133" t="str">
        <f t="shared" si="43"/>
        <v/>
      </c>
      <c r="AS128" s="7" t="str">
        <f>UPPER(IF($AH128="","",IF(COUNTIF($AS$34:$AS127,$AH128)&lt;1,$AH128,"")))</f>
        <v/>
      </c>
      <c r="AT128" s="133" t="str">
        <f t="shared" si="33"/>
        <v/>
      </c>
      <c r="AU128" s="19"/>
      <c r="AV128" s="16"/>
      <c r="AW128" s="134" t="str">
        <f t="shared" si="34"/>
        <v/>
      </c>
      <c r="AX128" s="5"/>
      <c r="AY128" s="144"/>
      <c r="AZ128" s="132" t="str">
        <f t="shared" si="35"/>
        <v/>
      </c>
      <c r="BA128" s="132" t="str">
        <f t="shared" si="36"/>
        <v/>
      </c>
      <c r="BB128" s="132" t="str">
        <f t="shared" si="37"/>
        <v/>
      </c>
      <c r="BC128" s="132" t="str">
        <f t="shared" si="38"/>
        <v/>
      </c>
      <c r="BD128" s="132" t="str">
        <f t="shared" si="39"/>
        <v/>
      </c>
      <c r="BE128" s="132" t="str">
        <f t="shared" si="44"/>
        <v/>
      </c>
      <c r="BF128" s="132" t="str">
        <f t="shared" si="40"/>
        <v/>
      </c>
      <c r="BG128" s="132" t="str">
        <f t="shared" si="41"/>
        <v/>
      </c>
      <c r="BH128" s="132" t="str">
        <f t="shared" si="42"/>
        <v/>
      </c>
      <c r="BI128" s="125"/>
    </row>
    <row r="129" spans="1:61" s="132" customFormat="1" ht="13">
      <c r="A129" s="125" t="str">
        <f t="shared" si="28"/>
        <v/>
      </c>
      <c r="B129" s="130" t="str">
        <f t="shared" si="29"/>
        <v/>
      </c>
      <c r="C129" s="131"/>
      <c r="D129" s="125">
        <v>95</v>
      </c>
      <c r="E129" s="125" t="str">
        <f t="shared" si="30"/>
        <v/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35"/>
      <c r="AI129" s="125" t="str">
        <f t="shared" si="31"/>
        <v/>
      </c>
      <c r="AJ129" s="18"/>
      <c r="AK129" s="35"/>
      <c r="AL129" s="5"/>
      <c r="AM129" s="5"/>
      <c r="AN129" s="5"/>
      <c r="AO129" s="5"/>
      <c r="AP129" s="5"/>
      <c r="AQ129" s="133" t="str">
        <f t="shared" si="32"/>
        <v/>
      </c>
      <c r="AR129" s="133" t="str">
        <f t="shared" si="43"/>
        <v/>
      </c>
      <c r="AS129" s="7" t="str">
        <f>UPPER(IF($AH129="","",IF(COUNTIF($AS$34:$AS128,$AH129)&lt;1,$AH129,"")))</f>
        <v/>
      </c>
      <c r="AT129" s="133" t="str">
        <f t="shared" si="33"/>
        <v/>
      </c>
      <c r="AU129" s="19"/>
      <c r="AV129" s="16"/>
      <c r="AW129" s="134" t="str">
        <f t="shared" si="34"/>
        <v/>
      </c>
      <c r="AX129" s="5"/>
      <c r="AY129" s="144"/>
      <c r="AZ129" s="132" t="str">
        <f t="shared" si="35"/>
        <v/>
      </c>
      <c r="BA129" s="132" t="str">
        <f t="shared" si="36"/>
        <v/>
      </c>
      <c r="BB129" s="132" t="str">
        <f t="shared" si="37"/>
        <v/>
      </c>
      <c r="BC129" s="132" t="str">
        <f t="shared" si="38"/>
        <v/>
      </c>
      <c r="BD129" s="132" t="str">
        <f t="shared" si="39"/>
        <v/>
      </c>
      <c r="BE129" s="132" t="str">
        <f t="shared" si="44"/>
        <v/>
      </c>
      <c r="BF129" s="132" t="str">
        <f t="shared" si="40"/>
        <v/>
      </c>
      <c r="BG129" s="132" t="str">
        <f t="shared" si="41"/>
        <v/>
      </c>
      <c r="BH129" s="132" t="str">
        <f t="shared" si="42"/>
        <v/>
      </c>
      <c r="BI129" s="125"/>
    </row>
    <row r="130" spans="1:61" s="132" customFormat="1" ht="13">
      <c r="A130" s="125" t="str">
        <f t="shared" si="28"/>
        <v/>
      </c>
      <c r="B130" s="130" t="str">
        <f t="shared" si="29"/>
        <v/>
      </c>
      <c r="C130" s="131"/>
      <c r="D130" s="125">
        <v>96</v>
      </c>
      <c r="E130" s="125" t="str">
        <f t="shared" si="30"/>
        <v/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35"/>
      <c r="AI130" s="125" t="str">
        <f t="shared" si="31"/>
        <v/>
      </c>
      <c r="AJ130" s="18"/>
      <c r="AK130" s="35"/>
      <c r="AL130" s="5"/>
      <c r="AM130" s="5"/>
      <c r="AN130" s="5"/>
      <c r="AO130" s="5"/>
      <c r="AP130" s="5"/>
      <c r="AQ130" s="133" t="str">
        <f t="shared" si="32"/>
        <v/>
      </c>
      <c r="AR130" s="133" t="str">
        <f t="shared" si="43"/>
        <v/>
      </c>
      <c r="AS130" s="7" t="str">
        <f>UPPER(IF($AH130="","",IF(COUNTIF($AS$34:$AS129,$AH130)&lt;1,$AH130,"")))</f>
        <v/>
      </c>
      <c r="AT130" s="133" t="str">
        <f t="shared" si="33"/>
        <v/>
      </c>
      <c r="AU130" s="19"/>
      <c r="AV130" s="16"/>
      <c r="AW130" s="134" t="str">
        <f t="shared" si="34"/>
        <v/>
      </c>
      <c r="AX130" s="5"/>
      <c r="AY130" s="144"/>
      <c r="AZ130" s="132" t="str">
        <f t="shared" si="35"/>
        <v/>
      </c>
      <c r="BA130" s="132" t="str">
        <f t="shared" si="36"/>
        <v/>
      </c>
      <c r="BB130" s="132" t="str">
        <f t="shared" si="37"/>
        <v/>
      </c>
      <c r="BC130" s="132" t="str">
        <f t="shared" si="38"/>
        <v/>
      </c>
      <c r="BD130" s="132" t="str">
        <f t="shared" si="39"/>
        <v/>
      </c>
      <c r="BE130" s="132" t="str">
        <f t="shared" si="44"/>
        <v/>
      </c>
      <c r="BF130" s="132" t="str">
        <f t="shared" si="40"/>
        <v/>
      </c>
      <c r="BG130" s="132" t="str">
        <f t="shared" si="41"/>
        <v/>
      </c>
      <c r="BH130" s="132" t="str">
        <f t="shared" si="42"/>
        <v/>
      </c>
      <c r="BI130" s="125"/>
    </row>
    <row r="131" spans="1:61" s="132" customFormat="1" ht="13">
      <c r="A131" s="125" t="str">
        <f t="shared" si="28"/>
        <v/>
      </c>
      <c r="B131" s="130" t="str">
        <f t="shared" si="29"/>
        <v/>
      </c>
      <c r="C131" s="131"/>
      <c r="D131" s="125">
        <v>97</v>
      </c>
      <c r="E131" s="125" t="str">
        <f t="shared" si="30"/>
        <v/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35"/>
      <c r="AI131" s="125" t="str">
        <f t="shared" si="31"/>
        <v/>
      </c>
      <c r="AJ131" s="18"/>
      <c r="AK131" s="35"/>
      <c r="AL131" s="5"/>
      <c r="AM131" s="5"/>
      <c r="AN131" s="5"/>
      <c r="AO131" s="5"/>
      <c r="AP131" s="5"/>
      <c r="AQ131" s="133" t="str">
        <f t="shared" si="32"/>
        <v/>
      </c>
      <c r="AR131" s="133" t="str">
        <f t="shared" si="43"/>
        <v/>
      </c>
      <c r="AS131" s="7" t="str">
        <f>UPPER(IF($AH131="","",IF(COUNTIF($AS$34:$AS130,$AH131)&lt;1,$AH131,"")))</f>
        <v/>
      </c>
      <c r="AT131" s="133" t="str">
        <f t="shared" si="33"/>
        <v/>
      </c>
      <c r="AU131" s="19"/>
      <c r="AV131" s="16"/>
      <c r="AW131" s="134" t="str">
        <f t="shared" si="34"/>
        <v/>
      </c>
      <c r="AX131" s="5"/>
      <c r="AY131" s="144"/>
      <c r="AZ131" s="132" t="str">
        <f t="shared" si="35"/>
        <v/>
      </c>
      <c r="BA131" s="132" t="str">
        <f t="shared" si="36"/>
        <v/>
      </c>
      <c r="BB131" s="132" t="str">
        <f t="shared" si="37"/>
        <v/>
      </c>
      <c r="BC131" s="132" t="str">
        <f t="shared" si="38"/>
        <v/>
      </c>
      <c r="BD131" s="132" t="str">
        <f t="shared" si="39"/>
        <v/>
      </c>
      <c r="BE131" s="132" t="str">
        <f t="shared" si="44"/>
        <v/>
      </c>
      <c r="BF131" s="132" t="str">
        <f t="shared" si="40"/>
        <v/>
      </c>
      <c r="BG131" s="132" t="str">
        <f t="shared" si="41"/>
        <v/>
      </c>
      <c r="BH131" s="132" t="str">
        <f t="shared" si="42"/>
        <v/>
      </c>
      <c r="BI131" s="125"/>
    </row>
    <row r="132" spans="1:61" s="132" customFormat="1" ht="13">
      <c r="A132" s="125" t="str">
        <f t="shared" si="28"/>
        <v/>
      </c>
      <c r="B132" s="130" t="str">
        <f t="shared" si="29"/>
        <v/>
      </c>
      <c r="C132" s="131"/>
      <c r="D132" s="125">
        <v>98</v>
      </c>
      <c r="E132" s="125" t="str">
        <f t="shared" si="30"/>
        <v/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35"/>
      <c r="AI132" s="125" t="str">
        <f t="shared" si="31"/>
        <v/>
      </c>
      <c r="AJ132" s="18"/>
      <c r="AK132" s="35"/>
      <c r="AL132" s="5"/>
      <c r="AM132" s="5"/>
      <c r="AN132" s="5"/>
      <c r="AO132" s="5"/>
      <c r="AP132" s="5"/>
      <c r="AQ132" s="133" t="str">
        <f t="shared" si="32"/>
        <v/>
      </c>
      <c r="AR132" s="133" t="str">
        <f t="shared" si="43"/>
        <v/>
      </c>
      <c r="AS132" s="7" t="str">
        <f>UPPER(IF($AH132="","",IF(COUNTIF($AS$34:$AS131,$AH132)&lt;1,$AH132,"")))</f>
        <v/>
      </c>
      <c r="AT132" s="133" t="str">
        <f t="shared" si="33"/>
        <v/>
      </c>
      <c r="AU132" s="19"/>
      <c r="AV132" s="16"/>
      <c r="AW132" s="134" t="str">
        <f t="shared" si="34"/>
        <v/>
      </c>
      <c r="AX132" s="5"/>
      <c r="AY132" s="144"/>
      <c r="AZ132" s="132" t="str">
        <f t="shared" si="35"/>
        <v/>
      </c>
      <c r="BA132" s="132" t="str">
        <f t="shared" si="36"/>
        <v/>
      </c>
      <c r="BB132" s="132" t="str">
        <f t="shared" si="37"/>
        <v/>
      </c>
      <c r="BC132" s="132" t="str">
        <f t="shared" si="38"/>
        <v/>
      </c>
      <c r="BD132" s="132" t="str">
        <f t="shared" si="39"/>
        <v/>
      </c>
      <c r="BE132" s="132" t="str">
        <f t="shared" si="44"/>
        <v/>
      </c>
      <c r="BF132" s="132" t="str">
        <f t="shared" si="40"/>
        <v/>
      </c>
      <c r="BG132" s="132" t="str">
        <f t="shared" si="41"/>
        <v/>
      </c>
      <c r="BH132" s="132" t="str">
        <f t="shared" si="42"/>
        <v/>
      </c>
      <c r="BI132" s="125"/>
    </row>
    <row r="133" spans="1:61" s="132" customFormat="1" ht="13">
      <c r="A133" s="125" t="str">
        <f t="shared" si="28"/>
        <v/>
      </c>
      <c r="B133" s="130" t="str">
        <f t="shared" si="29"/>
        <v/>
      </c>
      <c r="C133" s="131"/>
      <c r="D133" s="125">
        <v>99</v>
      </c>
      <c r="E133" s="125" t="str">
        <f t="shared" si="30"/>
        <v/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35"/>
      <c r="AI133" s="125" t="str">
        <f t="shared" si="31"/>
        <v/>
      </c>
      <c r="AJ133" s="18"/>
      <c r="AK133" s="35"/>
      <c r="AL133" s="5"/>
      <c r="AM133" s="5"/>
      <c r="AN133" s="5"/>
      <c r="AO133" s="5"/>
      <c r="AP133" s="5"/>
      <c r="AQ133" s="133" t="str">
        <f t="shared" si="32"/>
        <v/>
      </c>
      <c r="AR133" s="133" t="str">
        <f t="shared" si="43"/>
        <v/>
      </c>
      <c r="AS133" s="7" t="str">
        <f>UPPER(IF($AH133="","",IF(COUNTIF($AS$34:$AS132,$AH133)&lt;1,$AH133,"")))</f>
        <v/>
      </c>
      <c r="AT133" s="133" t="str">
        <f t="shared" si="33"/>
        <v/>
      </c>
      <c r="AU133" s="19"/>
      <c r="AV133" s="16"/>
      <c r="AW133" s="134" t="str">
        <f t="shared" si="34"/>
        <v/>
      </c>
      <c r="AX133" s="5"/>
      <c r="AY133" s="144"/>
      <c r="AZ133" s="132" t="str">
        <f t="shared" si="35"/>
        <v/>
      </c>
      <c r="BA133" s="132" t="str">
        <f t="shared" si="36"/>
        <v/>
      </c>
      <c r="BB133" s="132" t="str">
        <f t="shared" si="37"/>
        <v/>
      </c>
      <c r="BC133" s="132" t="str">
        <f t="shared" si="38"/>
        <v/>
      </c>
      <c r="BD133" s="132" t="str">
        <f t="shared" si="39"/>
        <v/>
      </c>
      <c r="BE133" s="132" t="str">
        <f t="shared" si="44"/>
        <v/>
      </c>
      <c r="BF133" s="132" t="str">
        <f t="shared" si="40"/>
        <v/>
      </c>
      <c r="BG133" s="132" t="str">
        <f t="shared" si="41"/>
        <v/>
      </c>
      <c r="BH133" s="132" t="str">
        <f t="shared" si="42"/>
        <v/>
      </c>
      <c r="BI133" s="125"/>
    </row>
    <row r="134" spans="1:61" s="132" customFormat="1" ht="13">
      <c r="A134" s="125" t="str">
        <f t="shared" si="28"/>
        <v/>
      </c>
      <c r="B134" s="130" t="str">
        <f t="shared" si="29"/>
        <v/>
      </c>
      <c r="C134" s="131"/>
      <c r="D134" s="125">
        <v>100</v>
      </c>
      <c r="E134" s="125" t="str">
        <f t="shared" si="30"/>
        <v/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35"/>
      <c r="AI134" s="125" t="str">
        <f t="shared" si="31"/>
        <v/>
      </c>
      <c r="AJ134" s="18"/>
      <c r="AK134" s="35"/>
      <c r="AL134" s="5"/>
      <c r="AM134" s="5"/>
      <c r="AN134" s="5"/>
      <c r="AO134" s="5"/>
      <c r="AP134" s="5"/>
      <c r="AQ134" s="133" t="str">
        <f t="shared" si="32"/>
        <v/>
      </c>
      <c r="AR134" s="133" t="str">
        <f t="shared" si="43"/>
        <v/>
      </c>
      <c r="AS134" s="7" t="str">
        <f>UPPER(IF($AH134="","",IF(COUNTIF($AS$34:$AS133,$AH134)&lt;1,$AH134,"")))</f>
        <v/>
      </c>
      <c r="AT134" s="133" t="str">
        <f t="shared" si="33"/>
        <v/>
      </c>
      <c r="AU134" s="19"/>
      <c r="AV134" s="16"/>
      <c r="AW134" s="134" t="str">
        <f t="shared" si="34"/>
        <v/>
      </c>
      <c r="AX134" s="5"/>
      <c r="AY134" s="144"/>
      <c r="AZ134" s="132" t="str">
        <f t="shared" si="35"/>
        <v/>
      </c>
      <c r="BA134" s="132" t="str">
        <f t="shared" si="36"/>
        <v/>
      </c>
      <c r="BB134" s="132" t="str">
        <f t="shared" si="37"/>
        <v/>
      </c>
      <c r="BC134" s="132" t="str">
        <f t="shared" si="38"/>
        <v/>
      </c>
      <c r="BD134" s="132" t="str">
        <f t="shared" si="39"/>
        <v/>
      </c>
      <c r="BE134" s="132" t="str">
        <f t="shared" si="44"/>
        <v/>
      </c>
      <c r="BF134" s="132" t="str">
        <f t="shared" si="40"/>
        <v/>
      </c>
      <c r="BG134" s="132" t="str">
        <f t="shared" si="41"/>
        <v/>
      </c>
      <c r="BH134" s="132" t="str">
        <f t="shared" si="42"/>
        <v/>
      </c>
      <c r="BI134" s="125"/>
    </row>
    <row r="135" spans="1:61" s="132" customFormat="1" ht="13">
      <c r="A135" s="125" t="str">
        <f t="shared" si="28"/>
        <v/>
      </c>
      <c r="B135" s="130" t="str">
        <f t="shared" si="29"/>
        <v/>
      </c>
      <c r="C135" s="131"/>
      <c r="D135" s="125">
        <v>101</v>
      </c>
      <c r="E135" s="125" t="str">
        <f t="shared" si="30"/>
        <v/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35"/>
      <c r="AI135" s="125" t="str">
        <f t="shared" si="31"/>
        <v/>
      </c>
      <c r="AJ135" s="18"/>
      <c r="AK135" s="35"/>
      <c r="AL135" s="5"/>
      <c r="AM135" s="5"/>
      <c r="AN135" s="5"/>
      <c r="AO135" s="5"/>
      <c r="AP135" s="5"/>
      <c r="AQ135" s="133" t="str">
        <f t="shared" si="32"/>
        <v/>
      </c>
      <c r="AR135" s="133" t="str">
        <f t="shared" si="43"/>
        <v/>
      </c>
      <c r="AS135" s="7" t="str">
        <f>UPPER(IF($AH135="","",IF(COUNTIF($AS$34:$AS134,$AH135)&lt;1,$AH135,"")))</f>
        <v/>
      </c>
      <c r="AT135" s="133" t="str">
        <f t="shared" si="33"/>
        <v/>
      </c>
      <c r="AU135" s="19"/>
      <c r="AV135" s="16"/>
      <c r="AW135" s="134" t="str">
        <f t="shared" si="34"/>
        <v/>
      </c>
      <c r="AX135" s="5"/>
      <c r="AY135" s="144"/>
      <c r="AZ135" s="132" t="str">
        <f t="shared" si="35"/>
        <v/>
      </c>
      <c r="BA135" s="132" t="str">
        <f t="shared" si="36"/>
        <v/>
      </c>
      <c r="BB135" s="132" t="str">
        <f t="shared" si="37"/>
        <v/>
      </c>
      <c r="BC135" s="132" t="str">
        <f t="shared" si="38"/>
        <v/>
      </c>
      <c r="BD135" s="132" t="str">
        <f t="shared" si="39"/>
        <v/>
      </c>
      <c r="BE135" s="132" t="str">
        <f t="shared" si="44"/>
        <v/>
      </c>
      <c r="BF135" s="132" t="str">
        <f t="shared" si="40"/>
        <v/>
      </c>
      <c r="BG135" s="132" t="str">
        <f t="shared" si="41"/>
        <v/>
      </c>
      <c r="BH135" s="132" t="str">
        <f t="shared" si="42"/>
        <v/>
      </c>
      <c r="BI135" s="125"/>
    </row>
    <row r="136" spans="1:61" s="132" customFormat="1" ht="13">
      <c r="A136" s="125" t="str">
        <f t="shared" si="28"/>
        <v/>
      </c>
      <c r="B136" s="130" t="str">
        <f t="shared" si="29"/>
        <v/>
      </c>
      <c r="C136" s="131"/>
      <c r="D136" s="125">
        <v>102</v>
      </c>
      <c r="E136" s="125" t="str">
        <f t="shared" si="30"/>
        <v/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35"/>
      <c r="AI136" s="125" t="str">
        <f t="shared" si="31"/>
        <v/>
      </c>
      <c r="AJ136" s="18"/>
      <c r="AK136" s="35"/>
      <c r="AL136" s="5"/>
      <c r="AM136" s="5"/>
      <c r="AN136" s="5"/>
      <c r="AO136" s="5"/>
      <c r="AP136" s="5"/>
      <c r="AQ136" s="133" t="str">
        <f t="shared" si="32"/>
        <v/>
      </c>
      <c r="AR136" s="133" t="str">
        <f t="shared" si="43"/>
        <v/>
      </c>
      <c r="AS136" s="7" t="str">
        <f>UPPER(IF($AH136="","",IF(COUNTIF($AS$34:$AS135,$AH136)&lt;1,$AH136,"")))</f>
        <v/>
      </c>
      <c r="AT136" s="133" t="str">
        <f t="shared" si="33"/>
        <v/>
      </c>
      <c r="AU136" s="19"/>
      <c r="AV136" s="16"/>
      <c r="AW136" s="134" t="str">
        <f t="shared" si="34"/>
        <v/>
      </c>
      <c r="AX136" s="5"/>
      <c r="AY136" s="144"/>
      <c r="AZ136" s="132" t="str">
        <f t="shared" si="35"/>
        <v/>
      </c>
      <c r="BA136" s="132" t="str">
        <f t="shared" si="36"/>
        <v/>
      </c>
      <c r="BB136" s="132" t="str">
        <f t="shared" si="37"/>
        <v/>
      </c>
      <c r="BC136" s="132" t="str">
        <f t="shared" si="38"/>
        <v/>
      </c>
      <c r="BD136" s="132" t="str">
        <f t="shared" si="39"/>
        <v/>
      </c>
      <c r="BE136" s="132" t="str">
        <f t="shared" si="44"/>
        <v/>
      </c>
      <c r="BF136" s="132" t="str">
        <f t="shared" si="40"/>
        <v/>
      </c>
      <c r="BG136" s="132" t="str">
        <f t="shared" si="41"/>
        <v/>
      </c>
      <c r="BH136" s="132" t="str">
        <f t="shared" si="42"/>
        <v/>
      </c>
      <c r="BI136" s="125"/>
    </row>
    <row r="137" spans="1:61" s="132" customFormat="1" ht="13">
      <c r="A137" s="125" t="str">
        <f t="shared" si="28"/>
        <v/>
      </c>
      <c r="B137" s="130" t="str">
        <f t="shared" si="29"/>
        <v/>
      </c>
      <c r="C137" s="131"/>
      <c r="D137" s="125">
        <v>103</v>
      </c>
      <c r="E137" s="125" t="str">
        <f t="shared" si="30"/>
        <v/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35"/>
      <c r="AI137" s="125" t="str">
        <f t="shared" si="31"/>
        <v/>
      </c>
      <c r="AJ137" s="18"/>
      <c r="AK137" s="35"/>
      <c r="AL137" s="5"/>
      <c r="AM137" s="5"/>
      <c r="AN137" s="5"/>
      <c r="AO137" s="5"/>
      <c r="AP137" s="5"/>
      <c r="AQ137" s="133" t="str">
        <f t="shared" si="32"/>
        <v/>
      </c>
      <c r="AR137" s="133" t="str">
        <f t="shared" si="43"/>
        <v/>
      </c>
      <c r="AS137" s="7" t="str">
        <f>UPPER(IF($AH137="","",IF(COUNTIF($AS$34:$AS136,$AH137)&lt;1,$AH137,"")))</f>
        <v/>
      </c>
      <c r="AT137" s="133" t="str">
        <f t="shared" si="33"/>
        <v/>
      </c>
      <c r="AU137" s="19"/>
      <c r="AV137" s="16"/>
      <c r="AW137" s="134" t="str">
        <f t="shared" si="34"/>
        <v/>
      </c>
      <c r="AX137" s="5"/>
      <c r="AY137" s="144"/>
      <c r="AZ137" s="132" t="str">
        <f t="shared" si="35"/>
        <v/>
      </c>
      <c r="BA137" s="132" t="str">
        <f t="shared" si="36"/>
        <v/>
      </c>
      <c r="BB137" s="132" t="str">
        <f t="shared" si="37"/>
        <v/>
      </c>
      <c r="BC137" s="132" t="str">
        <f t="shared" si="38"/>
        <v/>
      </c>
      <c r="BD137" s="132" t="str">
        <f t="shared" si="39"/>
        <v/>
      </c>
      <c r="BE137" s="132" t="str">
        <f t="shared" si="44"/>
        <v/>
      </c>
      <c r="BF137" s="132" t="str">
        <f t="shared" si="40"/>
        <v/>
      </c>
      <c r="BG137" s="132" t="str">
        <f t="shared" si="41"/>
        <v/>
      </c>
      <c r="BH137" s="132" t="str">
        <f t="shared" si="42"/>
        <v/>
      </c>
      <c r="BI137" s="125"/>
    </row>
    <row r="138" spans="1:61" s="132" customFormat="1" ht="13">
      <c r="A138" s="125" t="str">
        <f t="shared" si="28"/>
        <v/>
      </c>
      <c r="B138" s="130" t="str">
        <f t="shared" si="29"/>
        <v/>
      </c>
      <c r="C138" s="131"/>
      <c r="D138" s="125">
        <v>104</v>
      </c>
      <c r="E138" s="125" t="str">
        <f t="shared" si="30"/>
        <v/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35"/>
      <c r="AI138" s="125" t="str">
        <f t="shared" si="31"/>
        <v/>
      </c>
      <c r="AJ138" s="18"/>
      <c r="AK138" s="35"/>
      <c r="AL138" s="5"/>
      <c r="AM138" s="5"/>
      <c r="AN138" s="5"/>
      <c r="AO138" s="5"/>
      <c r="AP138" s="5"/>
      <c r="AQ138" s="133" t="str">
        <f t="shared" si="32"/>
        <v/>
      </c>
      <c r="AR138" s="133" t="str">
        <f t="shared" si="43"/>
        <v/>
      </c>
      <c r="AS138" s="7" t="str">
        <f>UPPER(IF($AH138="","",IF(COUNTIF($AS$34:$AS137,$AH138)&lt;1,$AH138,"")))</f>
        <v/>
      </c>
      <c r="AT138" s="133" t="str">
        <f t="shared" si="33"/>
        <v/>
      </c>
      <c r="AU138" s="19"/>
      <c r="AV138" s="16"/>
      <c r="AW138" s="134" t="str">
        <f t="shared" si="34"/>
        <v/>
      </c>
      <c r="AX138" s="5"/>
      <c r="AY138" s="144"/>
      <c r="AZ138" s="132" t="str">
        <f t="shared" si="35"/>
        <v/>
      </c>
      <c r="BA138" s="132" t="str">
        <f t="shared" si="36"/>
        <v/>
      </c>
      <c r="BB138" s="132" t="str">
        <f t="shared" si="37"/>
        <v/>
      </c>
      <c r="BC138" s="132" t="str">
        <f t="shared" si="38"/>
        <v/>
      </c>
      <c r="BD138" s="132" t="str">
        <f t="shared" si="39"/>
        <v/>
      </c>
      <c r="BE138" s="132" t="str">
        <f t="shared" si="44"/>
        <v/>
      </c>
      <c r="BF138" s="132" t="str">
        <f t="shared" si="40"/>
        <v/>
      </c>
      <c r="BG138" s="132" t="str">
        <f t="shared" si="41"/>
        <v/>
      </c>
      <c r="BH138" s="132" t="str">
        <f t="shared" si="42"/>
        <v/>
      </c>
      <c r="BI138" s="125"/>
    </row>
    <row r="139" spans="1:61" s="132" customFormat="1" ht="13">
      <c r="A139" s="125" t="str">
        <f t="shared" si="28"/>
        <v/>
      </c>
      <c r="B139" s="130" t="str">
        <f t="shared" si="29"/>
        <v/>
      </c>
      <c r="C139" s="131"/>
      <c r="D139" s="125">
        <v>105</v>
      </c>
      <c r="E139" s="125" t="str">
        <f t="shared" si="30"/>
        <v/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35"/>
      <c r="AI139" s="125" t="str">
        <f t="shared" si="31"/>
        <v/>
      </c>
      <c r="AJ139" s="18"/>
      <c r="AK139" s="35"/>
      <c r="AL139" s="5"/>
      <c r="AM139" s="5"/>
      <c r="AN139" s="5"/>
      <c r="AO139" s="5"/>
      <c r="AP139" s="5"/>
      <c r="AQ139" s="133" t="str">
        <f t="shared" si="32"/>
        <v/>
      </c>
      <c r="AR139" s="133" t="str">
        <f t="shared" si="43"/>
        <v/>
      </c>
      <c r="AS139" s="7" t="str">
        <f>UPPER(IF($AH139="","",IF(COUNTIF($AS$34:$AS138,$AH139)&lt;1,$AH139,"")))</f>
        <v/>
      </c>
      <c r="AT139" s="133" t="str">
        <f t="shared" si="33"/>
        <v/>
      </c>
      <c r="AU139" s="19"/>
      <c r="AV139" s="16"/>
      <c r="AW139" s="134" t="str">
        <f t="shared" si="34"/>
        <v/>
      </c>
      <c r="AX139" s="5"/>
      <c r="AY139" s="144"/>
      <c r="AZ139" s="132" t="str">
        <f t="shared" si="35"/>
        <v/>
      </c>
      <c r="BA139" s="132" t="str">
        <f t="shared" si="36"/>
        <v/>
      </c>
      <c r="BB139" s="132" t="str">
        <f t="shared" si="37"/>
        <v/>
      </c>
      <c r="BC139" s="132" t="str">
        <f t="shared" si="38"/>
        <v/>
      </c>
      <c r="BD139" s="132" t="str">
        <f t="shared" si="39"/>
        <v/>
      </c>
      <c r="BE139" s="132" t="str">
        <f t="shared" si="44"/>
        <v/>
      </c>
      <c r="BF139" s="132" t="str">
        <f t="shared" si="40"/>
        <v/>
      </c>
      <c r="BG139" s="132" t="str">
        <f t="shared" si="41"/>
        <v/>
      </c>
      <c r="BH139" s="132" t="str">
        <f t="shared" si="42"/>
        <v/>
      </c>
      <c r="BI139" s="125"/>
    </row>
    <row r="140" spans="1:61" s="132" customFormat="1" ht="13">
      <c r="A140" s="125" t="str">
        <f t="shared" si="28"/>
        <v/>
      </c>
      <c r="B140" s="130" t="str">
        <f t="shared" si="29"/>
        <v/>
      </c>
      <c r="C140" s="131"/>
      <c r="D140" s="125">
        <v>106</v>
      </c>
      <c r="E140" s="125" t="str">
        <f t="shared" si="30"/>
        <v/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35"/>
      <c r="AI140" s="125" t="str">
        <f t="shared" si="31"/>
        <v/>
      </c>
      <c r="AJ140" s="18"/>
      <c r="AK140" s="35"/>
      <c r="AL140" s="5"/>
      <c r="AM140" s="5"/>
      <c r="AN140" s="5"/>
      <c r="AO140" s="5"/>
      <c r="AP140" s="5"/>
      <c r="AQ140" s="133" t="str">
        <f t="shared" si="32"/>
        <v/>
      </c>
      <c r="AR140" s="133" t="str">
        <f t="shared" si="43"/>
        <v/>
      </c>
      <c r="AS140" s="7" t="str">
        <f>UPPER(IF($AH140="","",IF(COUNTIF($AS$34:$AS139,$AH140)&lt;1,$AH140,"")))</f>
        <v/>
      </c>
      <c r="AT140" s="133" t="str">
        <f t="shared" si="33"/>
        <v/>
      </c>
      <c r="AU140" s="19"/>
      <c r="AV140" s="16"/>
      <c r="AW140" s="134" t="str">
        <f t="shared" si="34"/>
        <v/>
      </c>
      <c r="AX140" s="5"/>
      <c r="AY140" s="144"/>
      <c r="AZ140" s="132" t="str">
        <f t="shared" si="35"/>
        <v/>
      </c>
      <c r="BA140" s="132" t="str">
        <f t="shared" si="36"/>
        <v/>
      </c>
      <c r="BB140" s="132" t="str">
        <f t="shared" si="37"/>
        <v/>
      </c>
      <c r="BC140" s="132" t="str">
        <f t="shared" si="38"/>
        <v/>
      </c>
      <c r="BD140" s="132" t="str">
        <f t="shared" si="39"/>
        <v/>
      </c>
      <c r="BE140" s="132" t="str">
        <f t="shared" si="44"/>
        <v/>
      </c>
      <c r="BF140" s="132" t="str">
        <f t="shared" si="40"/>
        <v/>
      </c>
      <c r="BG140" s="132" t="str">
        <f t="shared" si="41"/>
        <v/>
      </c>
      <c r="BH140" s="132" t="str">
        <f t="shared" si="42"/>
        <v/>
      </c>
      <c r="BI140" s="125"/>
    </row>
    <row r="141" spans="1:61" s="132" customFormat="1" ht="13">
      <c r="A141" s="125" t="str">
        <f t="shared" si="28"/>
        <v/>
      </c>
      <c r="B141" s="130" t="str">
        <f t="shared" si="29"/>
        <v/>
      </c>
      <c r="C141" s="131"/>
      <c r="D141" s="125">
        <v>107</v>
      </c>
      <c r="E141" s="125" t="str">
        <f t="shared" si="30"/>
        <v/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35"/>
      <c r="AI141" s="125" t="str">
        <f t="shared" si="31"/>
        <v/>
      </c>
      <c r="AJ141" s="18"/>
      <c r="AK141" s="35"/>
      <c r="AL141" s="5"/>
      <c r="AM141" s="5"/>
      <c r="AN141" s="5"/>
      <c r="AO141" s="5"/>
      <c r="AP141" s="5"/>
      <c r="AQ141" s="133" t="str">
        <f t="shared" si="32"/>
        <v/>
      </c>
      <c r="AR141" s="133" t="str">
        <f t="shared" si="43"/>
        <v/>
      </c>
      <c r="AS141" s="7" t="str">
        <f>UPPER(IF($AH141="","",IF(COUNTIF($AS$34:$AS140,$AH141)&lt;1,$AH141,"")))</f>
        <v/>
      </c>
      <c r="AT141" s="133" t="str">
        <f t="shared" si="33"/>
        <v/>
      </c>
      <c r="AU141" s="19"/>
      <c r="AV141" s="16"/>
      <c r="AW141" s="134" t="str">
        <f t="shared" si="34"/>
        <v/>
      </c>
      <c r="AX141" s="5"/>
      <c r="AY141" s="144"/>
      <c r="AZ141" s="132" t="str">
        <f t="shared" si="35"/>
        <v/>
      </c>
      <c r="BA141" s="132" t="str">
        <f t="shared" si="36"/>
        <v/>
      </c>
      <c r="BB141" s="132" t="str">
        <f t="shared" si="37"/>
        <v/>
      </c>
      <c r="BC141" s="132" t="str">
        <f t="shared" si="38"/>
        <v/>
      </c>
      <c r="BD141" s="132" t="str">
        <f t="shared" si="39"/>
        <v/>
      </c>
      <c r="BE141" s="132" t="str">
        <f t="shared" si="44"/>
        <v/>
      </c>
      <c r="BF141" s="132" t="str">
        <f t="shared" si="40"/>
        <v/>
      </c>
      <c r="BG141" s="132" t="str">
        <f t="shared" si="41"/>
        <v/>
      </c>
      <c r="BH141" s="132" t="str">
        <f t="shared" si="42"/>
        <v/>
      </c>
      <c r="BI141" s="125"/>
    </row>
    <row r="142" spans="1:61" s="132" customFormat="1" ht="13">
      <c r="A142" s="125" t="str">
        <f t="shared" si="28"/>
        <v/>
      </c>
      <c r="B142" s="130" t="str">
        <f t="shared" si="29"/>
        <v/>
      </c>
      <c r="C142" s="131"/>
      <c r="D142" s="125">
        <v>108</v>
      </c>
      <c r="E142" s="125" t="str">
        <f t="shared" si="30"/>
        <v/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35"/>
      <c r="AI142" s="125" t="str">
        <f t="shared" si="31"/>
        <v/>
      </c>
      <c r="AJ142" s="18"/>
      <c r="AK142" s="35"/>
      <c r="AL142" s="5"/>
      <c r="AM142" s="5"/>
      <c r="AN142" s="5"/>
      <c r="AO142" s="5"/>
      <c r="AP142" s="5"/>
      <c r="AQ142" s="133" t="str">
        <f t="shared" si="32"/>
        <v/>
      </c>
      <c r="AR142" s="133" t="str">
        <f t="shared" si="43"/>
        <v/>
      </c>
      <c r="AS142" s="7" t="str">
        <f>UPPER(IF($AH142="","",IF(COUNTIF($AS$34:$AS141,$AH142)&lt;1,$AH142,"")))</f>
        <v/>
      </c>
      <c r="AT142" s="133" t="str">
        <f t="shared" si="33"/>
        <v/>
      </c>
      <c r="AU142" s="19"/>
      <c r="AV142" s="16"/>
      <c r="AW142" s="134" t="str">
        <f t="shared" si="34"/>
        <v/>
      </c>
      <c r="AX142" s="5"/>
      <c r="AY142" s="144"/>
      <c r="AZ142" s="132" t="str">
        <f t="shared" si="35"/>
        <v/>
      </c>
      <c r="BA142" s="132" t="str">
        <f t="shared" si="36"/>
        <v/>
      </c>
      <c r="BB142" s="132" t="str">
        <f t="shared" si="37"/>
        <v/>
      </c>
      <c r="BC142" s="132" t="str">
        <f t="shared" si="38"/>
        <v/>
      </c>
      <c r="BD142" s="132" t="str">
        <f t="shared" si="39"/>
        <v/>
      </c>
      <c r="BE142" s="132" t="str">
        <f t="shared" si="44"/>
        <v/>
      </c>
      <c r="BF142" s="132" t="str">
        <f t="shared" si="40"/>
        <v/>
      </c>
      <c r="BG142" s="132" t="str">
        <f t="shared" si="41"/>
        <v/>
      </c>
      <c r="BH142" s="132" t="str">
        <f t="shared" si="42"/>
        <v/>
      </c>
      <c r="BI142" s="125"/>
    </row>
    <row r="143" spans="1:61" s="132" customFormat="1" ht="13">
      <c r="A143" s="125" t="str">
        <f t="shared" si="28"/>
        <v/>
      </c>
      <c r="B143" s="130" t="str">
        <f t="shared" si="29"/>
        <v/>
      </c>
      <c r="C143" s="131"/>
      <c r="D143" s="125">
        <v>109</v>
      </c>
      <c r="E143" s="125" t="str">
        <f t="shared" si="30"/>
        <v/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35"/>
      <c r="AI143" s="125" t="str">
        <f t="shared" si="31"/>
        <v/>
      </c>
      <c r="AJ143" s="18"/>
      <c r="AK143" s="35"/>
      <c r="AL143" s="5"/>
      <c r="AM143" s="5"/>
      <c r="AN143" s="5"/>
      <c r="AO143" s="5"/>
      <c r="AP143" s="5"/>
      <c r="AQ143" s="133" t="str">
        <f t="shared" si="32"/>
        <v/>
      </c>
      <c r="AR143" s="133" t="str">
        <f t="shared" si="43"/>
        <v/>
      </c>
      <c r="AS143" s="7" t="str">
        <f>UPPER(IF($AH143="","",IF(COUNTIF($AS$34:$AS142,$AH143)&lt;1,$AH143,"")))</f>
        <v/>
      </c>
      <c r="AT143" s="133" t="str">
        <f t="shared" si="33"/>
        <v/>
      </c>
      <c r="AU143" s="19"/>
      <c r="AV143" s="16"/>
      <c r="AW143" s="134" t="str">
        <f t="shared" si="34"/>
        <v/>
      </c>
      <c r="AX143" s="5"/>
      <c r="AY143" s="144"/>
      <c r="AZ143" s="132" t="str">
        <f t="shared" si="35"/>
        <v/>
      </c>
      <c r="BA143" s="132" t="str">
        <f t="shared" si="36"/>
        <v/>
      </c>
      <c r="BB143" s="132" t="str">
        <f t="shared" si="37"/>
        <v/>
      </c>
      <c r="BC143" s="132" t="str">
        <f t="shared" si="38"/>
        <v/>
      </c>
      <c r="BD143" s="132" t="str">
        <f t="shared" si="39"/>
        <v/>
      </c>
      <c r="BE143" s="132" t="str">
        <f t="shared" si="44"/>
        <v/>
      </c>
      <c r="BF143" s="132" t="str">
        <f t="shared" si="40"/>
        <v/>
      </c>
      <c r="BG143" s="132" t="str">
        <f t="shared" si="41"/>
        <v/>
      </c>
      <c r="BH143" s="132" t="str">
        <f t="shared" si="42"/>
        <v/>
      </c>
      <c r="BI143" s="125"/>
    </row>
    <row r="144" spans="1:61" s="132" customFormat="1" ht="13">
      <c r="A144" s="125" t="str">
        <f t="shared" si="28"/>
        <v/>
      </c>
      <c r="B144" s="130" t="str">
        <f t="shared" si="29"/>
        <v/>
      </c>
      <c r="C144" s="131"/>
      <c r="D144" s="125">
        <v>110</v>
      </c>
      <c r="E144" s="125" t="str">
        <f t="shared" si="30"/>
        <v/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35"/>
      <c r="AI144" s="125" t="str">
        <f t="shared" si="31"/>
        <v/>
      </c>
      <c r="AJ144" s="18"/>
      <c r="AK144" s="35"/>
      <c r="AL144" s="5"/>
      <c r="AM144" s="5"/>
      <c r="AN144" s="5"/>
      <c r="AO144" s="5"/>
      <c r="AP144" s="5"/>
      <c r="AQ144" s="133" t="str">
        <f t="shared" si="32"/>
        <v/>
      </c>
      <c r="AR144" s="133" t="str">
        <f t="shared" si="43"/>
        <v/>
      </c>
      <c r="AS144" s="7" t="str">
        <f>UPPER(IF($AH144="","",IF(COUNTIF($AS$34:$AS143,$AH144)&lt;1,$AH144,"")))</f>
        <v/>
      </c>
      <c r="AT144" s="133" t="str">
        <f t="shared" si="33"/>
        <v/>
      </c>
      <c r="AU144" s="19"/>
      <c r="AV144" s="16"/>
      <c r="AW144" s="134" t="str">
        <f t="shared" si="34"/>
        <v/>
      </c>
      <c r="AX144" s="5"/>
      <c r="AY144" s="144"/>
      <c r="AZ144" s="132" t="str">
        <f t="shared" si="35"/>
        <v/>
      </c>
      <c r="BA144" s="132" t="str">
        <f t="shared" si="36"/>
        <v/>
      </c>
      <c r="BB144" s="132" t="str">
        <f t="shared" si="37"/>
        <v/>
      </c>
      <c r="BC144" s="132" t="str">
        <f t="shared" si="38"/>
        <v/>
      </c>
      <c r="BD144" s="132" t="str">
        <f t="shared" si="39"/>
        <v/>
      </c>
      <c r="BE144" s="132" t="str">
        <f t="shared" si="44"/>
        <v/>
      </c>
      <c r="BF144" s="132" t="str">
        <f t="shared" si="40"/>
        <v/>
      </c>
      <c r="BG144" s="132" t="str">
        <f t="shared" si="41"/>
        <v/>
      </c>
      <c r="BH144" s="132" t="str">
        <f t="shared" si="42"/>
        <v/>
      </c>
      <c r="BI144" s="125"/>
    </row>
    <row r="145" spans="1:61" s="132" customFormat="1" ht="13">
      <c r="A145" s="125" t="str">
        <f t="shared" si="28"/>
        <v/>
      </c>
      <c r="B145" s="130" t="str">
        <f t="shared" si="29"/>
        <v/>
      </c>
      <c r="C145" s="131"/>
      <c r="D145" s="125">
        <v>111</v>
      </c>
      <c r="E145" s="125" t="str">
        <f t="shared" si="30"/>
        <v/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35"/>
      <c r="AI145" s="125" t="str">
        <f t="shared" si="31"/>
        <v/>
      </c>
      <c r="AJ145" s="18"/>
      <c r="AK145" s="35"/>
      <c r="AL145" s="5"/>
      <c r="AM145" s="5"/>
      <c r="AN145" s="5"/>
      <c r="AO145" s="5"/>
      <c r="AP145" s="5"/>
      <c r="AQ145" s="133" t="str">
        <f t="shared" si="32"/>
        <v/>
      </c>
      <c r="AR145" s="133" t="str">
        <f t="shared" si="43"/>
        <v/>
      </c>
      <c r="AS145" s="7" t="str">
        <f>UPPER(IF($AH145="","",IF(COUNTIF($AS$34:$AS144,$AH145)&lt;1,$AH145,"")))</f>
        <v/>
      </c>
      <c r="AT145" s="133" t="str">
        <f t="shared" si="33"/>
        <v/>
      </c>
      <c r="AU145" s="19"/>
      <c r="AV145" s="16"/>
      <c r="AW145" s="134" t="str">
        <f t="shared" si="34"/>
        <v/>
      </c>
      <c r="AX145" s="5"/>
      <c r="AY145" s="144"/>
      <c r="AZ145" s="132" t="str">
        <f t="shared" si="35"/>
        <v/>
      </c>
      <c r="BA145" s="132" t="str">
        <f t="shared" si="36"/>
        <v/>
      </c>
      <c r="BB145" s="132" t="str">
        <f t="shared" si="37"/>
        <v/>
      </c>
      <c r="BC145" s="132" t="str">
        <f t="shared" si="38"/>
        <v/>
      </c>
      <c r="BD145" s="132" t="str">
        <f t="shared" si="39"/>
        <v/>
      </c>
      <c r="BE145" s="132" t="str">
        <f t="shared" si="44"/>
        <v/>
      </c>
      <c r="BF145" s="132" t="str">
        <f t="shared" si="40"/>
        <v/>
      </c>
      <c r="BG145" s="132" t="str">
        <f t="shared" si="41"/>
        <v/>
      </c>
      <c r="BH145" s="132" t="str">
        <f t="shared" si="42"/>
        <v/>
      </c>
      <c r="BI145" s="125"/>
    </row>
    <row r="146" spans="1:61" s="132" customFormat="1" ht="13">
      <c r="A146" s="125" t="str">
        <f t="shared" si="28"/>
        <v/>
      </c>
      <c r="B146" s="130" t="str">
        <f t="shared" si="29"/>
        <v/>
      </c>
      <c r="C146" s="131"/>
      <c r="D146" s="125">
        <v>112</v>
      </c>
      <c r="E146" s="125" t="str">
        <f t="shared" si="30"/>
        <v/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35"/>
      <c r="AI146" s="125" t="str">
        <f t="shared" si="31"/>
        <v/>
      </c>
      <c r="AJ146" s="18"/>
      <c r="AK146" s="35"/>
      <c r="AL146" s="5"/>
      <c r="AM146" s="5"/>
      <c r="AN146" s="5"/>
      <c r="AO146" s="5"/>
      <c r="AP146" s="5"/>
      <c r="AQ146" s="133" t="str">
        <f t="shared" si="32"/>
        <v/>
      </c>
      <c r="AR146" s="133" t="str">
        <f t="shared" si="43"/>
        <v/>
      </c>
      <c r="AS146" s="7" t="str">
        <f>UPPER(IF($AH146="","",IF(COUNTIF($AS$34:$AS145,$AH146)&lt;1,$AH146,"")))</f>
        <v/>
      </c>
      <c r="AT146" s="133" t="str">
        <f t="shared" si="33"/>
        <v/>
      </c>
      <c r="AU146" s="19"/>
      <c r="AV146" s="16"/>
      <c r="AW146" s="134" t="str">
        <f t="shared" si="34"/>
        <v/>
      </c>
      <c r="AX146" s="5"/>
      <c r="AY146" s="144"/>
      <c r="AZ146" s="132" t="str">
        <f t="shared" si="35"/>
        <v/>
      </c>
      <c r="BA146" s="132" t="str">
        <f t="shared" si="36"/>
        <v/>
      </c>
      <c r="BB146" s="132" t="str">
        <f t="shared" si="37"/>
        <v/>
      </c>
      <c r="BC146" s="132" t="str">
        <f t="shared" si="38"/>
        <v/>
      </c>
      <c r="BD146" s="132" t="str">
        <f t="shared" si="39"/>
        <v/>
      </c>
      <c r="BE146" s="132" t="str">
        <f t="shared" si="44"/>
        <v/>
      </c>
      <c r="BF146" s="132" t="str">
        <f t="shared" si="40"/>
        <v/>
      </c>
      <c r="BG146" s="132" t="str">
        <f t="shared" si="41"/>
        <v/>
      </c>
      <c r="BH146" s="132" t="str">
        <f t="shared" si="42"/>
        <v/>
      </c>
      <c r="BI146" s="125"/>
    </row>
    <row r="147" spans="1:61" s="132" customFormat="1" ht="13">
      <c r="A147" s="125" t="str">
        <f t="shared" si="28"/>
        <v/>
      </c>
      <c r="B147" s="130" t="str">
        <f t="shared" si="29"/>
        <v/>
      </c>
      <c r="C147" s="131"/>
      <c r="D147" s="125">
        <v>113</v>
      </c>
      <c r="E147" s="125" t="str">
        <f t="shared" si="30"/>
        <v/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35"/>
      <c r="AI147" s="125" t="str">
        <f t="shared" si="31"/>
        <v/>
      </c>
      <c r="AJ147" s="18"/>
      <c r="AK147" s="35"/>
      <c r="AL147" s="5"/>
      <c r="AM147" s="5"/>
      <c r="AN147" s="5"/>
      <c r="AO147" s="5"/>
      <c r="AP147" s="5"/>
      <c r="AQ147" s="133" t="str">
        <f t="shared" si="32"/>
        <v/>
      </c>
      <c r="AR147" s="133" t="str">
        <f t="shared" si="43"/>
        <v/>
      </c>
      <c r="AS147" s="7" t="str">
        <f>UPPER(IF($AH147="","",IF(COUNTIF($AS$34:$AS146,$AH147)&lt;1,$AH147,"")))</f>
        <v/>
      </c>
      <c r="AT147" s="133" t="str">
        <f t="shared" si="33"/>
        <v/>
      </c>
      <c r="AU147" s="19"/>
      <c r="AV147" s="16"/>
      <c r="AW147" s="134" t="str">
        <f t="shared" si="34"/>
        <v/>
      </c>
      <c r="AX147" s="5"/>
      <c r="AY147" s="144"/>
      <c r="AZ147" s="132" t="str">
        <f t="shared" si="35"/>
        <v/>
      </c>
      <c r="BA147" s="132" t="str">
        <f t="shared" si="36"/>
        <v/>
      </c>
      <c r="BB147" s="132" t="str">
        <f t="shared" si="37"/>
        <v/>
      </c>
      <c r="BC147" s="132" t="str">
        <f t="shared" si="38"/>
        <v/>
      </c>
      <c r="BD147" s="132" t="str">
        <f t="shared" si="39"/>
        <v/>
      </c>
      <c r="BE147" s="132" t="str">
        <f t="shared" si="44"/>
        <v/>
      </c>
      <c r="BF147" s="132" t="str">
        <f t="shared" si="40"/>
        <v/>
      </c>
      <c r="BG147" s="132" t="str">
        <f t="shared" si="41"/>
        <v/>
      </c>
      <c r="BH147" s="132" t="str">
        <f t="shared" si="42"/>
        <v/>
      </c>
      <c r="BI147" s="125"/>
    </row>
    <row r="148" spans="1:61" s="132" customFormat="1" ht="13">
      <c r="A148" s="125" t="str">
        <f t="shared" si="28"/>
        <v/>
      </c>
      <c r="B148" s="130" t="str">
        <f t="shared" si="29"/>
        <v/>
      </c>
      <c r="C148" s="131"/>
      <c r="D148" s="125">
        <v>114</v>
      </c>
      <c r="E148" s="125" t="str">
        <f t="shared" si="30"/>
        <v/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35"/>
      <c r="AI148" s="125" t="str">
        <f t="shared" si="31"/>
        <v/>
      </c>
      <c r="AJ148" s="18"/>
      <c r="AK148" s="35"/>
      <c r="AL148" s="5"/>
      <c r="AM148" s="5"/>
      <c r="AN148" s="5"/>
      <c r="AO148" s="5"/>
      <c r="AP148" s="5"/>
      <c r="AQ148" s="133" t="str">
        <f t="shared" si="32"/>
        <v/>
      </c>
      <c r="AR148" s="133" t="str">
        <f t="shared" si="43"/>
        <v/>
      </c>
      <c r="AS148" s="7" t="str">
        <f>UPPER(IF($AH148="","",IF(COUNTIF($AS$34:$AS147,$AH148)&lt;1,$AH148,"")))</f>
        <v/>
      </c>
      <c r="AT148" s="133" t="str">
        <f t="shared" si="33"/>
        <v/>
      </c>
      <c r="AU148" s="19"/>
      <c r="AV148" s="16"/>
      <c r="AW148" s="134" t="str">
        <f t="shared" si="34"/>
        <v/>
      </c>
      <c r="AX148" s="5"/>
      <c r="AY148" s="144"/>
      <c r="AZ148" s="132" t="str">
        <f t="shared" si="35"/>
        <v/>
      </c>
      <c r="BA148" s="132" t="str">
        <f t="shared" si="36"/>
        <v/>
      </c>
      <c r="BB148" s="132" t="str">
        <f t="shared" si="37"/>
        <v/>
      </c>
      <c r="BC148" s="132" t="str">
        <f t="shared" si="38"/>
        <v/>
      </c>
      <c r="BD148" s="132" t="str">
        <f t="shared" si="39"/>
        <v/>
      </c>
      <c r="BE148" s="132" t="str">
        <f t="shared" si="44"/>
        <v/>
      </c>
      <c r="BF148" s="132" t="str">
        <f t="shared" si="40"/>
        <v/>
      </c>
      <c r="BG148" s="132" t="str">
        <f t="shared" si="41"/>
        <v/>
      </c>
      <c r="BH148" s="132" t="str">
        <f t="shared" si="42"/>
        <v/>
      </c>
      <c r="BI148" s="125"/>
    </row>
    <row r="149" spans="1:61" s="132" customFormat="1" ht="13">
      <c r="A149" s="125" t="str">
        <f t="shared" si="28"/>
        <v/>
      </c>
      <c r="B149" s="130" t="str">
        <f t="shared" si="29"/>
        <v/>
      </c>
      <c r="C149" s="131"/>
      <c r="D149" s="125">
        <v>115</v>
      </c>
      <c r="E149" s="125" t="str">
        <f t="shared" si="30"/>
        <v/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35"/>
      <c r="AI149" s="125" t="str">
        <f t="shared" si="31"/>
        <v/>
      </c>
      <c r="AJ149" s="18"/>
      <c r="AK149" s="35"/>
      <c r="AL149" s="5"/>
      <c r="AM149" s="5"/>
      <c r="AN149" s="5"/>
      <c r="AO149" s="5"/>
      <c r="AP149" s="5"/>
      <c r="AQ149" s="133" t="str">
        <f t="shared" si="32"/>
        <v/>
      </c>
      <c r="AR149" s="133" t="str">
        <f t="shared" si="43"/>
        <v/>
      </c>
      <c r="AS149" s="7" t="str">
        <f>UPPER(IF($AH149="","",IF(COUNTIF($AS$34:$AS148,$AH149)&lt;1,$AH149,"")))</f>
        <v/>
      </c>
      <c r="AT149" s="133" t="str">
        <f t="shared" si="33"/>
        <v/>
      </c>
      <c r="AU149" s="19"/>
      <c r="AV149" s="16"/>
      <c r="AW149" s="134" t="str">
        <f t="shared" si="34"/>
        <v/>
      </c>
      <c r="AX149" s="5"/>
      <c r="AY149" s="144"/>
      <c r="AZ149" s="132" t="str">
        <f t="shared" si="35"/>
        <v/>
      </c>
      <c r="BA149" s="132" t="str">
        <f t="shared" si="36"/>
        <v/>
      </c>
      <c r="BB149" s="132" t="str">
        <f t="shared" si="37"/>
        <v/>
      </c>
      <c r="BC149" s="132" t="str">
        <f t="shared" si="38"/>
        <v/>
      </c>
      <c r="BD149" s="132" t="str">
        <f t="shared" si="39"/>
        <v/>
      </c>
      <c r="BE149" s="132" t="str">
        <f t="shared" si="44"/>
        <v/>
      </c>
      <c r="BF149" s="132" t="str">
        <f t="shared" si="40"/>
        <v/>
      </c>
      <c r="BG149" s="132" t="str">
        <f t="shared" si="41"/>
        <v/>
      </c>
      <c r="BH149" s="132" t="str">
        <f t="shared" si="42"/>
        <v/>
      </c>
      <c r="BI149" s="125"/>
    </row>
    <row r="150" spans="1:61" s="132" customFormat="1" ht="13">
      <c r="A150" s="125" t="str">
        <f t="shared" si="28"/>
        <v/>
      </c>
      <c r="B150" s="130" t="str">
        <f t="shared" si="29"/>
        <v/>
      </c>
      <c r="C150" s="131"/>
      <c r="D150" s="125">
        <v>116</v>
      </c>
      <c r="E150" s="125" t="str">
        <f t="shared" si="30"/>
        <v/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35"/>
      <c r="AI150" s="125" t="str">
        <f t="shared" si="31"/>
        <v/>
      </c>
      <c r="AJ150" s="18"/>
      <c r="AK150" s="35"/>
      <c r="AL150" s="5"/>
      <c r="AM150" s="5"/>
      <c r="AN150" s="5"/>
      <c r="AO150" s="5"/>
      <c r="AP150" s="5"/>
      <c r="AQ150" s="133" t="str">
        <f t="shared" si="32"/>
        <v/>
      </c>
      <c r="AR150" s="133" t="str">
        <f t="shared" si="43"/>
        <v/>
      </c>
      <c r="AS150" s="7" t="str">
        <f>UPPER(IF($AH150="","",IF(COUNTIF($AS$34:$AS149,$AH150)&lt;1,$AH150,"")))</f>
        <v/>
      </c>
      <c r="AT150" s="133" t="str">
        <f t="shared" si="33"/>
        <v/>
      </c>
      <c r="AU150" s="19"/>
      <c r="AV150" s="16"/>
      <c r="AW150" s="134" t="str">
        <f t="shared" si="34"/>
        <v/>
      </c>
      <c r="AX150" s="5"/>
      <c r="AY150" s="144"/>
      <c r="AZ150" s="132" t="str">
        <f t="shared" si="35"/>
        <v/>
      </c>
      <c r="BA150" s="132" t="str">
        <f t="shared" si="36"/>
        <v/>
      </c>
      <c r="BB150" s="132" t="str">
        <f t="shared" si="37"/>
        <v/>
      </c>
      <c r="BC150" s="132" t="str">
        <f t="shared" si="38"/>
        <v/>
      </c>
      <c r="BD150" s="132" t="str">
        <f t="shared" si="39"/>
        <v/>
      </c>
      <c r="BE150" s="132" t="str">
        <f t="shared" si="44"/>
        <v/>
      </c>
      <c r="BF150" s="132" t="str">
        <f t="shared" si="40"/>
        <v/>
      </c>
      <c r="BG150" s="132" t="str">
        <f t="shared" si="41"/>
        <v/>
      </c>
      <c r="BH150" s="132" t="str">
        <f t="shared" si="42"/>
        <v/>
      </c>
      <c r="BI150" s="125"/>
    </row>
    <row r="151" spans="1:61" s="132" customFormat="1" ht="13">
      <c r="A151" s="125" t="str">
        <f t="shared" si="28"/>
        <v/>
      </c>
      <c r="B151" s="130" t="str">
        <f t="shared" si="29"/>
        <v/>
      </c>
      <c r="C151" s="131"/>
      <c r="D151" s="125">
        <v>117</v>
      </c>
      <c r="E151" s="125" t="str">
        <f t="shared" si="30"/>
        <v/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35"/>
      <c r="AI151" s="125" t="str">
        <f t="shared" si="31"/>
        <v/>
      </c>
      <c r="AJ151" s="18"/>
      <c r="AK151" s="35"/>
      <c r="AL151" s="5"/>
      <c r="AM151" s="5"/>
      <c r="AN151" s="5"/>
      <c r="AO151" s="5"/>
      <c r="AP151" s="5"/>
      <c r="AQ151" s="133" t="str">
        <f t="shared" si="32"/>
        <v/>
      </c>
      <c r="AR151" s="133" t="str">
        <f t="shared" si="43"/>
        <v/>
      </c>
      <c r="AS151" s="7" t="str">
        <f>UPPER(IF($AH151="","",IF(COUNTIF($AS$34:$AS150,$AH151)&lt;1,$AH151,"")))</f>
        <v/>
      </c>
      <c r="AT151" s="133" t="str">
        <f t="shared" si="33"/>
        <v/>
      </c>
      <c r="AU151" s="19"/>
      <c r="AV151" s="16"/>
      <c r="AW151" s="134" t="str">
        <f t="shared" si="34"/>
        <v/>
      </c>
      <c r="AX151" s="5"/>
      <c r="AY151" s="144"/>
      <c r="AZ151" s="132" t="str">
        <f t="shared" si="35"/>
        <v/>
      </c>
      <c r="BA151" s="132" t="str">
        <f t="shared" si="36"/>
        <v/>
      </c>
      <c r="BB151" s="132" t="str">
        <f t="shared" si="37"/>
        <v/>
      </c>
      <c r="BC151" s="132" t="str">
        <f t="shared" si="38"/>
        <v/>
      </c>
      <c r="BD151" s="132" t="str">
        <f t="shared" si="39"/>
        <v/>
      </c>
      <c r="BE151" s="132" t="str">
        <f t="shared" si="44"/>
        <v/>
      </c>
      <c r="BF151" s="132" t="str">
        <f t="shared" si="40"/>
        <v/>
      </c>
      <c r="BG151" s="132" t="str">
        <f t="shared" si="41"/>
        <v/>
      </c>
      <c r="BH151" s="132" t="str">
        <f t="shared" si="42"/>
        <v/>
      </c>
      <c r="BI151" s="125"/>
    </row>
    <row r="152" spans="1:61" s="132" customFormat="1" ht="13">
      <c r="A152" s="125" t="str">
        <f t="shared" si="28"/>
        <v/>
      </c>
      <c r="B152" s="130" t="str">
        <f t="shared" si="29"/>
        <v/>
      </c>
      <c r="C152" s="131"/>
      <c r="D152" s="125">
        <v>118</v>
      </c>
      <c r="E152" s="125" t="str">
        <f t="shared" si="30"/>
        <v/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  <c r="AI152" s="125" t="str">
        <f t="shared" si="31"/>
        <v/>
      </c>
      <c r="AJ152" s="18"/>
      <c r="AK152" s="35"/>
      <c r="AL152" s="5"/>
      <c r="AM152" s="5"/>
      <c r="AN152" s="5"/>
      <c r="AO152" s="5"/>
      <c r="AP152" s="5"/>
      <c r="AQ152" s="133" t="str">
        <f t="shared" si="32"/>
        <v/>
      </c>
      <c r="AR152" s="133" t="str">
        <f t="shared" si="43"/>
        <v/>
      </c>
      <c r="AS152" s="7" t="str">
        <f>UPPER(IF($AH152="","",IF(COUNTIF($AS$34:$AS151,$AH152)&lt;1,$AH152,"")))</f>
        <v/>
      </c>
      <c r="AT152" s="133" t="str">
        <f t="shared" si="33"/>
        <v/>
      </c>
      <c r="AU152" s="19"/>
      <c r="AV152" s="16"/>
      <c r="AW152" s="134" t="str">
        <f t="shared" si="34"/>
        <v/>
      </c>
      <c r="AX152" s="5"/>
      <c r="AY152" s="144"/>
      <c r="AZ152" s="132" t="str">
        <f t="shared" si="35"/>
        <v/>
      </c>
      <c r="BA152" s="132" t="str">
        <f t="shared" si="36"/>
        <v/>
      </c>
      <c r="BB152" s="132" t="str">
        <f t="shared" si="37"/>
        <v/>
      </c>
      <c r="BC152" s="132" t="str">
        <f t="shared" si="38"/>
        <v/>
      </c>
      <c r="BD152" s="132" t="str">
        <f t="shared" si="39"/>
        <v/>
      </c>
      <c r="BE152" s="132" t="str">
        <f t="shared" si="44"/>
        <v/>
      </c>
      <c r="BF152" s="132" t="str">
        <f t="shared" si="40"/>
        <v/>
      </c>
      <c r="BG152" s="132" t="str">
        <f t="shared" si="41"/>
        <v/>
      </c>
      <c r="BH152" s="132" t="str">
        <f t="shared" si="42"/>
        <v/>
      </c>
      <c r="BI152" s="125"/>
    </row>
    <row r="153" spans="1:61" s="132" customFormat="1" ht="13">
      <c r="A153" s="125" t="str">
        <f t="shared" si="28"/>
        <v/>
      </c>
      <c r="B153" s="130" t="str">
        <f t="shared" si="29"/>
        <v/>
      </c>
      <c r="C153" s="131"/>
      <c r="D153" s="125">
        <v>119</v>
      </c>
      <c r="E153" s="125" t="str">
        <f t="shared" si="30"/>
        <v/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35"/>
      <c r="AI153" s="125" t="str">
        <f t="shared" si="31"/>
        <v/>
      </c>
      <c r="AJ153" s="18"/>
      <c r="AK153" s="35"/>
      <c r="AL153" s="5"/>
      <c r="AM153" s="5"/>
      <c r="AN153" s="5"/>
      <c r="AO153" s="5"/>
      <c r="AP153" s="5"/>
      <c r="AQ153" s="133" t="str">
        <f t="shared" si="32"/>
        <v/>
      </c>
      <c r="AR153" s="133" t="str">
        <f t="shared" si="43"/>
        <v/>
      </c>
      <c r="AS153" s="7" t="str">
        <f>UPPER(IF($AH153="","",IF(COUNTIF($AS$34:$AS152,$AH153)&lt;1,$AH153,"")))</f>
        <v/>
      </c>
      <c r="AT153" s="133" t="str">
        <f t="shared" si="33"/>
        <v/>
      </c>
      <c r="AU153" s="19"/>
      <c r="AV153" s="16"/>
      <c r="AW153" s="134" t="str">
        <f t="shared" si="34"/>
        <v/>
      </c>
      <c r="AX153" s="5"/>
      <c r="AY153" s="144"/>
      <c r="AZ153" s="132" t="str">
        <f t="shared" si="35"/>
        <v/>
      </c>
      <c r="BA153" s="132" t="str">
        <f t="shared" si="36"/>
        <v/>
      </c>
      <c r="BB153" s="132" t="str">
        <f t="shared" si="37"/>
        <v/>
      </c>
      <c r="BC153" s="132" t="str">
        <f t="shared" si="38"/>
        <v/>
      </c>
      <c r="BD153" s="132" t="str">
        <f t="shared" si="39"/>
        <v/>
      </c>
      <c r="BE153" s="132" t="str">
        <f t="shared" si="44"/>
        <v/>
      </c>
      <c r="BF153" s="132" t="str">
        <f t="shared" si="40"/>
        <v/>
      </c>
      <c r="BG153" s="132" t="str">
        <f t="shared" si="41"/>
        <v/>
      </c>
      <c r="BH153" s="132" t="str">
        <f t="shared" si="42"/>
        <v/>
      </c>
      <c r="BI153" s="125"/>
    </row>
    <row r="154" spans="1:61" s="132" customFormat="1" ht="13">
      <c r="A154" s="125" t="str">
        <f t="shared" si="28"/>
        <v/>
      </c>
      <c r="B154" s="130" t="str">
        <f t="shared" si="29"/>
        <v/>
      </c>
      <c r="C154" s="131"/>
      <c r="D154" s="125">
        <v>120</v>
      </c>
      <c r="E154" s="125" t="str">
        <f t="shared" si="30"/>
        <v/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35"/>
      <c r="AI154" s="125" t="str">
        <f t="shared" si="31"/>
        <v/>
      </c>
      <c r="AJ154" s="18"/>
      <c r="AK154" s="35"/>
      <c r="AL154" s="5"/>
      <c r="AM154" s="5"/>
      <c r="AN154" s="5"/>
      <c r="AO154" s="5"/>
      <c r="AP154" s="5"/>
      <c r="AQ154" s="133" t="str">
        <f t="shared" si="32"/>
        <v/>
      </c>
      <c r="AR154" s="133" t="str">
        <f t="shared" si="43"/>
        <v/>
      </c>
      <c r="AS154" s="7" t="str">
        <f>UPPER(IF($AH154="","",IF(COUNTIF($AS$34:$AS153,$AH154)&lt;1,$AH154,"")))</f>
        <v/>
      </c>
      <c r="AT154" s="133" t="str">
        <f t="shared" si="33"/>
        <v/>
      </c>
      <c r="AU154" s="19"/>
      <c r="AV154" s="16"/>
      <c r="AW154" s="134" t="str">
        <f t="shared" si="34"/>
        <v/>
      </c>
      <c r="AX154" s="5"/>
      <c r="AY154" s="144"/>
      <c r="AZ154" s="132" t="str">
        <f t="shared" si="35"/>
        <v/>
      </c>
      <c r="BA154" s="132" t="str">
        <f t="shared" si="36"/>
        <v/>
      </c>
      <c r="BB154" s="132" t="str">
        <f t="shared" si="37"/>
        <v/>
      </c>
      <c r="BC154" s="132" t="str">
        <f t="shared" si="38"/>
        <v/>
      </c>
      <c r="BD154" s="132" t="str">
        <f t="shared" si="39"/>
        <v/>
      </c>
      <c r="BE154" s="132" t="str">
        <f t="shared" si="44"/>
        <v/>
      </c>
      <c r="BF154" s="132" t="str">
        <f t="shared" si="40"/>
        <v/>
      </c>
      <c r="BG154" s="132" t="str">
        <f t="shared" si="41"/>
        <v/>
      </c>
      <c r="BH154" s="132" t="str">
        <f t="shared" si="42"/>
        <v/>
      </c>
      <c r="BI154" s="125"/>
    </row>
    <row r="155" spans="1:61" s="132" customFormat="1" ht="13">
      <c r="A155" s="125" t="str">
        <f t="shared" si="28"/>
        <v/>
      </c>
      <c r="B155" s="130" t="str">
        <f t="shared" si="29"/>
        <v/>
      </c>
      <c r="C155" s="131"/>
      <c r="D155" s="125">
        <v>121</v>
      </c>
      <c r="E155" s="125" t="str">
        <f t="shared" si="30"/>
        <v/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35"/>
      <c r="AI155" s="125" t="str">
        <f t="shared" si="31"/>
        <v/>
      </c>
      <c r="AJ155" s="18"/>
      <c r="AK155" s="35"/>
      <c r="AL155" s="5"/>
      <c r="AM155" s="5"/>
      <c r="AN155" s="5"/>
      <c r="AO155" s="5"/>
      <c r="AP155" s="5"/>
      <c r="AQ155" s="133" t="str">
        <f t="shared" si="32"/>
        <v/>
      </c>
      <c r="AR155" s="133" t="str">
        <f t="shared" si="43"/>
        <v/>
      </c>
      <c r="AS155" s="7" t="str">
        <f>UPPER(IF($AH155="","",IF(COUNTIF($AS$34:$AS154,$AH155)&lt;1,$AH155,"")))</f>
        <v/>
      </c>
      <c r="AT155" s="133" t="str">
        <f t="shared" si="33"/>
        <v/>
      </c>
      <c r="AU155" s="19"/>
      <c r="AV155" s="16"/>
      <c r="AW155" s="134" t="str">
        <f t="shared" si="34"/>
        <v/>
      </c>
      <c r="AX155" s="5"/>
      <c r="AY155" s="144"/>
      <c r="AZ155" s="132" t="str">
        <f t="shared" si="35"/>
        <v/>
      </c>
      <c r="BA155" s="132" t="str">
        <f t="shared" si="36"/>
        <v/>
      </c>
      <c r="BB155" s="132" t="str">
        <f t="shared" si="37"/>
        <v/>
      </c>
      <c r="BC155" s="132" t="str">
        <f t="shared" si="38"/>
        <v/>
      </c>
      <c r="BD155" s="132" t="str">
        <f t="shared" si="39"/>
        <v/>
      </c>
      <c r="BE155" s="132" t="str">
        <f t="shared" si="44"/>
        <v/>
      </c>
      <c r="BF155" s="132" t="str">
        <f t="shared" si="40"/>
        <v/>
      </c>
      <c r="BG155" s="132" t="str">
        <f t="shared" si="41"/>
        <v/>
      </c>
      <c r="BH155" s="132" t="str">
        <f t="shared" si="42"/>
        <v/>
      </c>
      <c r="BI155" s="125"/>
    </row>
    <row r="156" spans="1:61" s="132" customFormat="1" ht="13">
      <c r="A156" s="125" t="str">
        <f t="shared" si="28"/>
        <v/>
      </c>
      <c r="B156" s="130" t="str">
        <f t="shared" si="29"/>
        <v/>
      </c>
      <c r="C156" s="131"/>
      <c r="D156" s="125">
        <v>122</v>
      </c>
      <c r="E156" s="125" t="str">
        <f t="shared" si="30"/>
        <v/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35"/>
      <c r="AI156" s="125" t="str">
        <f t="shared" si="31"/>
        <v/>
      </c>
      <c r="AJ156" s="18"/>
      <c r="AK156" s="35"/>
      <c r="AL156" s="5"/>
      <c r="AM156" s="5"/>
      <c r="AN156" s="5"/>
      <c r="AO156" s="5"/>
      <c r="AP156" s="5"/>
      <c r="AQ156" s="133" t="str">
        <f t="shared" si="32"/>
        <v/>
      </c>
      <c r="AR156" s="133" t="str">
        <f t="shared" si="43"/>
        <v/>
      </c>
      <c r="AS156" s="7" t="str">
        <f>UPPER(IF($AH156="","",IF(COUNTIF($AS$34:$AS155,$AH156)&lt;1,$AH156,"")))</f>
        <v/>
      </c>
      <c r="AT156" s="133" t="str">
        <f t="shared" si="33"/>
        <v/>
      </c>
      <c r="AU156" s="19"/>
      <c r="AV156" s="16"/>
      <c r="AW156" s="134" t="str">
        <f t="shared" si="34"/>
        <v/>
      </c>
      <c r="AX156" s="5"/>
      <c r="AY156" s="144"/>
      <c r="AZ156" s="132" t="str">
        <f t="shared" si="35"/>
        <v/>
      </c>
      <c r="BA156" s="132" t="str">
        <f t="shared" si="36"/>
        <v/>
      </c>
      <c r="BB156" s="132" t="str">
        <f t="shared" si="37"/>
        <v/>
      </c>
      <c r="BC156" s="132" t="str">
        <f t="shared" si="38"/>
        <v/>
      </c>
      <c r="BD156" s="132" t="str">
        <f t="shared" si="39"/>
        <v/>
      </c>
      <c r="BE156" s="132" t="str">
        <f t="shared" si="44"/>
        <v/>
      </c>
      <c r="BF156" s="132" t="str">
        <f t="shared" si="40"/>
        <v/>
      </c>
      <c r="BG156" s="132" t="str">
        <f t="shared" si="41"/>
        <v/>
      </c>
      <c r="BH156" s="132" t="str">
        <f t="shared" si="42"/>
        <v/>
      </c>
      <c r="BI156" s="125"/>
    </row>
    <row r="157" spans="1:61" s="132" customFormat="1" ht="13">
      <c r="A157" s="125" t="str">
        <f t="shared" si="28"/>
        <v/>
      </c>
      <c r="B157" s="130" t="str">
        <f t="shared" si="29"/>
        <v/>
      </c>
      <c r="C157" s="131"/>
      <c r="D157" s="125">
        <v>123</v>
      </c>
      <c r="E157" s="125" t="str">
        <f t="shared" si="30"/>
        <v/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35"/>
      <c r="AI157" s="125" t="str">
        <f t="shared" si="31"/>
        <v/>
      </c>
      <c r="AJ157" s="18"/>
      <c r="AK157" s="35"/>
      <c r="AL157" s="5"/>
      <c r="AM157" s="5"/>
      <c r="AN157" s="5"/>
      <c r="AO157" s="5"/>
      <c r="AP157" s="5"/>
      <c r="AQ157" s="133" t="str">
        <f t="shared" si="32"/>
        <v/>
      </c>
      <c r="AR157" s="133" t="str">
        <f t="shared" si="43"/>
        <v/>
      </c>
      <c r="AS157" s="7" t="str">
        <f>UPPER(IF($AH157="","",IF(COUNTIF($AS$34:$AS156,$AH157)&lt;1,$AH157,"")))</f>
        <v/>
      </c>
      <c r="AT157" s="133" t="str">
        <f t="shared" si="33"/>
        <v/>
      </c>
      <c r="AU157" s="19"/>
      <c r="AV157" s="16"/>
      <c r="AW157" s="134" t="str">
        <f t="shared" si="34"/>
        <v/>
      </c>
      <c r="AX157" s="5"/>
      <c r="AY157" s="144"/>
      <c r="AZ157" s="132" t="str">
        <f t="shared" si="35"/>
        <v/>
      </c>
      <c r="BA157" s="132" t="str">
        <f t="shared" si="36"/>
        <v/>
      </c>
      <c r="BB157" s="132" t="str">
        <f t="shared" si="37"/>
        <v/>
      </c>
      <c r="BC157" s="132" t="str">
        <f t="shared" si="38"/>
        <v/>
      </c>
      <c r="BD157" s="132" t="str">
        <f t="shared" si="39"/>
        <v/>
      </c>
      <c r="BE157" s="132" t="str">
        <f t="shared" si="44"/>
        <v/>
      </c>
      <c r="BF157" s="132" t="str">
        <f t="shared" si="40"/>
        <v/>
      </c>
      <c r="BG157" s="132" t="str">
        <f t="shared" si="41"/>
        <v/>
      </c>
      <c r="BH157" s="132" t="str">
        <f t="shared" si="42"/>
        <v/>
      </c>
      <c r="BI157" s="125"/>
    </row>
    <row r="158" spans="1:61" s="132" customFormat="1" ht="13">
      <c r="A158" s="125" t="str">
        <f t="shared" si="28"/>
        <v/>
      </c>
      <c r="B158" s="130" t="str">
        <f t="shared" si="29"/>
        <v/>
      </c>
      <c r="C158" s="131"/>
      <c r="D158" s="125">
        <v>124</v>
      </c>
      <c r="E158" s="125" t="str">
        <f t="shared" si="30"/>
        <v/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35"/>
      <c r="AI158" s="125" t="str">
        <f t="shared" si="31"/>
        <v/>
      </c>
      <c r="AJ158" s="18"/>
      <c r="AK158" s="35"/>
      <c r="AL158" s="5"/>
      <c r="AM158" s="5"/>
      <c r="AN158" s="5"/>
      <c r="AO158" s="5"/>
      <c r="AP158" s="5"/>
      <c r="AQ158" s="133" t="str">
        <f t="shared" si="32"/>
        <v/>
      </c>
      <c r="AR158" s="133" t="str">
        <f t="shared" si="43"/>
        <v/>
      </c>
      <c r="AS158" s="7" t="str">
        <f>UPPER(IF($AH158="","",IF(COUNTIF($AS$34:$AS157,$AH158)&lt;1,$AH158,"")))</f>
        <v/>
      </c>
      <c r="AT158" s="133" t="str">
        <f t="shared" si="33"/>
        <v/>
      </c>
      <c r="AU158" s="19"/>
      <c r="AV158" s="16"/>
      <c r="AW158" s="134" t="str">
        <f t="shared" si="34"/>
        <v/>
      </c>
      <c r="AX158" s="5"/>
      <c r="AY158" s="144"/>
      <c r="AZ158" s="132" t="str">
        <f t="shared" si="35"/>
        <v/>
      </c>
      <c r="BA158" s="132" t="str">
        <f t="shared" si="36"/>
        <v/>
      </c>
      <c r="BB158" s="132" t="str">
        <f t="shared" si="37"/>
        <v/>
      </c>
      <c r="BC158" s="132" t="str">
        <f t="shared" si="38"/>
        <v/>
      </c>
      <c r="BD158" s="132" t="str">
        <f t="shared" si="39"/>
        <v/>
      </c>
      <c r="BE158" s="132" t="str">
        <f t="shared" si="44"/>
        <v/>
      </c>
      <c r="BF158" s="132" t="str">
        <f t="shared" si="40"/>
        <v/>
      </c>
      <c r="BG158" s="132" t="str">
        <f t="shared" si="41"/>
        <v/>
      </c>
      <c r="BH158" s="132" t="str">
        <f t="shared" si="42"/>
        <v/>
      </c>
      <c r="BI158" s="125"/>
    </row>
    <row r="159" spans="1:61" s="132" customFormat="1" ht="13">
      <c r="A159" s="125" t="str">
        <f t="shared" si="28"/>
        <v/>
      </c>
      <c r="B159" s="130" t="str">
        <f t="shared" si="29"/>
        <v/>
      </c>
      <c r="C159" s="131"/>
      <c r="D159" s="125">
        <v>125</v>
      </c>
      <c r="E159" s="125" t="str">
        <f t="shared" si="30"/>
        <v/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35"/>
      <c r="AI159" s="125" t="str">
        <f t="shared" si="31"/>
        <v/>
      </c>
      <c r="AJ159" s="18"/>
      <c r="AK159" s="35"/>
      <c r="AL159" s="5"/>
      <c r="AM159" s="5"/>
      <c r="AN159" s="5"/>
      <c r="AO159" s="5"/>
      <c r="AP159" s="5"/>
      <c r="AQ159" s="133" t="str">
        <f t="shared" si="32"/>
        <v/>
      </c>
      <c r="AR159" s="133" t="str">
        <f t="shared" si="43"/>
        <v/>
      </c>
      <c r="AS159" s="7" t="str">
        <f>UPPER(IF($AH159="","",IF(COUNTIF($AS$34:$AS158,$AH159)&lt;1,$AH159,"")))</f>
        <v/>
      </c>
      <c r="AT159" s="133" t="str">
        <f t="shared" si="33"/>
        <v/>
      </c>
      <c r="AU159" s="19"/>
      <c r="AV159" s="16"/>
      <c r="AW159" s="134" t="str">
        <f t="shared" si="34"/>
        <v/>
      </c>
      <c r="AX159" s="5"/>
      <c r="AY159" s="144"/>
      <c r="AZ159" s="132" t="str">
        <f t="shared" si="35"/>
        <v/>
      </c>
      <c r="BA159" s="132" t="str">
        <f t="shared" si="36"/>
        <v/>
      </c>
      <c r="BB159" s="132" t="str">
        <f t="shared" si="37"/>
        <v/>
      </c>
      <c r="BC159" s="132" t="str">
        <f t="shared" si="38"/>
        <v/>
      </c>
      <c r="BD159" s="132" t="str">
        <f t="shared" si="39"/>
        <v/>
      </c>
      <c r="BE159" s="132" t="str">
        <f t="shared" si="44"/>
        <v/>
      </c>
      <c r="BF159" s="132" t="str">
        <f t="shared" si="40"/>
        <v/>
      </c>
      <c r="BG159" s="132" t="str">
        <f t="shared" si="41"/>
        <v/>
      </c>
      <c r="BH159" s="132" t="str">
        <f t="shared" si="42"/>
        <v/>
      </c>
      <c r="BI159" s="125"/>
    </row>
    <row r="160" spans="1:61" s="132" customFormat="1" ht="13">
      <c r="A160" s="125" t="str">
        <f t="shared" si="28"/>
        <v/>
      </c>
      <c r="B160" s="130" t="str">
        <f t="shared" si="29"/>
        <v/>
      </c>
      <c r="C160" s="131"/>
      <c r="D160" s="125">
        <v>126</v>
      </c>
      <c r="E160" s="125" t="str">
        <f t="shared" si="30"/>
        <v/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35"/>
      <c r="AI160" s="125" t="str">
        <f t="shared" si="31"/>
        <v/>
      </c>
      <c r="AJ160" s="18"/>
      <c r="AK160" s="35"/>
      <c r="AL160" s="5"/>
      <c r="AM160" s="5"/>
      <c r="AN160" s="5"/>
      <c r="AO160" s="5"/>
      <c r="AP160" s="5"/>
      <c r="AQ160" s="133" t="str">
        <f t="shared" si="32"/>
        <v/>
      </c>
      <c r="AR160" s="133" t="str">
        <f t="shared" si="43"/>
        <v/>
      </c>
      <c r="AS160" s="7" t="str">
        <f>UPPER(IF($AH160="","",IF(COUNTIF($AS$34:$AS159,$AH160)&lt;1,$AH160,"")))</f>
        <v/>
      </c>
      <c r="AT160" s="133" t="str">
        <f t="shared" si="33"/>
        <v/>
      </c>
      <c r="AU160" s="19"/>
      <c r="AV160" s="16"/>
      <c r="AW160" s="134" t="str">
        <f t="shared" si="34"/>
        <v/>
      </c>
      <c r="AX160" s="5"/>
      <c r="AY160" s="144"/>
      <c r="AZ160" s="132" t="str">
        <f t="shared" si="35"/>
        <v/>
      </c>
      <c r="BA160" s="132" t="str">
        <f t="shared" si="36"/>
        <v/>
      </c>
      <c r="BB160" s="132" t="str">
        <f t="shared" si="37"/>
        <v/>
      </c>
      <c r="BC160" s="132" t="str">
        <f t="shared" si="38"/>
        <v/>
      </c>
      <c r="BD160" s="132" t="str">
        <f t="shared" si="39"/>
        <v/>
      </c>
      <c r="BE160" s="132" t="str">
        <f t="shared" si="44"/>
        <v/>
      </c>
      <c r="BF160" s="132" t="str">
        <f t="shared" si="40"/>
        <v/>
      </c>
      <c r="BG160" s="132" t="str">
        <f t="shared" si="41"/>
        <v/>
      </c>
      <c r="BH160" s="132" t="str">
        <f t="shared" si="42"/>
        <v/>
      </c>
      <c r="BI160" s="125"/>
    </row>
    <row r="161" spans="1:61" s="132" customFormat="1" ht="13">
      <c r="A161" s="125" t="str">
        <f t="shared" si="28"/>
        <v/>
      </c>
      <c r="B161" s="130" t="str">
        <f t="shared" si="29"/>
        <v/>
      </c>
      <c r="C161" s="131"/>
      <c r="D161" s="125">
        <v>127</v>
      </c>
      <c r="E161" s="125" t="str">
        <f t="shared" si="30"/>
        <v/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35"/>
      <c r="AI161" s="125" t="str">
        <f t="shared" si="31"/>
        <v/>
      </c>
      <c r="AJ161" s="18"/>
      <c r="AK161" s="35"/>
      <c r="AL161" s="5"/>
      <c r="AM161" s="5"/>
      <c r="AN161" s="5"/>
      <c r="AO161" s="5"/>
      <c r="AP161" s="5"/>
      <c r="AQ161" s="133" t="str">
        <f t="shared" si="32"/>
        <v/>
      </c>
      <c r="AR161" s="133" t="str">
        <f t="shared" si="43"/>
        <v/>
      </c>
      <c r="AS161" s="7" t="str">
        <f>UPPER(IF($AH161="","",IF(COUNTIF($AS$34:$AS160,$AH161)&lt;1,$AH161,"")))</f>
        <v/>
      </c>
      <c r="AT161" s="133" t="str">
        <f t="shared" si="33"/>
        <v/>
      </c>
      <c r="AU161" s="19"/>
      <c r="AV161" s="16"/>
      <c r="AW161" s="134" t="str">
        <f t="shared" si="34"/>
        <v/>
      </c>
      <c r="AX161" s="5"/>
      <c r="AY161" s="144"/>
      <c r="AZ161" s="132" t="str">
        <f t="shared" si="35"/>
        <v/>
      </c>
      <c r="BA161" s="132" t="str">
        <f t="shared" si="36"/>
        <v/>
      </c>
      <c r="BB161" s="132" t="str">
        <f t="shared" si="37"/>
        <v/>
      </c>
      <c r="BC161" s="132" t="str">
        <f t="shared" si="38"/>
        <v/>
      </c>
      <c r="BD161" s="132" t="str">
        <f t="shared" si="39"/>
        <v/>
      </c>
      <c r="BE161" s="132" t="str">
        <f t="shared" si="44"/>
        <v/>
      </c>
      <c r="BF161" s="132" t="str">
        <f t="shared" si="40"/>
        <v/>
      </c>
      <c r="BG161" s="132" t="str">
        <f t="shared" si="41"/>
        <v/>
      </c>
      <c r="BH161" s="132" t="str">
        <f t="shared" si="42"/>
        <v/>
      </c>
      <c r="BI161" s="125"/>
    </row>
    <row r="162" spans="1:61" s="132" customFormat="1" ht="13">
      <c r="A162" s="125" t="str">
        <f t="shared" si="28"/>
        <v/>
      </c>
      <c r="B162" s="130" t="str">
        <f t="shared" si="29"/>
        <v/>
      </c>
      <c r="C162" s="131"/>
      <c r="D162" s="125">
        <v>128</v>
      </c>
      <c r="E162" s="125" t="str">
        <f t="shared" si="30"/>
        <v/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35"/>
      <c r="AI162" s="125" t="str">
        <f t="shared" si="31"/>
        <v/>
      </c>
      <c r="AJ162" s="18"/>
      <c r="AK162" s="35"/>
      <c r="AL162" s="5"/>
      <c r="AM162" s="5"/>
      <c r="AN162" s="5"/>
      <c r="AO162" s="5"/>
      <c r="AP162" s="5"/>
      <c r="AQ162" s="133" t="str">
        <f t="shared" si="32"/>
        <v/>
      </c>
      <c r="AR162" s="133" t="str">
        <f t="shared" si="43"/>
        <v/>
      </c>
      <c r="AS162" s="7" t="str">
        <f>UPPER(IF($AH162="","",IF(COUNTIF($AS$34:$AS161,$AH162)&lt;1,$AH162,"")))</f>
        <v/>
      </c>
      <c r="AT162" s="133" t="str">
        <f t="shared" si="33"/>
        <v/>
      </c>
      <c r="AU162" s="19"/>
      <c r="AV162" s="16"/>
      <c r="AW162" s="134" t="str">
        <f t="shared" si="34"/>
        <v/>
      </c>
      <c r="AX162" s="5"/>
      <c r="AY162" s="144"/>
      <c r="AZ162" s="132" t="str">
        <f t="shared" si="35"/>
        <v/>
      </c>
      <c r="BA162" s="132" t="str">
        <f t="shared" si="36"/>
        <v/>
      </c>
      <c r="BB162" s="132" t="str">
        <f t="shared" si="37"/>
        <v/>
      </c>
      <c r="BC162" s="132" t="str">
        <f t="shared" si="38"/>
        <v/>
      </c>
      <c r="BD162" s="132" t="str">
        <f t="shared" si="39"/>
        <v/>
      </c>
      <c r="BE162" s="132" t="str">
        <f t="shared" si="44"/>
        <v/>
      </c>
      <c r="BF162" s="132" t="str">
        <f t="shared" si="40"/>
        <v/>
      </c>
      <c r="BG162" s="132" t="str">
        <f t="shared" si="41"/>
        <v/>
      </c>
      <c r="BH162" s="132" t="str">
        <f t="shared" si="42"/>
        <v/>
      </c>
      <c r="BI162" s="125"/>
    </row>
    <row r="163" spans="1:61" s="132" customFormat="1" ht="13">
      <c r="A163" s="125" t="str">
        <f t="shared" ref="A163:A226" si="45">UPPER(IF($I163="","",IF($I163&lt;$D$4,$H163&amp;"O",IF($H163="M",VLOOKUP($I163,$D$4:$F$11,2,0),IF($H163="F",VLOOKUP($I163,$D$4:$F$11,3,0))))))</f>
        <v/>
      </c>
      <c r="B163" s="130" t="str">
        <f t="shared" ref="B163:B226" si="46">IF(G163="","",IF(C163="","X",E163&amp;TEXT(C163,"000")))</f>
        <v/>
      </c>
      <c r="C163" s="131"/>
      <c r="D163" s="125">
        <v>129</v>
      </c>
      <c r="E163" s="125" t="str">
        <f t="shared" ref="E163:E226" si="47">IF(COUNTA($R163:$W163)&gt;0,$H163&amp;"O",IF(COUNTA($Z163:$AB163)&gt;0,$H163&amp;"O",IF($AY163="OPEN",$H163&amp;"O",$A163)))</f>
        <v/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35"/>
      <c r="AI163" s="125" t="str">
        <f t="shared" ref="AI163:AI226" si="48">IF(AH163="","",IF(COUNTIF(AH$35:AH$1035,$AH163)&lt;4,"每隊最少4人",IF(COUNTIF(AH$35:AH$1035,AH163)&gt;6,"每隊最多6人",COUNTIF(AH$35:AH$1035,AH163))))</f>
        <v/>
      </c>
      <c r="AJ163" s="18"/>
      <c r="AK163" s="35"/>
      <c r="AL163" s="5"/>
      <c r="AM163" s="5"/>
      <c r="AN163" s="5"/>
      <c r="AO163" s="5"/>
      <c r="AP163" s="5"/>
      <c r="AQ163" s="133" t="str">
        <f t="shared" ref="AQ163:AQ226" si="49">IF($I163="","",IF(COUNTA(L163:AE163)&gt;3,"超過3項個人項目",IF(COUNTA(L163:AE163)=0,"最少選1個人項目",IF(AL163="Y",0,IF(COUNTA(AK163)=1,COUNTA(L163:AE163)*($AQ$31+$AQ$32)+$AQ$30,IF(COUNTA(AK163)=0,COUNTA(L163:AE163)*($AQ$31+$AQ$30),"Error"))))))</f>
        <v/>
      </c>
      <c r="AR163" s="133" t="str">
        <f t="shared" si="43"/>
        <v/>
      </c>
      <c r="AS163" s="7" t="str">
        <f>UPPER(IF($AH163="","",IF(COUNTIF($AS$34:$AS162,$AH163)&lt;1,$AH163,"")))</f>
        <v/>
      </c>
      <c r="AT163" s="133" t="str">
        <f t="shared" ref="AT163:AT226" si="50">IF(E163="","",IF(AJ163="",AQ163+AR163+AU163,AQ163+AR163+AU163+$AJ$34))</f>
        <v/>
      </c>
      <c r="AU163" s="19"/>
      <c r="AV163" s="16"/>
      <c r="AW163" s="134" t="str">
        <f t="shared" ref="AW163:AW226" si="51">IF(AT163="","",IF(AV163-AT163=0,"",AV163-AT163))</f>
        <v/>
      </c>
      <c r="AX163" s="5"/>
      <c r="AY163" s="144"/>
      <c r="AZ163" s="132" t="str">
        <f t="shared" ref="AZ163:AZ226" si="52">B163</f>
        <v/>
      </c>
      <c r="BA163" s="132" t="str">
        <f t="shared" ref="BA163:BA226" si="53">E163</f>
        <v/>
      </c>
      <c r="BB163" s="132" t="str">
        <f t="shared" ref="BB163:BB226" si="54">SUBSTITUTE(F163," ","")</f>
        <v/>
      </c>
      <c r="BC163" s="132" t="str">
        <f t="shared" ref="BC163:BC226" si="55">UPPER(TRIM($G163))</f>
        <v/>
      </c>
      <c r="BD163" s="132" t="str">
        <f t="shared" ref="BD163:BD226" si="56">UPPER(TRIM(CONCATENATE(L163&amp;" ",M163&amp;" ",N163&amp;" ",O163&amp;" ",P163&amp;" ",Q163&amp;" ",R163&amp;" ",S163&amp;" ",T163&amp;" ",U163&amp;" ",V163&amp;" ",W163&amp;" ",X163&amp;" ",Y163&amp;" ",Z163&amp;" ",AA163&amp;" ",AB163&amp;" ",AC163&amp;" ",AD163&amp;" ",AE163&amp;" ",AF163&amp;" ",AG163)))</f>
        <v/>
      </c>
      <c r="BE163" s="132" t="str">
        <f t="shared" si="44"/>
        <v/>
      </c>
      <c r="BF163" s="132" t="str">
        <f t="shared" ref="BF163:BF226" si="57">IF(AN163="","",UPPER(AN163))</f>
        <v/>
      </c>
      <c r="BG163" s="132" t="str">
        <f t="shared" ref="BG163:BG226" si="58">IF(AO163="","",PROPER(AO163))</f>
        <v/>
      </c>
      <c r="BH163" s="132" t="str">
        <f t="shared" ref="BH163:BH226" si="59">IF(AX163="","",PROPER(AX163))</f>
        <v/>
      </c>
      <c r="BI163" s="125"/>
    </row>
    <row r="164" spans="1:61" s="132" customFormat="1" ht="13">
      <c r="A164" s="125" t="str">
        <f t="shared" si="45"/>
        <v/>
      </c>
      <c r="B164" s="130" t="str">
        <f t="shared" si="46"/>
        <v/>
      </c>
      <c r="C164" s="131"/>
      <c r="D164" s="125">
        <v>130</v>
      </c>
      <c r="E164" s="125" t="str">
        <f t="shared" si="47"/>
        <v/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35"/>
      <c r="AI164" s="125" t="str">
        <f t="shared" si="48"/>
        <v/>
      </c>
      <c r="AJ164" s="18"/>
      <c r="AK164" s="35"/>
      <c r="AL164" s="5"/>
      <c r="AM164" s="5"/>
      <c r="AN164" s="5"/>
      <c r="AO164" s="5"/>
      <c r="AP164" s="5"/>
      <c r="AQ164" s="133" t="str">
        <f t="shared" si="49"/>
        <v/>
      </c>
      <c r="AR164" s="133" t="str">
        <f t="shared" ref="AR164:AR227" si="60">IF(I165="","",IF(COUNTA(AF164:AG164)&gt;1,"只可選1項接力",IF(AS164="",0,$AR$31)))</f>
        <v/>
      </c>
      <c r="AS164" s="7" t="str">
        <f>UPPER(IF($AH164="","",IF(COUNTIF($AS$34:$AS163,$AH164)&lt;1,$AH164,"")))</f>
        <v/>
      </c>
      <c r="AT164" s="133" t="str">
        <f t="shared" si="50"/>
        <v/>
      </c>
      <c r="AU164" s="19"/>
      <c r="AV164" s="16"/>
      <c r="AW164" s="134" t="str">
        <f t="shared" si="51"/>
        <v/>
      </c>
      <c r="AX164" s="5"/>
      <c r="AY164" s="144"/>
      <c r="AZ164" s="132" t="str">
        <f t="shared" si="52"/>
        <v/>
      </c>
      <c r="BA164" s="132" t="str">
        <f t="shared" si="53"/>
        <v/>
      </c>
      <c r="BB164" s="132" t="str">
        <f t="shared" si="54"/>
        <v/>
      </c>
      <c r="BC164" s="132" t="str">
        <f t="shared" si="55"/>
        <v/>
      </c>
      <c r="BD164" s="132" t="str">
        <f t="shared" si="56"/>
        <v/>
      </c>
      <c r="BE164" s="132" t="str">
        <f t="shared" ref="BE164:BE227" si="61">IF(AH164="","",UPPER(AH164))</f>
        <v/>
      </c>
      <c r="BF164" s="132" t="str">
        <f t="shared" si="57"/>
        <v/>
      </c>
      <c r="BG164" s="132" t="str">
        <f t="shared" si="58"/>
        <v/>
      </c>
      <c r="BH164" s="132" t="str">
        <f t="shared" si="59"/>
        <v/>
      </c>
      <c r="BI164" s="125"/>
    </row>
    <row r="165" spans="1:61" s="132" customFormat="1" ht="13">
      <c r="A165" s="125" t="str">
        <f t="shared" si="45"/>
        <v/>
      </c>
      <c r="B165" s="130" t="str">
        <f t="shared" si="46"/>
        <v/>
      </c>
      <c r="C165" s="131"/>
      <c r="D165" s="125">
        <v>131</v>
      </c>
      <c r="E165" s="125" t="str">
        <f t="shared" si="47"/>
        <v/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35"/>
      <c r="AI165" s="125" t="str">
        <f t="shared" si="48"/>
        <v/>
      </c>
      <c r="AJ165" s="18"/>
      <c r="AK165" s="35"/>
      <c r="AL165" s="5"/>
      <c r="AM165" s="5"/>
      <c r="AN165" s="5"/>
      <c r="AO165" s="5"/>
      <c r="AP165" s="5"/>
      <c r="AQ165" s="133" t="str">
        <f t="shared" si="49"/>
        <v/>
      </c>
      <c r="AR165" s="133" t="str">
        <f t="shared" si="60"/>
        <v/>
      </c>
      <c r="AS165" s="7" t="str">
        <f>UPPER(IF($AH165="","",IF(COUNTIF($AS$34:$AS164,$AH165)&lt;1,$AH165,"")))</f>
        <v/>
      </c>
      <c r="AT165" s="133" t="str">
        <f t="shared" si="50"/>
        <v/>
      </c>
      <c r="AU165" s="19"/>
      <c r="AV165" s="16"/>
      <c r="AW165" s="134" t="str">
        <f t="shared" si="51"/>
        <v/>
      </c>
      <c r="AX165" s="5"/>
      <c r="AY165" s="144"/>
      <c r="AZ165" s="132" t="str">
        <f t="shared" si="52"/>
        <v/>
      </c>
      <c r="BA165" s="132" t="str">
        <f t="shared" si="53"/>
        <v/>
      </c>
      <c r="BB165" s="132" t="str">
        <f t="shared" si="54"/>
        <v/>
      </c>
      <c r="BC165" s="132" t="str">
        <f t="shared" si="55"/>
        <v/>
      </c>
      <c r="BD165" s="132" t="str">
        <f t="shared" si="56"/>
        <v/>
      </c>
      <c r="BE165" s="132" t="str">
        <f t="shared" si="61"/>
        <v/>
      </c>
      <c r="BF165" s="132" t="str">
        <f t="shared" si="57"/>
        <v/>
      </c>
      <c r="BG165" s="132" t="str">
        <f t="shared" si="58"/>
        <v/>
      </c>
      <c r="BH165" s="132" t="str">
        <f t="shared" si="59"/>
        <v/>
      </c>
      <c r="BI165" s="125"/>
    </row>
    <row r="166" spans="1:61" s="132" customFormat="1" ht="13">
      <c r="A166" s="125" t="str">
        <f t="shared" si="45"/>
        <v/>
      </c>
      <c r="B166" s="130" t="str">
        <f t="shared" si="46"/>
        <v/>
      </c>
      <c r="C166" s="131"/>
      <c r="D166" s="125">
        <v>132</v>
      </c>
      <c r="E166" s="125" t="str">
        <f t="shared" si="47"/>
        <v/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35"/>
      <c r="AI166" s="125" t="str">
        <f t="shared" si="48"/>
        <v/>
      </c>
      <c r="AJ166" s="18"/>
      <c r="AK166" s="35"/>
      <c r="AL166" s="5"/>
      <c r="AM166" s="5"/>
      <c r="AN166" s="5"/>
      <c r="AO166" s="5"/>
      <c r="AP166" s="5"/>
      <c r="AQ166" s="133" t="str">
        <f t="shared" si="49"/>
        <v/>
      </c>
      <c r="AR166" s="133" t="str">
        <f t="shared" si="60"/>
        <v/>
      </c>
      <c r="AS166" s="7" t="str">
        <f>UPPER(IF($AH166="","",IF(COUNTIF($AS$34:$AS165,$AH166)&lt;1,$AH166,"")))</f>
        <v/>
      </c>
      <c r="AT166" s="133" t="str">
        <f t="shared" si="50"/>
        <v/>
      </c>
      <c r="AU166" s="19"/>
      <c r="AV166" s="16"/>
      <c r="AW166" s="134" t="str">
        <f t="shared" si="51"/>
        <v/>
      </c>
      <c r="AX166" s="5"/>
      <c r="AY166" s="144"/>
      <c r="AZ166" s="132" t="str">
        <f t="shared" si="52"/>
        <v/>
      </c>
      <c r="BA166" s="132" t="str">
        <f t="shared" si="53"/>
        <v/>
      </c>
      <c r="BB166" s="132" t="str">
        <f t="shared" si="54"/>
        <v/>
      </c>
      <c r="BC166" s="132" t="str">
        <f t="shared" si="55"/>
        <v/>
      </c>
      <c r="BD166" s="132" t="str">
        <f t="shared" si="56"/>
        <v/>
      </c>
      <c r="BE166" s="132" t="str">
        <f t="shared" si="61"/>
        <v/>
      </c>
      <c r="BF166" s="132" t="str">
        <f t="shared" si="57"/>
        <v/>
      </c>
      <c r="BG166" s="132" t="str">
        <f t="shared" si="58"/>
        <v/>
      </c>
      <c r="BH166" s="132" t="str">
        <f t="shared" si="59"/>
        <v/>
      </c>
      <c r="BI166" s="125"/>
    </row>
    <row r="167" spans="1:61" s="132" customFormat="1" ht="13">
      <c r="A167" s="125" t="str">
        <f t="shared" si="45"/>
        <v/>
      </c>
      <c r="B167" s="130" t="str">
        <f t="shared" si="46"/>
        <v/>
      </c>
      <c r="C167" s="131"/>
      <c r="D167" s="125">
        <v>133</v>
      </c>
      <c r="E167" s="125" t="str">
        <f t="shared" si="47"/>
        <v/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35"/>
      <c r="AI167" s="125" t="str">
        <f t="shared" si="48"/>
        <v/>
      </c>
      <c r="AJ167" s="18"/>
      <c r="AK167" s="35"/>
      <c r="AL167" s="5"/>
      <c r="AM167" s="5"/>
      <c r="AN167" s="5"/>
      <c r="AO167" s="5"/>
      <c r="AP167" s="5"/>
      <c r="AQ167" s="133" t="str">
        <f t="shared" si="49"/>
        <v/>
      </c>
      <c r="AR167" s="133" t="str">
        <f t="shared" si="60"/>
        <v/>
      </c>
      <c r="AS167" s="7" t="str">
        <f>UPPER(IF($AH167="","",IF(COUNTIF($AS$34:$AS166,$AH167)&lt;1,$AH167,"")))</f>
        <v/>
      </c>
      <c r="AT167" s="133" t="str">
        <f t="shared" si="50"/>
        <v/>
      </c>
      <c r="AU167" s="19"/>
      <c r="AV167" s="16"/>
      <c r="AW167" s="134" t="str">
        <f t="shared" si="51"/>
        <v/>
      </c>
      <c r="AX167" s="5"/>
      <c r="AY167" s="144"/>
      <c r="AZ167" s="132" t="str">
        <f t="shared" si="52"/>
        <v/>
      </c>
      <c r="BA167" s="132" t="str">
        <f t="shared" si="53"/>
        <v/>
      </c>
      <c r="BB167" s="132" t="str">
        <f t="shared" si="54"/>
        <v/>
      </c>
      <c r="BC167" s="132" t="str">
        <f t="shared" si="55"/>
        <v/>
      </c>
      <c r="BD167" s="132" t="str">
        <f t="shared" si="56"/>
        <v/>
      </c>
      <c r="BE167" s="132" t="str">
        <f t="shared" si="61"/>
        <v/>
      </c>
      <c r="BF167" s="132" t="str">
        <f t="shared" si="57"/>
        <v/>
      </c>
      <c r="BG167" s="132" t="str">
        <f t="shared" si="58"/>
        <v/>
      </c>
      <c r="BH167" s="132" t="str">
        <f t="shared" si="59"/>
        <v/>
      </c>
      <c r="BI167" s="125"/>
    </row>
    <row r="168" spans="1:61" s="132" customFormat="1" ht="13">
      <c r="A168" s="125" t="str">
        <f t="shared" si="45"/>
        <v/>
      </c>
      <c r="B168" s="130" t="str">
        <f t="shared" si="46"/>
        <v/>
      </c>
      <c r="C168" s="131"/>
      <c r="D168" s="125">
        <v>134</v>
      </c>
      <c r="E168" s="125" t="str">
        <f t="shared" si="47"/>
        <v/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35"/>
      <c r="AI168" s="125" t="str">
        <f t="shared" si="48"/>
        <v/>
      </c>
      <c r="AJ168" s="18"/>
      <c r="AK168" s="35"/>
      <c r="AL168" s="5"/>
      <c r="AM168" s="5"/>
      <c r="AN168" s="5"/>
      <c r="AO168" s="5"/>
      <c r="AP168" s="5"/>
      <c r="AQ168" s="133" t="str">
        <f t="shared" si="49"/>
        <v/>
      </c>
      <c r="AR168" s="133" t="str">
        <f t="shared" si="60"/>
        <v/>
      </c>
      <c r="AS168" s="7" t="str">
        <f>UPPER(IF($AH168="","",IF(COUNTIF($AS$34:$AS167,$AH168)&lt;1,$AH168,"")))</f>
        <v/>
      </c>
      <c r="AT168" s="133" t="str">
        <f t="shared" si="50"/>
        <v/>
      </c>
      <c r="AU168" s="19"/>
      <c r="AV168" s="16"/>
      <c r="AW168" s="134" t="str">
        <f t="shared" si="51"/>
        <v/>
      </c>
      <c r="AX168" s="5"/>
      <c r="AY168" s="144"/>
      <c r="AZ168" s="132" t="str">
        <f t="shared" si="52"/>
        <v/>
      </c>
      <c r="BA168" s="132" t="str">
        <f t="shared" si="53"/>
        <v/>
      </c>
      <c r="BB168" s="132" t="str">
        <f t="shared" si="54"/>
        <v/>
      </c>
      <c r="BC168" s="132" t="str">
        <f t="shared" si="55"/>
        <v/>
      </c>
      <c r="BD168" s="132" t="str">
        <f t="shared" si="56"/>
        <v/>
      </c>
      <c r="BE168" s="132" t="str">
        <f t="shared" si="61"/>
        <v/>
      </c>
      <c r="BF168" s="132" t="str">
        <f t="shared" si="57"/>
        <v/>
      </c>
      <c r="BG168" s="132" t="str">
        <f t="shared" si="58"/>
        <v/>
      </c>
      <c r="BH168" s="132" t="str">
        <f t="shared" si="59"/>
        <v/>
      </c>
      <c r="BI168" s="125"/>
    </row>
    <row r="169" spans="1:61" s="132" customFormat="1" ht="13">
      <c r="A169" s="125" t="str">
        <f t="shared" si="45"/>
        <v/>
      </c>
      <c r="B169" s="130" t="str">
        <f t="shared" si="46"/>
        <v/>
      </c>
      <c r="C169" s="131"/>
      <c r="D169" s="125">
        <v>135</v>
      </c>
      <c r="E169" s="125" t="str">
        <f t="shared" si="47"/>
        <v/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35"/>
      <c r="AI169" s="125" t="str">
        <f t="shared" si="48"/>
        <v/>
      </c>
      <c r="AJ169" s="18"/>
      <c r="AK169" s="35"/>
      <c r="AL169" s="5"/>
      <c r="AM169" s="5"/>
      <c r="AN169" s="5"/>
      <c r="AO169" s="5"/>
      <c r="AP169" s="5"/>
      <c r="AQ169" s="133" t="str">
        <f t="shared" si="49"/>
        <v/>
      </c>
      <c r="AR169" s="133" t="str">
        <f t="shared" si="60"/>
        <v/>
      </c>
      <c r="AS169" s="7" t="str">
        <f>UPPER(IF($AH169="","",IF(COUNTIF($AS$34:$AS168,$AH169)&lt;1,$AH169,"")))</f>
        <v/>
      </c>
      <c r="AT169" s="133" t="str">
        <f t="shared" si="50"/>
        <v/>
      </c>
      <c r="AU169" s="19"/>
      <c r="AV169" s="16"/>
      <c r="AW169" s="134" t="str">
        <f t="shared" si="51"/>
        <v/>
      </c>
      <c r="AX169" s="5"/>
      <c r="AY169" s="144"/>
      <c r="AZ169" s="132" t="str">
        <f t="shared" si="52"/>
        <v/>
      </c>
      <c r="BA169" s="132" t="str">
        <f t="shared" si="53"/>
        <v/>
      </c>
      <c r="BB169" s="132" t="str">
        <f t="shared" si="54"/>
        <v/>
      </c>
      <c r="BC169" s="132" t="str">
        <f t="shared" si="55"/>
        <v/>
      </c>
      <c r="BD169" s="132" t="str">
        <f t="shared" si="56"/>
        <v/>
      </c>
      <c r="BE169" s="132" t="str">
        <f t="shared" si="61"/>
        <v/>
      </c>
      <c r="BF169" s="132" t="str">
        <f t="shared" si="57"/>
        <v/>
      </c>
      <c r="BG169" s="132" t="str">
        <f t="shared" si="58"/>
        <v/>
      </c>
      <c r="BH169" s="132" t="str">
        <f t="shared" si="59"/>
        <v/>
      </c>
      <c r="BI169" s="125"/>
    </row>
    <row r="170" spans="1:61" s="132" customFormat="1" ht="13">
      <c r="A170" s="125" t="str">
        <f t="shared" si="45"/>
        <v/>
      </c>
      <c r="B170" s="130" t="str">
        <f t="shared" si="46"/>
        <v/>
      </c>
      <c r="C170" s="131"/>
      <c r="D170" s="125">
        <v>136</v>
      </c>
      <c r="E170" s="125" t="str">
        <f t="shared" si="47"/>
        <v/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35"/>
      <c r="AI170" s="125" t="str">
        <f t="shared" si="48"/>
        <v/>
      </c>
      <c r="AJ170" s="18"/>
      <c r="AK170" s="35"/>
      <c r="AL170" s="5"/>
      <c r="AM170" s="5"/>
      <c r="AN170" s="5"/>
      <c r="AO170" s="5"/>
      <c r="AP170" s="5"/>
      <c r="AQ170" s="133" t="str">
        <f t="shared" si="49"/>
        <v/>
      </c>
      <c r="AR170" s="133" t="str">
        <f t="shared" si="60"/>
        <v/>
      </c>
      <c r="AS170" s="7" t="str">
        <f>UPPER(IF($AH170="","",IF(COUNTIF($AS$34:$AS169,$AH170)&lt;1,$AH170,"")))</f>
        <v/>
      </c>
      <c r="AT170" s="133" t="str">
        <f t="shared" si="50"/>
        <v/>
      </c>
      <c r="AU170" s="19"/>
      <c r="AV170" s="16"/>
      <c r="AW170" s="134" t="str">
        <f t="shared" si="51"/>
        <v/>
      </c>
      <c r="AX170" s="5"/>
      <c r="AY170" s="144"/>
      <c r="AZ170" s="132" t="str">
        <f t="shared" si="52"/>
        <v/>
      </c>
      <c r="BA170" s="132" t="str">
        <f t="shared" si="53"/>
        <v/>
      </c>
      <c r="BB170" s="132" t="str">
        <f t="shared" si="54"/>
        <v/>
      </c>
      <c r="BC170" s="132" t="str">
        <f t="shared" si="55"/>
        <v/>
      </c>
      <c r="BD170" s="132" t="str">
        <f t="shared" si="56"/>
        <v/>
      </c>
      <c r="BE170" s="132" t="str">
        <f t="shared" si="61"/>
        <v/>
      </c>
      <c r="BF170" s="132" t="str">
        <f t="shared" si="57"/>
        <v/>
      </c>
      <c r="BG170" s="132" t="str">
        <f t="shared" si="58"/>
        <v/>
      </c>
      <c r="BH170" s="132" t="str">
        <f t="shared" si="59"/>
        <v/>
      </c>
      <c r="BI170" s="125"/>
    </row>
    <row r="171" spans="1:61" s="132" customFormat="1" ht="13">
      <c r="A171" s="125" t="str">
        <f t="shared" si="45"/>
        <v/>
      </c>
      <c r="B171" s="130" t="str">
        <f t="shared" si="46"/>
        <v/>
      </c>
      <c r="C171" s="131"/>
      <c r="D171" s="125">
        <v>137</v>
      </c>
      <c r="E171" s="125" t="str">
        <f t="shared" si="47"/>
        <v/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35"/>
      <c r="AI171" s="125" t="str">
        <f t="shared" si="48"/>
        <v/>
      </c>
      <c r="AJ171" s="18"/>
      <c r="AK171" s="35"/>
      <c r="AL171" s="5"/>
      <c r="AM171" s="5"/>
      <c r="AN171" s="5"/>
      <c r="AO171" s="5"/>
      <c r="AP171" s="5"/>
      <c r="AQ171" s="133" t="str">
        <f t="shared" si="49"/>
        <v/>
      </c>
      <c r="AR171" s="133" t="str">
        <f t="shared" si="60"/>
        <v/>
      </c>
      <c r="AS171" s="7" t="str">
        <f>UPPER(IF($AH171="","",IF(COUNTIF($AS$34:$AS170,$AH171)&lt;1,$AH171,"")))</f>
        <v/>
      </c>
      <c r="AT171" s="133" t="str">
        <f t="shared" si="50"/>
        <v/>
      </c>
      <c r="AU171" s="19"/>
      <c r="AV171" s="16"/>
      <c r="AW171" s="134" t="str">
        <f t="shared" si="51"/>
        <v/>
      </c>
      <c r="AX171" s="5"/>
      <c r="AY171" s="144"/>
      <c r="AZ171" s="132" t="str">
        <f t="shared" si="52"/>
        <v/>
      </c>
      <c r="BA171" s="132" t="str">
        <f t="shared" si="53"/>
        <v/>
      </c>
      <c r="BB171" s="132" t="str">
        <f t="shared" si="54"/>
        <v/>
      </c>
      <c r="BC171" s="132" t="str">
        <f t="shared" si="55"/>
        <v/>
      </c>
      <c r="BD171" s="132" t="str">
        <f t="shared" si="56"/>
        <v/>
      </c>
      <c r="BE171" s="132" t="str">
        <f t="shared" si="61"/>
        <v/>
      </c>
      <c r="BF171" s="132" t="str">
        <f t="shared" si="57"/>
        <v/>
      </c>
      <c r="BG171" s="132" t="str">
        <f t="shared" si="58"/>
        <v/>
      </c>
      <c r="BH171" s="132" t="str">
        <f t="shared" si="59"/>
        <v/>
      </c>
      <c r="BI171" s="125"/>
    </row>
    <row r="172" spans="1:61" s="132" customFormat="1" ht="13">
      <c r="A172" s="125" t="str">
        <f t="shared" si="45"/>
        <v/>
      </c>
      <c r="B172" s="130" t="str">
        <f t="shared" si="46"/>
        <v/>
      </c>
      <c r="C172" s="131"/>
      <c r="D172" s="125">
        <v>138</v>
      </c>
      <c r="E172" s="125" t="str">
        <f t="shared" si="47"/>
        <v/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35"/>
      <c r="AI172" s="125" t="str">
        <f t="shared" si="48"/>
        <v/>
      </c>
      <c r="AJ172" s="18"/>
      <c r="AK172" s="35"/>
      <c r="AL172" s="5"/>
      <c r="AM172" s="5"/>
      <c r="AN172" s="5"/>
      <c r="AO172" s="5"/>
      <c r="AP172" s="5"/>
      <c r="AQ172" s="133" t="str">
        <f t="shared" si="49"/>
        <v/>
      </c>
      <c r="AR172" s="133" t="str">
        <f t="shared" si="60"/>
        <v/>
      </c>
      <c r="AS172" s="7" t="str">
        <f>UPPER(IF($AH172="","",IF(COUNTIF($AS$34:$AS171,$AH172)&lt;1,$AH172,"")))</f>
        <v/>
      </c>
      <c r="AT172" s="133" t="str">
        <f t="shared" si="50"/>
        <v/>
      </c>
      <c r="AU172" s="19"/>
      <c r="AV172" s="16"/>
      <c r="AW172" s="134" t="str">
        <f t="shared" si="51"/>
        <v/>
      </c>
      <c r="AX172" s="5"/>
      <c r="AY172" s="144"/>
      <c r="AZ172" s="132" t="str">
        <f t="shared" si="52"/>
        <v/>
      </c>
      <c r="BA172" s="132" t="str">
        <f t="shared" si="53"/>
        <v/>
      </c>
      <c r="BB172" s="132" t="str">
        <f t="shared" si="54"/>
        <v/>
      </c>
      <c r="BC172" s="132" t="str">
        <f t="shared" si="55"/>
        <v/>
      </c>
      <c r="BD172" s="132" t="str">
        <f t="shared" si="56"/>
        <v/>
      </c>
      <c r="BE172" s="132" t="str">
        <f t="shared" si="61"/>
        <v/>
      </c>
      <c r="BF172" s="132" t="str">
        <f t="shared" si="57"/>
        <v/>
      </c>
      <c r="BG172" s="132" t="str">
        <f t="shared" si="58"/>
        <v/>
      </c>
      <c r="BH172" s="132" t="str">
        <f t="shared" si="59"/>
        <v/>
      </c>
      <c r="BI172" s="125"/>
    </row>
    <row r="173" spans="1:61" s="132" customFormat="1" ht="13">
      <c r="A173" s="125" t="str">
        <f t="shared" si="45"/>
        <v/>
      </c>
      <c r="B173" s="130" t="str">
        <f t="shared" si="46"/>
        <v/>
      </c>
      <c r="C173" s="131"/>
      <c r="D173" s="125">
        <v>139</v>
      </c>
      <c r="E173" s="125" t="str">
        <f t="shared" si="47"/>
        <v/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35"/>
      <c r="AI173" s="125" t="str">
        <f t="shared" si="48"/>
        <v/>
      </c>
      <c r="AJ173" s="18"/>
      <c r="AK173" s="35"/>
      <c r="AL173" s="5"/>
      <c r="AM173" s="5"/>
      <c r="AN173" s="5"/>
      <c r="AO173" s="5"/>
      <c r="AP173" s="5"/>
      <c r="AQ173" s="133" t="str">
        <f t="shared" si="49"/>
        <v/>
      </c>
      <c r="AR173" s="133" t="str">
        <f t="shared" si="60"/>
        <v/>
      </c>
      <c r="AS173" s="7" t="str">
        <f>UPPER(IF($AH173="","",IF(COUNTIF($AS$34:$AS172,$AH173)&lt;1,$AH173,"")))</f>
        <v/>
      </c>
      <c r="AT173" s="133" t="str">
        <f t="shared" si="50"/>
        <v/>
      </c>
      <c r="AU173" s="19"/>
      <c r="AV173" s="16"/>
      <c r="AW173" s="134" t="str">
        <f t="shared" si="51"/>
        <v/>
      </c>
      <c r="AX173" s="5"/>
      <c r="AY173" s="144"/>
      <c r="AZ173" s="132" t="str">
        <f t="shared" si="52"/>
        <v/>
      </c>
      <c r="BA173" s="132" t="str">
        <f t="shared" si="53"/>
        <v/>
      </c>
      <c r="BB173" s="132" t="str">
        <f t="shared" si="54"/>
        <v/>
      </c>
      <c r="BC173" s="132" t="str">
        <f t="shared" si="55"/>
        <v/>
      </c>
      <c r="BD173" s="132" t="str">
        <f t="shared" si="56"/>
        <v/>
      </c>
      <c r="BE173" s="132" t="str">
        <f t="shared" si="61"/>
        <v/>
      </c>
      <c r="BF173" s="132" t="str">
        <f t="shared" si="57"/>
        <v/>
      </c>
      <c r="BG173" s="132" t="str">
        <f t="shared" si="58"/>
        <v/>
      </c>
      <c r="BH173" s="132" t="str">
        <f t="shared" si="59"/>
        <v/>
      </c>
      <c r="BI173" s="125"/>
    </row>
    <row r="174" spans="1:61" s="132" customFormat="1" ht="13">
      <c r="A174" s="125" t="str">
        <f t="shared" si="45"/>
        <v/>
      </c>
      <c r="B174" s="130" t="str">
        <f t="shared" si="46"/>
        <v/>
      </c>
      <c r="C174" s="131"/>
      <c r="D174" s="125">
        <v>140</v>
      </c>
      <c r="E174" s="125" t="str">
        <f t="shared" si="47"/>
        <v/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35"/>
      <c r="AI174" s="125" t="str">
        <f t="shared" si="48"/>
        <v/>
      </c>
      <c r="AJ174" s="18"/>
      <c r="AK174" s="35"/>
      <c r="AL174" s="5"/>
      <c r="AM174" s="5"/>
      <c r="AN174" s="5"/>
      <c r="AO174" s="5"/>
      <c r="AP174" s="5"/>
      <c r="AQ174" s="133" t="str">
        <f t="shared" si="49"/>
        <v/>
      </c>
      <c r="AR174" s="133" t="str">
        <f t="shared" si="60"/>
        <v/>
      </c>
      <c r="AS174" s="7" t="str">
        <f>UPPER(IF($AH174="","",IF(COUNTIF($AS$34:$AS173,$AH174)&lt;1,$AH174,"")))</f>
        <v/>
      </c>
      <c r="AT174" s="133" t="str">
        <f t="shared" si="50"/>
        <v/>
      </c>
      <c r="AU174" s="19"/>
      <c r="AV174" s="16"/>
      <c r="AW174" s="134" t="str">
        <f t="shared" si="51"/>
        <v/>
      </c>
      <c r="AX174" s="5"/>
      <c r="AY174" s="144"/>
      <c r="AZ174" s="132" t="str">
        <f t="shared" si="52"/>
        <v/>
      </c>
      <c r="BA174" s="132" t="str">
        <f t="shared" si="53"/>
        <v/>
      </c>
      <c r="BB174" s="132" t="str">
        <f t="shared" si="54"/>
        <v/>
      </c>
      <c r="BC174" s="132" t="str">
        <f t="shared" si="55"/>
        <v/>
      </c>
      <c r="BD174" s="132" t="str">
        <f t="shared" si="56"/>
        <v/>
      </c>
      <c r="BE174" s="132" t="str">
        <f t="shared" si="61"/>
        <v/>
      </c>
      <c r="BF174" s="132" t="str">
        <f t="shared" si="57"/>
        <v/>
      </c>
      <c r="BG174" s="132" t="str">
        <f t="shared" si="58"/>
        <v/>
      </c>
      <c r="BH174" s="132" t="str">
        <f t="shared" si="59"/>
        <v/>
      </c>
      <c r="BI174" s="125"/>
    </row>
    <row r="175" spans="1:61" s="132" customFormat="1" ht="13">
      <c r="A175" s="125" t="str">
        <f t="shared" si="45"/>
        <v/>
      </c>
      <c r="B175" s="130" t="str">
        <f t="shared" si="46"/>
        <v/>
      </c>
      <c r="C175" s="131"/>
      <c r="D175" s="125">
        <v>141</v>
      </c>
      <c r="E175" s="125" t="str">
        <f t="shared" si="47"/>
        <v/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35"/>
      <c r="AI175" s="125" t="str">
        <f t="shared" si="48"/>
        <v/>
      </c>
      <c r="AJ175" s="18"/>
      <c r="AK175" s="35"/>
      <c r="AL175" s="5"/>
      <c r="AM175" s="5"/>
      <c r="AN175" s="5"/>
      <c r="AO175" s="5"/>
      <c r="AP175" s="5"/>
      <c r="AQ175" s="133" t="str">
        <f t="shared" si="49"/>
        <v/>
      </c>
      <c r="AR175" s="133" t="str">
        <f t="shared" si="60"/>
        <v/>
      </c>
      <c r="AS175" s="7" t="str">
        <f>UPPER(IF($AH175="","",IF(COUNTIF($AS$34:$AS174,$AH175)&lt;1,$AH175,"")))</f>
        <v/>
      </c>
      <c r="AT175" s="133" t="str">
        <f t="shared" si="50"/>
        <v/>
      </c>
      <c r="AU175" s="19"/>
      <c r="AV175" s="16"/>
      <c r="AW175" s="134" t="str">
        <f t="shared" si="51"/>
        <v/>
      </c>
      <c r="AX175" s="5"/>
      <c r="AY175" s="144"/>
      <c r="AZ175" s="132" t="str">
        <f t="shared" si="52"/>
        <v/>
      </c>
      <c r="BA175" s="132" t="str">
        <f t="shared" si="53"/>
        <v/>
      </c>
      <c r="BB175" s="132" t="str">
        <f t="shared" si="54"/>
        <v/>
      </c>
      <c r="BC175" s="132" t="str">
        <f t="shared" si="55"/>
        <v/>
      </c>
      <c r="BD175" s="132" t="str">
        <f t="shared" si="56"/>
        <v/>
      </c>
      <c r="BE175" s="132" t="str">
        <f t="shared" si="61"/>
        <v/>
      </c>
      <c r="BF175" s="132" t="str">
        <f t="shared" si="57"/>
        <v/>
      </c>
      <c r="BG175" s="132" t="str">
        <f t="shared" si="58"/>
        <v/>
      </c>
      <c r="BH175" s="132" t="str">
        <f t="shared" si="59"/>
        <v/>
      </c>
      <c r="BI175" s="125"/>
    </row>
    <row r="176" spans="1:61" s="132" customFormat="1" ht="13">
      <c r="A176" s="125" t="str">
        <f t="shared" si="45"/>
        <v/>
      </c>
      <c r="B176" s="130" t="str">
        <f t="shared" si="46"/>
        <v/>
      </c>
      <c r="C176" s="131"/>
      <c r="D176" s="125">
        <v>142</v>
      </c>
      <c r="E176" s="125" t="str">
        <f t="shared" si="47"/>
        <v/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35"/>
      <c r="AI176" s="125" t="str">
        <f t="shared" si="48"/>
        <v/>
      </c>
      <c r="AJ176" s="18"/>
      <c r="AK176" s="35"/>
      <c r="AL176" s="5"/>
      <c r="AM176" s="5"/>
      <c r="AN176" s="5"/>
      <c r="AO176" s="5"/>
      <c r="AP176" s="5"/>
      <c r="AQ176" s="133" t="str">
        <f t="shared" si="49"/>
        <v/>
      </c>
      <c r="AR176" s="133" t="str">
        <f t="shared" si="60"/>
        <v/>
      </c>
      <c r="AS176" s="7" t="str">
        <f>UPPER(IF($AH176="","",IF(COUNTIF($AS$34:$AS175,$AH176)&lt;1,$AH176,"")))</f>
        <v/>
      </c>
      <c r="AT176" s="133" t="str">
        <f t="shared" si="50"/>
        <v/>
      </c>
      <c r="AU176" s="19"/>
      <c r="AV176" s="16"/>
      <c r="AW176" s="134" t="str">
        <f t="shared" si="51"/>
        <v/>
      </c>
      <c r="AX176" s="5"/>
      <c r="AY176" s="144"/>
      <c r="AZ176" s="132" t="str">
        <f t="shared" si="52"/>
        <v/>
      </c>
      <c r="BA176" s="132" t="str">
        <f t="shared" si="53"/>
        <v/>
      </c>
      <c r="BB176" s="132" t="str">
        <f t="shared" si="54"/>
        <v/>
      </c>
      <c r="BC176" s="132" t="str">
        <f t="shared" si="55"/>
        <v/>
      </c>
      <c r="BD176" s="132" t="str">
        <f t="shared" si="56"/>
        <v/>
      </c>
      <c r="BE176" s="132" t="str">
        <f t="shared" si="61"/>
        <v/>
      </c>
      <c r="BF176" s="132" t="str">
        <f t="shared" si="57"/>
        <v/>
      </c>
      <c r="BG176" s="132" t="str">
        <f t="shared" si="58"/>
        <v/>
      </c>
      <c r="BH176" s="132" t="str">
        <f t="shared" si="59"/>
        <v/>
      </c>
      <c r="BI176" s="125"/>
    </row>
    <row r="177" spans="1:61" s="132" customFormat="1" ht="13">
      <c r="A177" s="125" t="str">
        <f t="shared" si="45"/>
        <v/>
      </c>
      <c r="B177" s="130" t="str">
        <f t="shared" si="46"/>
        <v/>
      </c>
      <c r="C177" s="131"/>
      <c r="D177" s="125">
        <v>143</v>
      </c>
      <c r="E177" s="125" t="str">
        <f t="shared" si="47"/>
        <v/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35"/>
      <c r="AI177" s="125" t="str">
        <f t="shared" si="48"/>
        <v/>
      </c>
      <c r="AJ177" s="18"/>
      <c r="AK177" s="35"/>
      <c r="AL177" s="5"/>
      <c r="AM177" s="5"/>
      <c r="AN177" s="5"/>
      <c r="AO177" s="5"/>
      <c r="AP177" s="5"/>
      <c r="AQ177" s="133" t="str">
        <f t="shared" si="49"/>
        <v/>
      </c>
      <c r="AR177" s="133" t="str">
        <f t="shared" si="60"/>
        <v/>
      </c>
      <c r="AS177" s="7" t="str">
        <f>UPPER(IF($AH177="","",IF(COUNTIF($AS$34:$AS176,$AH177)&lt;1,$AH177,"")))</f>
        <v/>
      </c>
      <c r="AT177" s="133" t="str">
        <f t="shared" si="50"/>
        <v/>
      </c>
      <c r="AU177" s="19"/>
      <c r="AV177" s="16"/>
      <c r="AW177" s="134" t="str">
        <f t="shared" si="51"/>
        <v/>
      </c>
      <c r="AX177" s="5"/>
      <c r="AY177" s="144"/>
      <c r="AZ177" s="132" t="str">
        <f t="shared" si="52"/>
        <v/>
      </c>
      <c r="BA177" s="132" t="str">
        <f t="shared" si="53"/>
        <v/>
      </c>
      <c r="BB177" s="132" t="str">
        <f t="shared" si="54"/>
        <v/>
      </c>
      <c r="BC177" s="132" t="str">
        <f t="shared" si="55"/>
        <v/>
      </c>
      <c r="BD177" s="132" t="str">
        <f t="shared" si="56"/>
        <v/>
      </c>
      <c r="BE177" s="132" t="str">
        <f t="shared" si="61"/>
        <v/>
      </c>
      <c r="BF177" s="132" t="str">
        <f t="shared" si="57"/>
        <v/>
      </c>
      <c r="BG177" s="132" t="str">
        <f t="shared" si="58"/>
        <v/>
      </c>
      <c r="BH177" s="132" t="str">
        <f t="shared" si="59"/>
        <v/>
      </c>
      <c r="BI177" s="125"/>
    </row>
    <row r="178" spans="1:61" s="132" customFormat="1" ht="13">
      <c r="A178" s="125" t="str">
        <f t="shared" si="45"/>
        <v/>
      </c>
      <c r="B178" s="130" t="str">
        <f t="shared" si="46"/>
        <v/>
      </c>
      <c r="C178" s="131"/>
      <c r="D178" s="125">
        <v>144</v>
      </c>
      <c r="E178" s="125" t="str">
        <f t="shared" si="47"/>
        <v/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35"/>
      <c r="AI178" s="125" t="str">
        <f t="shared" si="48"/>
        <v/>
      </c>
      <c r="AJ178" s="18"/>
      <c r="AK178" s="35"/>
      <c r="AL178" s="5"/>
      <c r="AM178" s="5"/>
      <c r="AN178" s="5"/>
      <c r="AO178" s="5"/>
      <c r="AP178" s="5"/>
      <c r="AQ178" s="133" t="str">
        <f t="shared" si="49"/>
        <v/>
      </c>
      <c r="AR178" s="133" t="str">
        <f t="shared" si="60"/>
        <v/>
      </c>
      <c r="AS178" s="7" t="str">
        <f>UPPER(IF($AH178="","",IF(COUNTIF($AS$34:$AS177,$AH178)&lt;1,$AH178,"")))</f>
        <v/>
      </c>
      <c r="AT178" s="133" t="str">
        <f t="shared" si="50"/>
        <v/>
      </c>
      <c r="AU178" s="19"/>
      <c r="AV178" s="16"/>
      <c r="AW178" s="134" t="str">
        <f t="shared" si="51"/>
        <v/>
      </c>
      <c r="AX178" s="5"/>
      <c r="AY178" s="144"/>
      <c r="AZ178" s="132" t="str">
        <f t="shared" si="52"/>
        <v/>
      </c>
      <c r="BA178" s="132" t="str">
        <f t="shared" si="53"/>
        <v/>
      </c>
      <c r="BB178" s="132" t="str">
        <f t="shared" si="54"/>
        <v/>
      </c>
      <c r="BC178" s="132" t="str">
        <f t="shared" si="55"/>
        <v/>
      </c>
      <c r="BD178" s="132" t="str">
        <f t="shared" si="56"/>
        <v/>
      </c>
      <c r="BE178" s="132" t="str">
        <f t="shared" si="61"/>
        <v/>
      </c>
      <c r="BF178" s="132" t="str">
        <f t="shared" si="57"/>
        <v/>
      </c>
      <c r="BG178" s="132" t="str">
        <f t="shared" si="58"/>
        <v/>
      </c>
      <c r="BH178" s="132" t="str">
        <f t="shared" si="59"/>
        <v/>
      </c>
      <c r="BI178" s="125"/>
    </row>
    <row r="179" spans="1:61" s="132" customFormat="1" ht="13">
      <c r="A179" s="125" t="str">
        <f t="shared" si="45"/>
        <v/>
      </c>
      <c r="B179" s="130" t="str">
        <f t="shared" si="46"/>
        <v/>
      </c>
      <c r="C179" s="131"/>
      <c r="D179" s="125">
        <v>145</v>
      </c>
      <c r="E179" s="125" t="str">
        <f t="shared" si="47"/>
        <v/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35"/>
      <c r="AI179" s="125" t="str">
        <f t="shared" si="48"/>
        <v/>
      </c>
      <c r="AJ179" s="18"/>
      <c r="AK179" s="35"/>
      <c r="AL179" s="5"/>
      <c r="AM179" s="5"/>
      <c r="AN179" s="5"/>
      <c r="AO179" s="5"/>
      <c r="AP179" s="5"/>
      <c r="AQ179" s="133" t="str">
        <f t="shared" si="49"/>
        <v/>
      </c>
      <c r="AR179" s="133" t="str">
        <f t="shared" si="60"/>
        <v/>
      </c>
      <c r="AS179" s="7" t="str">
        <f>UPPER(IF($AH179="","",IF(COUNTIF($AS$34:$AS178,$AH179)&lt;1,$AH179,"")))</f>
        <v/>
      </c>
      <c r="AT179" s="133" t="str">
        <f t="shared" si="50"/>
        <v/>
      </c>
      <c r="AU179" s="19"/>
      <c r="AV179" s="16"/>
      <c r="AW179" s="134" t="str">
        <f t="shared" si="51"/>
        <v/>
      </c>
      <c r="AX179" s="5"/>
      <c r="AY179" s="144"/>
      <c r="AZ179" s="132" t="str">
        <f t="shared" si="52"/>
        <v/>
      </c>
      <c r="BA179" s="132" t="str">
        <f t="shared" si="53"/>
        <v/>
      </c>
      <c r="BB179" s="132" t="str">
        <f t="shared" si="54"/>
        <v/>
      </c>
      <c r="BC179" s="132" t="str">
        <f t="shared" si="55"/>
        <v/>
      </c>
      <c r="BD179" s="132" t="str">
        <f t="shared" si="56"/>
        <v/>
      </c>
      <c r="BE179" s="132" t="str">
        <f t="shared" si="61"/>
        <v/>
      </c>
      <c r="BF179" s="132" t="str">
        <f t="shared" si="57"/>
        <v/>
      </c>
      <c r="BG179" s="132" t="str">
        <f t="shared" si="58"/>
        <v/>
      </c>
      <c r="BH179" s="132" t="str">
        <f t="shared" si="59"/>
        <v/>
      </c>
      <c r="BI179" s="125"/>
    </row>
    <row r="180" spans="1:61" s="132" customFormat="1" ht="13">
      <c r="A180" s="125" t="str">
        <f t="shared" si="45"/>
        <v/>
      </c>
      <c r="B180" s="130" t="str">
        <f t="shared" si="46"/>
        <v/>
      </c>
      <c r="C180" s="131"/>
      <c r="D180" s="125">
        <v>146</v>
      </c>
      <c r="E180" s="125" t="str">
        <f t="shared" si="47"/>
        <v/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35"/>
      <c r="AI180" s="125" t="str">
        <f t="shared" si="48"/>
        <v/>
      </c>
      <c r="AJ180" s="18"/>
      <c r="AK180" s="35"/>
      <c r="AL180" s="5"/>
      <c r="AM180" s="5"/>
      <c r="AN180" s="5"/>
      <c r="AO180" s="5"/>
      <c r="AP180" s="5"/>
      <c r="AQ180" s="133" t="str">
        <f t="shared" si="49"/>
        <v/>
      </c>
      <c r="AR180" s="133" t="str">
        <f t="shared" si="60"/>
        <v/>
      </c>
      <c r="AS180" s="7" t="str">
        <f>UPPER(IF($AH180="","",IF(COUNTIF($AS$34:$AS179,$AH180)&lt;1,$AH180,"")))</f>
        <v/>
      </c>
      <c r="AT180" s="133" t="str">
        <f t="shared" si="50"/>
        <v/>
      </c>
      <c r="AU180" s="19"/>
      <c r="AV180" s="16"/>
      <c r="AW180" s="134" t="str">
        <f t="shared" si="51"/>
        <v/>
      </c>
      <c r="AX180" s="5"/>
      <c r="AY180" s="144"/>
      <c r="AZ180" s="132" t="str">
        <f t="shared" si="52"/>
        <v/>
      </c>
      <c r="BA180" s="132" t="str">
        <f t="shared" si="53"/>
        <v/>
      </c>
      <c r="BB180" s="132" t="str">
        <f t="shared" si="54"/>
        <v/>
      </c>
      <c r="BC180" s="132" t="str">
        <f t="shared" si="55"/>
        <v/>
      </c>
      <c r="BD180" s="132" t="str">
        <f t="shared" si="56"/>
        <v/>
      </c>
      <c r="BE180" s="132" t="str">
        <f t="shared" si="61"/>
        <v/>
      </c>
      <c r="BF180" s="132" t="str">
        <f t="shared" si="57"/>
        <v/>
      </c>
      <c r="BG180" s="132" t="str">
        <f t="shared" si="58"/>
        <v/>
      </c>
      <c r="BH180" s="132" t="str">
        <f t="shared" si="59"/>
        <v/>
      </c>
      <c r="BI180" s="125"/>
    </row>
    <row r="181" spans="1:61" s="132" customFormat="1" ht="13">
      <c r="A181" s="125" t="str">
        <f t="shared" si="45"/>
        <v/>
      </c>
      <c r="B181" s="130" t="str">
        <f t="shared" si="46"/>
        <v/>
      </c>
      <c r="C181" s="131"/>
      <c r="D181" s="125">
        <v>147</v>
      </c>
      <c r="E181" s="125" t="str">
        <f t="shared" si="47"/>
        <v/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35"/>
      <c r="AI181" s="125" t="str">
        <f t="shared" si="48"/>
        <v/>
      </c>
      <c r="AJ181" s="18"/>
      <c r="AK181" s="35"/>
      <c r="AL181" s="5"/>
      <c r="AM181" s="5"/>
      <c r="AN181" s="5"/>
      <c r="AO181" s="5"/>
      <c r="AP181" s="5"/>
      <c r="AQ181" s="133" t="str">
        <f t="shared" si="49"/>
        <v/>
      </c>
      <c r="AR181" s="133" t="str">
        <f t="shared" si="60"/>
        <v/>
      </c>
      <c r="AS181" s="7" t="str">
        <f>UPPER(IF($AH181="","",IF(COUNTIF($AS$34:$AS180,$AH181)&lt;1,$AH181,"")))</f>
        <v/>
      </c>
      <c r="AT181" s="133" t="str">
        <f t="shared" si="50"/>
        <v/>
      </c>
      <c r="AU181" s="19"/>
      <c r="AV181" s="16"/>
      <c r="AW181" s="134" t="str">
        <f t="shared" si="51"/>
        <v/>
      </c>
      <c r="AX181" s="5"/>
      <c r="AY181" s="144"/>
      <c r="AZ181" s="132" t="str">
        <f t="shared" si="52"/>
        <v/>
      </c>
      <c r="BA181" s="132" t="str">
        <f t="shared" si="53"/>
        <v/>
      </c>
      <c r="BB181" s="132" t="str">
        <f t="shared" si="54"/>
        <v/>
      </c>
      <c r="BC181" s="132" t="str">
        <f t="shared" si="55"/>
        <v/>
      </c>
      <c r="BD181" s="132" t="str">
        <f t="shared" si="56"/>
        <v/>
      </c>
      <c r="BE181" s="132" t="str">
        <f t="shared" si="61"/>
        <v/>
      </c>
      <c r="BF181" s="132" t="str">
        <f t="shared" si="57"/>
        <v/>
      </c>
      <c r="BG181" s="132" t="str">
        <f t="shared" si="58"/>
        <v/>
      </c>
      <c r="BH181" s="132" t="str">
        <f t="shared" si="59"/>
        <v/>
      </c>
      <c r="BI181" s="125"/>
    </row>
    <row r="182" spans="1:61" s="132" customFormat="1" ht="13">
      <c r="A182" s="125" t="str">
        <f t="shared" si="45"/>
        <v/>
      </c>
      <c r="B182" s="130" t="str">
        <f t="shared" si="46"/>
        <v/>
      </c>
      <c r="C182" s="131"/>
      <c r="D182" s="125">
        <v>148</v>
      </c>
      <c r="E182" s="125" t="str">
        <f t="shared" si="47"/>
        <v/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35"/>
      <c r="AI182" s="125" t="str">
        <f t="shared" si="48"/>
        <v/>
      </c>
      <c r="AJ182" s="18"/>
      <c r="AK182" s="35"/>
      <c r="AL182" s="5"/>
      <c r="AM182" s="5"/>
      <c r="AN182" s="5"/>
      <c r="AO182" s="5"/>
      <c r="AP182" s="5"/>
      <c r="AQ182" s="133" t="str">
        <f t="shared" si="49"/>
        <v/>
      </c>
      <c r="AR182" s="133" t="str">
        <f t="shared" si="60"/>
        <v/>
      </c>
      <c r="AS182" s="7" t="str">
        <f>UPPER(IF($AH182="","",IF(COUNTIF($AS$34:$AS181,$AH182)&lt;1,$AH182,"")))</f>
        <v/>
      </c>
      <c r="AT182" s="133" t="str">
        <f t="shared" si="50"/>
        <v/>
      </c>
      <c r="AU182" s="19"/>
      <c r="AV182" s="16"/>
      <c r="AW182" s="134" t="str">
        <f t="shared" si="51"/>
        <v/>
      </c>
      <c r="AX182" s="5"/>
      <c r="AY182" s="144"/>
      <c r="AZ182" s="132" t="str">
        <f t="shared" si="52"/>
        <v/>
      </c>
      <c r="BA182" s="132" t="str">
        <f t="shared" si="53"/>
        <v/>
      </c>
      <c r="BB182" s="132" t="str">
        <f t="shared" si="54"/>
        <v/>
      </c>
      <c r="BC182" s="132" t="str">
        <f t="shared" si="55"/>
        <v/>
      </c>
      <c r="BD182" s="132" t="str">
        <f t="shared" si="56"/>
        <v/>
      </c>
      <c r="BE182" s="132" t="str">
        <f t="shared" si="61"/>
        <v/>
      </c>
      <c r="BF182" s="132" t="str">
        <f t="shared" si="57"/>
        <v/>
      </c>
      <c r="BG182" s="132" t="str">
        <f t="shared" si="58"/>
        <v/>
      </c>
      <c r="BH182" s="132" t="str">
        <f t="shared" si="59"/>
        <v/>
      </c>
      <c r="BI182" s="125"/>
    </row>
    <row r="183" spans="1:61" s="132" customFormat="1" ht="13">
      <c r="A183" s="125" t="str">
        <f t="shared" si="45"/>
        <v/>
      </c>
      <c r="B183" s="130" t="str">
        <f t="shared" si="46"/>
        <v/>
      </c>
      <c r="C183" s="131"/>
      <c r="D183" s="125">
        <v>149</v>
      </c>
      <c r="E183" s="125" t="str">
        <f t="shared" si="47"/>
        <v/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35"/>
      <c r="AI183" s="125" t="str">
        <f t="shared" si="48"/>
        <v/>
      </c>
      <c r="AJ183" s="18"/>
      <c r="AK183" s="35"/>
      <c r="AL183" s="5"/>
      <c r="AM183" s="5"/>
      <c r="AN183" s="5"/>
      <c r="AO183" s="5"/>
      <c r="AP183" s="5"/>
      <c r="AQ183" s="133" t="str">
        <f t="shared" si="49"/>
        <v/>
      </c>
      <c r="AR183" s="133" t="str">
        <f t="shared" si="60"/>
        <v/>
      </c>
      <c r="AS183" s="7" t="str">
        <f>UPPER(IF($AH183="","",IF(COUNTIF($AS$34:$AS182,$AH183)&lt;1,$AH183,"")))</f>
        <v/>
      </c>
      <c r="AT183" s="133" t="str">
        <f t="shared" si="50"/>
        <v/>
      </c>
      <c r="AU183" s="19"/>
      <c r="AV183" s="16"/>
      <c r="AW183" s="134" t="str">
        <f t="shared" si="51"/>
        <v/>
      </c>
      <c r="AX183" s="5"/>
      <c r="AY183" s="144"/>
      <c r="AZ183" s="132" t="str">
        <f t="shared" si="52"/>
        <v/>
      </c>
      <c r="BA183" s="132" t="str">
        <f t="shared" si="53"/>
        <v/>
      </c>
      <c r="BB183" s="132" t="str">
        <f t="shared" si="54"/>
        <v/>
      </c>
      <c r="BC183" s="132" t="str">
        <f t="shared" si="55"/>
        <v/>
      </c>
      <c r="BD183" s="132" t="str">
        <f t="shared" si="56"/>
        <v/>
      </c>
      <c r="BE183" s="132" t="str">
        <f t="shared" si="61"/>
        <v/>
      </c>
      <c r="BF183" s="132" t="str">
        <f t="shared" si="57"/>
        <v/>
      </c>
      <c r="BG183" s="132" t="str">
        <f t="shared" si="58"/>
        <v/>
      </c>
      <c r="BH183" s="132" t="str">
        <f t="shared" si="59"/>
        <v/>
      </c>
      <c r="BI183" s="125"/>
    </row>
    <row r="184" spans="1:61" s="132" customFormat="1" ht="13">
      <c r="A184" s="125" t="str">
        <f t="shared" si="45"/>
        <v/>
      </c>
      <c r="B184" s="130" t="str">
        <f t="shared" si="46"/>
        <v/>
      </c>
      <c r="C184" s="131"/>
      <c r="D184" s="125">
        <v>150</v>
      </c>
      <c r="E184" s="125" t="str">
        <f t="shared" si="47"/>
        <v/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35"/>
      <c r="AI184" s="125" t="str">
        <f t="shared" si="48"/>
        <v/>
      </c>
      <c r="AJ184" s="18"/>
      <c r="AK184" s="35"/>
      <c r="AL184" s="5"/>
      <c r="AM184" s="5"/>
      <c r="AN184" s="5"/>
      <c r="AO184" s="5"/>
      <c r="AP184" s="5"/>
      <c r="AQ184" s="133" t="str">
        <f t="shared" si="49"/>
        <v/>
      </c>
      <c r="AR184" s="133" t="str">
        <f t="shared" si="60"/>
        <v/>
      </c>
      <c r="AS184" s="7" t="str">
        <f>UPPER(IF($AH184="","",IF(COUNTIF($AS$34:$AS183,$AH184)&lt;1,$AH184,"")))</f>
        <v/>
      </c>
      <c r="AT184" s="133" t="str">
        <f t="shared" si="50"/>
        <v/>
      </c>
      <c r="AU184" s="19"/>
      <c r="AV184" s="16"/>
      <c r="AW184" s="134" t="str">
        <f t="shared" si="51"/>
        <v/>
      </c>
      <c r="AX184" s="5"/>
      <c r="AY184" s="144"/>
      <c r="AZ184" s="132" t="str">
        <f t="shared" si="52"/>
        <v/>
      </c>
      <c r="BA184" s="132" t="str">
        <f t="shared" si="53"/>
        <v/>
      </c>
      <c r="BB184" s="132" t="str">
        <f t="shared" si="54"/>
        <v/>
      </c>
      <c r="BC184" s="132" t="str">
        <f t="shared" si="55"/>
        <v/>
      </c>
      <c r="BD184" s="132" t="str">
        <f t="shared" si="56"/>
        <v/>
      </c>
      <c r="BE184" s="132" t="str">
        <f t="shared" si="61"/>
        <v/>
      </c>
      <c r="BF184" s="132" t="str">
        <f t="shared" si="57"/>
        <v/>
      </c>
      <c r="BG184" s="132" t="str">
        <f t="shared" si="58"/>
        <v/>
      </c>
      <c r="BH184" s="132" t="str">
        <f t="shared" si="59"/>
        <v/>
      </c>
      <c r="BI184" s="125"/>
    </row>
    <row r="185" spans="1:61" s="132" customFormat="1" ht="13">
      <c r="A185" s="125" t="str">
        <f t="shared" si="45"/>
        <v/>
      </c>
      <c r="B185" s="130" t="str">
        <f t="shared" si="46"/>
        <v/>
      </c>
      <c r="C185" s="131"/>
      <c r="D185" s="125">
        <v>151</v>
      </c>
      <c r="E185" s="125" t="str">
        <f t="shared" si="47"/>
        <v/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35"/>
      <c r="AI185" s="125" t="str">
        <f t="shared" si="48"/>
        <v/>
      </c>
      <c r="AJ185" s="18"/>
      <c r="AK185" s="35"/>
      <c r="AL185" s="5"/>
      <c r="AM185" s="5"/>
      <c r="AN185" s="5"/>
      <c r="AO185" s="5"/>
      <c r="AP185" s="5"/>
      <c r="AQ185" s="133" t="str">
        <f t="shared" si="49"/>
        <v/>
      </c>
      <c r="AR185" s="133" t="str">
        <f t="shared" si="60"/>
        <v/>
      </c>
      <c r="AS185" s="7" t="str">
        <f>UPPER(IF($AH185="","",IF(COUNTIF($AS$34:$AS184,$AH185)&lt;1,$AH185,"")))</f>
        <v/>
      </c>
      <c r="AT185" s="133" t="str">
        <f t="shared" si="50"/>
        <v/>
      </c>
      <c r="AU185" s="19"/>
      <c r="AV185" s="16"/>
      <c r="AW185" s="134" t="str">
        <f t="shared" si="51"/>
        <v/>
      </c>
      <c r="AX185" s="5"/>
      <c r="AY185" s="144"/>
      <c r="AZ185" s="132" t="str">
        <f t="shared" si="52"/>
        <v/>
      </c>
      <c r="BA185" s="132" t="str">
        <f t="shared" si="53"/>
        <v/>
      </c>
      <c r="BB185" s="132" t="str">
        <f t="shared" si="54"/>
        <v/>
      </c>
      <c r="BC185" s="132" t="str">
        <f t="shared" si="55"/>
        <v/>
      </c>
      <c r="BD185" s="132" t="str">
        <f t="shared" si="56"/>
        <v/>
      </c>
      <c r="BE185" s="132" t="str">
        <f t="shared" si="61"/>
        <v/>
      </c>
      <c r="BF185" s="132" t="str">
        <f t="shared" si="57"/>
        <v/>
      </c>
      <c r="BG185" s="132" t="str">
        <f t="shared" si="58"/>
        <v/>
      </c>
      <c r="BH185" s="132" t="str">
        <f t="shared" si="59"/>
        <v/>
      </c>
      <c r="BI185" s="125"/>
    </row>
    <row r="186" spans="1:61" s="132" customFormat="1" ht="13">
      <c r="A186" s="125" t="str">
        <f t="shared" si="45"/>
        <v/>
      </c>
      <c r="B186" s="130" t="str">
        <f t="shared" si="46"/>
        <v/>
      </c>
      <c r="C186" s="131"/>
      <c r="D186" s="125">
        <v>152</v>
      </c>
      <c r="E186" s="125" t="str">
        <f t="shared" si="47"/>
        <v/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35"/>
      <c r="AI186" s="125" t="str">
        <f t="shared" si="48"/>
        <v/>
      </c>
      <c r="AJ186" s="18"/>
      <c r="AK186" s="35"/>
      <c r="AL186" s="5"/>
      <c r="AM186" s="5"/>
      <c r="AN186" s="5"/>
      <c r="AO186" s="5"/>
      <c r="AP186" s="5"/>
      <c r="AQ186" s="133" t="str">
        <f t="shared" si="49"/>
        <v/>
      </c>
      <c r="AR186" s="133" t="str">
        <f t="shared" si="60"/>
        <v/>
      </c>
      <c r="AS186" s="7" t="str">
        <f>UPPER(IF($AH186="","",IF(COUNTIF($AS$34:$AS185,$AH186)&lt;1,$AH186,"")))</f>
        <v/>
      </c>
      <c r="AT186" s="133" t="str">
        <f t="shared" si="50"/>
        <v/>
      </c>
      <c r="AU186" s="19"/>
      <c r="AV186" s="16"/>
      <c r="AW186" s="134" t="str">
        <f t="shared" si="51"/>
        <v/>
      </c>
      <c r="AX186" s="5"/>
      <c r="AY186" s="144"/>
      <c r="AZ186" s="132" t="str">
        <f t="shared" si="52"/>
        <v/>
      </c>
      <c r="BA186" s="132" t="str">
        <f t="shared" si="53"/>
        <v/>
      </c>
      <c r="BB186" s="132" t="str">
        <f t="shared" si="54"/>
        <v/>
      </c>
      <c r="BC186" s="132" t="str">
        <f t="shared" si="55"/>
        <v/>
      </c>
      <c r="BD186" s="132" t="str">
        <f t="shared" si="56"/>
        <v/>
      </c>
      <c r="BE186" s="132" t="str">
        <f t="shared" si="61"/>
        <v/>
      </c>
      <c r="BF186" s="132" t="str">
        <f t="shared" si="57"/>
        <v/>
      </c>
      <c r="BG186" s="132" t="str">
        <f t="shared" si="58"/>
        <v/>
      </c>
      <c r="BH186" s="132" t="str">
        <f t="shared" si="59"/>
        <v/>
      </c>
      <c r="BI186" s="125"/>
    </row>
    <row r="187" spans="1:61" s="132" customFormat="1" ht="13">
      <c r="A187" s="125" t="str">
        <f t="shared" si="45"/>
        <v/>
      </c>
      <c r="B187" s="130" t="str">
        <f t="shared" si="46"/>
        <v/>
      </c>
      <c r="C187" s="131"/>
      <c r="D187" s="125">
        <v>153</v>
      </c>
      <c r="E187" s="125" t="str">
        <f t="shared" si="47"/>
        <v/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35"/>
      <c r="AI187" s="125" t="str">
        <f t="shared" si="48"/>
        <v/>
      </c>
      <c r="AJ187" s="18"/>
      <c r="AK187" s="35"/>
      <c r="AL187" s="5"/>
      <c r="AM187" s="5"/>
      <c r="AN187" s="5"/>
      <c r="AO187" s="5"/>
      <c r="AP187" s="5"/>
      <c r="AQ187" s="133" t="str">
        <f t="shared" si="49"/>
        <v/>
      </c>
      <c r="AR187" s="133" t="str">
        <f t="shared" si="60"/>
        <v/>
      </c>
      <c r="AS187" s="7" t="str">
        <f>UPPER(IF($AH187="","",IF(COUNTIF($AS$34:$AS186,$AH187)&lt;1,$AH187,"")))</f>
        <v/>
      </c>
      <c r="AT187" s="133" t="str">
        <f t="shared" si="50"/>
        <v/>
      </c>
      <c r="AU187" s="19"/>
      <c r="AV187" s="16"/>
      <c r="AW187" s="134" t="str">
        <f t="shared" si="51"/>
        <v/>
      </c>
      <c r="AX187" s="5"/>
      <c r="AY187" s="144"/>
      <c r="AZ187" s="132" t="str">
        <f t="shared" si="52"/>
        <v/>
      </c>
      <c r="BA187" s="132" t="str">
        <f t="shared" si="53"/>
        <v/>
      </c>
      <c r="BB187" s="132" t="str">
        <f t="shared" si="54"/>
        <v/>
      </c>
      <c r="BC187" s="132" t="str">
        <f t="shared" si="55"/>
        <v/>
      </c>
      <c r="BD187" s="132" t="str">
        <f t="shared" si="56"/>
        <v/>
      </c>
      <c r="BE187" s="132" t="str">
        <f t="shared" si="61"/>
        <v/>
      </c>
      <c r="BF187" s="132" t="str">
        <f t="shared" si="57"/>
        <v/>
      </c>
      <c r="BG187" s="132" t="str">
        <f t="shared" si="58"/>
        <v/>
      </c>
      <c r="BH187" s="132" t="str">
        <f t="shared" si="59"/>
        <v/>
      </c>
      <c r="BI187" s="125"/>
    </row>
    <row r="188" spans="1:61" s="132" customFormat="1" ht="13">
      <c r="A188" s="125" t="str">
        <f t="shared" si="45"/>
        <v/>
      </c>
      <c r="B188" s="130" t="str">
        <f t="shared" si="46"/>
        <v/>
      </c>
      <c r="C188" s="131"/>
      <c r="D188" s="125">
        <v>154</v>
      </c>
      <c r="E188" s="125" t="str">
        <f t="shared" si="47"/>
        <v/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35"/>
      <c r="AI188" s="125" t="str">
        <f t="shared" si="48"/>
        <v/>
      </c>
      <c r="AJ188" s="18"/>
      <c r="AK188" s="35"/>
      <c r="AL188" s="5"/>
      <c r="AM188" s="5"/>
      <c r="AN188" s="5"/>
      <c r="AO188" s="5"/>
      <c r="AP188" s="5"/>
      <c r="AQ188" s="133" t="str">
        <f t="shared" si="49"/>
        <v/>
      </c>
      <c r="AR188" s="133" t="str">
        <f t="shared" si="60"/>
        <v/>
      </c>
      <c r="AS188" s="7" t="str">
        <f>UPPER(IF($AH188="","",IF(COUNTIF($AS$34:$AS187,$AH188)&lt;1,$AH188,"")))</f>
        <v/>
      </c>
      <c r="AT188" s="133" t="str">
        <f t="shared" si="50"/>
        <v/>
      </c>
      <c r="AU188" s="19"/>
      <c r="AV188" s="16"/>
      <c r="AW188" s="134" t="str">
        <f t="shared" si="51"/>
        <v/>
      </c>
      <c r="AX188" s="5"/>
      <c r="AY188" s="144"/>
      <c r="AZ188" s="132" t="str">
        <f t="shared" si="52"/>
        <v/>
      </c>
      <c r="BA188" s="132" t="str">
        <f t="shared" si="53"/>
        <v/>
      </c>
      <c r="BB188" s="132" t="str">
        <f t="shared" si="54"/>
        <v/>
      </c>
      <c r="BC188" s="132" t="str">
        <f t="shared" si="55"/>
        <v/>
      </c>
      <c r="BD188" s="132" t="str">
        <f t="shared" si="56"/>
        <v/>
      </c>
      <c r="BE188" s="132" t="str">
        <f t="shared" si="61"/>
        <v/>
      </c>
      <c r="BF188" s="132" t="str">
        <f t="shared" si="57"/>
        <v/>
      </c>
      <c r="BG188" s="132" t="str">
        <f t="shared" si="58"/>
        <v/>
      </c>
      <c r="BH188" s="132" t="str">
        <f t="shared" si="59"/>
        <v/>
      </c>
      <c r="BI188" s="125"/>
    </row>
    <row r="189" spans="1:61" s="132" customFormat="1" ht="13">
      <c r="A189" s="125" t="str">
        <f t="shared" si="45"/>
        <v/>
      </c>
      <c r="B189" s="130" t="str">
        <f t="shared" si="46"/>
        <v/>
      </c>
      <c r="C189" s="131"/>
      <c r="D189" s="125">
        <v>155</v>
      </c>
      <c r="E189" s="125" t="str">
        <f t="shared" si="47"/>
        <v/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35"/>
      <c r="AI189" s="125" t="str">
        <f t="shared" si="48"/>
        <v/>
      </c>
      <c r="AJ189" s="18"/>
      <c r="AK189" s="35"/>
      <c r="AL189" s="5"/>
      <c r="AM189" s="5"/>
      <c r="AN189" s="5"/>
      <c r="AO189" s="5"/>
      <c r="AP189" s="5"/>
      <c r="AQ189" s="133" t="str">
        <f t="shared" si="49"/>
        <v/>
      </c>
      <c r="AR189" s="133" t="str">
        <f t="shared" si="60"/>
        <v/>
      </c>
      <c r="AS189" s="7" t="str">
        <f>UPPER(IF($AH189="","",IF(COUNTIF($AS$34:$AS188,$AH189)&lt;1,$AH189,"")))</f>
        <v/>
      </c>
      <c r="AT189" s="133" t="str">
        <f t="shared" si="50"/>
        <v/>
      </c>
      <c r="AU189" s="19"/>
      <c r="AV189" s="16"/>
      <c r="AW189" s="134" t="str">
        <f t="shared" si="51"/>
        <v/>
      </c>
      <c r="AX189" s="5"/>
      <c r="AY189" s="144"/>
      <c r="AZ189" s="132" t="str">
        <f t="shared" si="52"/>
        <v/>
      </c>
      <c r="BA189" s="132" t="str">
        <f t="shared" si="53"/>
        <v/>
      </c>
      <c r="BB189" s="132" t="str">
        <f t="shared" si="54"/>
        <v/>
      </c>
      <c r="BC189" s="132" t="str">
        <f t="shared" si="55"/>
        <v/>
      </c>
      <c r="BD189" s="132" t="str">
        <f t="shared" si="56"/>
        <v/>
      </c>
      <c r="BE189" s="132" t="str">
        <f t="shared" si="61"/>
        <v/>
      </c>
      <c r="BF189" s="132" t="str">
        <f t="shared" si="57"/>
        <v/>
      </c>
      <c r="BG189" s="132" t="str">
        <f t="shared" si="58"/>
        <v/>
      </c>
      <c r="BH189" s="132" t="str">
        <f t="shared" si="59"/>
        <v/>
      </c>
      <c r="BI189" s="125"/>
    </row>
    <row r="190" spans="1:61" s="132" customFormat="1" ht="13">
      <c r="A190" s="125" t="str">
        <f t="shared" si="45"/>
        <v/>
      </c>
      <c r="B190" s="130" t="str">
        <f t="shared" si="46"/>
        <v/>
      </c>
      <c r="C190" s="131"/>
      <c r="D190" s="125">
        <v>156</v>
      </c>
      <c r="E190" s="125" t="str">
        <f t="shared" si="47"/>
        <v/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35"/>
      <c r="AI190" s="125" t="str">
        <f t="shared" si="48"/>
        <v/>
      </c>
      <c r="AJ190" s="18"/>
      <c r="AK190" s="35"/>
      <c r="AL190" s="5"/>
      <c r="AM190" s="5"/>
      <c r="AN190" s="5"/>
      <c r="AO190" s="5"/>
      <c r="AP190" s="5"/>
      <c r="AQ190" s="133" t="str">
        <f t="shared" si="49"/>
        <v/>
      </c>
      <c r="AR190" s="133" t="str">
        <f t="shared" si="60"/>
        <v/>
      </c>
      <c r="AS190" s="7" t="str">
        <f>UPPER(IF($AH190="","",IF(COUNTIF($AS$34:$AS189,$AH190)&lt;1,$AH190,"")))</f>
        <v/>
      </c>
      <c r="AT190" s="133" t="str">
        <f t="shared" si="50"/>
        <v/>
      </c>
      <c r="AU190" s="19"/>
      <c r="AV190" s="16"/>
      <c r="AW190" s="134" t="str">
        <f t="shared" si="51"/>
        <v/>
      </c>
      <c r="AX190" s="5"/>
      <c r="AY190" s="144"/>
      <c r="AZ190" s="132" t="str">
        <f t="shared" si="52"/>
        <v/>
      </c>
      <c r="BA190" s="132" t="str">
        <f t="shared" si="53"/>
        <v/>
      </c>
      <c r="BB190" s="132" t="str">
        <f t="shared" si="54"/>
        <v/>
      </c>
      <c r="BC190" s="132" t="str">
        <f t="shared" si="55"/>
        <v/>
      </c>
      <c r="BD190" s="132" t="str">
        <f t="shared" si="56"/>
        <v/>
      </c>
      <c r="BE190" s="132" t="str">
        <f t="shared" si="61"/>
        <v/>
      </c>
      <c r="BF190" s="132" t="str">
        <f t="shared" si="57"/>
        <v/>
      </c>
      <c r="BG190" s="132" t="str">
        <f t="shared" si="58"/>
        <v/>
      </c>
      <c r="BH190" s="132" t="str">
        <f t="shared" si="59"/>
        <v/>
      </c>
      <c r="BI190" s="125"/>
    </row>
    <row r="191" spans="1:61" s="132" customFormat="1" ht="13">
      <c r="A191" s="125" t="str">
        <f t="shared" si="45"/>
        <v/>
      </c>
      <c r="B191" s="130" t="str">
        <f t="shared" si="46"/>
        <v/>
      </c>
      <c r="C191" s="131"/>
      <c r="D191" s="125">
        <v>157</v>
      </c>
      <c r="E191" s="125" t="str">
        <f t="shared" si="47"/>
        <v/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35"/>
      <c r="AI191" s="125" t="str">
        <f t="shared" si="48"/>
        <v/>
      </c>
      <c r="AJ191" s="18"/>
      <c r="AK191" s="35"/>
      <c r="AL191" s="5"/>
      <c r="AM191" s="5"/>
      <c r="AN191" s="5"/>
      <c r="AO191" s="5"/>
      <c r="AP191" s="5"/>
      <c r="AQ191" s="133" t="str">
        <f t="shared" si="49"/>
        <v/>
      </c>
      <c r="AR191" s="133" t="str">
        <f t="shared" si="60"/>
        <v/>
      </c>
      <c r="AS191" s="7" t="str">
        <f>UPPER(IF($AH191="","",IF(COUNTIF($AS$34:$AS190,$AH191)&lt;1,$AH191,"")))</f>
        <v/>
      </c>
      <c r="AT191" s="133" t="str">
        <f t="shared" si="50"/>
        <v/>
      </c>
      <c r="AU191" s="19"/>
      <c r="AV191" s="16"/>
      <c r="AW191" s="134" t="str">
        <f t="shared" si="51"/>
        <v/>
      </c>
      <c r="AX191" s="5"/>
      <c r="AY191" s="144"/>
      <c r="AZ191" s="132" t="str">
        <f t="shared" si="52"/>
        <v/>
      </c>
      <c r="BA191" s="132" t="str">
        <f t="shared" si="53"/>
        <v/>
      </c>
      <c r="BB191" s="132" t="str">
        <f t="shared" si="54"/>
        <v/>
      </c>
      <c r="BC191" s="132" t="str">
        <f t="shared" si="55"/>
        <v/>
      </c>
      <c r="BD191" s="132" t="str">
        <f t="shared" si="56"/>
        <v/>
      </c>
      <c r="BE191" s="132" t="str">
        <f t="shared" si="61"/>
        <v/>
      </c>
      <c r="BF191" s="132" t="str">
        <f t="shared" si="57"/>
        <v/>
      </c>
      <c r="BG191" s="132" t="str">
        <f t="shared" si="58"/>
        <v/>
      </c>
      <c r="BH191" s="132" t="str">
        <f t="shared" si="59"/>
        <v/>
      </c>
      <c r="BI191" s="125"/>
    </row>
    <row r="192" spans="1:61" s="132" customFormat="1" ht="13">
      <c r="A192" s="125" t="str">
        <f t="shared" si="45"/>
        <v/>
      </c>
      <c r="B192" s="130" t="str">
        <f t="shared" si="46"/>
        <v/>
      </c>
      <c r="C192" s="131"/>
      <c r="D192" s="125">
        <v>158</v>
      </c>
      <c r="E192" s="125" t="str">
        <f t="shared" si="47"/>
        <v/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35"/>
      <c r="AI192" s="125" t="str">
        <f t="shared" si="48"/>
        <v/>
      </c>
      <c r="AJ192" s="18"/>
      <c r="AK192" s="35"/>
      <c r="AL192" s="5"/>
      <c r="AM192" s="5"/>
      <c r="AN192" s="5"/>
      <c r="AO192" s="5"/>
      <c r="AP192" s="5"/>
      <c r="AQ192" s="133" t="str">
        <f t="shared" si="49"/>
        <v/>
      </c>
      <c r="AR192" s="133" t="str">
        <f t="shared" si="60"/>
        <v/>
      </c>
      <c r="AS192" s="7" t="str">
        <f>UPPER(IF($AH192="","",IF(COUNTIF($AS$34:$AS191,$AH192)&lt;1,$AH192,"")))</f>
        <v/>
      </c>
      <c r="AT192" s="133" t="str">
        <f t="shared" si="50"/>
        <v/>
      </c>
      <c r="AU192" s="19"/>
      <c r="AV192" s="16"/>
      <c r="AW192" s="134" t="str">
        <f t="shared" si="51"/>
        <v/>
      </c>
      <c r="AX192" s="5"/>
      <c r="AY192" s="144"/>
      <c r="AZ192" s="132" t="str">
        <f t="shared" si="52"/>
        <v/>
      </c>
      <c r="BA192" s="132" t="str">
        <f t="shared" si="53"/>
        <v/>
      </c>
      <c r="BB192" s="132" t="str">
        <f t="shared" si="54"/>
        <v/>
      </c>
      <c r="BC192" s="132" t="str">
        <f t="shared" si="55"/>
        <v/>
      </c>
      <c r="BD192" s="132" t="str">
        <f t="shared" si="56"/>
        <v/>
      </c>
      <c r="BE192" s="132" t="str">
        <f t="shared" si="61"/>
        <v/>
      </c>
      <c r="BF192" s="132" t="str">
        <f t="shared" si="57"/>
        <v/>
      </c>
      <c r="BG192" s="132" t="str">
        <f t="shared" si="58"/>
        <v/>
      </c>
      <c r="BH192" s="132" t="str">
        <f t="shared" si="59"/>
        <v/>
      </c>
      <c r="BI192" s="125"/>
    </row>
    <row r="193" spans="1:61" s="132" customFormat="1" ht="13">
      <c r="A193" s="125" t="str">
        <f t="shared" si="45"/>
        <v/>
      </c>
      <c r="B193" s="130" t="str">
        <f t="shared" si="46"/>
        <v/>
      </c>
      <c r="C193" s="131"/>
      <c r="D193" s="125">
        <v>159</v>
      </c>
      <c r="E193" s="125" t="str">
        <f t="shared" si="47"/>
        <v/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35"/>
      <c r="AI193" s="125" t="str">
        <f t="shared" si="48"/>
        <v/>
      </c>
      <c r="AJ193" s="18"/>
      <c r="AK193" s="35"/>
      <c r="AL193" s="5"/>
      <c r="AM193" s="5"/>
      <c r="AN193" s="5"/>
      <c r="AO193" s="5"/>
      <c r="AP193" s="5"/>
      <c r="AQ193" s="133" t="str">
        <f t="shared" si="49"/>
        <v/>
      </c>
      <c r="AR193" s="133" t="str">
        <f t="shared" si="60"/>
        <v/>
      </c>
      <c r="AS193" s="7" t="str">
        <f>UPPER(IF($AH193="","",IF(COUNTIF($AS$34:$AS192,$AH193)&lt;1,$AH193,"")))</f>
        <v/>
      </c>
      <c r="AT193" s="133" t="str">
        <f t="shared" si="50"/>
        <v/>
      </c>
      <c r="AU193" s="19"/>
      <c r="AV193" s="16"/>
      <c r="AW193" s="134" t="str">
        <f t="shared" si="51"/>
        <v/>
      </c>
      <c r="AX193" s="5"/>
      <c r="AY193" s="144"/>
      <c r="AZ193" s="132" t="str">
        <f t="shared" si="52"/>
        <v/>
      </c>
      <c r="BA193" s="132" t="str">
        <f t="shared" si="53"/>
        <v/>
      </c>
      <c r="BB193" s="132" t="str">
        <f t="shared" si="54"/>
        <v/>
      </c>
      <c r="BC193" s="132" t="str">
        <f t="shared" si="55"/>
        <v/>
      </c>
      <c r="BD193" s="132" t="str">
        <f t="shared" si="56"/>
        <v/>
      </c>
      <c r="BE193" s="132" t="str">
        <f t="shared" si="61"/>
        <v/>
      </c>
      <c r="BF193" s="132" t="str">
        <f t="shared" si="57"/>
        <v/>
      </c>
      <c r="BG193" s="132" t="str">
        <f t="shared" si="58"/>
        <v/>
      </c>
      <c r="BH193" s="132" t="str">
        <f t="shared" si="59"/>
        <v/>
      </c>
      <c r="BI193" s="125"/>
    </row>
    <row r="194" spans="1:61" s="132" customFormat="1" ht="13">
      <c r="A194" s="125" t="str">
        <f t="shared" si="45"/>
        <v/>
      </c>
      <c r="B194" s="130" t="str">
        <f t="shared" si="46"/>
        <v/>
      </c>
      <c r="C194" s="131"/>
      <c r="D194" s="125">
        <v>160</v>
      </c>
      <c r="E194" s="125" t="str">
        <f t="shared" si="47"/>
        <v/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35"/>
      <c r="AI194" s="125" t="str">
        <f t="shared" si="48"/>
        <v/>
      </c>
      <c r="AJ194" s="18"/>
      <c r="AK194" s="35"/>
      <c r="AL194" s="5"/>
      <c r="AM194" s="5"/>
      <c r="AN194" s="5"/>
      <c r="AO194" s="5"/>
      <c r="AP194" s="5"/>
      <c r="AQ194" s="133" t="str">
        <f t="shared" si="49"/>
        <v/>
      </c>
      <c r="AR194" s="133" t="str">
        <f t="shared" si="60"/>
        <v/>
      </c>
      <c r="AS194" s="7" t="str">
        <f>UPPER(IF($AH194="","",IF(COUNTIF($AS$34:$AS193,$AH194)&lt;1,$AH194,"")))</f>
        <v/>
      </c>
      <c r="AT194" s="133" t="str">
        <f t="shared" si="50"/>
        <v/>
      </c>
      <c r="AU194" s="19"/>
      <c r="AV194" s="16"/>
      <c r="AW194" s="134" t="str">
        <f t="shared" si="51"/>
        <v/>
      </c>
      <c r="AX194" s="5"/>
      <c r="AY194" s="144"/>
      <c r="AZ194" s="132" t="str">
        <f t="shared" si="52"/>
        <v/>
      </c>
      <c r="BA194" s="132" t="str">
        <f t="shared" si="53"/>
        <v/>
      </c>
      <c r="BB194" s="132" t="str">
        <f t="shared" si="54"/>
        <v/>
      </c>
      <c r="BC194" s="132" t="str">
        <f t="shared" si="55"/>
        <v/>
      </c>
      <c r="BD194" s="132" t="str">
        <f t="shared" si="56"/>
        <v/>
      </c>
      <c r="BE194" s="132" t="str">
        <f t="shared" si="61"/>
        <v/>
      </c>
      <c r="BF194" s="132" t="str">
        <f t="shared" si="57"/>
        <v/>
      </c>
      <c r="BG194" s="132" t="str">
        <f t="shared" si="58"/>
        <v/>
      </c>
      <c r="BH194" s="132" t="str">
        <f t="shared" si="59"/>
        <v/>
      </c>
      <c r="BI194" s="125"/>
    </row>
    <row r="195" spans="1:61" s="132" customFormat="1" ht="13">
      <c r="A195" s="125" t="str">
        <f t="shared" si="45"/>
        <v/>
      </c>
      <c r="B195" s="130" t="str">
        <f t="shared" si="46"/>
        <v/>
      </c>
      <c r="C195" s="131"/>
      <c r="D195" s="125">
        <v>161</v>
      </c>
      <c r="E195" s="125" t="str">
        <f t="shared" si="47"/>
        <v/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35"/>
      <c r="AI195" s="125" t="str">
        <f t="shared" si="48"/>
        <v/>
      </c>
      <c r="AJ195" s="18"/>
      <c r="AK195" s="35"/>
      <c r="AL195" s="5"/>
      <c r="AM195" s="5"/>
      <c r="AN195" s="5"/>
      <c r="AO195" s="5"/>
      <c r="AP195" s="5"/>
      <c r="AQ195" s="133" t="str">
        <f t="shared" si="49"/>
        <v/>
      </c>
      <c r="AR195" s="133" t="str">
        <f t="shared" si="60"/>
        <v/>
      </c>
      <c r="AS195" s="7" t="str">
        <f>UPPER(IF($AH195="","",IF(COUNTIF($AS$34:$AS194,$AH195)&lt;1,$AH195,"")))</f>
        <v/>
      </c>
      <c r="AT195" s="133" t="str">
        <f t="shared" si="50"/>
        <v/>
      </c>
      <c r="AU195" s="19"/>
      <c r="AV195" s="16"/>
      <c r="AW195" s="134" t="str">
        <f t="shared" si="51"/>
        <v/>
      </c>
      <c r="AX195" s="5"/>
      <c r="AY195" s="144"/>
      <c r="AZ195" s="132" t="str">
        <f t="shared" si="52"/>
        <v/>
      </c>
      <c r="BA195" s="132" t="str">
        <f t="shared" si="53"/>
        <v/>
      </c>
      <c r="BB195" s="132" t="str">
        <f t="shared" si="54"/>
        <v/>
      </c>
      <c r="BC195" s="132" t="str">
        <f t="shared" si="55"/>
        <v/>
      </c>
      <c r="BD195" s="132" t="str">
        <f t="shared" si="56"/>
        <v/>
      </c>
      <c r="BE195" s="132" t="str">
        <f t="shared" si="61"/>
        <v/>
      </c>
      <c r="BF195" s="132" t="str">
        <f t="shared" si="57"/>
        <v/>
      </c>
      <c r="BG195" s="132" t="str">
        <f t="shared" si="58"/>
        <v/>
      </c>
      <c r="BH195" s="132" t="str">
        <f t="shared" si="59"/>
        <v/>
      </c>
      <c r="BI195" s="125"/>
    </row>
    <row r="196" spans="1:61" s="132" customFormat="1" ht="13">
      <c r="A196" s="125" t="str">
        <f t="shared" si="45"/>
        <v/>
      </c>
      <c r="B196" s="130" t="str">
        <f t="shared" si="46"/>
        <v/>
      </c>
      <c r="C196" s="131"/>
      <c r="D196" s="125">
        <v>162</v>
      </c>
      <c r="E196" s="125" t="str">
        <f t="shared" si="47"/>
        <v/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35"/>
      <c r="AI196" s="125" t="str">
        <f t="shared" si="48"/>
        <v/>
      </c>
      <c r="AJ196" s="18"/>
      <c r="AK196" s="35"/>
      <c r="AL196" s="5"/>
      <c r="AM196" s="5"/>
      <c r="AN196" s="5"/>
      <c r="AO196" s="5"/>
      <c r="AP196" s="5"/>
      <c r="AQ196" s="133" t="str">
        <f t="shared" si="49"/>
        <v/>
      </c>
      <c r="AR196" s="133" t="str">
        <f t="shared" si="60"/>
        <v/>
      </c>
      <c r="AS196" s="7" t="str">
        <f>UPPER(IF($AH196="","",IF(COUNTIF($AS$34:$AS195,$AH196)&lt;1,$AH196,"")))</f>
        <v/>
      </c>
      <c r="AT196" s="133" t="str">
        <f t="shared" si="50"/>
        <v/>
      </c>
      <c r="AU196" s="19"/>
      <c r="AV196" s="16"/>
      <c r="AW196" s="134" t="str">
        <f t="shared" si="51"/>
        <v/>
      </c>
      <c r="AX196" s="5"/>
      <c r="AY196" s="144"/>
      <c r="AZ196" s="132" t="str">
        <f t="shared" si="52"/>
        <v/>
      </c>
      <c r="BA196" s="132" t="str">
        <f t="shared" si="53"/>
        <v/>
      </c>
      <c r="BB196" s="132" t="str">
        <f t="shared" si="54"/>
        <v/>
      </c>
      <c r="BC196" s="132" t="str">
        <f t="shared" si="55"/>
        <v/>
      </c>
      <c r="BD196" s="132" t="str">
        <f t="shared" si="56"/>
        <v/>
      </c>
      <c r="BE196" s="132" t="str">
        <f t="shared" si="61"/>
        <v/>
      </c>
      <c r="BF196" s="132" t="str">
        <f t="shared" si="57"/>
        <v/>
      </c>
      <c r="BG196" s="132" t="str">
        <f t="shared" si="58"/>
        <v/>
      </c>
      <c r="BH196" s="132" t="str">
        <f t="shared" si="59"/>
        <v/>
      </c>
      <c r="BI196" s="125"/>
    </row>
    <row r="197" spans="1:61" s="132" customFormat="1" ht="13">
      <c r="A197" s="125" t="str">
        <f t="shared" si="45"/>
        <v/>
      </c>
      <c r="B197" s="130" t="str">
        <f t="shared" si="46"/>
        <v/>
      </c>
      <c r="C197" s="131"/>
      <c r="D197" s="125">
        <v>163</v>
      </c>
      <c r="E197" s="125" t="str">
        <f t="shared" si="47"/>
        <v/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35"/>
      <c r="AI197" s="125" t="str">
        <f t="shared" si="48"/>
        <v/>
      </c>
      <c r="AJ197" s="18"/>
      <c r="AK197" s="35"/>
      <c r="AL197" s="5"/>
      <c r="AM197" s="5"/>
      <c r="AN197" s="5"/>
      <c r="AO197" s="5"/>
      <c r="AP197" s="5"/>
      <c r="AQ197" s="133" t="str">
        <f t="shared" si="49"/>
        <v/>
      </c>
      <c r="AR197" s="133" t="str">
        <f t="shared" si="60"/>
        <v/>
      </c>
      <c r="AS197" s="7" t="str">
        <f>UPPER(IF($AH197="","",IF(COUNTIF($AS$34:$AS196,$AH197)&lt;1,$AH197,"")))</f>
        <v/>
      </c>
      <c r="AT197" s="133" t="str">
        <f t="shared" si="50"/>
        <v/>
      </c>
      <c r="AU197" s="19"/>
      <c r="AV197" s="16"/>
      <c r="AW197" s="134" t="str">
        <f t="shared" si="51"/>
        <v/>
      </c>
      <c r="AX197" s="5"/>
      <c r="AY197" s="144"/>
      <c r="AZ197" s="132" t="str">
        <f t="shared" si="52"/>
        <v/>
      </c>
      <c r="BA197" s="132" t="str">
        <f t="shared" si="53"/>
        <v/>
      </c>
      <c r="BB197" s="132" t="str">
        <f t="shared" si="54"/>
        <v/>
      </c>
      <c r="BC197" s="132" t="str">
        <f t="shared" si="55"/>
        <v/>
      </c>
      <c r="BD197" s="132" t="str">
        <f t="shared" si="56"/>
        <v/>
      </c>
      <c r="BE197" s="132" t="str">
        <f t="shared" si="61"/>
        <v/>
      </c>
      <c r="BF197" s="132" t="str">
        <f t="shared" si="57"/>
        <v/>
      </c>
      <c r="BG197" s="132" t="str">
        <f t="shared" si="58"/>
        <v/>
      </c>
      <c r="BH197" s="132" t="str">
        <f t="shared" si="59"/>
        <v/>
      </c>
      <c r="BI197" s="125"/>
    </row>
    <row r="198" spans="1:61" s="132" customFormat="1" ht="13">
      <c r="A198" s="125" t="str">
        <f t="shared" si="45"/>
        <v/>
      </c>
      <c r="B198" s="130" t="str">
        <f t="shared" si="46"/>
        <v/>
      </c>
      <c r="C198" s="131"/>
      <c r="D198" s="125">
        <v>164</v>
      </c>
      <c r="E198" s="125" t="str">
        <f t="shared" si="47"/>
        <v/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35"/>
      <c r="AI198" s="125" t="str">
        <f t="shared" si="48"/>
        <v/>
      </c>
      <c r="AJ198" s="18"/>
      <c r="AK198" s="35"/>
      <c r="AL198" s="5"/>
      <c r="AM198" s="5"/>
      <c r="AN198" s="5"/>
      <c r="AO198" s="5"/>
      <c r="AP198" s="5"/>
      <c r="AQ198" s="133" t="str">
        <f t="shared" si="49"/>
        <v/>
      </c>
      <c r="AR198" s="133" t="str">
        <f t="shared" si="60"/>
        <v/>
      </c>
      <c r="AS198" s="7" t="str">
        <f>UPPER(IF($AH198="","",IF(COUNTIF($AS$34:$AS197,$AH198)&lt;1,$AH198,"")))</f>
        <v/>
      </c>
      <c r="AT198" s="133" t="str">
        <f t="shared" si="50"/>
        <v/>
      </c>
      <c r="AU198" s="19"/>
      <c r="AV198" s="16"/>
      <c r="AW198" s="134" t="str">
        <f t="shared" si="51"/>
        <v/>
      </c>
      <c r="AX198" s="5"/>
      <c r="AY198" s="144"/>
      <c r="AZ198" s="132" t="str">
        <f t="shared" si="52"/>
        <v/>
      </c>
      <c r="BA198" s="132" t="str">
        <f t="shared" si="53"/>
        <v/>
      </c>
      <c r="BB198" s="132" t="str">
        <f t="shared" si="54"/>
        <v/>
      </c>
      <c r="BC198" s="132" t="str">
        <f t="shared" si="55"/>
        <v/>
      </c>
      <c r="BD198" s="132" t="str">
        <f t="shared" si="56"/>
        <v/>
      </c>
      <c r="BE198" s="132" t="str">
        <f t="shared" si="61"/>
        <v/>
      </c>
      <c r="BF198" s="132" t="str">
        <f t="shared" si="57"/>
        <v/>
      </c>
      <c r="BG198" s="132" t="str">
        <f t="shared" si="58"/>
        <v/>
      </c>
      <c r="BH198" s="132" t="str">
        <f t="shared" si="59"/>
        <v/>
      </c>
      <c r="BI198" s="125"/>
    </row>
    <row r="199" spans="1:61" s="132" customFormat="1" ht="13">
      <c r="A199" s="125" t="str">
        <f t="shared" si="45"/>
        <v/>
      </c>
      <c r="B199" s="130" t="str">
        <f t="shared" si="46"/>
        <v/>
      </c>
      <c r="C199" s="131"/>
      <c r="D199" s="125">
        <v>165</v>
      </c>
      <c r="E199" s="125" t="str">
        <f t="shared" si="47"/>
        <v/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35"/>
      <c r="AI199" s="125" t="str">
        <f t="shared" si="48"/>
        <v/>
      </c>
      <c r="AJ199" s="18"/>
      <c r="AK199" s="35"/>
      <c r="AL199" s="5"/>
      <c r="AM199" s="5"/>
      <c r="AN199" s="5"/>
      <c r="AO199" s="5"/>
      <c r="AP199" s="5"/>
      <c r="AQ199" s="133" t="str">
        <f t="shared" si="49"/>
        <v/>
      </c>
      <c r="AR199" s="133" t="str">
        <f t="shared" si="60"/>
        <v/>
      </c>
      <c r="AS199" s="7" t="str">
        <f>UPPER(IF($AH199="","",IF(COUNTIF($AS$34:$AS198,$AH199)&lt;1,$AH199,"")))</f>
        <v/>
      </c>
      <c r="AT199" s="133" t="str">
        <f t="shared" si="50"/>
        <v/>
      </c>
      <c r="AU199" s="19"/>
      <c r="AV199" s="16"/>
      <c r="AW199" s="134" t="str">
        <f t="shared" si="51"/>
        <v/>
      </c>
      <c r="AX199" s="5"/>
      <c r="AY199" s="144"/>
      <c r="AZ199" s="132" t="str">
        <f t="shared" si="52"/>
        <v/>
      </c>
      <c r="BA199" s="132" t="str">
        <f t="shared" si="53"/>
        <v/>
      </c>
      <c r="BB199" s="132" t="str">
        <f t="shared" si="54"/>
        <v/>
      </c>
      <c r="BC199" s="132" t="str">
        <f t="shared" si="55"/>
        <v/>
      </c>
      <c r="BD199" s="132" t="str">
        <f t="shared" si="56"/>
        <v/>
      </c>
      <c r="BE199" s="132" t="str">
        <f t="shared" si="61"/>
        <v/>
      </c>
      <c r="BF199" s="132" t="str">
        <f t="shared" si="57"/>
        <v/>
      </c>
      <c r="BG199" s="132" t="str">
        <f t="shared" si="58"/>
        <v/>
      </c>
      <c r="BH199" s="132" t="str">
        <f t="shared" si="59"/>
        <v/>
      </c>
      <c r="BI199" s="125"/>
    </row>
    <row r="200" spans="1:61" s="132" customFormat="1" ht="13">
      <c r="A200" s="125" t="str">
        <f t="shared" si="45"/>
        <v/>
      </c>
      <c r="B200" s="130" t="str">
        <f t="shared" si="46"/>
        <v/>
      </c>
      <c r="C200" s="131"/>
      <c r="D200" s="125">
        <v>166</v>
      </c>
      <c r="E200" s="125" t="str">
        <f t="shared" si="47"/>
        <v/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35"/>
      <c r="AI200" s="125" t="str">
        <f t="shared" si="48"/>
        <v/>
      </c>
      <c r="AJ200" s="18"/>
      <c r="AK200" s="35"/>
      <c r="AL200" s="5"/>
      <c r="AM200" s="5"/>
      <c r="AN200" s="5"/>
      <c r="AO200" s="5"/>
      <c r="AP200" s="5"/>
      <c r="AQ200" s="133" t="str">
        <f t="shared" si="49"/>
        <v/>
      </c>
      <c r="AR200" s="133" t="str">
        <f t="shared" si="60"/>
        <v/>
      </c>
      <c r="AS200" s="7" t="str">
        <f>UPPER(IF($AH200="","",IF(COUNTIF($AS$34:$AS199,$AH200)&lt;1,$AH200,"")))</f>
        <v/>
      </c>
      <c r="AT200" s="133" t="str">
        <f t="shared" si="50"/>
        <v/>
      </c>
      <c r="AU200" s="19"/>
      <c r="AV200" s="16"/>
      <c r="AW200" s="134" t="str">
        <f t="shared" si="51"/>
        <v/>
      </c>
      <c r="AX200" s="5"/>
      <c r="AY200" s="144"/>
      <c r="AZ200" s="132" t="str">
        <f t="shared" si="52"/>
        <v/>
      </c>
      <c r="BA200" s="132" t="str">
        <f t="shared" si="53"/>
        <v/>
      </c>
      <c r="BB200" s="132" t="str">
        <f t="shared" si="54"/>
        <v/>
      </c>
      <c r="BC200" s="132" t="str">
        <f t="shared" si="55"/>
        <v/>
      </c>
      <c r="BD200" s="132" t="str">
        <f t="shared" si="56"/>
        <v/>
      </c>
      <c r="BE200" s="132" t="str">
        <f t="shared" si="61"/>
        <v/>
      </c>
      <c r="BF200" s="132" t="str">
        <f t="shared" si="57"/>
        <v/>
      </c>
      <c r="BG200" s="132" t="str">
        <f t="shared" si="58"/>
        <v/>
      </c>
      <c r="BH200" s="132" t="str">
        <f t="shared" si="59"/>
        <v/>
      </c>
      <c r="BI200" s="125"/>
    </row>
    <row r="201" spans="1:61" s="132" customFormat="1" ht="13">
      <c r="A201" s="125" t="str">
        <f t="shared" si="45"/>
        <v/>
      </c>
      <c r="B201" s="130" t="str">
        <f t="shared" si="46"/>
        <v/>
      </c>
      <c r="C201" s="131"/>
      <c r="D201" s="125">
        <v>167</v>
      </c>
      <c r="E201" s="125" t="str">
        <f t="shared" si="47"/>
        <v/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35"/>
      <c r="AI201" s="125" t="str">
        <f t="shared" si="48"/>
        <v/>
      </c>
      <c r="AJ201" s="18"/>
      <c r="AK201" s="35"/>
      <c r="AL201" s="5"/>
      <c r="AM201" s="5"/>
      <c r="AN201" s="5"/>
      <c r="AO201" s="5"/>
      <c r="AP201" s="5"/>
      <c r="AQ201" s="133" t="str">
        <f t="shared" si="49"/>
        <v/>
      </c>
      <c r="AR201" s="133" t="str">
        <f t="shared" si="60"/>
        <v/>
      </c>
      <c r="AS201" s="7" t="str">
        <f>UPPER(IF($AH201="","",IF(COUNTIF($AS$34:$AS200,$AH201)&lt;1,$AH201,"")))</f>
        <v/>
      </c>
      <c r="AT201" s="133" t="str">
        <f t="shared" si="50"/>
        <v/>
      </c>
      <c r="AU201" s="19"/>
      <c r="AV201" s="16"/>
      <c r="AW201" s="134" t="str">
        <f t="shared" si="51"/>
        <v/>
      </c>
      <c r="AX201" s="5"/>
      <c r="AY201" s="144"/>
      <c r="AZ201" s="132" t="str">
        <f t="shared" si="52"/>
        <v/>
      </c>
      <c r="BA201" s="132" t="str">
        <f t="shared" si="53"/>
        <v/>
      </c>
      <c r="BB201" s="132" t="str">
        <f t="shared" si="54"/>
        <v/>
      </c>
      <c r="BC201" s="132" t="str">
        <f t="shared" si="55"/>
        <v/>
      </c>
      <c r="BD201" s="132" t="str">
        <f t="shared" si="56"/>
        <v/>
      </c>
      <c r="BE201" s="132" t="str">
        <f t="shared" si="61"/>
        <v/>
      </c>
      <c r="BF201" s="132" t="str">
        <f t="shared" si="57"/>
        <v/>
      </c>
      <c r="BG201" s="132" t="str">
        <f t="shared" si="58"/>
        <v/>
      </c>
      <c r="BH201" s="132" t="str">
        <f t="shared" si="59"/>
        <v/>
      </c>
      <c r="BI201" s="125"/>
    </row>
    <row r="202" spans="1:61" s="132" customFormat="1" ht="13">
      <c r="A202" s="125" t="str">
        <f t="shared" si="45"/>
        <v/>
      </c>
      <c r="B202" s="130" t="str">
        <f t="shared" si="46"/>
        <v/>
      </c>
      <c r="C202" s="131"/>
      <c r="D202" s="125">
        <v>168</v>
      </c>
      <c r="E202" s="125" t="str">
        <f t="shared" si="47"/>
        <v/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35"/>
      <c r="AI202" s="125" t="str">
        <f t="shared" si="48"/>
        <v/>
      </c>
      <c r="AJ202" s="18"/>
      <c r="AK202" s="35"/>
      <c r="AL202" s="5"/>
      <c r="AM202" s="5"/>
      <c r="AN202" s="5"/>
      <c r="AO202" s="5"/>
      <c r="AP202" s="5"/>
      <c r="AQ202" s="133" t="str">
        <f t="shared" si="49"/>
        <v/>
      </c>
      <c r="AR202" s="133" t="str">
        <f t="shared" si="60"/>
        <v/>
      </c>
      <c r="AS202" s="7" t="str">
        <f>UPPER(IF($AH202="","",IF(COUNTIF($AS$34:$AS201,$AH202)&lt;1,$AH202,"")))</f>
        <v/>
      </c>
      <c r="AT202" s="133" t="str">
        <f t="shared" si="50"/>
        <v/>
      </c>
      <c r="AU202" s="19"/>
      <c r="AV202" s="16"/>
      <c r="AW202" s="134" t="str">
        <f t="shared" si="51"/>
        <v/>
      </c>
      <c r="AX202" s="5"/>
      <c r="AY202" s="144"/>
      <c r="AZ202" s="132" t="str">
        <f t="shared" si="52"/>
        <v/>
      </c>
      <c r="BA202" s="132" t="str">
        <f t="shared" si="53"/>
        <v/>
      </c>
      <c r="BB202" s="132" t="str">
        <f t="shared" si="54"/>
        <v/>
      </c>
      <c r="BC202" s="132" t="str">
        <f t="shared" si="55"/>
        <v/>
      </c>
      <c r="BD202" s="132" t="str">
        <f t="shared" si="56"/>
        <v/>
      </c>
      <c r="BE202" s="132" t="str">
        <f t="shared" si="61"/>
        <v/>
      </c>
      <c r="BF202" s="132" t="str">
        <f t="shared" si="57"/>
        <v/>
      </c>
      <c r="BG202" s="132" t="str">
        <f t="shared" si="58"/>
        <v/>
      </c>
      <c r="BH202" s="132" t="str">
        <f t="shared" si="59"/>
        <v/>
      </c>
      <c r="BI202" s="125"/>
    </row>
    <row r="203" spans="1:61" s="132" customFormat="1" ht="13">
      <c r="A203" s="125" t="str">
        <f t="shared" si="45"/>
        <v/>
      </c>
      <c r="B203" s="130" t="str">
        <f t="shared" si="46"/>
        <v/>
      </c>
      <c r="C203" s="131"/>
      <c r="D203" s="125">
        <v>169</v>
      </c>
      <c r="E203" s="125" t="str">
        <f t="shared" si="47"/>
        <v/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35"/>
      <c r="AI203" s="125" t="str">
        <f t="shared" si="48"/>
        <v/>
      </c>
      <c r="AJ203" s="18"/>
      <c r="AK203" s="35"/>
      <c r="AL203" s="5"/>
      <c r="AM203" s="5"/>
      <c r="AN203" s="5"/>
      <c r="AO203" s="5"/>
      <c r="AP203" s="5"/>
      <c r="AQ203" s="133" t="str">
        <f t="shared" si="49"/>
        <v/>
      </c>
      <c r="AR203" s="133" t="str">
        <f t="shared" si="60"/>
        <v/>
      </c>
      <c r="AS203" s="7" t="str">
        <f>UPPER(IF($AH203="","",IF(COUNTIF($AS$34:$AS202,$AH203)&lt;1,$AH203,"")))</f>
        <v/>
      </c>
      <c r="AT203" s="133" t="str">
        <f t="shared" si="50"/>
        <v/>
      </c>
      <c r="AU203" s="19"/>
      <c r="AV203" s="16"/>
      <c r="AW203" s="134" t="str">
        <f t="shared" si="51"/>
        <v/>
      </c>
      <c r="AX203" s="5"/>
      <c r="AY203" s="144"/>
      <c r="AZ203" s="132" t="str">
        <f t="shared" si="52"/>
        <v/>
      </c>
      <c r="BA203" s="132" t="str">
        <f t="shared" si="53"/>
        <v/>
      </c>
      <c r="BB203" s="132" t="str">
        <f t="shared" si="54"/>
        <v/>
      </c>
      <c r="BC203" s="132" t="str">
        <f t="shared" si="55"/>
        <v/>
      </c>
      <c r="BD203" s="132" t="str">
        <f t="shared" si="56"/>
        <v/>
      </c>
      <c r="BE203" s="132" t="str">
        <f t="shared" si="61"/>
        <v/>
      </c>
      <c r="BF203" s="132" t="str">
        <f t="shared" si="57"/>
        <v/>
      </c>
      <c r="BG203" s="132" t="str">
        <f t="shared" si="58"/>
        <v/>
      </c>
      <c r="BH203" s="132" t="str">
        <f t="shared" si="59"/>
        <v/>
      </c>
      <c r="BI203" s="125"/>
    </row>
    <row r="204" spans="1:61" s="132" customFormat="1" ht="13">
      <c r="A204" s="125" t="str">
        <f t="shared" si="45"/>
        <v/>
      </c>
      <c r="B204" s="130" t="str">
        <f t="shared" si="46"/>
        <v/>
      </c>
      <c r="C204" s="131"/>
      <c r="D204" s="125">
        <v>170</v>
      </c>
      <c r="E204" s="125" t="str">
        <f t="shared" si="47"/>
        <v/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35"/>
      <c r="AI204" s="125" t="str">
        <f t="shared" si="48"/>
        <v/>
      </c>
      <c r="AJ204" s="18"/>
      <c r="AK204" s="35"/>
      <c r="AL204" s="5"/>
      <c r="AM204" s="5"/>
      <c r="AN204" s="5"/>
      <c r="AO204" s="5"/>
      <c r="AP204" s="5"/>
      <c r="AQ204" s="133" t="str">
        <f t="shared" si="49"/>
        <v/>
      </c>
      <c r="AR204" s="133" t="str">
        <f t="shared" si="60"/>
        <v/>
      </c>
      <c r="AS204" s="7" t="str">
        <f>UPPER(IF($AH204="","",IF(COUNTIF($AS$34:$AS203,$AH204)&lt;1,$AH204,"")))</f>
        <v/>
      </c>
      <c r="AT204" s="133" t="str">
        <f t="shared" si="50"/>
        <v/>
      </c>
      <c r="AU204" s="19"/>
      <c r="AV204" s="16"/>
      <c r="AW204" s="134" t="str">
        <f t="shared" si="51"/>
        <v/>
      </c>
      <c r="AX204" s="5"/>
      <c r="AY204" s="144"/>
      <c r="AZ204" s="132" t="str">
        <f t="shared" si="52"/>
        <v/>
      </c>
      <c r="BA204" s="132" t="str">
        <f t="shared" si="53"/>
        <v/>
      </c>
      <c r="BB204" s="132" t="str">
        <f t="shared" si="54"/>
        <v/>
      </c>
      <c r="BC204" s="132" t="str">
        <f t="shared" si="55"/>
        <v/>
      </c>
      <c r="BD204" s="132" t="str">
        <f t="shared" si="56"/>
        <v/>
      </c>
      <c r="BE204" s="132" t="str">
        <f t="shared" si="61"/>
        <v/>
      </c>
      <c r="BF204" s="132" t="str">
        <f t="shared" si="57"/>
        <v/>
      </c>
      <c r="BG204" s="132" t="str">
        <f t="shared" si="58"/>
        <v/>
      </c>
      <c r="BH204" s="132" t="str">
        <f t="shared" si="59"/>
        <v/>
      </c>
      <c r="BI204" s="125"/>
    </row>
    <row r="205" spans="1:61" s="132" customFormat="1" ht="13">
      <c r="A205" s="125" t="str">
        <f t="shared" si="45"/>
        <v/>
      </c>
      <c r="B205" s="130" t="str">
        <f t="shared" si="46"/>
        <v/>
      </c>
      <c r="C205" s="131"/>
      <c r="D205" s="125">
        <v>171</v>
      </c>
      <c r="E205" s="125" t="str">
        <f t="shared" si="47"/>
        <v/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35"/>
      <c r="AI205" s="125" t="str">
        <f t="shared" si="48"/>
        <v/>
      </c>
      <c r="AJ205" s="18"/>
      <c r="AK205" s="35"/>
      <c r="AL205" s="5"/>
      <c r="AM205" s="5"/>
      <c r="AN205" s="5"/>
      <c r="AO205" s="5"/>
      <c r="AP205" s="5"/>
      <c r="AQ205" s="133" t="str">
        <f t="shared" si="49"/>
        <v/>
      </c>
      <c r="AR205" s="133" t="str">
        <f t="shared" si="60"/>
        <v/>
      </c>
      <c r="AS205" s="7" t="str">
        <f>UPPER(IF($AH205="","",IF(COUNTIF($AS$34:$AS204,$AH205)&lt;1,$AH205,"")))</f>
        <v/>
      </c>
      <c r="AT205" s="133" t="str">
        <f t="shared" si="50"/>
        <v/>
      </c>
      <c r="AU205" s="19"/>
      <c r="AV205" s="16"/>
      <c r="AW205" s="134" t="str">
        <f t="shared" si="51"/>
        <v/>
      </c>
      <c r="AX205" s="5"/>
      <c r="AY205" s="144"/>
      <c r="AZ205" s="132" t="str">
        <f t="shared" si="52"/>
        <v/>
      </c>
      <c r="BA205" s="132" t="str">
        <f t="shared" si="53"/>
        <v/>
      </c>
      <c r="BB205" s="132" t="str">
        <f t="shared" si="54"/>
        <v/>
      </c>
      <c r="BC205" s="132" t="str">
        <f t="shared" si="55"/>
        <v/>
      </c>
      <c r="BD205" s="132" t="str">
        <f t="shared" si="56"/>
        <v/>
      </c>
      <c r="BE205" s="132" t="str">
        <f t="shared" si="61"/>
        <v/>
      </c>
      <c r="BF205" s="132" t="str">
        <f t="shared" si="57"/>
        <v/>
      </c>
      <c r="BG205" s="132" t="str">
        <f t="shared" si="58"/>
        <v/>
      </c>
      <c r="BH205" s="132" t="str">
        <f t="shared" si="59"/>
        <v/>
      </c>
      <c r="BI205" s="125"/>
    </row>
    <row r="206" spans="1:61" s="132" customFormat="1" ht="13">
      <c r="A206" s="125" t="str">
        <f t="shared" si="45"/>
        <v/>
      </c>
      <c r="B206" s="130" t="str">
        <f t="shared" si="46"/>
        <v/>
      </c>
      <c r="C206" s="131"/>
      <c r="D206" s="125">
        <v>172</v>
      </c>
      <c r="E206" s="125" t="str">
        <f t="shared" si="47"/>
        <v/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35"/>
      <c r="AI206" s="125" t="str">
        <f t="shared" si="48"/>
        <v/>
      </c>
      <c r="AJ206" s="18"/>
      <c r="AK206" s="35"/>
      <c r="AL206" s="5"/>
      <c r="AM206" s="5"/>
      <c r="AN206" s="5"/>
      <c r="AO206" s="5"/>
      <c r="AP206" s="5"/>
      <c r="AQ206" s="133" t="str">
        <f t="shared" si="49"/>
        <v/>
      </c>
      <c r="AR206" s="133" t="str">
        <f t="shared" si="60"/>
        <v/>
      </c>
      <c r="AS206" s="7" t="str">
        <f>UPPER(IF($AH206="","",IF(COUNTIF($AS$34:$AS205,$AH206)&lt;1,$AH206,"")))</f>
        <v/>
      </c>
      <c r="AT206" s="133" t="str">
        <f t="shared" si="50"/>
        <v/>
      </c>
      <c r="AU206" s="19"/>
      <c r="AV206" s="16"/>
      <c r="AW206" s="134" t="str">
        <f t="shared" si="51"/>
        <v/>
      </c>
      <c r="AX206" s="5"/>
      <c r="AY206" s="144"/>
      <c r="AZ206" s="132" t="str">
        <f t="shared" si="52"/>
        <v/>
      </c>
      <c r="BA206" s="132" t="str">
        <f t="shared" si="53"/>
        <v/>
      </c>
      <c r="BB206" s="132" t="str">
        <f t="shared" si="54"/>
        <v/>
      </c>
      <c r="BC206" s="132" t="str">
        <f t="shared" si="55"/>
        <v/>
      </c>
      <c r="BD206" s="132" t="str">
        <f t="shared" si="56"/>
        <v/>
      </c>
      <c r="BE206" s="132" t="str">
        <f t="shared" si="61"/>
        <v/>
      </c>
      <c r="BF206" s="132" t="str">
        <f t="shared" si="57"/>
        <v/>
      </c>
      <c r="BG206" s="132" t="str">
        <f t="shared" si="58"/>
        <v/>
      </c>
      <c r="BH206" s="132" t="str">
        <f t="shared" si="59"/>
        <v/>
      </c>
      <c r="BI206" s="125"/>
    </row>
    <row r="207" spans="1:61" s="132" customFormat="1" ht="13">
      <c r="A207" s="125" t="str">
        <f t="shared" si="45"/>
        <v/>
      </c>
      <c r="B207" s="130" t="str">
        <f t="shared" si="46"/>
        <v/>
      </c>
      <c r="C207" s="131"/>
      <c r="D207" s="125">
        <v>173</v>
      </c>
      <c r="E207" s="125" t="str">
        <f t="shared" si="47"/>
        <v/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35"/>
      <c r="AI207" s="125" t="str">
        <f t="shared" si="48"/>
        <v/>
      </c>
      <c r="AJ207" s="18"/>
      <c r="AK207" s="35"/>
      <c r="AL207" s="5"/>
      <c r="AM207" s="5"/>
      <c r="AN207" s="5"/>
      <c r="AO207" s="5"/>
      <c r="AP207" s="5"/>
      <c r="AQ207" s="133" t="str">
        <f t="shared" si="49"/>
        <v/>
      </c>
      <c r="AR207" s="133" t="str">
        <f t="shared" si="60"/>
        <v/>
      </c>
      <c r="AS207" s="7" t="str">
        <f>UPPER(IF($AH207="","",IF(COUNTIF($AS$34:$AS206,$AH207)&lt;1,$AH207,"")))</f>
        <v/>
      </c>
      <c r="AT207" s="133" t="str">
        <f t="shared" si="50"/>
        <v/>
      </c>
      <c r="AU207" s="19"/>
      <c r="AV207" s="16"/>
      <c r="AW207" s="134" t="str">
        <f t="shared" si="51"/>
        <v/>
      </c>
      <c r="AX207" s="5"/>
      <c r="AY207" s="144"/>
      <c r="AZ207" s="132" t="str">
        <f t="shared" si="52"/>
        <v/>
      </c>
      <c r="BA207" s="132" t="str">
        <f t="shared" si="53"/>
        <v/>
      </c>
      <c r="BB207" s="132" t="str">
        <f t="shared" si="54"/>
        <v/>
      </c>
      <c r="BC207" s="132" t="str">
        <f t="shared" si="55"/>
        <v/>
      </c>
      <c r="BD207" s="132" t="str">
        <f t="shared" si="56"/>
        <v/>
      </c>
      <c r="BE207" s="132" t="str">
        <f t="shared" si="61"/>
        <v/>
      </c>
      <c r="BF207" s="132" t="str">
        <f t="shared" si="57"/>
        <v/>
      </c>
      <c r="BG207" s="132" t="str">
        <f t="shared" si="58"/>
        <v/>
      </c>
      <c r="BH207" s="132" t="str">
        <f t="shared" si="59"/>
        <v/>
      </c>
      <c r="BI207" s="125"/>
    </row>
    <row r="208" spans="1:61" s="132" customFormat="1" ht="13">
      <c r="A208" s="125" t="str">
        <f t="shared" si="45"/>
        <v/>
      </c>
      <c r="B208" s="130" t="str">
        <f t="shared" si="46"/>
        <v/>
      </c>
      <c r="C208" s="131"/>
      <c r="D208" s="125">
        <v>174</v>
      </c>
      <c r="E208" s="125" t="str">
        <f t="shared" si="47"/>
        <v/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35"/>
      <c r="AI208" s="125" t="str">
        <f t="shared" si="48"/>
        <v/>
      </c>
      <c r="AJ208" s="18"/>
      <c r="AK208" s="35"/>
      <c r="AL208" s="5"/>
      <c r="AM208" s="5"/>
      <c r="AN208" s="5"/>
      <c r="AO208" s="5"/>
      <c r="AP208" s="5"/>
      <c r="AQ208" s="133" t="str">
        <f t="shared" si="49"/>
        <v/>
      </c>
      <c r="AR208" s="133" t="str">
        <f t="shared" si="60"/>
        <v/>
      </c>
      <c r="AS208" s="7" t="str">
        <f>UPPER(IF($AH208="","",IF(COUNTIF($AS$34:$AS207,$AH208)&lt;1,$AH208,"")))</f>
        <v/>
      </c>
      <c r="AT208" s="133" t="str">
        <f t="shared" si="50"/>
        <v/>
      </c>
      <c r="AU208" s="19"/>
      <c r="AV208" s="16"/>
      <c r="AW208" s="134" t="str">
        <f t="shared" si="51"/>
        <v/>
      </c>
      <c r="AX208" s="5"/>
      <c r="AY208" s="144"/>
      <c r="AZ208" s="132" t="str">
        <f t="shared" si="52"/>
        <v/>
      </c>
      <c r="BA208" s="132" t="str">
        <f t="shared" si="53"/>
        <v/>
      </c>
      <c r="BB208" s="132" t="str">
        <f t="shared" si="54"/>
        <v/>
      </c>
      <c r="BC208" s="132" t="str">
        <f t="shared" si="55"/>
        <v/>
      </c>
      <c r="BD208" s="132" t="str">
        <f t="shared" si="56"/>
        <v/>
      </c>
      <c r="BE208" s="132" t="str">
        <f t="shared" si="61"/>
        <v/>
      </c>
      <c r="BF208" s="132" t="str">
        <f t="shared" si="57"/>
        <v/>
      </c>
      <c r="BG208" s="132" t="str">
        <f t="shared" si="58"/>
        <v/>
      </c>
      <c r="BH208" s="132" t="str">
        <f t="shared" si="59"/>
        <v/>
      </c>
      <c r="BI208" s="125"/>
    </row>
    <row r="209" spans="1:61" s="132" customFormat="1" ht="13">
      <c r="A209" s="125" t="str">
        <f t="shared" si="45"/>
        <v/>
      </c>
      <c r="B209" s="130" t="str">
        <f t="shared" si="46"/>
        <v/>
      </c>
      <c r="C209" s="131"/>
      <c r="D209" s="125">
        <v>175</v>
      </c>
      <c r="E209" s="125" t="str">
        <f t="shared" si="47"/>
        <v/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35"/>
      <c r="AI209" s="125" t="str">
        <f t="shared" si="48"/>
        <v/>
      </c>
      <c r="AJ209" s="18"/>
      <c r="AK209" s="35"/>
      <c r="AL209" s="5"/>
      <c r="AM209" s="5"/>
      <c r="AN209" s="5"/>
      <c r="AO209" s="5"/>
      <c r="AP209" s="5"/>
      <c r="AQ209" s="133" t="str">
        <f t="shared" si="49"/>
        <v/>
      </c>
      <c r="AR209" s="133" t="str">
        <f t="shared" si="60"/>
        <v/>
      </c>
      <c r="AS209" s="7" t="str">
        <f>UPPER(IF($AH209="","",IF(COUNTIF($AS$34:$AS208,$AH209)&lt;1,$AH209,"")))</f>
        <v/>
      </c>
      <c r="AT209" s="133" t="str">
        <f t="shared" si="50"/>
        <v/>
      </c>
      <c r="AU209" s="19"/>
      <c r="AV209" s="16"/>
      <c r="AW209" s="134" t="str">
        <f t="shared" si="51"/>
        <v/>
      </c>
      <c r="AX209" s="5"/>
      <c r="AY209" s="144"/>
      <c r="AZ209" s="132" t="str">
        <f t="shared" si="52"/>
        <v/>
      </c>
      <c r="BA209" s="132" t="str">
        <f t="shared" si="53"/>
        <v/>
      </c>
      <c r="BB209" s="132" t="str">
        <f t="shared" si="54"/>
        <v/>
      </c>
      <c r="BC209" s="132" t="str">
        <f t="shared" si="55"/>
        <v/>
      </c>
      <c r="BD209" s="132" t="str">
        <f t="shared" si="56"/>
        <v/>
      </c>
      <c r="BE209" s="132" t="str">
        <f t="shared" si="61"/>
        <v/>
      </c>
      <c r="BF209" s="132" t="str">
        <f t="shared" si="57"/>
        <v/>
      </c>
      <c r="BG209" s="132" t="str">
        <f t="shared" si="58"/>
        <v/>
      </c>
      <c r="BH209" s="132" t="str">
        <f t="shared" si="59"/>
        <v/>
      </c>
      <c r="BI209" s="125"/>
    </row>
    <row r="210" spans="1:61" s="132" customFormat="1" ht="13">
      <c r="A210" s="125" t="str">
        <f t="shared" si="45"/>
        <v/>
      </c>
      <c r="B210" s="130" t="str">
        <f t="shared" si="46"/>
        <v/>
      </c>
      <c r="C210" s="131"/>
      <c r="D210" s="125">
        <v>176</v>
      </c>
      <c r="E210" s="125" t="str">
        <f t="shared" si="47"/>
        <v/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35"/>
      <c r="AI210" s="125" t="str">
        <f t="shared" si="48"/>
        <v/>
      </c>
      <c r="AJ210" s="18"/>
      <c r="AK210" s="35"/>
      <c r="AL210" s="5"/>
      <c r="AM210" s="5"/>
      <c r="AN210" s="5"/>
      <c r="AO210" s="5"/>
      <c r="AP210" s="5"/>
      <c r="AQ210" s="133" t="str">
        <f t="shared" si="49"/>
        <v/>
      </c>
      <c r="AR210" s="133" t="str">
        <f t="shared" si="60"/>
        <v/>
      </c>
      <c r="AS210" s="7" t="str">
        <f>UPPER(IF($AH210="","",IF(COUNTIF($AS$34:$AS209,$AH210)&lt;1,$AH210,"")))</f>
        <v/>
      </c>
      <c r="AT210" s="133" t="str">
        <f t="shared" si="50"/>
        <v/>
      </c>
      <c r="AU210" s="19"/>
      <c r="AV210" s="16"/>
      <c r="AW210" s="134" t="str">
        <f t="shared" si="51"/>
        <v/>
      </c>
      <c r="AX210" s="5"/>
      <c r="AY210" s="144"/>
      <c r="AZ210" s="132" t="str">
        <f t="shared" si="52"/>
        <v/>
      </c>
      <c r="BA210" s="132" t="str">
        <f t="shared" si="53"/>
        <v/>
      </c>
      <c r="BB210" s="132" t="str">
        <f t="shared" si="54"/>
        <v/>
      </c>
      <c r="BC210" s="132" t="str">
        <f t="shared" si="55"/>
        <v/>
      </c>
      <c r="BD210" s="132" t="str">
        <f t="shared" si="56"/>
        <v/>
      </c>
      <c r="BE210" s="132" t="str">
        <f t="shared" si="61"/>
        <v/>
      </c>
      <c r="BF210" s="132" t="str">
        <f t="shared" si="57"/>
        <v/>
      </c>
      <c r="BG210" s="132" t="str">
        <f t="shared" si="58"/>
        <v/>
      </c>
      <c r="BH210" s="132" t="str">
        <f t="shared" si="59"/>
        <v/>
      </c>
      <c r="BI210" s="125"/>
    </row>
    <row r="211" spans="1:61" s="132" customFormat="1" ht="13">
      <c r="A211" s="125" t="str">
        <f t="shared" si="45"/>
        <v/>
      </c>
      <c r="B211" s="130" t="str">
        <f t="shared" si="46"/>
        <v/>
      </c>
      <c r="C211" s="131"/>
      <c r="D211" s="125">
        <v>177</v>
      </c>
      <c r="E211" s="125" t="str">
        <f t="shared" si="47"/>
        <v/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35"/>
      <c r="AI211" s="125" t="str">
        <f t="shared" si="48"/>
        <v/>
      </c>
      <c r="AJ211" s="18"/>
      <c r="AK211" s="35"/>
      <c r="AL211" s="5"/>
      <c r="AM211" s="5"/>
      <c r="AN211" s="5"/>
      <c r="AO211" s="5"/>
      <c r="AP211" s="5"/>
      <c r="AQ211" s="133" t="str">
        <f t="shared" si="49"/>
        <v/>
      </c>
      <c r="AR211" s="133" t="str">
        <f t="shared" si="60"/>
        <v/>
      </c>
      <c r="AS211" s="7" t="str">
        <f>UPPER(IF($AH211="","",IF(COUNTIF($AS$34:$AS210,$AH211)&lt;1,$AH211,"")))</f>
        <v/>
      </c>
      <c r="AT211" s="133" t="str">
        <f t="shared" si="50"/>
        <v/>
      </c>
      <c r="AU211" s="19"/>
      <c r="AV211" s="16"/>
      <c r="AW211" s="134" t="str">
        <f t="shared" si="51"/>
        <v/>
      </c>
      <c r="AX211" s="5"/>
      <c r="AY211" s="144"/>
      <c r="AZ211" s="132" t="str">
        <f t="shared" si="52"/>
        <v/>
      </c>
      <c r="BA211" s="132" t="str">
        <f t="shared" si="53"/>
        <v/>
      </c>
      <c r="BB211" s="132" t="str">
        <f t="shared" si="54"/>
        <v/>
      </c>
      <c r="BC211" s="132" t="str">
        <f t="shared" si="55"/>
        <v/>
      </c>
      <c r="BD211" s="132" t="str">
        <f t="shared" si="56"/>
        <v/>
      </c>
      <c r="BE211" s="132" t="str">
        <f t="shared" si="61"/>
        <v/>
      </c>
      <c r="BF211" s="132" t="str">
        <f t="shared" si="57"/>
        <v/>
      </c>
      <c r="BG211" s="132" t="str">
        <f t="shared" si="58"/>
        <v/>
      </c>
      <c r="BH211" s="132" t="str">
        <f t="shared" si="59"/>
        <v/>
      </c>
      <c r="BI211" s="125"/>
    </row>
    <row r="212" spans="1:61" s="132" customFormat="1" ht="13">
      <c r="A212" s="125" t="str">
        <f t="shared" si="45"/>
        <v/>
      </c>
      <c r="B212" s="130" t="str">
        <f t="shared" si="46"/>
        <v/>
      </c>
      <c r="C212" s="131"/>
      <c r="D212" s="125">
        <v>178</v>
      </c>
      <c r="E212" s="125" t="str">
        <f t="shared" si="47"/>
        <v/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35"/>
      <c r="AI212" s="125" t="str">
        <f t="shared" si="48"/>
        <v/>
      </c>
      <c r="AJ212" s="18"/>
      <c r="AK212" s="35"/>
      <c r="AL212" s="5"/>
      <c r="AM212" s="5"/>
      <c r="AN212" s="5"/>
      <c r="AO212" s="5"/>
      <c r="AP212" s="5"/>
      <c r="AQ212" s="133" t="str">
        <f t="shared" si="49"/>
        <v/>
      </c>
      <c r="AR212" s="133" t="str">
        <f t="shared" si="60"/>
        <v/>
      </c>
      <c r="AS212" s="7" t="str">
        <f>UPPER(IF($AH212="","",IF(COUNTIF($AS$34:$AS211,$AH212)&lt;1,$AH212,"")))</f>
        <v/>
      </c>
      <c r="AT212" s="133" t="str">
        <f t="shared" si="50"/>
        <v/>
      </c>
      <c r="AU212" s="19"/>
      <c r="AV212" s="16"/>
      <c r="AW212" s="134" t="str">
        <f t="shared" si="51"/>
        <v/>
      </c>
      <c r="AX212" s="5"/>
      <c r="AY212" s="144"/>
      <c r="AZ212" s="132" t="str">
        <f t="shared" si="52"/>
        <v/>
      </c>
      <c r="BA212" s="132" t="str">
        <f t="shared" si="53"/>
        <v/>
      </c>
      <c r="BB212" s="132" t="str">
        <f t="shared" si="54"/>
        <v/>
      </c>
      <c r="BC212" s="132" t="str">
        <f t="shared" si="55"/>
        <v/>
      </c>
      <c r="BD212" s="132" t="str">
        <f t="shared" si="56"/>
        <v/>
      </c>
      <c r="BE212" s="132" t="str">
        <f t="shared" si="61"/>
        <v/>
      </c>
      <c r="BF212" s="132" t="str">
        <f t="shared" si="57"/>
        <v/>
      </c>
      <c r="BG212" s="132" t="str">
        <f t="shared" si="58"/>
        <v/>
      </c>
      <c r="BH212" s="132" t="str">
        <f t="shared" si="59"/>
        <v/>
      </c>
      <c r="BI212" s="125"/>
    </row>
    <row r="213" spans="1:61" s="132" customFormat="1" ht="13">
      <c r="A213" s="125" t="str">
        <f t="shared" si="45"/>
        <v/>
      </c>
      <c r="B213" s="130" t="str">
        <f t="shared" si="46"/>
        <v/>
      </c>
      <c r="C213" s="131"/>
      <c r="D213" s="125">
        <v>179</v>
      </c>
      <c r="E213" s="125" t="str">
        <f t="shared" si="47"/>
        <v/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35"/>
      <c r="AI213" s="125" t="str">
        <f t="shared" si="48"/>
        <v/>
      </c>
      <c r="AJ213" s="18"/>
      <c r="AK213" s="35"/>
      <c r="AL213" s="5"/>
      <c r="AM213" s="5"/>
      <c r="AN213" s="5"/>
      <c r="AO213" s="5"/>
      <c r="AP213" s="5"/>
      <c r="AQ213" s="133" t="str">
        <f t="shared" si="49"/>
        <v/>
      </c>
      <c r="AR213" s="133" t="str">
        <f t="shared" si="60"/>
        <v/>
      </c>
      <c r="AS213" s="7" t="str">
        <f>UPPER(IF($AH213="","",IF(COUNTIF($AS$34:$AS212,$AH213)&lt;1,$AH213,"")))</f>
        <v/>
      </c>
      <c r="AT213" s="133" t="str">
        <f t="shared" si="50"/>
        <v/>
      </c>
      <c r="AU213" s="19"/>
      <c r="AV213" s="16"/>
      <c r="AW213" s="134" t="str">
        <f t="shared" si="51"/>
        <v/>
      </c>
      <c r="AX213" s="5"/>
      <c r="AY213" s="144"/>
      <c r="AZ213" s="132" t="str">
        <f t="shared" si="52"/>
        <v/>
      </c>
      <c r="BA213" s="132" t="str">
        <f t="shared" si="53"/>
        <v/>
      </c>
      <c r="BB213" s="132" t="str">
        <f t="shared" si="54"/>
        <v/>
      </c>
      <c r="BC213" s="132" t="str">
        <f t="shared" si="55"/>
        <v/>
      </c>
      <c r="BD213" s="132" t="str">
        <f t="shared" si="56"/>
        <v/>
      </c>
      <c r="BE213" s="132" t="str">
        <f t="shared" si="61"/>
        <v/>
      </c>
      <c r="BF213" s="132" t="str">
        <f t="shared" si="57"/>
        <v/>
      </c>
      <c r="BG213" s="132" t="str">
        <f t="shared" si="58"/>
        <v/>
      </c>
      <c r="BH213" s="132" t="str">
        <f t="shared" si="59"/>
        <v/>
      </c>
      <c r="BI213" s="125"/>
    </row>
    <row r="214" spans="1:61" s="132" customFormat="1" ht="13">
      <c r="A214" s="125" t="str">
        <f t="shared" si="45"/>
        <v/>
      </c>
      <c r="B214" s="130" t="str">
        <f t="shared" si="46"/>
        <v/>
      </c>
      <c r="C214" s="131"/>
      <c r="D214" s="125">
        <v>180</v>
      </c>
      <c r="E214" s="125" t="str">
        <f t="shared" si="47"/>
        <v/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35"/>
      <c r="AI214" s="125" t="str">
        <f t="shared" si="48"/>
        <v/>
      </c>
      <c r="AJ214" s="18"/>
      <c r="AK214" s="35"/>
      <c r="AL214" s="5"/>
      <c r="AM214" s="5"/>
      <c r="AN214" s="5"/>
      <c r="AO214" s="5"/>
      <c r="AP214" s="5"/>
      <c r="AQ214" s="133" t="str">
        <f t="shared" si="49"/>
        <v/>
      </c>
      <c r="AR214" s="133" t="str">
        <f t="shared" si="60"/>
        <v/>
      </c>
      <c r="AS214" s="7" t="str">
        <f>UPPER(IF($AH214="","",IF(COUNTIF($AS$34:$AS213,$AH214)&lt;1,$AH214,"")))</f>
        <v/>
      </c>
      <c r="AT214" s="133" t="str">
        <f t="shared" si="50"/>
        <v/>
      </c>
      <c r="AU214" s="19"/>
      <c r="AV214" s="16"/>
      <c r="AW214" s="134" t="str">
        <f t="shared" si="51"/>
        <v/>
      </c>
      <c r="AX214" s="5"/>
      <c r="AY214" s="144"/>
      <c r="AZ214" s="132" t="str">
        <f t="shared" si="52"/>
        <v/>
      </c>
      <c r="BA214" s="132" t="str">
        <f t="shared" si="53"/>
        <v/>
      </c>
      <c r="BB214" s="132" t="str">
        <f t="shared" si="54"/>
        <v/>
      </c>
      <c r="BC214" s="132" t="str">
        <f t="shared" si="55"/>
        <v/>
      </c>
      <c r="BD214" s="132" t="str">
        <f t="shared" si="56"/>
        <v/>
      </c>
      <c r="BE214" s="132" t="str">
        <f t="shared" si="61"/>
        <v/>
      </c>
      <c r="BF214" s="132" t="str">
        <f t="shared" si="57"/>
        <v/>
      </c>
      <c r="BG214" s="132" t="str">
        <f t="shared" si="58"/>
        <v/>
      </c>
      <c r="BH214" s="132" t="str">
        <f t="shared" si="59"/>
        <v/>
      </c>
      <c r="BI214" s="125"/>
    </row>
    <row r="215" spans="1:61" s="132" customFormat="1" ht="13">
      <c r="A215" s="125" t="str">
        <f t="shared" si="45"/>
        <v/>
      </c>
      <c r="B215" s="130" t="str">
        <f t="shared" si="46"/>
        <v/>
      </c>
      <c r="C215" s="131"/>
      <c r="D215" s="125">
        <v>181</v>
      </c>
      <c r="E215" s="125" t="str">
        <f t="shared" si="47"/>
        <v/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35"/>
      <c r="AI215" s="125" t="str">
        <f t="shared" si="48"/>
        <v/>
      </c>
      <c r="AJ215" s="18"/>
      <c r="AK215" s="35"/>
      <c r="AL215" s="5"/>
      <c r="AM215" s="5"/>
      <c r="AN215" s="5"/>
      <c r="AO215" s="5"/>
      <c r="AP215" s="5"/>
      <c r="AQ215" s="133" t="str">
        <f t="shared" si="49"/>
        <v/>
      </c>
      <c r="AR215" s="133" t="str">
        <f t="shared" si="60"/>
        <v/>
      </c>
      <c r="AS215" s="7" t="str">
        <f>UPPER(IF($AH215="","",IF(COUNTIF($AS$34:$AS214,$AH215)&lt;1,$AH215,"")))</f>
        <v/>
      </c>
      <c r="AT215" s="133" t="str">
        <f t="shared" si="50"/>
        <v/>
      </c>
      <c r="AU215" s="19"/>
      <c r="AV215" s="16"/>
      <c r="AW215" s="134" t="str">
        <f t="shared" si="51"/>
        <v/>
      </c>
      <c r="AX215" s="5"/>
      <c r="AY215" s="144"/>
      <c r="AZ215" s="132" t="str">
        <f t="shared" si="52"/>
        <v/>
      </c>
      <c r="BA215" s="132" t="str">
        <f t="shared" si="53"/>
        <v/>
      </c>
      <c r="BB215" s="132" t="str">
        <f t="shared" si="54"/>
        <v/>
      </c>
      <c r="BC215" s="132" t="str">
        <f t="shared" si="55"/>
        <v/>
      </c>
      <c r="BD215" s="132" t="str">
        <f t="shared" si="56"/>
        <v/>
      </c>
      <c r="BE215" s="132" t="str">
        <f t="shared" si="61"/>
        <v/>
      </c>
      <c r="BF215" s="132" t="str">
        <f t="shared" si="57"/>
        <v/>
      </c>
      <c r="BG215" s="132" t="str">
        <f t="shared" si="58"/>
        <v/>
      </c>
      <c r="BH215" s="132" t="str">
        <f t="shared" si="59"/>
        <v/>
      </c>
      <c r="BI215" s="125"/>
    </row>
    <row r="216" spans="1:61" s="132" customFormat="1" ht="13">
      <c r="A216" s="125" t="str">
        <f t="shared" si="45"/>
        <v/>
      </c>
      <c r="B216" s="130" t="str">
        <f t="shared" si="46"/>
        <v/>
      </c>
      <c r="C216" s="131"/>
      <c r="D216" s="125">
        <v>182</v>
      </c>
      <c r="E216" s="125" t="str">
        <f t="shared" si="47"/>
        <v/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35"/>
      <c r="AI216" s="125" t="str">
        <f t="shared" si="48"/>
        <v/>
      </c>
      <c r="AJ216" s="18"/>
      <c r="AK216" s="35"/>
      <c r="AL216" s="5"/>
      <c r="AM216" s="5"/>
      <c r="AN216" s="5"/>
      <c r="AO216" s="5"/>
      <c r="AP216" s="5"/>
      <c r="AQ216" s="133" t="str">
        <f t="shared" si="49"/>
        <v/>
      </c>
      <c r="AR216" s="133" t="str">
        <f t="shared" si="60"/>
        <v/>
      </c>
      <c r="AS216" s="7" t="str">
        <f>UPPER(IF($AH216="","",IF(COUNTIF($AS$34:$AS215,$AH216)&lt;1,$AH216,"")))</f>
        <v/>
      </c>
      <c r="AT216" s="133" t="str">
        <f t="shared" si="50"/>
        <v/>
      </c>
      <c r="AU216" s="19"/>
      <c r="AV216" s="16"/>
      <c r="AW216" s="134" t="str">
        <f t="shared" si="51"/>
        <v/>
      </c>
      <c r="AX216" s="5"/>
      <c r="AY216" s="144"/>
      <c r="AZ216" s="132" t="str">
        <f t="shared" si="52"/>
        <v/>
      </c>
      <c r="BA216" s="132" t="str">
        <f t="shared" si="53"/>
        <v/>
      </c>
      <c r="BB216" s="132" t="str">
        <f t="shared" si="54"/>
        <v/>
      </c>
      <c r="BC216" s="132" t="str">
        <f t="shared" si="55"/>
        <v/>
      </c>
      <c r="BD216" s="132" t="str">
        <f t="shared" si="56"/>
        <v/>
      </c>
      <c r="BE216" s="132" t="str">
        <f t="shared" si="61"/>
        <v/>
      </c>
      <c r="BF216" s="132" t="str">
        <f t="shared" si="57"/>
        <v/>
      </c>
      <c r="BG216" s="132" t="str">
        <f t="shared" si="58"/>
        <v/>
      </c>
      <c r="BH216" s="132" t="str">
        <f t="shared" si="59"/>
        <v/>
      </c>
      <c r="BI216" s="125"/>
    </row>
    <row r="217" spans="1:61" s="132" customFormat="1" ht="13">
      <c r="A217" s="125" t="str">
        <f t="shared" si="45"/>
        <v/>
      </c>
      <c r="B217" s="130" t="str">
        <f t="shared" si="46"/>
        <v/>
      </c>
      <c r="C217" s="131"/>
      <c r="D217" s="125">
        <v>183</v>
      </c>
      <c r="E217" s="125" t="str">
        <f t="shared" si="47"/>
        <v/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35"/>
      <c r="AI217" s="125" t="str">
        <f t="shared" si="48"/>
        <v/>
      </c>
      <c r="AJ217" s="18"/>
      <c r="AK217" s="35"/>
      <c r="AL217" s="5"/>
      <c r="AM217" s="5"/>
      <c r="AN217" s="5"/>
      <c r="AO217" s="5"/>
      <c r="AP217" s="5"/>
      <c r="AQ217" s="133" t="str">
        <f t="shared" si="49"/>
        <v/>
      </c>
      <c r="AR217" s="133" t="str">
        <f t="shared" si="60"/>
        <v/>
      </c>
      <c r="AS217" s="7" t="str">
        <f>UPPER(IF($AH217="","",IF(COUNTIF($AS$34:$AS216,$AH217)&lt;1,$AH217,"")))</f>
        <v/>
      </c>
      <c r="AT217" s="133" t="str">
        <f t="shared" si="50"/>
        <v/>
      </c>
      <c r="AU217" s="19"/>
      <c r="AV217" s="16"/>
      <c r="AW217" s="134" t="str">
        <f t="shared" si="51"/>
        <v/>
      </c>
      <c r="AX217" s="5"/>
      <c r="AY217" s="144"/>
      <c r="AZ217" s="132" t="str">
        <f t="shared" si="52"/>
        <v/>
      </c>
      <c r="BA217" s="132" t="str">
        <f t="shared" si="53"/>
        <v/>
      </c>
      <c r="BB217" s="132" t="str">
        <f t="shared" si="54"/>
        <v/>
      </c>
      <c r="BC217" s="132" t="str">
        <f t="shared" si="55"/>
        <v/>
      </c>
      <c r="BD217" s="132" t="str">
        <f t="shared" si="56"/>
        <v/>
      </c>
      <c r="BE217" s="132" t="str">
        <f t="shared" si="61"/>
        <v/>
      </c>
      <c r="BF217" s="132" t="str">
        <f t="shared" si="57"/>
        <v/>
      </c>
      <c r="BG217" s="132" t="str">
        <f t="shared" si="58"/>
        <v/>
      </c>
      <c r="BH217" s="132" t="str">
        <f t="shared" si="59"/>
        <v/>
      </c>
      <c r="BI217" s="125"/>
    </row>
    <row r="218" spans="1:61" s="132" customFormat="1" ht="13">
      <c r="A218" s="125" t="str">
        <f t="shared" si="45"/>
        <v/>
      </c>
      <c r="B218" s="130" t="str">
        <f t="shared" si="46"/>
        <v/>
      </c>
      <c r="C218" s="131"/>
      <c r="D218" s="125">
        <v>184</v>
      </c>
      <c r="E218" s="125" t="str">
        <f t="shared" si="47"/>
        <v/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35"/>
      <c r="AI218" s="125" t="str">
        <f t="shared" si="48"/>
        <v/>
      </c>
      <c r="AJ218" s="18"/>
      <c r="AK218" s="35"/>
      <c r="AL218" s="5"/>
      <c r="AM218" s="5"/>
      <c r="AN218" s="5"/>
      <c r="AO218" s="5"/>
      <c r="AP218" s="5"/>
      <c r="AQ218" s="133" t="str">
        <f t="shared" si="49"/>
        <v/>
      </c>
      <c r="AR218" s="133" t="str">
        <f t="shared" si="60"/>
        <v/>
      </c>
      <c r="AS218" s="7" t="str">
        <f>UPPER(IF($AH218="","",IF(COUNTIF($AS$34:$AS217,$AH218)&lt;1,$AH218,"")))</f>
        <v/>
      </c>
      <c r="AT218" s="133" t="str">
        <f t="shared" si="50"/>
        <v/>
      </c>
      <c r="AU218" s="19"/>
      <c r="AV218" s="16"/>
      <c r="AW218" s="134" t="str">
        <f t="shared" si="51"/>
        <v/>
      </c>
      <c r="AX218" s="5"/>
      <c r="AY218" s="144"/>
      <c r="AZ218" s="132" t="str">
        <f t="shared" si="52"/>
        <v/>
      </c>
      <c r="BA218" s="132" t="str">
        <f t="shared" si="53"/>
        <v/>
      </c>
      <c r="BB218" s="132" t="str">
        <f t="shared" si="54"/>
        <v/>
      </c>
      <c r="BC218" s="132" t="str">
        <f t="shared" si="55"/>
        <v/>
      </c>
      <c r="BD218" s="132" t="str">
        <f t="shared" si="56"/>
        <v/>
      </c>
      <c r="BE218" s="132" t="str">
        <f t="shared" si="61"/>
        <v/>
      </c>
      <c r="BF218" s="132" t="str">
        <f t="shared" si="57"/>
        <v/>
      </c>
      <c r="BG218" s="132" t="str">
        <f t="shared" si="58"/>
        <v/>
      </c>
      <c r="BH218" s="132" t="str">
        <f t="shared" si="59"/>
        <v/>
      </c>
      <c r="BI218" s="125"/>
    </row>
    <row r="219" spans="1:61" s="132" customFormat="1" ht="13">
      <c r="A219" s="125" t="str">
        <f t="shared" si="45"/>
        <v/>
      </c>
      <c r="B219" s="130" t="str">
        <f t="shared" si="46"/>
        <v/>
      </c>
      <c r="C219" s="131"/>
      <c r="D219" s="125">
        <v>185</v>
      </c>
      <c r="E219" s="125" t="str">
        <f t="shared" si="47"/>
        <v/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35"/>
      <c r="AI219" s="125" t="str">
        <f t="shared" si="48"/>
        <v/>
      </c>
      <c r="AJ219" s="18"/>
      <c r="AK219" s="35"/>
      <c r="AL219" s="5"/>
      <c r="AM219" s="5"/>
      <c r="AN219" s="5"/>
      <c r="AO219" s="5"/>
      <c r="AP219" s="5"/>
      <c r="AQ219" s="133" t="str">
        <f t="shared" si="49"/>
        <v/>
      </c>
      <c r="AR219" s="133" t="str">
        <f t="shared" si="60"/>
        <v/>
      </c>
      <c r="AS219" s="7" t="str">
        <f>UPPER(IF($AH219="","",IF(COUNTIF($AS$34:$AS218,$AH219)&lt;1,$AH219,"")))</f>
        <v/>
      </c>
      <c r="AT219" s="133" t="str">
        <f t="shared" si="50"/>
        <v/>
      </c>
      <c r="AU219" s="19"/>
      <c r="AV219" s="16"/>
      <c r="AW219" s="134" t="str">
        <f t="shared" si="51"/>
        <v/>
      </c>
      <c r="AX219" s="5"/>
      <c r="AY219" s="144"/>
      <c r="AZ219" s="132" t="str">
        <f t="shared" si="52"/>
        <v/>
      </c>
      <c r="BA219" s="132" t="str">
        <f t="shared" si="53"/>
        <v/>
      </c>
      <c r="BB219" s="132" t="str">
        <f t="shared" si="54"/>
        <v/>
      </c>
      <c r="BC219" s="132" t="str">
        <f t="shared" si="55"/>
        <v/>
      </c>
      <c r="BD219" s="132" t="str">
        <f t="shared" si="56"/>
        <v/>
      </c>
      <c r="BE219" s="132" t="str">
        <f t="shared" si="61"/>
        <v/>
      </c>
      <c r="BF219" s="132" t="str">
        <f t="shared" si="57"/>
        <v/>
      </c>
      <c r="BG219" s="132" t="str">
        <f t="shared" si="58"/>
        <v/>
      </c>
      <c r="BH219" s="132" t="str">
        <f t="shared" si="59"/>
        <v/>
      </c>
      <c r="BI219" s="125"/>
    </row>
    <row r="220" spans="1:61" s="132" customFormat="1" ht="13">
      <c r="A220" s="125" t="str">
        <f t="shared" si="45"/>
        <v/>
      </c>
      <c r="B220" s="130" t="str">
        <f t="shared" si="46"/>
        <v/>
      </c>
      <c r="C220" s="131"/>
      <c r="D220" s="125">
        <v>186</v>
      </c>
      <c r="E220" s="125" t="str">
        <f t="shared" si="47"/>
        <v/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35"/>
      <c r="AI220" s="125" t="str">
        <f t="shared" si="48"/>
        <v/>
      </c>
      <c r="AJ220" s="18"/>
      <c r="AK220" s="35"/>
      <c r="AL220" s="5"/>
      <c r="AM220" s="5"/>
      <c r="AN220" s="5"/>
      <c r="AO220" s="5"/>
      <c r="AP220" s="5"/>
      <c r="AQ220" s="133" t="str">
        <f t="shared" si="49"/>
        <v/>
      </c>
      <c r="AR220" s="133" t="str">
        <f t="shared" si="60"/>
        <v/>
      </c>
      <c r="AS220" s="7" t="str">
        <f>UPPER(IF($AH220="","",IF(COUNTIF($AS$34:$AS219,$AH220)&lt;1,$AH220,"")))</f>
        <v/>
      </c>
      <c r="AT220" s="133" t="str">
        <f t="shared" si="50"/>
        <v/>
      </c>
      <c r="AU220" s="19"/>
      <c r="AV220" s="16"/>
      <c r="AW220" s="134" t="str">
        <f t="shared" si="51"/>
        <v/>
      </c>
      <c r="AX220" s="5"/>
      <c r="AY220" s="144"/>
      <c r="AZ220" s="132" t="str">
        <f t="shared" si="52"/>
        <v/>
      </c>
      <c r="BA220" s="132" t="str">
        <f t="shared" si="53"/>
        <v/>
      </c>
      <c r="BB220" s="132" t="str">
        <f t="shared" si="54"/>
        <v/>
      </c>
      <c r="BC220" s="132" t="str">
        <f t="shared" si="55"/>
        <v/>
      </c>
      <c r="BD220" s="132" t="str">
        <f t="shared" si="56"/>
        <v/>
      </c>
      <c r="BE220" s="132" t="str">
        <f t="shared" si="61"/>
        <v/>
      </c>
      <c r="BF220" s="132" t="str">
        <f t="shared" si="57"/>
        <v/>
      </c>
      <c r="BG220" s="132" t="str">
        <f t="shared" si="58"/>
        <v/>
      </c>
      <c r="BH220" s="132" t="str">
        <f t="shared" si="59"/>
        <v/>
      </c>
      <c r="BI220" s="125"/>
    </row>
    <row r="221" spans="1:61" s="132" customFormat="1" ht="13">
      <c r="A221" s="125" t="str">
        <f t="shared" si="45"/>
        <v/>
      </c>
      <c r="B221" s="130" t="str">
        <f t="shared" si="46"/>
        <v/>
      </c>
      <c r="C221" s="131"/>
      <c r="D221" s="125">
        <v>187</v>
      </c>
      <c r="E221" s="125" t="str">
        <f t="shared" si="47"/>
        <v/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35"/>
      <c r="AI221" s="125" t="str">
        <f t="shared" si="48"/>
        <v/>
      </c>
      <c r="AJ221" s="18"/>
      <c r="AK221" s="35"/>
      <c r="AL221" s="5"/>
      <c r="AM221" s="5"/>
      <c r="AN221" s="5"/>
      <c r="AO221" s="5"/>
      <c r="AP221" s="5"/>
      <c r="AQ221" s="133" t="str">
        <f t="shared" si="49"/>
        <v/>
      </c>
      <c r="AR221" s="133" t="str">
        <f t="shared" si="60"/>
        <v/>
      </c>
      <c r="AS221" s="7" t="str">
        <f>UPPER(IF($AH221="","",IF(COUNTIF($AS$34:$AS220,$AH221)&lt;1,$AH221,"")))</f>
        <v/>
      </c>
      <c r="AT221" s="133" t="str">
        <f t="shared" si="50"/>
        <v/>
      </c>
      <c r="AU221" s="19"/>
      <c r="AV221" s="16"/>
      <c r="AW221" s="134" t="str">
        <f t="shared" si="51"/>
        <v/>
      </c>
      <c r="AX221" s="5"/>
      <c r="AY221" s="144"/>
      <c r="AZ221" s="132" t="str">
        <f t="shared" si="52"/>
        <v/>
      </c>
      <c r="BA221" s="132" t="str">
        <f t="shared" si="53"/>
        <v/>
      </c>
      <c r="BB221" s="132" t="str">
        <f t="shared" si="54"/>
        <v/>
      </c>
      <c r="BC221" s="132" t="str">
        <f t="shared" si="55"/>
        <v/>
      </c>
      <c r="BD221" s="132" t="str">
        <f t="shared" si="56"/>
        <v/>
      </c>
      <c r="BE221" s="132" t="str">
        <f t="shared" si="61"/>
        <v/>
      </c>
      <c r="BF221" s="132" t="str">
        <f t="shared" si="57"/>
        <v/>
      </c>
      <c r="BG221" s="132" t="str">
        <f t="shared" si="58"/>
        <v/>
      </c>
      <c r="BH221" s="132" t="str">
        <f t="shared" si="59"/>
        <v/>
      </c>
      <c r="BI221" s="125"/>
    </row>
    <row r="222" spans="1:61" s="132" customFormat="1" ht="13">
      <c r="A222" s="125" t="str">
        <f t="shared" si="45"/>
        <v/>
      </c>
      <c r="B222" s="130" t="str">
        <f t="shared" si="46"/>
        <v/>
      </c>
      <c r="C222" s="131"/>
      <c r="D222" s="125">
        <v>188</v>
      </c>
      <c r="E222" s="125" t="str">
        <f t="shared" si="47"/>
        <v/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35"/>
      <c r="AI222" s="125" t="str">
        <f t="shared" si="48"/>
        <v/>
      </c>
      <c r="AJ222" s="18"/>
      <c r="AK222" s="35"/>
      <c r="AL222" s="5"/>
      <c r="AM222" s="5"/>
      <c r="AN222" s="5"/>
      <c r="AO222" s="5"/>
      <c r="AP222" s="5"/>
      <c r="AQ222" s="133" t="str">
        <f t="shared" si="49"/>
        <v/>
      </c>
      <c r="AR222" s="133" t="str">
        <f t="shared" si="60"/>
        <v/>
      </c>
      <c r="AS222" s="7" t="str">
        <f>UPPER(IF($AH222="","",IF(COUNTIF($AS$34:$AS221,$AH222)&lt;1,$AH222,"")))</f>
        <v/>
      </c>
      <c r="AT222" s="133" t="str">
        <f t="shared" si="50"/>
        <v/>
      </c>
      <c r="AU222" s="19"/>
      <c r="AV222" s="16"/>
      <c r="AW222" s="134" t="str">
        <f t="shared" si="51"/>
        <v/>
      </c>
      <c r="AX222" s="5"/>
      <c r="AY222" s="144"/>
      <c r="AZ222" s="132" t="str">
        <f t="shared" si="52"/>
        <v/>
      </c>
      <c r="BA222" s="132" t="str">
        <f t="shared" si="53"/>
        <v/>
      </c>
      <c r="BB222" s="132" t="str">
        <f t="shared" si="54"/>
        <v/>
      </c>
      <c r="BC222" s="132" t="str">
        <f t="shared" si="55"/>
        <v/>
      </c>
      <c r="BD222" s="132" t="str">
        <f t="shared" si="56"/>
        <v/>
      </c>
      <c r="BE222" s="132" t="str">
        <f t="shared" si="61"/>
        <v/>
      </c>
      <c r="BF222" s="132" t="str">
        <f t="shared" si="57"/>
        <v/>
      </c>
      <c r="BG222" s="132" t="str">
        <f t="shared" si="58"/>
        <v/>
      </c>
      <c r="BH222" s="132" t="str">
        <f t="shared" si="59"/>
        <v/>
      </c>
      <c r="BI222" s="125"/>
    </row>
    <row r="223" spans="1:61" s="132" customFormat="1" ht="13">
      <c r="A223" s="125" t="str">
        <f t="shared" si="45"/>
        <v/>
      </c>
      <c r="B223" s="130" t="str">
        <f t="shared" si="46"/>
        <v/>
      </c>
      <c r="C223" s="131"/>
      <c r="D223" s="125">
        <v>189</v>
      </c>
      <c r="E223" s="125" t="str">
        <f t="shared" si="47"/>
        <v/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35"/>
      <c r="AI223" s="125" t="str">
        <f t="shared" si="48"/>
        <v/>
      </c>
      <c r="AJ223" s="18"/>
      <c r="AK223" s="35"/>
      <c r="AL223" s="5"/>
      <c r="AM223" s="5"/>
      <c r="AN223" s="5"/>
      <c r="AO223" s="5"/>
      <c r="AP223" s="5"/>
      <c r="AQ223" s="133" t="str">
        <f t="shared" si="49"/>
        <v/>
      </c>
      <c r="AR223" s="133" t="str">
        <f t="shared" si="60"/>
        <v/>
      </c>
      <c r="AS223" s="7" t="str">
        <f>UPPER(IF($AH223="","",IF(COUNTIF($AS$34:$AS222,$AH223)&lt;1,$AH223,"")))</f>
        <v/>
      </c>
      <c r="AT223" s="133" t="str">
        <f t="shared" si="50"/>
        <v/>
      </c>
      <c r="AU223" s="19"/>
      <c r="AV223" s="16"/>
      <c r="AW223" s="134" t="str">
        <f t="shared" si="51"/>
        <v/>
      </c>
      <c r="AX223" s="5"/>
      <c r="AY223" s="144"/>
      <c r="AZ223" s="132" t="str">
        <f t="shared" si="52"/>
        <v/>
      </c>
      <c r="BA223" s="132" t="str">
        <f t="shared" si="53"/>
        <v/>
      </c>
      <c r="BB223" s="132" t="str">
        <f t="shared" si="54"/>
        <v/>
      </c>
      <c r="BC223" s="132" t="str">
        <f t="shared" si="55"/>
        <v/>
      </c>
      <c r="BD223" s="132" t="str">
        <f t="shared" si="56"/>
        <v/>
      </c>
      <c r="BE223" s="132" t="str">
        <f t="shared" si="61"/>
        <v/>
      </c>
      <c r="BF223" s="132" t="str">
        <f t="shared" si="57"/>
        <v/>
      </c>
      <c r="BG223" s="132" t="str">
        <f t="shared" si="58"/>
        <v/>
      </c>
      <c r="BH223" s="132" t="str">
        <f t="shared" si="59"/>
        <v/>
      </c>
      <c r="BI223" s="125"/>
    </row>
    <row r="224" spans="1:61" s="132" customFormat="1" ht="13">
      <c r="A224" s="125" t="str">
        <f t="shared" si="45"/>
        <v/>
      </c>
      <c r="B224" s="130" t="str">
        <f t="shared" si="46"/>
        <v/>
      </c>
      <c r="C224" s="131"/>
      <c r="D224" s="125">
        <v>190</v>
      </c>
      <c r="E224" s="125" t="str">
        <f t="shared" si="47"/>
        <v/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35"/>
      <c r="AI224" s="125" t="str">
        <f t="shared" si="48"/>
        <v/>
      </c>
      <c r="AJ224" s="18"/>
      <c r="AK224" s="35"/>
      <c r="AL224" s="5"/>
      <c r="AM224" s="5"/>
      <c r="AN224" s="5"/>
      <c r="AO224" s="5"/>
      <c r="AP224" s="5"/>
      <c r="AQ224" s="133" t="str">
        <f t="shared" si="49"/>
        <v/>
      </c>
      <c r="AR224" s="133" t="str">
        <f t="shared" si="60"/>
        <v/>
      </c>
      <c r="AS224" s="7" t="str">
        <f>UPPER(IF($AH224="","",IF(COUNTIF($AS$34:$AS223,$AH224)&lt;1,$AH224,"")))</f>
        <v/>
      </c>
      <c r="AT224" s="133" t="str">
        <f t="shared" si="50"/>
        <v/>
      </c>
      <c r="AU224" s="19"/>
      <c r="AV224" s="16"/>
      <c r="AW224" s="134" t="str">
        <f t="shared" si="51"/>
        <v/>
      </c>
      <c r="AX224" s="5"/>
      <c r="AY224" s="144"/>
      <c r="AZ224" s="132" t="str">
        <f t="shared" si="52"/>
        <v/>
      </c>
      <c r="BA224" s="132" t="str">
        <f t="shared" si="53"/>
        <v/>
      </c>
      <c r="BB224" s="132" t="str">
        <f t="shared" si="54"/>
        <v/>
      </c>
      <c r="BC224" s="132" t="str">
        <f t="shared" si="55"/>
        <v/>
      </c>
      <c r="BD224" s="132" t="str">
        <f t="shared" si="56"/>
        <v/>
      </c>
      <c r="BE224" s="132" t="str">
        <f t="shared" si="61"/>
        <v/>
      </c>
      <c r="BF224" s="132" t="str">
        <f t="shared" si="57"/>
        <v/>
      </c>
      <c r="BG224" s="132" t="str">
        <f t="shared" si="58"/>
        <v/>
      </c>
      <c r="BH224" s="132" t="str">
        <f t="shared" si="59"/>
        <v/>
      </c>
      <c r="BI224" s="125"/>
    </row>
    <row r="225" spans="1:61" s="132" customFormat="1" ht="13">
      <c r="A225" s="125" t="str">
        <f t="shared" si="45"/>
        <v/>
      </c>
      <c r="B225" s="130" t="str">
        <f t="shared" si="46"/>
        <v/>
      </c>
      <c r="C225" s="131"/>
      <c r="D225" s="125">
        <v>191</v>
      </c>
      <c r="E225" s="125" t="str">
        <f t="shared" si="47"/>
        <v/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35"/>
      <c r="AI225" s="125" t="str">
        <f t="shared" si="48"/>
        <v/>
      </c>
      <c r="AJ225" s="18"/>
      <c r="AK225" s="35"/>
      <c r="AL225" s="5"/>
      <c r="AM225" s="5"/>
      <c r="AN225" s="5"/>
      <c r="AO225" s="5"/>
      <c r="AP225" s="5"/>
      <c r="AQ225" s="133" t="str">
        <f t="shared" si="49"/>
        <v/>
      </c>
      <c r="AR225" s="133" t="str">
        <f t="shared" si="60"/>
        <v/>
      </c>
      <c r="AS225" s="7" t="str">
        <f>UPPER(IF($AH225="","",IF(COUNTIF($AS$34:$AS224,$AH225)&lt;1,$AH225,"")))</f>
        <v/>
      </c>
      <c r="AT225" s="133" t="str">
        <f t="shared" si="50"/>
        <v/>
      </c>
      <c r="AU225" s="19"/>
      <c r="AV225" s="16"/>
      <c r="AW225" s="134" t="str">
        <f t="shared" si="51"/>
        <v/>
      </c>
      <c r="AX225" s="5"/>
      <c r="AY225" s="144"/>
      <c r="AZ225" s="132" t="str">
        <f t="shared" si="52"/>
        <v/>
      </c>
      <c r="BA225" s="132" t="str">
        <f t="shared" si="53"/>
        <v/>
      </c>
      <c r="BB225" s="132" t="str">
        <f t="shared" si="54"/>
        <v/>
      </c>
      <c r="BC225" s="132" t="str">
        <f t="shared" si="55"/>
        <v/>
      </c>
      <c r="BD225" s="132" t="str">
        <f t="shared" si="56"/>
        <v/>
      </c>
      <c r="BE225" s="132" t="str">
        <f t="shared" si="61"/>
        <v/>
      </c>
      <c r="BF225" s="132" t="str">
        <f t="shared" si="57"/>
        <v/>
      </c>
      <c r="BG225" s="132" t="str">
        <f t="shared" si="58"/>
        <v/>
      </c>
      <c r="BH225" s="132" t="str">
        <f t="shared" si="59"/>
        <v/>
      </c>
      <c r="BI225" s="125"/>
    </row>
    <row r="226" spans="1:61" s="132" customFormat="1" ht="13">
      <c r="A226" s="125" t="str">
        <f t="shared" si="45"/>
        <v/>
      </c>
      <c r="B226" s="130" t="str">
        <f t="shared" si="46"/>
        <v/>
      </c>
      <c r="C226" s="131"/>
      <c r="D226" s="125">
        <v>192</v>
      </c>
      <c r="E226" s="125" t="str">
        <f t="shared" si="47"/>
        <v/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35"/>
      <c r="AI226" s="125" t="str">
        <f t="shared" si="48"/>
        <v/>
      </c>
      <c r="AJ226" s="18"/>
      <c r="AK226" s="35"/>
      <c r="AL226" s="5"/>
      <c r="AM226" s="5"/>
      <c r="AN226" s="5"/>
      <c r="AO226" s="5"/>
      <c r="AP226" s="5"/>
      <c r="AQ226" s="133" t="str">
        <f t="shared" si="49"/>
        <v/>
      </c>
      <c r="AR226" s="133" t="str">
        <f t="shared" si="60"/>
        <v/>
      </c>
      <c r="AS226" s="7" t="str">
        <f>UPPER(IF($AH226="","",IF(COUNTIF($AS$34:$AS225,$AH226)&lt;1,$AH226,"")))</f>
        <v/>
      </c>
      <c r="AT226" s="133" t="str">
        <f t="shared" si="50"/>
        <v/>
      </c>
      <c r="AU226" s="19"/>
      <c r="AV226" s="16"/>
      <c r="AW226" s="134" t="str">
        <f t="shared" si="51"/>
        <v/>
      </c>
      <c r="AX226" s="5"/>
      <c r="AY226" s="144"/>
      <c r="AZ226" s="132" t="str">
        <f t="shared" si="52"/>
        <v/>
      </c>
      <c r="BA226" s="132" t="str">
        <f t="shared" si="53"/>
        <v/>
      </c>
      <c r="BB226" s="132" t="str">
        <f t="shared" si="54"/>
        <v/>
      </c>
      <c r="BC226" s="132" t="str">
        <f t="shared" si="55"/>
        <v/>
      </c>
      <c r="BD226" s="132" t="str">
        <f t="shared" si="56"/>
        <v/>
      </c>
      <c r="BE226" s="132" t="str">
        <f t="shared" si="61"/>
        <v/>
      </c>
      <c r="BF226" s="132" t="str">
        <f t="shared" si="57"/>
        <v/>
      </c>
      <c r="BG226" s="132" t="str">
        <f t="shared" si="58"/>
        <v/>
      </c>
      <c r="BH226" s="132" t="str">
        <f t="shared" si="59"/>
        <v/>
      </c>
      <c r="BI226" s="125"/>
    </row>
    <row r="227" spans="1:61" s="132" customFormat="1" ht="13">
      <c r="A227" s="125" t="str">
        <f t="shared" ref="A227:A290" si="62">UPPER(IF($I227="","",IF($I227&lt;$D$4,$H227&amp;"O",IF($H227="M",VLOOKUP($I227,$D$4:$F$11,2,0),IF($H227="F",VLOOKUP($I227,$D$4:$F$11,3,0))))))</f>
        <v/>
      </c>
      <c r="B227" s="130" t="str">
        <f t="shared" ref="B227:B290" si="63">IF(G227="","",IF(C227="","X",E227&amp;TEXT(C227,"000")))</f>
        <v/>
      </c>
      <c r="C227" s="131"/>
      <c r="D227" s="125">
        <v>193</v>
      </c>
      <c r="E227" s="125" t="str">
        <f t="shared" ref="E227:E290" si="64">IF(COUNTA($R227:$W227)&gt;0,$H227&amp;"O",IF(COUNTA($Z227:$AB227)&gt;0,$H227&amp;"O",IF($AY227="OPEN",$H227&amp;"O",$A227)))</f>
        <v/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35"/>
      <c r="AI227" s="125" t="str">
        <f t="shared" ref="AI227:AI290" si="65">IF(AH227="","",IF(COUNTIF(AH$35:AH$1035,$AH227)&lt;4,"每隊最少4人",IF(COUNTIF(AH$35:AH$1035,AH227)&gt;6,"每隊最多6人",COUNTIF(AH$35:AH$1035,AH227))))</f>
        <v/>
      </c>
      <c r="AJ227" s="18"/>
      <c r="AK227" s="35"/>
      <c r="AL227" s="5"/>
      <c r="AM227" s="5"/>
      <c r="AN227" s="5"/>
      <c r="AO227" s="5"/>
      <c r="AP227" s="5"/>
      <c r="AQ227" s="133" t="str">
        <f t="shared" ref="AQ227:AQ290" si="66">IF($I227="","",IF(COUNTA(L227:AE227)&gt;3,"超過3項個人項目",IF(COUNTA(L227:AE227)=0,"最少選1個人項目",IF(AL227="Y",0,IF(COUNTA(AK227)=1,COUNTA(L227:AE227)*($AQ$31+$AQ$32)+$AQ$30,IF(COUNTA(AK227)=0,COUNTA(L227:AE227)*($AQ$31+$AQ$30),"Error"))))))</f>
        <v/>
      </c>
      <c r="AR227" s="133" t="str">
        <f t="shared" si="60"/>
        <v/>
      </c>
      <c r="AS227" s="7" t="str">
        <f>UPPER(IF($AH227="","",IF(COUNTIF($AS$34:$AS226,$AH227)&lt;1,$AH227,"")))</f>
        <v/>
      </c>
      <c r="AT227" s="133" t="str">
        <f t="shared" ref="AT227:AT290" si="67">IF(E227="","",IF(AJ227="",AQ227+AR227+AU227,AQ227+AR227+AU227+$AJ$34))</f>
        <v/>
      </c>
      <c r="AU227" s="19"/>
      <c r="AV227" s="16"/>
      <c r="AW227" s="134" t="str">
        <f t="shared" ref="AW227:AW290" si="68">IF(AT227="","",IF(AV227-AT227=0,"",AV227-AT227))</f>
        <v/>
      </c>
      <c r="AX227" s="5"/>
      <c r="AY227" s="144"/>
      <c r="AZ227" s="132" t="str">
        <f t="shared" ref="AZ227:AZ290" si="69">B227</f>
        <v/>
      </c>
      <c r="BA227" s="132" t="str">
        <f t="shared" ref="BA227:BA290" si="70">E227</f>
        <v/>
      </c>
      <c r="BB227" s="132" t="str">
        <f t="shared" ref="BB227:BB290" si="71">SUBSTITUTE(F227," ","")</f>
        <v/>
      </c>
      <c r="BC227" s="132" t="str">
        <f t="shared" ref="BC227:BC290" si="72">UPPER(TRIM($G227))</f>
        <v/>
      </c>
      <c r="BD227" s="132" t="str">
        <f t="shared" ref="BD227:BD290" si="73">UPPER(TRIM(CONCATENATE(L227&amp;" ",M227&amp;" ",N227&amp;" ",O227&amp;" ",P227&amp;" ",Q227&amp;" ",R227&amp;" ",S227&amp;" ",T227&amp;" ",U227&amp;" ",V227&amp;" ",W227&amp;" ",X227&amp;" ",Y227&amp;" ",Z227&amp;" ",AA227&amp;" ",AB227&amp;" ",AC227&amp;" ",AD227&amp;" ",AE227&amp;" ",AF227&amp;" ",AG227)))</f>
        <v/>
      </c>
      <c r="BE227" s="132" t="str">
        <f t="shared" si="61"/>
        <v/>
      </c>
      <c r="BF227" s="132" t="str">
        <f t="shared" ref="BF227:BF290" si="74">IF(AN227="","",UPPER(AN227))</f>
        <v/>
      </c>
      <c r="BG227" s="132" t="str">
        <f t="shared" ref="BG227:BG290" si="75">IF(AO227="","",PROPER(AO227))</f>
        <v/>
      </c>
      <c r="BH227" s="132" t="str">
        <f t="shared" ref="BH227:BH290" si="76">IF(AX227="","",PROPER(AX227))</f>
        <v/>
      </c>
      <c r="BI227" s="125"/>
    </row>
    <row r="228" spans="1:61" s="132" customFormat="1" ht="13">
      <c r="A228" s="125" t="str">
        <f t="shared" si="62"/>
        <v/>
      </c>
      <c r="B228" s="130" t="str">
        <f t="shared" si="63"/>
        <v/>
      </c>
      <c r="C228" s="131"/>
      <c r="D228" s="125">
        <v>194</v>
      </c>
      <c r="E228" s="125" t="str">
        <f t="shared" si="64"/>
        <v/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35"/>
      <c r="AI228" s="125" t="str">
        <f t="shared" si="65"/>
        <v/>
      </c>
      <c r="AJ228" s="18"/>
      <c r="AK228" s="35"/>
      <c r="AL228" s="5"/>
      <c r="AM228" s="5"/>
      <c r="AN228" s="5"/>
      <c r="AO228" s="5"/>
      <c r="AP228" s="5"/>
      <c r="AQ228" s="133" t="str">
        <f t="shared" si="66"/>
        <v/>
      </c>
      <c r="AR228" s="133" t="str">
        <f t="shared" ref="AR228:AR291" si="77">IF(I229="","",IF(COUNTA(AF228:AG228)&gt;1,"只可選1項接力",IF(AS228="",0,$AR$31)))</f>
        <v/>
      </c>
      <c r="AS228" s="7" t="str">
        <f>UPPER(IF($AH228="","",IF(COUNTIF($AS$34:$AS227,$AH228)&lt;1,$AH228,"")))</f>
        <v/>
      </c>
      <c r="AT228" s="133" t="str">
        <f t="shared" si="67"/>
        <v/>
      </c>
      <c r="AU228" s="19"/>
      <c r="AV228" s="16"/>
      <c r="AW228" s="134" t="str">
        <f t="shared" si="68"/>
        <v/>
      </c>
      <c r="AX228" s="5"/>
      <c r="AY228" s="144"/>
      <c r="AZ228" s="132" t="str">
        <f t="shared" si="69"/>
        <v/>
      </c>
      <c r="BA228" s="132" t="str">
        <f t="shared" si="70"/>
        <v/>
      </c>
      <c r="BB228" s="132" t="str">
        <f t="shared" si="71"/>
        <v/>
      </c>
      <c r="BC228" s="132" t="str">
        <f t="shared" si="72"/>
        <v/>
      </c>
      <c r="BD228" s="132" t="str">
        <f t="shared" si="73"/>
        <v/>
      </c>
      <c r="BE228" s="132" t="str">
        <f t="shared" ref="BE228:BE291" si="78">IF(AH228="","",UPPER(AH228))</f>
        <v/>
      </c>
      <c r="BF228" s="132" t="str">
        <f t="shared" si="74"/>
        <v/>
      </c>
      <c r="BG228" s="132" t="str">
        <f t="shared" si="75"/>
        <v/>
      </c>
      <c r="BH228" s="132" t="str">
        <f t="shared" si="76"/>
        <v/>
      </c>
      <c r="BI228" s="125"/>
    </row>
    <row r="229" spans="1:61" s="132" customFormat="1" ht="13">
      <c r="A229" s="125" t="str">
        <f t="shared" si="62"/>
        <v/>
      </c>
      <c r="B229" s="130" t="str">
        <f t="shared" si="63"/>
        <v/>
      </c>
      <c r="C229" s="131"/>
      <c r="D229" s="125">
        <v>195</v>
      </c>
      <c r="E229" s="125" t="str">
        <f t="shared" si="64"/>
        <v/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35"/>
      <c r="AI229" s="125" t="str">
        <f t="shared" si="65"/>
        <v/>
      </c>
      <c r="AJ229" s="18"/>
      <c r="AK229" s="35"/>
      <c r="AL229" s="5"/>
      <c r="AM229" s="5"/>
      <c r="AN229" s="5"/>
      <c r="AO229" s="5"/>
      <c r="AP229" s="5"/>
      <c r="AQ229" s="133" t="str">
        <f t="shared" si="66"/>
        <v/>
      </c>
      <c r="AR229" s="133" t="str">
        <f t="shared" si="77"/>
        <v/>
      </c>
      <c r="AS229" s="7" t="str">
        <f>UPPER(IF($AH229="","",IF(COUNTIF($AS$34:$AS228,$AH229)&lt;1,$AH229,"")))</f>
        <v/>
      </c>
      <c r="AT229" s="133" t="str">
        <f t="shared" si="67"/>
        <v/>
      </c>
      <c r="AU229" s="19"/>
      <c r="AV229" s="16"/>
      <c r="AW229" s="134" t="str">
        <f t="shared" si="68"/>
        <v/>
      </c>
      <c r="AX229" s="5"/>
      <c r="AY229" s="144"/>
      <c r="AZ229" s="132" t="str">
        <f t="shared" si="69"/>
        <v/>
      </c>
      <c r="BA229" s="132" t="str">
        <f t="shared" si="70"/>
        <v/>
      </c>
      <c r="BB229" s="132" t="str">
        <f t="shared" si="71"/>
        <v/>
      </c>
      <c r="BC229" s="132" t="str">
        <f t="shared" si="72"/>
        <v/>
      </c>
      <c r="BD229" s="132" t="str">
        <f t="shared" si="73"/>
        <v/>
      </c>
      <c r="BE229" s="132" t="str">
        <f t="shared" si="78"/>
        <v/>
      </c>
      <c r="BF229" s="132" t="str">
        <f t="shared" si="74"/>
        <v/>
      </c>
      <c r="BG229" s="132" t="str">
        <f t="shared" si="75"/>
        <v/>
      </c>
      <c r="BH229" s="132" t="str">
        <f t="shared" si="76"/>
        <v/>
      </c>
      <c r="BI229" s="125"/>
    </row>
    <row r="230" spans="1:61" s="132" customFormat="1" ht="13">
      <c r="A230" s="125" t="str">
        <f t="shared" si="62"/>
        <v/>
      </c>
      <c r="B230" s="130" t="str">
        <f t="shared" si="63"/>
        <v/>
      </c>
      <c r="C230" s="131"/>
      <c r="D230" s="125">
        <v>196</v>
      </c>
      <c r="E230" s="125" t="str">
        <f t="shared" si="64"/>
        <v/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35"/>
      <c r="AI230" s="125" t="str">
        <f t="shared" si="65"/>
        <v/>
      </c>
      <c r="AJ230" s="18"/>
      <c r="AK230" s="35"/>
      <c r="AL230" s="5"/>
      <c r="AM230" s="5"/>
      <c r="AN230" s="5"/>
      <c r="AO230" s="5"/>
      <c r="AP230" s="5"/>
      <c r="AQ230" s="133" t="str">
        <f t="shared" si="66"/>
        <v/>
      </c>
      <c r="AR230" s="133" t="str">
        <f t="shared" si="77"/>
        <v/>
      </c>
      <c r="AS230" s="7" t="str">
        <f>UPPER(IF($AH230="","",IF(COUNTIF($AS$34:$AS229,$AH230)&lt;1,$AH230,"")))</f>
        <v/>
      </c>
      <c r="AT230" s="133" t="str">
        <f t="shared" si="67"/>
        <v/>
      </c>
      <c r="AU230" s="19"/>
      <c r="AV230" s="16"/>
      <c r="AW230" s="134" t="str">
        <f t="shared" si="68"/>
        <v/>
      </c>
      <c r="AX230" s="5"/>
      <c r="AY230" s="144"/>
      <c r="AZ230" s="132" t="str">
        <f t="shared" si="69"/>
        <v/>
      </c>
      <c r="BA230" s="132" t="str">
        <f t="shared" si="70"/>
        <v/>
      </c>
      <c r="BB230" s="132" t="str">
        <f t="shared" si="71"/>
        <v/>
      </c>
      <c r="BC230" s="132" t="str">
        <f t="shared" si="72"/>
        <v/>
      </c>
      <c r="BD230" s="132" t="str">
        <f t="shared" si="73"/>
        <v/>
      </c>
      <c r="BE230" s="132" t="str">
        <f t="shared" si="78"/>
        <v/>
      </c>
      <c r="BF230" s="132" t="str">
        <f t="shared" si="74"/>
        <v/>
      </c>
      <c r="BG230" s="132" t="str">
        <f t="shared" si="75"/>
        <v/>
      </c>
      <c r="BH230" s="132" t="str">
        <f t="shared" si="76"/>
        <v/>
      </c>
      <c r="BI230" s="125"/>
    </row>
    <row r="231" spans="1:61" s="132" customFormat="1" ht="13">
      <c r="A231" s="125" t="str">
        <f t="shared" si="62"/>
        <v/>
      </c>
      <c r="B231" s="130" t="str">
        <f t="shared" si="63"/>
        <v/>
      </c>
      <c r="C231" s="131"/>
      <c r="D231" s="125">
        <v>197</v>
      </c>
      <c r="E231" s="125" t="str">
        <f t="shared" si="64"/>
        <v/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35"/>
      <c r="AI231" s="125" t="str">
        <f t="shared" si="65"/>
        <v/>
      </c>
      <c r="AJ231" s="18"/>
      <c r="AK231" s="35"/>
      <c r="AL231" s="5"/>
      <c r="AM231" s="5"/>
      <c r="AN231" s="5"/>
      <c r="AO231" s="5"/>
      <c r="AP231" s="5"/>
      <c r="AQ231" s="133" t="str">
        <f t="shared" si="66"/>
        <v/>
      </c>
      <c r="AR231" s="133" t="str">
        <f t="shared" si="77"/>
        <v/>
      </c>
      <c r="AS231" s="7" t="str">
        <f>UPPER(IF($AH231="","",IF(COUNTIF($AS$34:$AS230,$AH231)&lt;1,$AH231,"")))</f>
        <v/>
      </c>
      <c r="AT231" s="133" t="str">
        <f t="shared" si="67"/>
        <v/>
      </c>
      <c r="AU231" s="19"/>
      <c r="AV231" s="16"/>
      <c r="AW231" s="134" t="str">
        <f t="shared" si="68"/>
        <v/>
      </c>
      <c r="AX231" s="5"/>
      <c r="AY231" s="144"/>
      <c r="AZ231" s="132" t="str">
        <f t="shared" si="69"/>
        <v/>
      </c>
      <c r="BA231" s="132" t="str">
        <f t="shared" si="70"/>
        <v/>
      </c>
      <c r="BB231" s="132" t="str">
        <f t="shared" si="71"/>
        <v/>
      </c>
      <c r="BC231" s="132" t="str">
        <f t="shared" si="72"/>
        <v/>
      </c>
      <c r="BD231" s="132" t="str">
        <f t="shared" si="73"/>
        <v/>
      </c>
      <c r="BE231" s="132" t="str">
        <f t="shared" si="78"/>
        <v/>
      </c>
      <c r="BF231" s="132" t="str">
        <f t="shared" si="74"/>
        <v/>
      </c>
      <c r="BG231" s="132" t="str">
        <f t="shared" si="75"/>
        <v/>
      </c>
      <c r="BH231" s="132" t="str">
        <f t="shared" si="76"/>
        <v/>
      </c>
      <c r="BI231" s="125"/>
    </row>
    <row r="232" spans="1:61" s="132" customFormat="1" ht="13">
      <c r="A232" s="125" t="str">
        <f t="shared" si="62"/>
        <v/>
      </c>
      <c r="B232" s="130" t="str">
        <f t="shared" si="63"/>
        <v/>
      </c>
      <c r="C232" s="131"/>
      <c r="D232" s="125">
        <v>198</v>
      </c>
      <c r="E232" s="125" t="str">
        <f t="shared" si="64"/>
        <v/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35"/>
      <c r="AI232" s="125" t="str">
        <f t="shared" si="65"/>
        <v/>
      </c>
      <c r="AJ232" s="18"/>
      <c r="AK232" s="35"/>
      <c r="AL232" s="5"/>
      <c r="AM232" s="5"/>
      <c r="AN232" s="5"/>
      <c r="AO232" s="5"/>
      <c r="AP232" s="5"/>
      <c r="AQ232" s="133" t="str">
        <f t="shared" si="66"/>
        <v/>
      </c>
      <c r="AR232" s="133" t="str">
        <f t="shared" si="77"/>
        <v/>
      </c>
      <c r="AS232" s="7" t="str">
        <f>UPPER(IF($AH232="","",IF(COUNTIF($AS$34:$AS231,$AH232)&lt;1,$AH232,"")))</f>
        <v/>
      </c>
      <c r="AT232" s="133" t="str">
        <f t="shared" si="67"/>
        <v/>
      </c>
      <c r="AU232" s="19"/>
      <c r="AV232" s="16"/>
      <c r="AW232" s="134" t="str">
        <f t="shared" si="68"/>
        <v/>
      </c>
      <c r="AX232" s="5"/>
      <c r="AY232" s="144"/>
      <c r="AZ232" s="132" t="str">
        <f t="shared" si="69"/>
        <v/>
      </c>
      <c r="BA232" s="132" t="str">
        <f t="shared" si="70"/>
        <v/>
      </c>
      <c r="BB232" s="132" t="str">
        <f t="shared" si="71"/>
        <v/>
      </c>
      <c r="BC232" s="132" t="str">
        <f t="shared" si="72"/>
        <v/>
      </c>
      <c r="BD232" s="132" t="str">
        <f t="shared" si="73"/>
        <v/>
      </c>
      <c r="BE232" s="132" t="str">
        <f t="shared" si="78"/>
        <v/>
      </c>
      <c r="BF232" s="132" t="str">
        <f t="shared" si="74"/>
        <v/>
      </c>
      <c r="BG232" s="132" t="str">
        <f t="shared" si="75"/>
        <v/>
      </c>
      <c r="BH232" s="132" t="str">
        <f t="shared" si="76"/>
        <v/>
      </c>
      <c r="BI232" s="125"/>
    </row>
    <row r="233" spans="1:61" s="132" customFormat="1" ht="13">
      <c r="A233" s="125" t="str">
        <f t="shared" si="62"/>
        <v/>
      </c>
      <c r="B233" s="130" t="str">
        <f t="shared" si="63"/>
        <v/>
      </c>
      <c r="C233" s="131"/>
      <c r="D233" s="125">
        <v>199</v>
      </c>
      <c r="E233" s="125" t="str">
        <f t="shared" si="64"/>
        <v/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35"/>
      <c r="AI233" s="125" t="str">
        <f t="shared" si="65"/>
        <v/>
      </c>
      <c r="AJ233" s="18"/>
      <c r="AK233" s="35"/>
      <c r="AL233" s="5"/>
      <c r="AM233" s="5"/>
      <c r="AN233" s="5"/>
      <c r="AO233" s="5"/>
      <c r="AP233" s="5"/>
      <c r="AQ233" s="133" t="str">
        <f t="shared" si="66"/>
        <v/>
      </c>
      <c r="AR233" s="133" t="str">
        <f t="shared" si="77"/>
        <v/>
      </c>
      <c r="AS233" s="7" t="str">
        <f>UPPER(IF($AH233="","",IF(COUNTIF($AS$34:$AS232,$AH233)&lt;1,$AH233,"")))</f>
        <v/>
      </c>
      <c r="AT233" s="133" t="str">
        <f t="shared" si="67"/>
        <v/>
      </c>
      <c r="AU233" s="19"/>
      <c r="AV233" s="16"/>
      <c r="AW233" s="134" t="str">
        <f t="shared" si="68"/>
        <v/>
      </c>
      <c r="AX233" s="5"/>
      <c r="AY233" s="144"/>
      <c r="AZ233" s="132" t="str">
        <f t="shared" si="69"/>
        <v/>
      </c>
      <c r="BA233" s="132" t="str">
        <f t="shared" si="70"/>
        <v/>
      </c>
      <c r="BB233" s="132" t="str">
        <f t="shared" si="71"/>
        <v/>
      </c>
      <c r="BC233" s="132" t="str">
        <f t="shared" si="72"/>
        <v/>
      </c>
      <c r="BD233" s="132" t="str">
        <f t="shared" si="73"/>
        <v/>
      </c>
      <c r="BE233" s="132" t="str">
        <f t="shared" si="78"/>
        <v/>
      </c>
      <c r="BF233" s="132" t="str">
        <f t="shared" si="74"/>
        <v/>
      </c>
      <c r="BG233" s="132" t="str">
        <f t="shared" si="75"/>
        <v/>
      </c>
      <c r="BH233" s="132" t="str">
        <f t="shared" si="76"/>
        <v/>
      </c>
      <c r="BI233" s="125"/>
    </row>
    <row r="234" spans="1:61" s="132" customFormat="1" ht="13">
      <c r="A234" s="125" t="str">
        <f t="shared" si="62"/>
        <v/>
      </c>
      <c r="B234" s="130" t="str">
        <f t="shared" si="63"/>
        <v/>
      </c>
      <c r="C234" s="131"/>
      <c r="D234" s="125">
        <v>200</v>
      </c>
      <c r="E234" s="125" t="str">
        <f t="shared" si="64"/>
        <v/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35"/>
      <c r="AI234" s="125" t="str">
        <f t="shared" si="65"/>
        <v/>
      </c>
      <c r="AJ234" s="18"/>
      <c r="AK234" s="35"/>
      <c r="AL234" s="5"/>
      <c r="AM234" s="5"/>
      <c r="AN234" s="5"/>
      <c r="AO234" s="5"/>
      <c r="AP234" s="5"/>
      <c r="AQ234" s="133" t="str">
        <f t="shared" si="66"/>
        <v/>
      </c>
      <c r="AR234" s="133" t="str">
        <f t="shared" si="77"/>
        <v/>
      </c>
      <c r="AS234" s="7" t="str">
        <f>UPPER(IF($AH234="","",IF(COUNTIF($AS$34:$AS233,$AH234)&lt;1,$AH234,"")))</f>
        <v/>
      </c>
      <c r="AT234" s="133" t="str">
        <f t="shared" si="67"/>
        <v/>
      </c>
      <c r="AU234" s="19"/>
      <c r="AV234" s="16"/>
      <c r="AW234" s="134" t="str">
        <f t="shared" si="68"/>
        <v/>
      </c>
      <c r="AX234" s="5"/>
      <c r="AY234" s="144"/>
      <c r="AZ234" s="132" t="str">
        <f t="shared" si="69"/>
        <v/>
      </c>
      <c r="BA234" s="132" t="str">
        <f t="shared" si="70"/>
        <v/>
      </c>
      <c r="BB234" s="132" t="str">
        <f t="shared" si="71"/>
        <v/>
      </c>
      <c r="BC234" s="132" t="str">
        <f t="shared" si="72"/>
        <v/>
      </c>
      <c r="BD234" s="132" t="str">
        <f t="shared" si="73"/>
        <v/>
      </c>
      <c r="BE234" s="132" t="str">
        <f t="shared" si="78"/>
        <v/>
      </c>
      <c r="BF234" s="132" t="str">
        <f t="shared" si="74"/>
        <v/>
      </c>
      <c r="BG234" s="132" t="str">
        <f t="shared" si="75"/>
        <v/>
      </c>
      <c r="BH234" s="132" t="str">
        <f t="shared" si="76"/>
        <v/>
      </c>
      <c r="BI234" s="125"/>
    </row>
    <row r="235" spans="1:61" s="132" customFormat="1" ht="13">
      <c r="A235" s="125" t="str">
        <f t="shared" si="62"/>
        <v/>
      </c>
      <c r="B235" s="130" t="str">
        <f t="shared" si="63"/>
        <v/>
      </c>
      <c r="C235" s="131"/>
      <c r="D235" s="125">
        <v>201</v>
      </c>
      <c r="E235" s="125" t="str">
        <f t="shared" si="64"/>
        <v/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35"/>
      <c r="AI235" s="125" t="str">
        <f t="shared" si="65"/>
        <v/>
      </c>
      <c r="AJ235" s="18"/>
      <c r="AK235" s="35"/>
      <c r="AL235" s="5"/>
      <c r="AM235" s="5"/>
      <c r="AN235" s="5"/>
      <c r="AO235" s="5"/>
      <c r="AP235" s="5"/>
      <c r="AQ235" s="133" t="str">
        <f t="shared" si="66"/>
        <v/>
      </c>
      <c r="AR235" s="133" t="str">
        <f t="shared" si="77"/>
        <v/>
      </c>
      <c r="AS235" s="7" t="str">
        <f>UPPER(IF($AH235="","",IF(COUNTIF($AS$34:$AS234,$AH235)&lt;1,$AH235,"")))</f>
        <v/>
      </c>
      <c r="AT235" s="133" t="str">
        <f t="shared" si="67"/>
        <v/>
      </c>
      <c r="AU235" s="19"/>
      <c r="AV235" s="16"/>
      <c r="AW235" s="134" t="str">
        <f t="shared" si="68"/>
        <v/>
      </c>
      <c r="AX235" s="5"/>
      <c r="AY235" s="144"/>
      <c r="AZ235" s="132" t="str">
        <f t="shared" si="69"/>
        <v/>
      </c>
      <c r="BA235" s="132" t="str">
        <f t="shared" si="70"/>
        <v/>
      </c>
      <c r="BB235" s="132" t="str">
        <f t="shared" si="71"/>
        <v/>
      </c>
      <c r="BC235" s="132" t="str">
        <f t="shared" si="72"/>
        <v/>
      </c>
      <c r="BD235" s="132" t="str">
        <f t="shared" si="73"/>
        <v/>
      </c>
      <c r="BE235" s="132" t="str">
        <f t="shared" si="78"/>
        <v/>
      </c>
      <c r="BF235" s="132" t="str">
        <f t="shared" si="74"/>
        <v/>
      </c>
      <c r="BG235" s="132" t="str">
        <f t="shared" si="75"/>
        <v/>
      </c>
      <c r="BH235" s="132" t="str">
        <f t="shared" si="76"/>
        <v/>
      </c>
      <c r="BI235" s="125"/>
    </row>
    <row r="236" spans="1:61" s="132" customFormat="1" ht="13">
      <c r="A236" s="125" t="str">
        <f t="shared" si="62"/>
        <v/>
      </c>
      <c r="B236" s="130" t="str">
        <f t="shared" si="63"/>
        <v/>
      </c>
      <c r="C236" s="131"/>
      <c r="D236" s="125">
        <v>202</v>
      </c>
      <c r="E236" s="125" t="str">
        <f t="shared" si="64"/>
        <v/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35"/>
      <c r="AI236" s="125" t="str">
        <f t="shared" si="65"/>
        <v/>
      </c>
      <c r="AJ236" s="18"/>
      <c r="AK236" s="35"/>
      <c r="AL236" s="5"/>
      <c r="AM236" s="5"/>
      <c r="AN236" s="5"/>
      <c r="AO236" s="5"/>
      <c r="AP236" s="5"/>
      <c r="AQ236" s="133" t="str">
        <f t="shared" si="66"/>
        <v/>
      </c>
      <c r="AR236" s="133" t="str">
        <f t="shared" si="77"/>
        <v/>
      </c>
      <c r="AS236" s="7" t="str">
        <f>UPPER(IF($AH236="","",IF(COUNTIF($AS$34:$AS235,$AH236)&lt;1,$AH236,"")))</f>
        <v/>
      </c>
      <c r="AT236" s="133" t="str">
        <f t="shared" si="67"/>
        <v/>
      </c>
      <c r="AU236" s="19"/>
      <c r="AV236" s="16"/>
      <c r="AW236" s="134" t="str">
        <f t="shared" si="68"/>
        <v/>
      </c>
      <c r="AX236" s="5"/>
      <c r="AY236" s="144"/>
      <c r="AZ236" s="132" t="str">
        <f t="shared" si="69"/>
        <v/>
      </c>
      <c r="BA236" s="132" t="str">
        <f t="shared" si="70"/>
        <v/>
      </c>
      <c r="BB236" s="132" t="str">
        <f t="shared" si="71"/>
        <v/>
      </c>
      <c r="BC236" s="132" t="str">
        <f t="shared" si="72"/>
        <v/>
      </c>
      <c r="BD236" s="132" t="str">
        <f t="shared" si="73"/>
        <v/>
      </c>
      <c r="BE236" s="132" t="str">
        <f t="shared" si="78"/>
        <v/>
      </c>
      <c r="BF236" s="132" t="str">
        <f t="shared" si="74"/>
        <v/>
      </c>
      <c r="BG236" s="132" t="str">
        <f t="shared" si="75"/>
        <v/>
      </c>
      <c r="BH236" s="132" t="str">
        <f t="shared" si="76"/>
        <v/>
      </c>
      <c r="BI236" s="125"/>
    </row>
    <row r="237" spans="1:61" s="132" customFormat="1" ht="13">
      <c r="A237" s="125" t="str">
        <f t="shared" si="62"/>
        <v/>
      </c>
      <c r="B237" s="130" t="str">
        <f t="shared" si="63"/>
        <v/>
      </c>
      <c r="C237" s="131"/>
      <c r="D237" s="125">
        <v>203</v>
      </c>
      <c r="E237" s="125" t="str">
        <f t="shared" si="64"/>
        <v/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35"/>
      <c r="AI237" s="125" t="str">
        <f t="shared" si="65"/>
        <v/>
      </c>
      <c r="AJ237" s="18"/>
      <c r="AK237" s="35"/>
      <c r="AL237" s="5"/>
      <c r="AM237" s="5"/>
      <c r="AN237" s="5"/>
      <c r="AO237" s="5"/>
      <c r="AP237" s="5"/>
      <c r="AQ237" s="133" t="str">
        <f t="shared" si="66"/>
        <v/>
      </c>
      <c r="AR237" s="133" t="str">
        <f t="shared" si="77"/>
        <v/>
      </c>
      <c r="AS237" s="7" t="str">
        <f>UPPER(IF($AH237="","",IF(COUNTIF($AS$34:$AS236,$AH237)&lt;1,$AH237,"")))</f>
        <v/>
      </c>
      <c r="AT237" s="133" t="str">
        <f t="shared" si="67"/>
        <v/>
      </c>
      <c r="AU237" s="19"/>
      <c r="AV237" s="16"/>
      <c r="AW237" s="134" t="str">
        <f t="shared" si="68"/>
        <v/>
      </c>
      <c r="AX237" s="5"/>
      <c r="AY237" s="144"/>
      <c r="AZ237" s="132" t="str">
        <f t="shared" si="69"/>
        <v/>
      </c>
      <c r="BA237" s="132" t="str">
        <f t="shared" si="70"/>
        <v/>
      </c>
      <c r="BB237" s="132" t="str">
        <f t="shared" si="71"/>
        <v/>
      </c>
      <c r="BC237" s="132" t="str">
        <f t="shared" si="72"/>
        <v/>
      </c>
      <c r="BD237" s="132" t="str">
        <f t="shared" si="73"/>
        <v/>
      </c>
      <c r="BE237" s="132" t="str">
        <f t="shared" si="78"/>
        <v/>
      </c>
      <c r="BF237" s="132" t="str">
        <f t="shared" si="74"/>
        <v/>
      </c>
      <c r="BG237" s="132" t="str">
        <f t="shared" si="75"/>
        <v/>
      </c>
      <c r="BH237" s="132" t="str">
        <f t="shared" si="76"/>
        <v/>
      </c>
      <c r="BI237" s="125"/>
    </row>
    <row r="238" spans="1:61" s="132" customFormat="1" ht="13">
      <c r="A238" s="125" t="str">
        <f t="shared" si="62"/>
        <v/>
      </c>
      <c r="B238" s="130" t="str">
        <f t="shared" si="63"/>
        <v/>
      </c>
      <c r="C238" s="131"/>
      <c r="D238" s="125">
        <v>204</v>
      </c>
      <c r="E238" s="125" t="str">
        <f t="shared" si="64"/>
        <v/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35"/>
      <c r="AI238" s="125" t="str">
        <f t="shared" si="65"/>
        <v/>
      </c>
      <c r="AJ238" s="18"/>
      <c r="AK238" s="35"/>
      <c r="AL238" s="5"/>
      <c r="AM238" s="5"/>
      <c r="AN238" s="5"/>
      <c r="AO238" s="5"/>
      <c r="AP238" s="5"/>
      <c r="AQ238" s="133" t="str">
        <f t="shared" si="66"/>
        <v/>
      </c>
      <c r="AR238" s="133" t="str">
        <f t="shared" si="77"/>
        <v/>
      </c>
      <c r="AS238" s="7" t="str">
        <f>UPPER(IF($AH238="","",IF(COUNTIF($AS$34:$AS237,$AH238)&lt;1,$AH238,"")))</f>
        <v/>
      </c>
      <c r="AT238" s="133" t="str">
        <f t="shared" si="67"/>
        <v/>
      </c>
      <c r="AU238" s="19"/>
      <c r="AV238" s="16"/>
      <c r="AW238" s="134" t="str">
        <f t="shared" si="68"/>
        <v/>
      </c>
      <c r="AX238" s="5"/>
      <c r="AY238" s="144"/>
      <c r="AZ238" s="132" t="str">
        <f t="shared" si="69"/>
        <v/>
      </c>
      <c r="BA238" s="132" t="str">
        <f t="shared" si="70"/>
        <v/>
      </c>
      <c r="BB238" s="132" t="str">
        <f t="shared" si="71"/>
        <v/>
      </c>
      <c r="BC238" s="132" t="str">
        <f t="shared" si="72"/>
        <v/>
      </c>
      <c r="BD238" s="132" t="str">
        <f t="shared" si="73"/>
        <v/>
      </c>
      <c r="BE238" s="132" t="str">
        <f t="shared" si="78"/>
        <v/>
      </c>
      <c r="BF238" s="132" t="str">
        <f t="shared" si="74"/>
        <v/>
      </c>
      <c r="BG238" s="132" t="str">
        <f t="shared" si="75"/>
        <v/>
      </c>
      <c r="BH238" s="132" t="str">
        <f t="shared" si="76"/>
        <v/>
      </c>
      <c r="BI238" s="125"/>
    </row>
    <row r="239" spans="1:61" s="132" customFormat="1" ht="13">
      <c r="A239" s="125" t="str">
        <f t="shared" si="62"/>
        <v/>
      </c>
      <c r="B239" s="130" t="str">
        <f t="shared" si="63"/>
        <v/>
      </c>
      <c r="C239" s="131"/>
      <c r="D239" s="125">
        <v>205</v>
      </c>
      <c r="E239" s="125" t="str">
        <f t="shared" si="64"/>
        <v/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35"/>
      <c r="AI239" s="125" t="str">
        <f t="shared" si="65"/>
        <v/>
      </c>
      <c r="AJ239" s="18"/>
      <c r="AK239" s="35"/>
      <c r="AL239" s="5"/>
      <c r="AM239" s="5"/>
      <c r="AN239" s="5"/>
      <c r="AO239" s="5"/>
      <c r="AP239" s="5"/>
      <c r="AQ239" s="133" t="str">
        <f t="shared" si="66"/>
        <v/>
      </c>
      <c r="AR239" s="133" t="str">
        <f t="shared" si="77"/>
        <v/>
      </c>
      <c r="AS239" s="7" t="str">
        <f>UPPER(IF($AH239="","",IF(COUNTIF($AS$34:$AS238,$AH239)&lt;1,$AH239,"")))</f>
        <v/>
      </c>
      <c r="AT239" s="133" t="str">
        <f t="shared" si="67"/>
        <v/>
      </c>
      <c r="AU239" s="19"/>
      <c r="AV239" s="16"/>
      <c r="AW239" s="134" t="str">
        <f t="shared" si="68"/>
        <v/>
      </c>
      <c r="AX239" s="5"/>
      <c r="AY239" s="144"/>
      <c r="AZ239" s="132" t="str">
        <f t="shared" si="69"/>
        <v/>
      </c>
      <c r="BA239" s="132" t="str">
        <f t="shared" si="70"/>
        <v/>
      </c>
      <c r="BB239" s="132" t="str">
        <f t="shared" si="71"/>
        <v/>
      </c>
      <c r="BC239" s="132" t="str">
        <f t="shared" si="72"/>
        <v/>
      </c>
      <c r="BD239" s="132" t="str">
        <f t="shared" si="73"/>
        <v/>
      </c>
      <c r="BE239" s="132" t="str">
        <f t="shared" si="78"/>
        <v/>
      </c>
      <c r="BF239" s="132" t="str">
        <f t="shared" si="74"/>
        <v/>
      </c>
      <c r="BG239" s="132" t="str">
        <f t="shared" si="75"/>
        <v/>
      </c>
      <c r="BH239" s="132" t="str">
        <f t="shared" si="76"/>
        <v/>
      </c>
      <c r="BI239" s="125"/>
    </row>
    <row r="240" spans="1:61" s="132" customFormat="1" ht="13">
      <c r="A240" s="125" t="str">
        <f t="shared" si="62"/>
        <v/>
      </c>
      <c r="B240" s="130" t="str">
        <f t="shared" si="63"/>
        <v/>
      </c>
      <c r="C240" s="131"/>
      <c r="D240" s="125">
        <v>206</v>
      </c>
      <c r="E240" s="125" t="str">
        <f t="shared" si="64"/>
        <v/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35"/>
      <c r="AI240" s="125" t="str">
        <f t="shared" si="65"/>
        <v/>
      </c>
      <c r="AJ240" s="18"/>
      <c r="AK240" s="35"/>
      <c r="AL240" s="5"/>
      <c r="AM240" s="5"/>
      <c r="AN240" s="5"/>
      <c r="AO240" s="5"/>
      <c r="AP240" s="5"/>
      <c r="AQ240" s="133" t="str">
        <f t="shared" si="66"/>
        <v/>
      </c>
      <c r="AR240" s="133" t="str">
        <f t="shared" si="77"/>
        <v/>
      </c>
      <c r="AS240" s="7" t="str">
        <f>UPPER(IF($AH240="","",IF(COUNTIF($AS$34:$AS239,$AH240)&lt;1,$AH240,"")))</f>
        <v/>
      </c>
      <c r="AT240" s="133" t="str">
        <f t="shared" si="67"/>
        <v/>
      </c>
      <c r="AU240" s="19"/>
      <c r="AV240" s="16"/>
      <c r="AW240" s="134" t="str">
        <f t="shared" si="68"/>
        <v/>
      </c>
      <c r="AX240" s="5"/>
      <c r="AY240" s="144"/>
      <c r="AZ240" s="132" t="str">
        <f t="shared" si="69"/>
        <v/>
      </c>
      <c r="BA240" s="132" t="str">
        <f t="shared" si="70"/>
        <v/>
      </c>
      <c r="BB240" s="132" t="str">
        <f t="shared" si="71"/>
        <v/>
      </c>
      <c r="BC240" s="132" t="str">
        <f t="shared" si="72"/>
        <v/>
      </c>
      <c r="BD240" s="132" t="str">
        <f t="shared" si="73"/>
        <v/>
      </c>
      <c r="BE240" s="132" t="str">
        <f t="shared" si="78"/>
        <v/>
      </c>
      <c r="BF240" s="132" t="str">
        <f t="shared" si="74"/>
        <v/>
      </c>
      <c r="BG240" s="132" t="str">
        <f t="shared" si="75"/>
        <v/>
      </c>
      <c r="BH240" s="132" t="str">
        <f t="shared" si="76"/>
        <v/>
      </c>
      <c r="BI240" s="125"/>
    </row>
    <row r="241" spans="1:61" s="132" customFormat="1" ht="13">
      <c r="A241" s="125" t="str">
        <f t="shared" si="62"/>
        <v/>
      </c>
      <c r="B241" s="130" t="str">
        <f t="shared" si="63"/>
        <v/>
      </c>
      <c r="C241" s="131"/>
      <c r="D241" s="125">
        <v>207</v>
      </c>
      <c r="E241" s="125" t="str">
        <f t="shared" si="64"/>
        <v/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35"/>
      <c r="AI241" s="125" t="str">
        <f t="shared" si="65"/>
        <v/>
      </c>
      <c r="AJ241" s="18"/>
      <c r="AK241" s="35"/>
      <c r="AL241" s="5"/>
      <c r="AM241" s="5"/>
      <c r="AN241" s="5"/>
      <c r="AO241" s="5"/>
      <c r="AP241" s="5"/>
      <c r="AQ241" s="133" t="str">
        <f t="shared" si="66"/>
        <v/>
      </c>
      <c r="AR241" s="133" t="str">
        <f t="shared" si="77"/>
        <v/>
      </c>
      <c r="AS241" s="7" t="str">
        <f>UPPER(IF($AH241="","",IF(COUNTIF($AS$34:$AS240,$AH241)&lt;1,$AH241,"")))</f>
        <v/>
      </c>
      <c r="AT241" s="133" t="str">
        <f t="shared" si="67"/>
        <v/>
      </c>
      <c r="AU241" s="19"/>
      <c r="AV241" s="16"/>
      <c r="AW241" s="134" t="str">
        <f t="shared" si="68"/>
        <v/>
      </c>
      <c r="AX241" s="5"/>
      <c r="AY241" s="144"/>
      <c r="AZ241" s="132" t="str">
        <f t="shared" si="69"/>
        <v/>
      </c>
      <c r="BA241" s="132" t="str">
        <f t="shared" si="70"/>
        <v/>
      </c>
      <c r="BB241" s="132" t="str">
        <f t="shared" si="71"/>
        <v/>
      </c>
      <c r="BC241" s="132" t="str">
        <f t="shared" si="72"/>
        <v/>
      </c>
      <c r="BD241" s="132" t="str">
        <f t="shared" si="73"/>
        <v/>
      </c>
      <c r="BE241" s="132" t="str">
        <f t="shared" si="78"/>
        <v/>
      </c>
      <c r="BF241" s="132" t="str">
        <f t="shared" si="74"/>
        <v/>
      </c>
      <c r="BG241" s="132" t="str">
        <f t="shared" si="75"/>
        <v/>
      </c>
      <c r="BH241" s="132" t="str">
        <f t="shared" si="76"/>
        <v/>
      </c>
      <c r="BI241" s="125"/>
    </row>
    <row r="242" spans="1:61" s="132" customFormat="1" ht="13">
      <c r="A242" s="125" t="str">
        <f t="shared" si="62"/>
        <v/>
      </c>
      <c r="B242" s="130" t="str">
        <f t="shared" si="63"/>
        <v/>
      </c>
      <c r="C242" s="131"/>
      <c r="D242" s="125">
        <v>208</v>
      </c>
      <c r="E242" s="125" t="str">
        <f t="shared" si="64"/>
        <v/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35"/>
      <c r="AI242" s="125" t="str">
        <f t="shared" si="65"/>
        <v/>
      </c>
      <c r="AJ242" s="18"/>
      <c r="AK242" s="35"/>
      <c r="AL242" s="5"/>
      <c r="AM242" s="5"/>
      <c r="AN242" s="5"/>
      <c r="AO242" s="5"/>
      <c r="AP242" s="5"/>
      <c r="AQ242" s="133" t="str">
        <f t="shared" si="66"/>
        <v/>
      </c>
      <c r="AR242" s="133" t="str">
        <f t="shared" si="77"/>
        <v/>
      </c>
      <c r="AS242" s="7" t="str">
        <f>UPPER(IF($AH242="","",IF(COUNTIF($AS$34:$AS241,$AH242)&lt;1,$AH242,"")))</f>
        <v/>
      </c>
      <c r="AT242" s="133" t="str">
        <f t="shared" si="67"/>
        <v/>
      </c>
      <c r="AU242" s="19"/>
      <c r="AV242" s="16"/>
      <c r="AW242" s="134" t="str">
        <f t="shared" si="68"/>
        <v/>
      </c>
      <c r="AX242" s="5"/>
      <c r="AY242" s="144"/>
      <c r="AZ242" s="132" t="str">
        <f t="shared" si="69"/>
        <v/>
      </c>
      <c r="BA242" s="132" t="str">
        <f t="shared" si="70"/>
        <v/>
      </c>
      <c r="BB242" s="132" t="str">
        <f t="shared" si="71"/>
        <v/>
      </c>
      <c r="BC242" s="132" t="str">
        <f t="shared" si="72"/>
        <v/>
      </c>
      <c r="BD242" s="132" t="str">
        <f t="shared" si="73"/>
        <v/>
      </c>
      <c r="BE242" s="132" t="str">
        <f t="shared" si="78"/>
        <v/>
      </c>
      <c r="BF242" s="132" t="str">
        <f t="shared" si="74"/>
        <v/>
      </c>
      <c r="BG242" s="132" t="str">
        <f t="shared" si="75"/>
        <v/>
      </c>
      <c r="BH242" s="132" t="str">
        <f t="shared" si="76"/>
        <v/>
      </c>
      <c r="BI242" s="125"/>
    </row>
    <row r="243" spans="1:61" s="132" customFormat="1" ht="13">
      <c r="A243" s="125" t="str">
        <f t="shared" si="62"/>
        <v/>
      </c>
      <c r="B243" s="130" t="str">
        <f t="shared" si="63"/>
        <v/>
      </c>
      <c r="C243" s="131"/>
      <c r="D243" s="125">
        <v>209</v>
      </c>
      <c r="E243" s="125" t="str">
        <f t="shared" si="64"/>
        <v/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35"/>
      <c r="AI243" s="125" t="str">
        <f t="shared" si="65"/>
        <v/>
      </c>
      <c r="AJ243" s="18"/>
      <c r="AK243" s="35"/>
      <c r="AL243" s="5"/>
      <c r="AM243" s="5"/>
      <c r="AN243" s="5"/>
      <c r="AO243" s="5"/>
      <c r="AP243" s="5"/>
      <c r="AQ243" s="133" t="str">
        <f t="shared" si="66"/>
        <v/>
      </c>
      <c r="AR243" s="133" t="str">
        <f t="shared" si="77"/>
        <v/>
      </c>
      <c r="AS243" s="7" t="str">
        <f>UPPER(IF($AH243="","",IF(COUNTIF($AS$34:$AS242,$AH243)&lt;1,$AH243,"")))</f>
        <v/>
      </c>
      <c r="AT243" s="133" t="str">
        <f t="shared" si="67"/>
        <v/>
      </c>
      <c r="AU243" s="19"/>
      <c r="AV243" s="16"/>
      <c r="AW243" s="134" t="str">
        <f t="shared" si="68"/>
        <v/>
      </c>
      <c r="AX243" s="5"/>
      <c r="AY243" s="144"/>
      <c r="AZ243" s="132" t="str">
        <f t="shared" si="69"/>
        <v/>
      </c>
      <c r="BA243" s="132" t="str">
        <f t="shared" si="70"/>
        <v/>
      </c>
      <c r="BB243" s="132" t="str">
        <f t="shared" si="71"/>
        <v/>
      </c>
      <c r="BC243" s="132" t="str">
        <f t="shared" si="72"/>
        <v/>
      </c>
      <c r="BD243" s="132" t="str">
        <f t="shared" si="73"/>
        <v/>
      </c>
      <c r="BE243" s="132" t="str">
        <f t="shared" si="78"/>
        <v/>
      </c>
      <c r="BF243" s="132" t="str">
        <f t="shared" si="74"/>
        <v/>
      </c>
      <c r="BG243" s="132" t="str">
        <f t="shared" si="75"/>
        <v/>
      </c>
      <c r="BH243" s="132" t="str">
        <f t="shared" si="76"/>
        <v/>
      </c>
      <c r="BI243" s="125"/>
    </row>
    <row r="244" spans="1:61" s="132" customFormat="1" ht="13">
      <c r="A244" s="125" t="str">
        <f t="shared" si="62"/>
        <v/>
      </c>
      <c r="B244" s="130" t="str">
        <f t="shared" si="63"/>
        <v/>
      </c>
      <c r="C244" s="131"/>
      <c r="D244" s="125">
        <v>210</v>
      </c>
      <c r="E244" s="125" t="str">
        <f t="shared" si="64"/>
        <v/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35"/>
      <c r="AI244" s="125" t="str">
        <f t="shared" si="65"/>
        <v/>
      </c>
      <c r="AJ244" s="18"/>
      <c r="AK244" s="35"/>
      <c r="AL244" s="5"/>
      <c r="AM244" s="5"/>
      <c r="AN244" s="5"/>
      <c r="AO244" s="5"/>
      <c r="AP244" s="5"/>
      <c r="AQ244" s="133" t="str">
        <f t="shared" si="66"/>
        <v/>
      </c>
      <c r="AR244" s="133" t="str">
        <f t="shared" si="77"/>
        <v/>
      </c>
      <c r="AS244" s="7" t="str">
        <f>UPPER(IF($AH244="","",IF(COUNTIF($AS$34:$AS243,$AH244)&lt;1,$AH244,"")))</f>
        <v/>
      </c>
      <c r="AT244" s="133" t="str">
        <f t="shared" si="67"/>
        <v/>
      </c>
      <c r="AU244" s="19"/>
      <c r="AV244" s="16"/>
      <c r="AW244" s="134" t="str">
        <f t="shared" si="68"/>
        <v/>
      </c>
      <c r="AX244" s="5"/>
      <c r="AY244" s="144"/>
      <c r="AZ244" s="132" t="str">
        <f t="shared" si="69"/>
        <v/>
      </c>
      <c r="BA244" s="132" t="str">
        <f t="shared" si="70"/>
        <v/>
      </c>
      <c r="BB244" s="132" t="str">
        <f t="shared" si="71"/>
        <v/>
      </c>
      <c r="BC244" s="132" t="str">
        <f t="shared" si="72"/>
        <v/>
      </c>
      <c r="BD244" s="132" t="str">
        <f t="shared" si="73"/>
        <v/>
      </c>
      <c r="BE244" s="132" t="str">
        <f t="shared" si="78"/>
        <v/>
      </c>
      <c r="BF244" s="132" t="str">
        <f t="shared" si="74"/>
        <v/>
      </c>
      <c r="BG244" s="132" t="str">
        <f t="shared" si="75"/>
        <v/>
      </c>
      <c r="BH244" s="132" t="str">
        <f t="shared" si="76"/>
        <v/>
      </c>
      <c r="BI244" s="125"/>
    </row>
    <row r="245" spans="1:61" s="132" customFormat="1" ht="13">
      <c r="A245" s="125" t="str">
        <f t="shared" si="62"/>
        <v/>
      </c>
      <c r="B245" s="130" t="str">
        <f t="shared" si="63"/>
        <v/>
      </c>
      <c r="C245" s="131"/>
      <c r="D245" s="125">
        <v>211</v>
      </c>
      <c r="E245" s="125" t="str">
        <f t="shared" si="64"/>
        <v/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35"/>
      <c r="AI245" s="125" t="str">
        <f t="shared" si="65"/>
        <v/>
      </c>
      <c r="AJ245" s="18"/>
      <c r="AK245" s="35"/>
      <c r="AL245" s="5"/>
      <c r="AM245" s="5"/>
      <c r="AN245" s="5"/>
      <c r="AO245" s="5"/>
      <c r="AP245" s="5"/>
      <c r="AQ245" s="133" t="str">
        <f t="shared" si="66"/>
        <v/>
      </c>
      <c r="AR245" s="133" t="str">
        <f t="shared" si="77"/>
        <v/>
      </c>
      <c r="AS245" s="7" t="str">
        <f>UPPER(IF($AH245="","",IF(COUNTIF($AS$34:$AS244,$AH245)&lt;1,$AH245,"")))</f>
        <v/>
      </c>
      <c r="AT245" s="133" t="str">
        <f t="shared" si="67"/>
        <v/>
      </c>
      <c r="AU245" s="19"/>
      <c r="AV245" s="16"/>
      <c r="AW245" s="134" t="str">
        <f t="shared" si="68"/>
        <v/>
      </c>
      <c r="AX245" s="5"/>
      <c r="AY245" s="144"/>
      <c r="AZ245" s="132" t="str">
        <f t="shared" si="69"/>
        <v/>
      </c>
      <c r="BA245" s="132" t="str">
        <f t="shared" si="70"/>
        <v/>
      </c>
      <c r="BB245" s="132" t="str">
        <f t="shared" si="71"/>
        <v/>
      </c>
      <c r="BC245" s="132" t="str">
        <f t="shared" si="72"/>
        <v/>
      </c>
      <c r="BD245" s="132" t="str">
        <f t="shared" si="73"/>
        <v/>
      </c>
      <c r="BE245" s="132" t="str">
        <f t="shared" si="78"/>
        <v/>
      </c>
      <c r="BF245" s="132" t="str">
        <f t="shared" si="74"/>
        <v/>
      </c>
      <c r="BG245" s="132" t="str">
        <f t="shared" si="75"/>
        <v/>
      </c>
      <c r="BH245" s="132" t="str">
        <f t="shared" si="76"/>
        <v/>
      </c>
      <c r="BI245" s="125"/>
    </row>
    <row r="246" spans="1:61" s="132" customFormat="1" ht="13">
      <c r="A246" s="125" t="str">
        <f t="shared" si="62"/>
        <v/>
      </c>
      <c r="B246" s="130" t="str">
        <f t="shared" si="63"/>
        <v/>
      </c>
      <c r="C246" s="131"/>
      <c r="D246" s="125">
        <v>212</v>
      </c>
      <c r="E246" s="125" t="str">
        <f t="shared" si="64"/>
        <v/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35"/>
      <c r="AI246" s="125" t="str">
        <f t="shared" si="65"/>
        <v/>
      </c>
      <c r="AJ246" s="18"/>
      <c r="AK246" s="35"/>
      <c r="AL246" s="5"/>
      <c r="AM246" s="5"/>
      <c r="AN246" s="5"/>
      <c r="AO246" s="5"/>
      <c r="AP246" s="5"/>
      <c r="AQ246" s="133" t="str">
        <f t="shared" si="66"/>
        <v/>
      </c>
      <c r="AR246" s="133" t="str">
        <f t="shared" si="77"/>
        <v/>
      </c>
      <c r="AS246" s="7" t="str">
        <f>UPPER(IF($AH246="","",IF(COUNTIF($AS$34:$AS245,$AH246)&lt;1,$AH246,"")))</f>
        <v/>
      </c>
      <c r="AT246" s="133" t="str">
        <f t="shared" si="67"/>
        <v/>
      </c>
      <c r="AU246" s="19"/>
      <c r="AV246" s="16"/>
      <c r="AW246" s="134" t="str">
        <f t="shared" si="68"/>
        <v/>
      </c>
      <c r="AX246" s="5"/>
      <c r="AY246" s="144"/>
      <c r="AZ246" s="132" t="str">
        <f t="shared" si="69"/>
        <v/>
      </c>
      <c r="BA246" s="132" t="str">
        <f t="shared" si="70"/>
        <v/>
      </c>
      <c r="BB246" s="132" t="str">
        <f t="shared" si="71"/>
        <v/>
      </c>
      <c r="BC246" s="132" t="str">
        <f t="shared" si="72"/>
        <v/>
      </c>
      <c r="BD246" s="132" t="str">
        <f t="shared" si="73"/>
        <v/>
      </c>
      <c r="BE246" s="132" t="str">
        <f t="shared" si="78"/>
        <v/>
      </c>
      <c r="BF246" s="132" t="str">
        <f t="shared" si="74"/>
        <v/>
      </c>
      <c r="BG246" s="132" t="str">
        <f t="shared" si="75"/>
        <v/>
      </c>
      <c r="BH246" s="132" t="str">
        <f t="shared" si="76"/>
        <v/>
      </c>
      <c r="BI246" s="125"/>
    </row>
    <row r="247" spans="1:61" s="132" customFormat="1" ht="13">
      <c r="A247" s="125" t="str">
        <f t="shared" si="62"/>
        <v/>
      </c>
      <c r="B247" s="130" t="str">
        <f t="shared" si="63"/>
        <v/>
      </c>
      <c r="C247" s="131"/>
      <c r="D247" s="125">
        <v>213</v>
      </c>
      <c r="E247" s="125" t="str">
        <f t="shared" si="64"/>
        <v/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35"/>
      <c r="AI247" s="125" t="str">
        <f t="shared" si="65"/>
        <v/>
      </c>
      <c r="AJ247" s="18"/>
      <c r="AK247" s="35"/>
      <c r="AL247" s="5"/>
      <c r="AM247" s="5"/>
      <c r="AN247" s="5"/>
      <c r="AO247" s="5"/>
      <c r="AP247" s="5"/>
      <c r="AQ247" s="133" t="str">
        <f t="shared" si="66"/>
        <v/>
      </c>
      <c r="AR247" s="133" t="str">
        <f t="shared" si="77"/>
        <v/>
      </c>
      <c r="AS247" s="7" t="str">
        <f>UPPER(IF($AH247="","",IF(COUNTIF($AS$34:$AS246,$AH247)&lt;1,$AH247,"")))</f>
        <v/>
      </c>
      <c r="AT247" s="133" t="str">
        <f t="shared" si="67"/>
        <v/>
      </c>
      <c r="AU247" s="19"/>
      <c r="AV247" s="16"/>
      <c r="AW247" s="134" t="str">
        <f t="shared" si="68"/>
        <v/>
      </c>
      <c r="AX247" s="5"/>
      <c r="AY247" s="144"/>
      <c r="AZ247" s="132" t="str">
        <f t="shared" si="69"/>
        <v/>
      </c>
      <c r="BA247" s="132" t="str">
        <f t="shared" si="70"/>
        <v/>
      </c>
      <c r="BB247" s="132" t="str">
        <f t="shared" si="71"/>
        <v/>
      </c>
      <c r="BC247" s="132" t="str">
        <f t="shared" si="72"/>
        <v/>
      </c>
      <c r="BD247" s="132" t="str">
        <f t="shared" si="73"/>
        <v/>
      </c>
      <c r="BE247" s="132" t="str">
        <f t="shared" si="78"/>
        <v/>
      </c>
      <c r="BF247" s="132" t="str">
        <f t="shared" si="74"/>
        <v/>
      </c>
      <c r="BG247" s="132" t="str">
        <f t="shared" si="75"/>
        <v/>
      </c>
      <c r="BH247" s="132" t="str">
        <f t="shared" si="76"/>
        <v/>
      </c>
      <c r="BI247" s="125"/>
    </row>
    <row r="248" spans="1:61" s="132" customFormat="1" ht="13">
      <c r="A248" s="125" t="str">
        <f t="shared" si="62"/>
        <v/>
      </c>
      <c r="B248" s="130" t="str">
        <f t="shared" si="63"/>
        <v/>
      </c>
      <c r="C248" s="131"/>
      <c r="D248" s="125">
        <v>214</v>
      </c>
      <c r="E248" s="125" t="str">
        <f t="shared" si="64"/>
        <v/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35"/>
      <c r="AI248" s="125" t="str">
        <f t="shared" si="65"/>
        <v/>
      </c>
      <c r="AJ248" s="18"/>
      <c r="AK248" s="35"/>
      <c r="AL248" s="5"/>
      <c r="AM248" s="5"/>
      <c r="AN248" s="5"/>
      <c r="AO248" s="5"/>
      <c r="AP248" s="5"/>
      <c r="AQ248" s="133" t="str">
        <f t="shared" si="66"/>
        <v/>
      </c>
      <c r="AR248" s="133" t="str">
        <f t="shared" si="77"/>
        <v/>
      </c>
      <c r="AS248" s="7" t="str">
        <f>UPPER(IF($AH248="","",IF(COUNTIF($AS$34:$AS247,$AH248)&lt;1,$AH248,"")))</f>
        <v/>
      </c>
      <c r="AT248" s="133" t="str">
        <f t="shared" si="67"/>
        <v/>
      </c>
      <c r="AU248" s="19"/>
      <c r="AV248" s="16"/>
      <c r="AW248" s="134" t="str">
        <f t="shared" si="68"/>
        <v/>
      </c>
      <c r="AX248" s="5"/>
      <c r="AY248" s="144"/>
      <c r="AZ248" s="132" t="str">
        <f t="shared" si="69"/>
        <v/>
      </c>
      <c r="BA248" s="132" t="str">
        <f t="shared" si="70"/>
        <v/>
      </c>
      <c r="BB248" s="132" t="str">
        <f t="shared" si="71"/>
        <v/>
      </c>
      <c r="BC248" s="132" t="str">
        <f t="shared" si="72"/>
        <v/>
      </c>
      <c r="BD248" s="132" t="str">
        <f t="shared" si="73"/>
        <v/>
      </c>
      <c r="BE248" s="132" t="str">
        <f t="shared" si="78"/>
        <v/>
      </c>
      <c r="BF248" s="132" t="str">
        <f t="shared" si="74"/>
        <v/>
      </c>
      <c r="BG248" s="132" t="str">
        <f t="shared" si="75"/>
        <v/>
      </c>
      <c r="BH248" s="132" t="str">
        <f t="shared" si="76"/>
        <v/>
      </c>
      <c r="BI248" s="125"/>
    </row>
    <row r="249" spans="1:61" s="132" customFormat="1" ht="13">
      <c r="A249" s="125" t="str">
        <f t="shared" si="62"/>
        <v/>
      </c>
      <c r="B249" s="130" t="str">
        <f t="shared" si="63"/>
        <v/>
      </c>
      <c r="C249" s="131"/>
      <c r="D249" s="125">
        <v>215</v>
      </c>
      <c r="E249" s="125" t="str">
        <f t="shared" si="64"/>
        <v/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35"/>
      <c r="AI249" s="125" t="str">
        <f t="shared" si="65"/>
        <v/>
      </c>
      <c r="AJ249" s="18"/>
      <c r="AK249" s="35"/>
      <c r="AL249" s="5"/>
      <c r="AM249" s="5"/>
      <c r="AN249" s="5"/>
      <c r="AO249" s="5"/>
      <c r="AP249" s="5"/>
      <c r="AQ249" s="133" t="str">
        <f t="shared" si="66"/>
        <v/>
      </c>
      <c r="AR249" s="133" t="str">
        <f t="shared" si="77"/>
        <v/>
      </c>
      <c r="AS249" s="7" t="str">
        <f>UPPER(IF($AH249="","",IF(COUNTIF($AS$34:$AS248,$AH249)&lt;1,$AH249,"")))</f>
        <v/>
      </c>
      <c r="AT249" s="133" t="str">
        <f t="shared" si="67"/>
        <v/>
      </c>
      <c r="AU249" s="19"/>
      <c r="AV249" s="16"/>
      <c r="AW249" s="134" t="str">
        <f t="shared" si="68"/>
        <v/>
      </c>
      <c r="AX249" s="5"/>
      <c r="AY249" s="144"/>
      <c r="AZ249" s="132" t="str">
        <f t="shared" si="69"/>
        <v/>
      </c>
      <c r="BA249" s="132" t="str">
        <f t="shared" si="70"/>
        <v/>
      </c>
      <c r="BB249" s="132" t="str">
        <f t="shared" si="71"/>
        <v/>
      </c>
      <c r="BC249" s="132" t="str">
        <f t="shared" si="72"/>
        <v/>
      </c>
      <c r="BD249" s="132" t="str">
        <f t="shared" si="73"/>
        <v/>
      </c>
      <c r="BE249" s="132" t="str">
        <f t="shared" si="78"/>
        <v/>
      </c>
      <c r="BF249" s="132" t="str">
        <f t="shared" si="74"/>
        <v/>
      </c>
      <c r="BG249" s="132" t="str">
        <f t="shared" si="75"/>
        <v/>
      </c>
      <c r="BH249" s="132" t="str">
        <f t="shared" si="76"/>
        <v/>
      </c>
      <c r="BI249" s="125"/>
    </row>
    <row r="250" spans="1:61" s="132" customFormat="1" ht="13">
      <c r="A250" s="125" t="str">
        <f t="shared" si="62"/>
        <v/>
      </c>
      <c r="B250" s="130" t="str">
        <f t="shared" si="63"/>
        <v/>
      </c>
      <c r="C250" s="131"/>
      <c r="D250" s="125">
        <v>216</v>
      </c>
      <c r="E250" s="125" t="str">
        <f t="shared" si="64"/>
        <v/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35"/>
      <c r="AI250" s="125" t="str">
        <f t="shared" si="65"/>
        <v/>
      </c>
      <c r="AJ250" s="18"/>
      <c r="AK250" s="35"/>
      <c r="AL250" s="5"/>
      <c r="AM250" s="5"/>
      <c r="AN250" s="5"/>
      <c r="AO250" s="5"/>
      <c r="AP250" s="5"/>
      <c r="AQ250" s="133" t="str">
        <f t="shared" si="66"/>
        <v/>
      </c>
      <c r="AR250" s="133" t="str">
        <f t="shared" si="77"/>
        <v/>
      </c>
      <c r="AS250" s="7" t="str">
        <f>UPPER(IF($AH250="","",IF(COUNTIF($AS$34:$AS249,$AH250)&lt;1,$AH250,"")))</f>
        <v/>
      </c>
      <c r="AT250" s="133" t="str">
        <f t="shared" si="67"/>
        <v/>
      </c>
      <c r="AU250" s="19"/>
      <c r="AV250" s="16"/>
      <c r="AW250" s="134" t="str">
        <f t="shared" si="68"/>
        <v/>
      </c>
      <c r="AX250" s="5"/>
      <c r="AY250" s="144"/>
      <c r="AZ250" s="132" t="str">
        <f t="shared" si="69"/>
        <v/>
      </c>
      <c r="BA250" s="132" t="str">
        <f t="shared" si="70"/>
        <v/>
      </c>
      <c r="BB250" s="132" t="str">
        <f t="shared" si="71"/>
        <v/>
      </c>
      <c r="BC250" s="132" t="str">
        <f t="shared" si="72"/>
        <v/>
      </c>
      <c r="BD250" s="132" t="str">
        <f t="shared" si="73"/>
        <v/>
      </c>
      <c r="BE250" s="132" t="str">
        <f t="shared" si="78"/>
        <v/>
      </c>
      <c r="BF250" s="132" t="str">
        <f t="shared" si="74"/>
        <v/>
      </c>
      <c r="BG250" s="132" t="str">
        <f t="shared" si="75"/>
        <v/>
      </c>
      <c r="BH250" s="132" t="str">
        <f t="shared" si="76"/>
        <v/>
      </c>
      <c r="BI250" s="125"/>
    </row>
    <row r="251" spans="1:61" s="132" customFormat="1" ht="13">
      <c r="A251" s="125" t="str">
        <f t="shared" si="62"/>
        <v/>
      </c>
      <c r="B251" s="130" t="str">
        <f t="shared" si="63"/>
        <v/>
      </c>
      <c r="C251" s="131"/>
      <c r="D251" s="125">
        <v>217</v>
      </c>
      <c r="E251" s="125" t="str">
        <f t="shared" si="64"/>
        <v/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35"/>
      <c r="AI251" s="125" t="str">
        <f t="shared" si="65"/>
        <v/>
      </c>
      <c r="AJ251" s="18"/>
      <c r="AK251" s="35"/>
      <c r="AL251" s="5"/>
      <c r="AM251" s="5"/>
      <c r="AN251" s="5"/>
      <c r="AO251" s="5"/>
      <c r="AP251" s="5"/>
      <c r="AQ251" s="133" t="str">
        <f t="shared" si="66"/>
        <v/>
      </c>
      <c r="AR251" s="133" t="str">
        <f t="shared" si="77"/>
        <v/>
      </c>
      <c r="AS251" s="7" t="str">
        <f>UPPER(IF($AH251="","",IF(COUNTIF($AS$34:$AS250,$AH251)&lt;1,$AH251,"")))</f>
        <v/>
      </c>
      <c r="AT251" s="133" t="str">
        <f t="shared" si="67"/>
        <v/>
      </c>
      <c r="AU251" s="19"/>
      <c r="AV251" s="16"/>
      <c r="AW251" s="134" t="str">
        <f t="shared" si="68"/>
        <v/>
      </c>
      <c r="AX251" s="5"/>
      <c r="AY251" s="144"/>
      <c r="AZ251" s="132" t="str">
        <f t="shared" si="69"/>
        <v/>
      </c>
      <c r="BA251" s="132" t="str">
        <f t="shared" si="70"/>
        <v/>
      </c>
      <c r="BB251" s="132" t="str">
        <f t="shared" si="71"/>
        <v/>
      </c>
      <c r="BC251" s="132" t="str">
        <f t="shared" si="72"/>
        <v/>
      </c>
      <c r="BD251" s="132" t="str">
        <f t="shared" si="73"/>
        <v/>
      </c>
      <c r="BE251" s="132" t="str">
        <f t="shared" si="78"/>
        <v/>
      </c>
      <c r="BF251" s="132" t="str">
        <f t="shared" si="74"/>
        <v/>
      </c>
      <c r="BG251" s="132" t="str">
        <f t="shared" si="75"/>
        <v/>
      </c>
      <c r="BH251" s="132" t="str">
        <f t="shared" si="76"/>
        <v/>
      </c>
      <c r="BI251" s="125"/>
    </row>
    <row r="252" spans="1:61" s="132" customFormat="1" ht="13">
      <c r="A252" s="125" t="str">
        <f t="shared" si="62"/>
        <v/>
      </c>
      <c r="B252" s="130" t="str">
        <f t="shared" si="63"/>
        <v/>
      </c>
      <c r="C252" s="131"/>
      <c r="D252" s="125">
        <v>218</v>
      </c>
      <c r="E252" s="125" t="str">
        <f t="shared" si="64"/>
        <v/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35"/>
      <c r="AI252" s="125" t="str">
        <f t="shared" si="65"/>
        <v/>
      </c>
      <c r="AJ252" s="18"/>
      <c r="AK252" s="35"/>
      <c r="AL252" s="5"/>
      <c r="AM252" s="5"/>
      <c r="AN252" s="5"/>
      <c r="AO252" s="5"/>
      <c r="AP252" s="5"/>
      <c r="AQ252" s="133" t="str">
        <f t="shared" si="66"/>
        <v/>
      </c>
      <c r="AR252" s="133" t="str">
        <f t="shared" si="77"/>
        <v/>
      </c>
      <c r="AS252" s="7" t="str">
        <f>UPPER(IF($AH252="","",IF(COUNTIF($AS$34:$AS251,$AH252)&lt;1,$AH252,"")))</f>
        <v/>
      </c>
      <c r="AT252" s="133" t="str">
        <f t="shared" si="67"/>
        <v/>
      </c>
      <c r="AU252" s="19"/>
      <c r="AV252" s="16"/>
      <c r="AW252" s="134" t="str">
        <f t="shared" si="68"/>
        <v/>
      </c>
      <c r="AX252" s="5"/>
      <c r="AY252" s="144"/>
      <c r="AZ252" s="132" t="str">
        <f t="shared" si="69"/>
        <v/>
      </c>
      <c r="BA252" s="132" t="str">
        <f t="shared" si="70"/>
        <v/>
      </c>
      <c r="BB252" s="132" t="str">
        <f t="shared" si="71"/>
        <v/>
      </c>
      <c r="BC252" s="132" t="str">
        <f t="shared" si="72"/>
        <v/>
      </c>
      <c r="BD252" s="132" t="str">
        <f t="shared" si="73"/>
        <v/>
      </c>
      <c r="BE252" s="132" t="str">
        <f t="shared" si="78"/>
        <v/>
      </c>
      <c r="BF252" s="132" t="str">
        <f t="shared" si="74"/>
        <v/>
      </c>
      <c r="BG252" s="132" t="str">
        <f t="shared" si="75"/>
        <v/>
      </c>
      <c r="BH252" s="132" t="str">
        <f t="shared" si="76"/>
        <v/>
      </c>
      <c r="BI252" s="125"/>
    </row>
    <row r="253" spans="1:61" s="132" customFormat="1" ht="13">
      <c r="A253" s="125" t="str">
        <f t="shared" si="62"/>
        <v/>
      </c>
      <c r="B253" s="130" t="str">
        <f t="shared" si="63"/>
        <v/>
      </c>
      <c r="C253" s="131"/>
      <c r="D253" s="125">
        <v>219</v>
      </c>
      <c r="E253" s="125" t="str">
        <f t="shared" si="64"/>
        <v/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35"/>
      <c r="AI253" s="125" t="str">
        <f t="shared" si="65"/>
        <v/>
      </c>
      <c r="AJ253" s="18"/>
      <c r="AK253" s="35"/>
      <c r="AL253" s="5"/>
      <c r="AM253" s="5"/>
      <c r="AN253" s="5"/>
      <c r="AO253" s="5"/>
      <c r="AP253" s="5"/>
      <c r="AQ253" s="133" t="str">
        <f t="shared" si="66"/>
        <v/>
      </c>
      <c r="AR253" s="133" t="str">
        <f t="shared" si="77"/>
        <v/>
      </c>
      <c r="AS253" s="7" t="str">
        <f>UPPER(IF($AH253="","",IF(COUNTIF($AS$34:$AS252,$AH253)&lt;1,$AH253,"")))</f>
        <v/>
      </c>
      <c r="AT253" s="133" t="str">
        <f t="shared" si="67"/>
        <v/>
      </c>
      <c r="AU253" s="19"/>
      <c r="AV253" s="16"/>
      <c r="AW253" s="134" t="str">
        <f t="shared" si="68"/>
        <v/>
      </c>
      <c r="AX253" s="5"/>
      <c r="AY253" s="144"/>
      <c r="AZ253" s="132" t="str">
        <f t="shared" si="69"/>
        <v/>
      </c>
      <c r="BA253" s="132" t="str">
        <f t="shared" si="70"/>
        <v/>
      </c>
      <c r="BB253" s="132" t="str">
        <f t="shared" si="71"/>
        <v/>
      </c>
      <c r="BC253" s="132" t="str">
        <f t="shared" si="72"/>
        <v/>
      </c>
      <c r="BD253" s="132" t="str">
        <f t="shared" si="73"/>
        <v/>
      </c>
      <c r="BE253" s="132" t="str">
        <f t="shared" si="78"/>
        <v/>
      </c>
      <c r="BF253" s="132" t="str">
        <f t="shared" si="74"/>
        <v/>
      </c>
      <c r="BG253" s="132" t="str">
        <f t="shared" si="75"/>
        <v/>
      </c>
      <c r="BH253" s="132" t="str">
        <f t="shared" si="76"/>
        <v/>
      </c>
      <c r="BI253" s="125"/>
    </row>
    <row r="254" spans="1:61" s="132" customFormat="1" ht="13">
      <c r="A254" s="125" t="str">
        <f t="shared" si="62"/>
        <v/>
      </c>
      <c r="B254" s="130" t="str">
        <f t="shared" si="63"/>
        <v/>
      </c>
      <c r="C254" s="131"/>
      <c r="D254" s="125">
        <v>220</v>
      </c>
      <c r="E254" s="125" t="str">
        <f t="shared" si="64"/>
        <v/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35"/>
      <c r="AI254" s="125" t="str">
        <f t="shared" si="65"/>
        <v/>
      </c>
      <c r="AJ254" s="18"/>
      <c r="AK254" s="35"/>
      <c r="AL254" s="5"/>
      <c r="AM254" s="5"/>
      <c r="AN254" s="5"/>
      <c r="AO254" s="5"/>
      <c r="AP254" s="5"/>
      <c r="AQ254" s="133" t="str">
        <f t="shared" si="66"/>
        <v/>
      </c>
      <c r="AR254" s="133" t="str">
        <f t="shared" si="77"/>
        <v/>
      </c>
      <c r="AS254" s="7" t="str">
        <f>UPPER(IF($AH254="","",IF(COUNTIF($AS$34:$AS253,$AH254)&lt;1,$AH254,"")))</f>
        <v/>
      </c>
      <c r="AT254" s="133" t="str">
        <f t="shared" si="67"/>
        <v/>
      </c>
      <c r="AU254" s="19"/>
      <c r="AV254" s="16"/>
      <c r="AW254" s="134" t="str">
        <f t="shared" si="68"/>
        <v/>
      </c>
      <c r="AX254" s="5"/>
      <c r="AY254" s="144"/>
      <c r="AZ254" s="132" t="str">
        <f t="shared" si="69"/>
        <v/>
      </c>
      <c r="BA254" s="132" t="str">
        <f t="shared" si="70"/>
        <v/>
      </c>
      <c r="BB254" s="132" t="str">
        <f t="shared" si="71"/>
        <v/>
      </c>
      <c r="BC254" s="132" t="str">
        <f t="shared" si="72"/>
        <v/>
      </c>
      <c r="BD254" s="132" t="str">
        <f t="shared" si="73"/>
        <v/>
      </c>
      <c r="BE254" s="132" t="str">
        <f t="shared" si="78"/>
        <v/>
      </c>
      <c r="BF254" s="132" t="str">
        <f t="shared" si="74"/>
        <v/>
      </c>
      <c r="BG254" s="132" t="str">
        <f t="shared" si="75"/>
        <v/>
      </c>
      <c r="BH254" s="132" t="str">
        <f t="shared" si="76"/>
        <v/>
      </c>
      <c r="BI254" s="125"/>
    </row>
    <row r="255" spans="1:61" s="132" customFormat="1" ht="13">
      <c r="A255" s="125" t="str">
        <f t="shared" si="62"/>
        <v/>
      </c>
      <c r="B255" s="130" t="str">
        <f t="shared" si="63"/>
        <v/>
      </c>
      <c r="C255" s="131"/>
      <c r="D255" s="125">
        <v>221</v>
      </c>
      <c r="E255" s="125" t="str">
        <f t="shared" si="64"/>
        <v/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35"/>
      <c r="AI255" s="125" t="str">
        <f t="shared" si="65"/>
        <v/>
      </c>
      <c r="AJ255" s="18"/>
      <c r="AK255" s="35"/>
      <c r="AL255" s="5"/>
      <c r="AM255" s="5"/>
      <c r="AN255" s="5"/>
      <c r="AO255" s="5"/>
      <c r="AP255" s="5"/>
      <c r="AQ255" s="133" t="str">
        <f t="shared" si="66"/>
        <v/>
      </c>
      <c r="AR255" s="133" t="str">
        <f t="shared" si="77"/>
        <v/>
      </c>
      <c r="AS255" s="7" t="str">
        <f>UPPER(IF($AH255="","",IF(COUNTIF($AS$34:$AS254,$AH255)&lt;1,$AH255,"")))</f>
        <v/>
      </c>
      <c r="AT255" s="133" t="str">
        <f t="shared" si="67"/>
        <v/>
      </c>
      <c r="AU255" s="19"/>
      <c r="AV255" s="16"/>
      <c r="AW255" s="134" t="str">
        <f t="shared" si="68"/>
        <v/>
      </c>
      <c r="AX255" s="5"/>
      <c r="AY255" s="144"/>
      <c r="AZ255" s="132" t="str">
        <f t="shared" si="69"/>
        <v/>
      </c>
      <c r="BA255" s="132" t="str">
        <f t="shared" si="70"/>
        <v/>
      </c>
      <c r="BB255" s="132" t="str">
        <f t="shared" si="71"/>
        <v/>
      </c>
      <c r="BC255" s="132" t="str">
        <f t="shared" si="72"/>
        <v/>
      </c>
      <c r="BD255" s="132" t="str">
        <f t="shared" si="73"/>
        <v/>
      </c>
      <c r="BE255" s="132" t="str">
        <f t="shared" si="78"/>
        <v/>
      </c>
      <c r="BF255" s="132" t="str">
        <f t="shared" si="74"/>
        <v/>
      </c>
      <c r="BG255" s="132" t="str">
        <f t="shared" si="75"/>
        <v/>
      </c>
      <c r="BH255" s="132" t="str">
        <f t="shared" si="76"/>
        <v/>
      </c>
      <c r="BI255" s="125"/>
    </row>
    <row r="256" spans="1:61" s="132" customFormat="1" ht="13">
      <c r="A256" s="125" t="str">
        <f t="shared" si="62"/>
        <v/>
      </c>
      <c r="B256" s="130" t="str">
        <f t="shared" si="63"/>
        <v/>
      </c>
      <c r="C256" s="131"/>
      <c r="D256" s="125">
        <v>222</v>
      </c>
      <c r="E256" s="125" t="str">
        <f t="shared" si="64"/>
        <v/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35"/>
      <c r="AI256" s="125" t="str">
        <f t="shared" si="65"/>
        <v/>
      </c>
      <c r="AJ256" s="18"/>
      <c r="AK256" s="35"/>
      <c r="AL256" s="5"/>
      <c r="AM256" s="5"/>
      <c r="AN256" s="5"/>
      <c r="AO256" s="5"/>
      <c r="AP256" s="5"/>
      <c r="AQ256" s="133" t="str">
        <f t="shared" si="66"/>
        <v/>
      </c>
      <c r="AR256" s="133" t="str">
        <f t="shared" si="77"/>
        <v/>
      </c>
      <c r="AS256" s="7" t="str">
        <f>UPPER(IF($AH256="","",IF(COUNTIF($AS$34:$AS255,$AH256)&lt;1,$AH256,"")))</f>
        <v/>
      </c>
      <c r="AT256" s="133" t="str">
        <f t="shared" si="67"/>
        <v/>
      </c>
      <c r="AU256" s="19"/>
      <c r="AV256" s="16"/>
      <c r="AW256" s="134" t="str">
        <f t="shared" si="68"/>
        <v/>
      </c>
      <c r="AX256" s="5"/>
      <c r="AY256" s="144"/>
      <c r="AZ256" s="132" t="str">
        <f t="shared" si="69"/>
        <v/>
      </c>
      <c r="BA256" s="132" t="str">
        <f t="shared" si="70"/>
        <v/>
      </c>
      <c r="BB256" s="132" t="str">
        <f t="shared" si="71"/>
        <v/>
      </c>
      <c r="BC256" s="132" t="str">
        <f t="shared" si="72"/>
        <v/>
      </c>
      <c r="BD256" s="132" t="str">
        <f t="shared" si="73"/>
        <v/>
      </c>
      <c r="BE256" s="132" t="str">
        <f t="shared" si="78"/>
        <v/>
      </c>
      <c r="BF256" s="132" t="str">
        <f t="shared" si="74"/>
        <v/>
      </c>
      <c r="BG256" s="132" t="str">
        <f t="shared" si="75"/>
        <v/>
      </c>
      <c r="BH256" s="132" t="str">
        <f t="shared" si="76"/>
        <v/>
      </c>
      <c r="BI256" s="125"/>
    </row>
    <row r="257" spans="1:61" s="132" customFormat="1" ht="13">
      <c r="A257" s="125" t="str">
        <f t="shared" si="62"/>
        <v/>
      </c>
      <c r="B257" s="130" t="str">
        <f t="shared" si="63"/>
        <v/>
      </c>
      <c r="C257" s="131"/>
      <c r="D257" s="125">
        <v>223</v>
      </c>
      <c r="E257" s="125" t="str">
        <f t="shared" si="64"/>
        <v/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35"/>
      <c r="AI257" s="125" t="str">
        <f t="shared" si="65"/>
        <v/>
      </c>
      <c r="AJ257" s="18"/>
      <c r="AK257" s="35"/>
      <c r="AL257" s="5"/>
      <c r="AM257" s="5"/>
      <c r="AN257" s="5"/>
      <c r="AO257" s="5"/>
      <c r="AP257" s="5"/>
      <c r="AQ257" s="133" t="str">
        <f t="shared" si="66"/>
        <v/>
      </c>
      <c r="AR257" s="133" t="str">
        <f t="shared" si="77"/>
        <v/>
      </c>
      <c r="AS257" s="7" t="str">
        <f>UPPER(IF($AH257="","",IF(COUNTIF($AS$34:$AS256,$AH257)&lt;1,$AH257,"")))</f>
        <v/>
      </c>
      <c r="AT257" s="133" t="str">
        <f t="shared" si="67"/>
        <v/>
      </c>
      <c r="AU257" s="19"/>
      <c r="AV257" s="16"/>
      <c r="AW257" s="134" t="str">
        <f t="shared" si="68"/>
        <v/>
      </c>
      <c r="AX257" s="5"/>
      <c r="AY257" s="144"/>
      <c r="AZ257" s="132" t="str">
        <f t="shared" si="69"/>
        <v/>
      </c>
      <c r="BA257" s="132" t="str">
        <f t="shared" si="70"/>
        <v/>
      </c>
      <c r="BB257" s="132" t="str">
        <f t="shared" si="71"/>
        <v/>
      </c>
      <c r="BC257" s="132" t="str">
        <f t="shared" si="72"/>
        <v/>
      </c>
      <c r="BD257" s="132" t="str">
        <f t="shared" si="73"/>
        <v/>
      </c>
      <c r="BE257" s="132" t="str">
        <f t="shared" si="78"/>
        <v/>
      </c>
      <c r="BF257" s="132" t="str">
        <f t="shared" si="74"/>
        <v/>
      </c>
      <c r="BG257" s="132" t="str">
        <f t="shared" si="75"/>
        <v/>
      </c>
      <c r="BH257" s="132" t="str">
        <f t="shared" si="76"/>
        <v/>
      </c>
      <c r="BI257" s="125"/>
    </row>
    <row r="258" spans="1:61" s="132" customFormat="1" ht="13">
      <c r="A258" s="125" t="str">
        <f t="shared" si="62"/>
        <v/>
      </c>
      <c r="B258" s="130" t="str">
        <f t="shared" si="63"/>
        <v/>
      </c>
      <c r="C258" s="131"/>
      <c r="D258" s="125">
        <v>224</v>
      </c>
      <c r="E258" s="125" t="str">
        <f t="shared" si="64"/>
        <v/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35"/>
      <c r="AI258" s="125" t="str">
        <f t="shared" si="65"/>
        <v/>
      </c>
      <c r="AJ258" s="18"/>
      <c r="AK258" s="35"/>
      <c r="AL258" s="5"/>
      <c r="AM258" s="5"/>
      <c r="AN258" s="5"/>
      <c r="AO258" s="5"/>
      <c r="AP258" s="5"/>
      <c r="AQ258" s="133" t="str">
        <f t="shared" si="66"/>
        <v/>
      </c>
      <c r="AR258" s="133" t="str">
        <f t="shared" si="77"/>
        <v/>
      </c>
      <c r="AS258" s="7" t="str">
        <f>UPPER(IF($AH258="","",IF(COUNTIF($AS$34:$AS257,$AH258)&lt;1,$AH258,"")))</f>
        <v/>
      </c>
      <c r="AT258" s="133" t="str">
        <f t="shared" si="67"/>
        <v/>
      </c>
      <c r="AU258" s="19"/>
      <c r="AV258" s="16"/>
      <c r="AW258" s="134" t="str">
        <f t="shared" si="68"/>
        <v/>
      </c>
      <c r="AX258" s="5"/>
      <c r="AY258" s="144"/>
      <c r="AZ258" s="132" t="str">
        <f t="shared" si="69"/>
        <v/>
      </c>
      <c r="BA258" s="132" t="str">
        <f t="shared" si="70"/>
        <v/>
      </c>
      <c r="BB258" s="132" t="str">
        <f t="shared" si="71"/>
        <v/>
      </c>
      <c r="BC258" s="132" t="str">
        <f t="shared" si="72"/>
        <v/>
      </c>
      <c r="BD258" s="132" t="str">
        <f t="shared" si="73"/>
        <v/>
      </c>
      <c r="BE258" s="132" t="str">
        <f t="shared" si="78"/>
        <v/>
      </c>
      <c r="BF258" s="132" t="str">
        <f t="shared" si="74"/>
        <v/>
      </c>
      <c r="BG258" s="132" t="str">
        <f t="shared" si="75"/>
        <v/>
      </c>
      <c r="BH258" s="132" t="str">
        <f t="shared" si="76"/>
        <v/>
      </c>
      <c r="BI258" s="125"/>
    </row>
    <row r="259" spans="1:61" s="132" customFormat="1" ht="13">
      <c r="A259" s="125" t="str">
        <f t="shared" si="62"/>
        <v/>
      </c>
      <c r="B259" s="130" t="str">
        <f t="shared" si="63"/>
        <v/>
      </c>
      <c r="C259" s="131"/>
      <c r="D259" s="125">
        <v>225</v>
      </c>
      <c r="E259" s="125" t="str">
        <f t="shared" si="64"/>
        <v/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35"/>
      <c r="AI259" s="125" t="str">
        <f t="shared" si="65"/>
        <v/>
      </c>
      <c r="AJ259" s="18"/>
      <c r="AK259" s="35"/>
      <c r="AL259" s="5"/>
      <c r="AM259" s="5"/>
      <c r="AN259" s="5"/>
      <c r="AO259" s="5"/>
      <c r="AP259" s="5"/>
      <c r="AQ259" s="133" t="str">
        <f t="shared" si="66"/>
        <v/>
      </c>
      <c r="AR259" s="133" t="str">
        <f t="shared" si="77"/>
        <v/>
      </c>
      <c r="AS259" s="7" t="str">
        <f>UPPER(IF($AH259="","",IF(COUNTIF($AS$34:$AS258,$AH259)&lt;1,$AH259,"")))</f>
        <v/>
      </c>
      <c r="AT259" s="133" t="str">
        <f t="shared" si="67"/>
        <v/>
      </c>
      <c r="AU259" s="19"/>
      <c r="AV259" s="16"/>
      <c r="AW259" s="134" t="str">
        <f t="shared" si="68"/>
        <v/>
      </c>
      <c r="AX259" s="5"/>
      <c r="AY259" s="144"/>
      <c r="AZ259" s="132" t="str">
        <f t="shared" si="69"/>
        <v/>
      </c>
      <c r="BA259" s="132" t="str">
        <f t="shared" si="70"/>
        <v/>
      </c>
      <c r="BB259" s="132" t="str">
        <f t="shared" si="71"/>
        <v/>
      </c>
      <c r="BC259" s="132" t="str">
        <f t="shared" si="72"/>
        <v/>
      </c>
      <c r="BD259" s="132" t="str">
        <f t="shared" si="73"/>
        <v/>
      </c>
      <c r="BE259" s="132" t="str">
        <f t="shared" si="78"/>
        <v/>
      </c>
      <c r="BF259" s="132" t="str">
        <f t="shared" si="74"/>
        <v/>
      </c>
      <c r="BG259" s="132" t="str">
        <f t="shared" si="75"/>
        <v/>
      </c>
      <c r="BH259" s="132" t="str">
        <f t="shared" si="76"/>
        <v/>
      </c>
      <c r="BI259" s="125"/>
    </row>
    <row r="260" spans="1:61" s="132" customFormat="1" ht="13">
      <c r="A260" s="125" t="str">
        <f t="shared" si="62"/>
        <v/>
      </c>
      <c r="B260" s="130" t="str">
        <f t="shared" si="63"/>
        <v/>
      </c>
      <c r="C260" s="131"/>
      <c r="D260" s="125">
        <v>226</v>
      </c>
      <c r="E260" s="125" t="str">
        <f t="shared" si="64"/>
        <v/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35"/>
      <c r="AI260" s="125" t="str">
        <f t="shared" si="65"/>
        <v/>
      </c>
      <c r="AJ260" s="18"/>
      <c r="AK260" s="35"/>
      <c r="AL260" s="5"/>
      <c r="AM260" s="5"/>
      <c r="AN260" s="5"/>
      <c r="AO260" s="5"/>
      <c r="AP260" s="5"/>
      <c r="AQ260" s="133" t="str">
        <f t="shared" si="66"/>
        <v/>
      </c>
      <c r="AR260" s="133" t="str">
        <f t="shared" si="77"/>
        <v/>
      </c>
      <c r="AS260" s="7" t="str">
        <f>UPPER(IF($AH260="","",IF(COUNTIF($AS$34:$AS259,$AH260)&lt;1,$AH260,"")))</f>
        <v/>
      </c>
      <c r="AT260" s="133" t="str">
        <f t="shared" si="67"/>
        <v/>
      </c>
      <c r="AU260" s="19"/>
      <c r="AV260" s="16"/>
      <c r="AW260" s="134" t="str">
        <f t="shared" si="68"/>
        <v/>
      </c>
      <c r="AX260" s="5"/>
      <c r="AY260" s="144"/>
      <c r="AZ260" s="132" t="str">
        <f t="shared" si="69"/>
        <v/>
      </c>
      <c r="BA260" s="132" t="str">
        <f t="shared" si="70"/>
        <v/>
      </c>
      <c r="BB260" s="132" t="str">
        <f t="shared" si="71"/>
        <v/>
      </c>
      <c r="BC260" s="132" t="str">
        <f t="shared" si="72"/>
        <v/>
      </c>
      <c r="BD260" s="132" t="str">
        <f t="shared" si="73"/>
        <v/>
      </c>
      <c r="BE260" s="132" t="str">
        <f t="shared" si="78"/>
        <v/>
      </c>
      <c r="BF260" s="132" t="str">
        <f t="shared" si="74"/>
        <v/>
      </c>
      <c r="BG260" s="132" t="str">
        <f t="shared" si="75"/>
        <v/>
      </c>
      <c r="BH260" s="132" t="str">
        <f t="shared" si="76"/>
        <v/>
      </c>
      <c r="BI260" s="125"/>
    </row>
    <row r="261" spans="1:61" s="132" customFormat="1" ht="13">
      <c r="A261" s="125" t="str">
        <f t="shared" si="62"/>
        <v/>
      </c>
      <c r="B261" s="130" t="str">
        <f t="shared" si="63"/>
        <v/>
      </c>
      <c r="C261" s="131"/>
      <c r="D261" s="125">
        <v>227</v>
      </c>
      <c r="E261" s="125" t="str">
        <f t="shared" si="64"/>
        <v/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35"/>
      <c r="AI261" s="125" t="str">
        <f t="shared" si="65"/>
        <v/>
      </c>
      <c r="AJ261" s="18"/>
      <c r="AK261" s="35"/>
      <c r="AL261" s="5"/>
      <c r="AM261" s="5"/>
      <c r="AN261" s="5"/>
      <c r="AO261" s="5"/>
      <c r="AP261" s="5"/>
      <c r="AQ261" s="133" t="str">
        <f t="shared" si="66"/>
        <v/>
      </c>
      <c r="AR261" s="133" t="str">
        <f t="shared" si="77"/>
        <v/>
      </c>
      <c r="AS261" s="7" t="str">
        <f>UPPER(IF($AH261="","",IF(COUNTIF($AS$34:$AS260,$AH261)&lt;1,$AH261,"")))</f>
        <v/>
      </c>
      <c r="AT261" s="133" t="str">
        <f t="shared" si="67"/>
        <v/>
      </c>
      <c r="AU261" s="19"/>
      <c r="AV261" s="16"/>
      <c r="AW261" s="134" t="str">
        <f t="shared" si="68"/>
        <v/>
      </c>
      <c r="AX261" s="5"/>
      <c r="AY261" s="144"/>
      <c r="AZ261" s="132" t="str">
        <f t="shared" si="69"/>
        <v/>
      </c>
      <c r="BA261" s="132" t="str">
        <f t="shared" si="70"/>
        <v/>
      </c>
      <c r="BB261" s="132" t="str">
        <f t="shared" si="71"/>
        <v/>
      </c>
      <c r="BC261" s="132" t="str">
        <f t="shared" si="72"/>
        <v/>
      </c>
      <c r="BD261" s="132" t="str">
        <f t="shared" si="73"/>
        <v/>
      </c>
      <c r="BE261" s="132" t="str">
        <f t="shared" si="78"/>
        <v/>
      </c>
      <c r="BF261" s="132" t="str">
        <f t="shared" si="74"/>
        <v/>
      </c>
      <c r="BG261" s="132" t="str">
        <f t="shared" si="75"/>
        <v/>
      </c>
      <c r="BH261" s="132" t="str">
        <f t="shared" si="76"/>
        <v/>
      </c>
      <c r="BI261" s="125"/>
    </row>
    <row r="262" spans="1:61" s="132" customFormat="1" ht="13">
      <c r="A262" s="125" t="str">
        <f t="shared" si="62"/>
        <v/>
      </c>
      <c r="B262" s="130" t="str">
        <f t="shared" si="63"/>
        <v/>
      </c>
      <c r="C262" s="131"/>
      <c r="D262" s="125">
        <v>228</v>
      </c>
      <c r="E262" s="125" t="str">
        <f t="shared" si="64"/>
        <v/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35"/>
      <c r="AI262" s="125" t="str">
        <f t="shared" si="65"/>
        <v/>
      </c>
      <c r="AJ262" s="18"/>
      <c r="AK262" s="35"/>
      <c r="AL262" s="5"/>
      <c r="AM262" s="5"/>
      <c r="AN262" s="5"/>
      <c r="AO262" s="5"/>
      <c r="AP262" s="5"/>
      <c r="AQ262" s="133" t="str">
        <f t="shared" si="66"/>
        <v/>
      </c>
      <c r="AR262" s="133" t="str">
        <f t="shared" si="77"/>
        <v/>
      </c>
      <c r="AS262" s="7" t="str">
        <f>UPPER(IF($AH262="","",IF(COUNTIF($AS$34:$AS261,$AH262)&lt;1,$AH262,"")))</f>
        <v/>
      </c>
      <c r="AT262" s="133" t="str">
        <f t="shared" si="67"/>
        <v/>
      </c>
      <c r="AU262" s="19"/>
      <c r="AV262" s="16"/>
      <c r="AW262" s="134" t="str">
        <f t="shared" si="68"/>
        <v/>
      </c>
      <c r="AX262" s="5"/>
      <c r="AY262" s="144"/>
      <c r="AZ262" s="132" t="str">
        <f t="shared" si="69"/>
        <v/>
      </c>
      <c r="BA262" s="132" t="str">
        <f t="shared" si="70"/>
        <v/>
      </c>
      <c r="BB262" s="132" t="str">
        <f t="shared" si="71"/>
        <v/>
      </c>
      <c r="BC262" s="132" t="str">
        <f t="shared" si="72"/>
        <v/>
      </c>
      <c r="BD262" s="132" t="str">
        <f t="shared" si="73"/>
        <v/>
      </c>
      <c r="BE262" s="132" t="str">
        <f t="shared" si="78"/>
        <v/>
      </c>
      <c r="BF262" s="132" t="str">
        <f t="shared" si="74"/>
        <v/>
      </c>
      <c r="BG262" s="132" t="str">
        <f t="shared" si="75"/>
        <v/>
      </c>
      <c r="BH262" s="132" t="str">
        <f t="shared" si="76"/>
        <v/>
      </c>
      <c r="BI262" s="125"/>
    </row>
    <row r="263" spans="1:61" s="132" customFormat="1" ht="13">
      <c r="A263" s="125" t="str">
        <f t="shared" si="62"/>
        <v/>
      </c>
      <c r="B263" s="130" t="str">
        <f t="shared" si="63"/>
        <v/>
      </c>
      <c r="C263" s="131"/>
      <c r="D263" s="125">
        <v>229</v>
      </c>
      <c r="E263" s="125" t="str">
        <f t="shared" si="64"/>
        <v/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35"/>
      <c r="AI263" s="125" t="str">
        <f t="shared" si="65"/>
        <v/>
      </c>
      <c r="AJ263" s="18"/>
      <c r="AK263" s="35"/>
      <c r="AL263" s="5"/>
      <c r="AM263" s="5"/>
      <c r="AN263" s="5"/>
      <c r="AO263" s="5"/>
      <c r="AP263" s="5"/>
      <c r="AQ263" s="133" t="str">
        <f t="shared" si="66"/>
        <v/>
      </c>
      <c r="AR263" s="133" t="str">
        <f t="shared" si="77"/>
        <v/>
      </c>
      <c r="AS263" s="7" t="str">
        <f>UPPER(IF($AH263="","",IF(COUNTIF($AS$34:$AS262,$AH263)&lt;1,$AH263,"")))</f>
        <v/>
      </c>
      <c r="AT263" s="133" t="str">
        <f t="shared" si="67"/>
        <v/>
      </c>
      <c r="AU263" s="19"/>
      <c r="AV263" s="16"/>
      <c r="AW263" s="134" t="str">
        <f t="shared" si="68"/>
        <v/>
      </c>
      <c r="AX263" s="5"/>
      <c r="AY263" s="144"/>
      <c r="AZ263" s="132" t="str">
        <f t="shared" si="69"/>
        <v/>
      </c>
      <c r="BA263" s="132" t="str">
        <f t="shared" si="70"/>
        <v/>
      </c>
      <c r="BB263" s="132" t="str">
        <f t="shared" si="71"/>
        <v/>
      </c>
      <c r="BC263" s="132" t="str">
        <f t="shared" si="72"/>
        <v/>
      </c>
      <c r="BD263" s="132" t="str">
        <f t="shared" si="73"/>
        <v/>
      </c>
      <c r="BE263" s="132" t="str">
        <f t="shared" si="78"/>
        <v/>
      </c>
      <c r="BF263" s="132" t="str">
        <f t="shared" si="74"/>
        <v/>
      </c>
      <c r="BG263" s="132" t="str">
        <f t="shared" si="75"/>
        <v/>
      </c>
      <c r="BH263" s="132" t="str">
        <f t="shared" si="76"/>
        <v/>
      </c>
      <c r="BI263" s="125"/>
    </row>
    <row r="264" spans="1:61" s="132" customFormat="1" ht="13">
      <c r="A264" s="125" t="str">
        <f t="shared" si="62"/>
        <v/>
      </c>
      <c r="B264" s="130" t="str">
        <f t="shared" si="63"/>
        <v/>
      </c>
      <c r="C264" s="131"/>
      <c r="D264" s="125">
        <v>230</v>
      </c>
      <c r="E264" s="125" t="str">
        <f t="shared" si="64"/>
        <v/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35"/>
      <c r="AI264" s="125" t="str">
        <f t="shared" si="65"/>
        <v/>
      </c>
      <c r="AJ264" s="18"/>
      <c r="AK264" s="35"/>
      <c r="AL264" s="5"/>
      <c r="AM264" s="5"/>
      <c r="AN264" s="5"/>
      <c r="AO264" s="5"/>
      <c r="AP264" s="5"/>
      <c r="AQ264" s="133" t="str">
        <f t="shared" si="66"/>
        <v/>
      </c>
      <c r="AR264" s="133" t="str">
        <f t="shared" si="77"/>
        <v/>
      </c>
      <c r="AS264" s="7" t="str">
        <f>UPPER(IF($AH264="","",IF(COUNTIF($AS$34:$AS263,$AH264)&lt;1,$AH264,"")))</f>
        <v/>
      </c>
      <c r="AT264" s="133" t="str">
        <f t="shared" si="67"/>
        <v/>
      </c>
      <c r="AU264" s="19"/>
      <c r="AV264" s="16"/>
      <c r="AW264" s="134" t="str">
        <f t="shared" si="68"/>
        <v/>
      </c>
      <c r="AX264" s="5"/>
      <c r="AY264" s="144"/>
      <c r="AZ264" s="132" t="str">
        <f t="shared" si="69"/>
        <v/>
      </c>
      <c r="BA264" s="132" t="str">
        <f t="shared" si="70"/>
        <v/>
      </c>
      <c r="BB264" s="132" t="str">
        <f t="shared" si="71"/>
        <v/>
      </c>
      <c r="BC264" s="132" t="str">
        <f t="shared" si="72"/>
        <v/>
      </c>
      <c r="BD264" s="132" t="str">
        <f t="shared" si="73"/>
        <v/>
      </c>
      <c r="BE264" s="132" t="str">
        <f t="shared" si="78"/>
        <v/>
      </c>
      <c r="BF264" s="132" t="str">
        <f t="shared" si="74"/>
        <v/>
      </c>
      <c r="BG264" s="132" t="str">
        <f t="shared" si="75"/>
        <v/>
      </c>
      <c r="BH264" s="132" t="str">
        <f t="shared" si="76"/>
        <v/>
      </c>
      <c r="BI264" s="125"/>
    </row>
    <row r="265" spans="1:61" s="132" customFormat="1" ht="13">
      <c r="A265" s="125" t="str">
        <f t="shared" si="62"/>
        <v/>
      </c>
      <c r="B265" s="130" t="str">
        <f t="shared" si="63"/>
        <v/>
      </c>
      <c r="C265" s="131"/>
      <c r="D265" s="125">
        <v>231</v>
      </c>
      <c r="E265" s="125" t="str">
        <f t="shared" si="64"/>
        <v/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35"/>
      <c r="AI265" s="125" t="str">
        <f t="shared" si="65"/>
        <v/>
      </c>
      <c r="AJ265" s="18"/>
      <c r="AK265" s="35"/>
      <c r="AL265" s="5"/>
      <c r="AM265" s="5"/>
      <c r="AN265" s="5"/>
      <c r="AO265" s="5"/>
      <c r="AP265" s="5"/>
      <c r="AQ265" s="133" t="str">
        <f t="shared" si="66"/>
        <v/>
      </c>
      <c r="AR265" s="133" t="str">
        <f t="shared" si="77"/>
        <v/>
      </c>
      <c r="AS265" s="7" t="str">
        <f>UPPER(IF($AH265="","",IF(COUNTIF($AS$34:$AS264,$AH265)&lt;1,$AH265,"")))</f>
        <v/>
      </c>
      <c r="AT265" s="133" t="str">
        <f t="shared" si="67"/>
        <v/>
      </c>
      <c r="AU265" s="19"/>
      <c r="AV265" s="16"/>
      <c r="AW265" s="134" t="str">
        <f t="shared" si="68"/>
        <v/>
      </c>
      <c r="AX265" s="5"/>
      <c r="AY265" s="144"/>
      <c r="AZ265" s="132" t="str">
        <f t="shared" si="69"/>
        <v/>
      </c>
      <c r="BA265" s="132" t="str">
        <f t="shared" si="70"/>
        <v/>
      </c>
      <c r="BB265" s="132" t="str">
        <f t="shared" si="71"/>
        <v/>
      </c>
      <c r="BC265" s="132" t="str">
        <f t="shared" si="72"/>
        <v/>
      </c>
      <c r="BD265" s="132" t="str">
        <f t="shared" si="73"/>
        <v/>
      </c>
      <c r="BE265" s="132" t="str">
        <f t="shared" si="78"/>
        <v/>
      </c>
      <c r="BF265" s="132" t="str">
        <f t="shared" si="74"/>
        <v/>
      </c>
      <c r="BG265" s="132" t="str">
        <f t="shared" si="75"/>
        <v/>
      </c>
      <c r="BH265" s="132" t="str">
        <f t="shared" si="76"/>
        <v/>
      </c>
      <c r="BI265" s="125"/>
    </row>
    <row r="266" spans="1:61" s="132" customFormat="1" ht="13">
      <c r="A266" s="125" t="str">
        <f t="shared" si="62"/>
        <v/>
      </c>
      <c r="B266" s="130" t="str">
        <f t="shared" si="63"/>
        <v/>
      </c>
      <c r="C266" s="131"/>
      <c r="D266" s="125">
        <v>232</v>
      </c>
      <c r="E266" s="125" t="str">
        <f t="shared" si="64"/>
        <v/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35"/>
      <c r="AI266" s="125" t="str">
        <f t="shared" si="65"/>
        <v/>
      </c>
      <c r="AJ266" s="18"/>
      <c r="AK266" s="35"/>
      <c r="AL266" s="5"/>
      <c r="AM266" s="5"/>
      <c r="AN266" s="5"/>
      <c r="AO266" s="5"/>
      <c r="AP266" s="5"/>
      <c r="AQ266" s="133" t="str">
        <f t="shared" si="66"/>
        <v/>
      </c>
      <c r="AR266" s="133" t="str">
        <f t="shared" si="77"/>
        <v/>
      </c>
      <c r="AS266" s="7" t="str">
        <f>UPPER(IF($AH266="","",IF(COUNTIF($AS$34:$AS265,$AH266)&lt;1,$AH266,"")))</f>
        <v/>
      </c>
      <c r="AT266" s="133" t="str">
        <f t="shared" si="67"/>
        <v/>
      </c>
      <c r="AU266" s="19"/>
      <c r="AV266" s="16"/>
      <c r="AW266" s="134" t="str">
        <f t="shared" si="68"/>
        <v/>
      </c>
      <c r="AX266" s="5"/>
      <c r="AY266" s="144"/>
      <c r="AZ266" s="132" t="str">
        <f t="shared" si="69"/>
        <v/>
      </c>
      <c r="BA266" s="132" t="str">
        <f t="shared" si="70"/>
        <v/>
      </c>
      <c r="BB266" s="132" t="str">
        <f t="shared" si="71"/>
        <v/>
      </c>
      <c r="BC266" s="132" t="str">
        <f t="shared" si="72"/>
        <v/>
      </c>
      <c r="BD266" s="132" t="str">
        <f t="shared" si="73"/>
        <v/>
      </c>
      <c r="BE266" s="132" t="str">
        <f t="shared" si="78"/>
        <v/>
      </c>
      <c r="BF266" s="132" t="str">
        <f t="shared" si="74"/>
        <v/>
      </c>
      <c r="BG266" s="132" t="str">
        <f t="shared" si="75"/>
        <v/>
      </c>
      <c r="BH266" s="132" t="str">
        <f t="shared" si="76"/>
        <v/>
      </c>
      <c r="BI266" s="125"/>
    </row>
    <row r="267" spans="1:61" s="132" customFormat="1" ht="13">
      <c r="A267" s="125" t="str">
        <f t="shared" si="62"/>
        <v/>
      </c>
      <c r="B267" s="130" t="str">
        <f t="shared" si="63"/>
        <v/>
      </c>
      <c r="C267" s="131"/>
      <c r="D267" s="125">
        <v>233</v>
      </c>
      <c r="E267" s="125" t="str">
        <f t="shared" si="64"/>
        <v/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35"/>
      <c r="AI267" s="125" t="str">
        <f t="shared" si="65"/>
        <v/>
      </c>
      <c r="AJ267" s="18"/>
      <c r="AK267" s="35"/>
      <c r="AL267" s="5"/>
      <c r="AM267" s="5"/>
      <c r="AN267" s="5"/>
      <c r="AO267" s="5"/>
      <c r="AP267" s="5"/>
      <c r="AQ267" s="133" t="str">
        <f t="shared" si="66"/>
        <v/>
      </c>
      <c r="AR267" s="133" t="str">
        <f t="shared" si="77"/>
        <v/>
      </c>
      <c r="AS267" s="7" t="str">
        <f>UPPER(IF($AH267="","",IF(COUNTIF($AS$34:$AS266,$AH267)&lt;1,$AH267,"")))</f>
        <v/>
      </c>
      <c r="AT267" s="133" t="str">
        <f t="shared" si="67"/>
        <v/>
      </c>
      <c r="AU267" s="19"/>
      <c r="AV267" s="16"/>
      <c r="AW267" s="134" t="str">
        <f t="shared" si="68"/>
        <v/>
      </c>
      <c r="AX267" s="5"/>
      <c r="AY267" s="144"/>
      <c r="AZ267" s="132" t="str">
        <f t="shared" si="69"/>
        <v/>
      </c>
      <c r="BA267" s="132" t="str">
        <f t="shared" si="70"/>
        <v/>
      </c>
      <c r="BB267" s="132" t="str">
        <f t="shared" si="71"/>
        <v/>
      </c>
      <c r="BC267" s="132" t="str">
        <f t="shared" si="72"/>
        <v/>
      </c>
      <c r="BD267" s="132" t="str">
        <f t="shared" si="73"/>
        <v/>
      </c>
      <c r="BE267" s="132" t="str">
        <f t="shared" si="78"/>
        <v/>
      </c>
      <c r="BF267" s="132" t="str">
        <f t="shared" si="74"/>
        <v/>
      </c>
      <c r="BG267" s="132" t="str">
        <f t="shared" si="75"/>
        <v/>
      </c>
      <c r="BH267" s="132" t="str">
        <f t="shared" si="76"/>
        <v/>
      </c>
      <c r="BI267" s="125"/>
    </row>
    <row r="268" spans="1:61" s="132" customFormat="1" ht="13">
      <c r="A268" s="125" t="str">
        <f t="shared" si="62"/>
        <v/>
      </c>
      <c r="B268" s="130" t="str">
        <f t="shared" si="63"/>
        <v/>
      </c>
      <c r="C268" s="131"/>
      <c r="D268" s="125">
        <v>234</v>
      </c>
      <c r="E268" s="125" t="str">
        <f t="shared" si="64"/>
        <v/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35"/>
      <c r="AI268" s="125" t="str">
        <f t="shared" si="65"/>
        <v/>
      </c>
      <c r="AJ268" s="18"/>
      <c r="AK268" s="35"/>
      <c r="AL268" s="5"/>
      <c r="AM268" s="5"/>
      <c r="AN268" s="5"/>
      <c r="AO268" s="5"/>
      <c r="AP268" s="5"/>
      <c r="AQ268" s="133" t="str">
        <f t="shared" si="66"/>
        <v/>
      </c>
      <c r="AR268" s="133" t="str">
        <f t="shared" si="77"/>
        <v/>
      </c>
      <c r="AS268" s="7" t="str">
        <f>UPPER(IF($AH268="","",IF(COUNTIF($AS$34:$AS267,$AH268)&lt;1,$AH268,"")))</f>
        <v/>
      </c>
      <c r="AT268" s="133" t="str">
        <f t="shared" si="67"/>
        <v/>
      </c>
      <c r="AU268" s="19"/>
      <c r="AV268" s="16"/>
      <c r="AW268" s="134" t="str">
        <f t="shared" si="68"/>
        <v/>
      </c>
      <c r="AX268" s="5"/>
      <c r="AY268" s="144"/>
      <c r="AZ268" s="132" t="str">
        <f t="shared" si="69"/>
        <v/>
      </c>
      <c r="BA268" s="132" t="str">
        <f t="shared" si="70"/>
        <v/>
      </c>
      <c r="BB268" s="132" t="str">
        <f t="shared" si="71"/>
        <v/>
      </c>
      <c r="BC268" s="132" t="str">
        <f t="shared" si="72"/>
        <v/>
      </c>
      <c r="BD268" s="132" t="str">
        <f t="shared" si="73"/>
        <v/>
      </c>
      <c r="BE268" s="132" t="str">
        <f t="shared" si="78"/>
        <v/>
      </c>
      <c r="BF268" s="132" t="str">
        <f t="shared" si="74"/>
        <v/>
      </c>
      <c r="BG268" s="132" t="str">
        <f t="shared" si="75"/>
        <v/>
      </c>
      <c r="BH268" s="132" t="str">
        <f t="shared" si="76"/>
        <v/>
      </c>
      <c r="BI268" s="125"/>
    </row>
    <row r="269" spans="1:61" s="132" customFormat="1" ht="13">
      <c r="A269" s="125" t="str">
        <f t="shared" si="62"/>
        <v/>
      </c>
      <c r="B269" s="130" t="str">
        <f t="shared" si="63"/>
        <v/>
      </c>
      <c r="C269" s="131"/>
      <c r="D269" s="125">
        <v>235</v>
      </c>
      <c r="E269" s="125" t="str">
        <f t="shared" si="64"/>
        <v/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35"/>
      <c r="AI269" s="125" t="str">
        <f t="shared" si="65"/>
        <v/>
      </c>
      <c r="AJ269" s="18"/>
      <c r="AK269" s="35"/>
      <c r="AL269" s="5"/>
      <c r="AM269" s="5"/>
      <c r="AN269" s="5"/>
      <c r="AO269" s="5"/>
      <c r="AP269" s="5"/>
      <c r="AQ269" s="133" t="str">
        <f t="shared" si="66"/>
        <v/>
      </c>
      <c r="AR269" s="133" t="str">
        <f t="shared" si="77"/>
        <v/>
      </c>
      <c r="AS269" s="7" t="str">
        <f>UPPER(IF($AH269="","",IF(COUNTIF($AS$34:$AS268,$AH269)&lt;1,$AH269,"")))</f>
        <v/>
      </c>
      <c r="AT269" s="133" t="str">
        <f t="shared" si="67"/>
        <v/>
      </c>
      <c r="AU269" s="19"/>
      <c r="AV269" s="16"/>
      <c r="AW269" s="134" t="str">
        <f t="shared" si="68"/>
        <v/>
      </c>
      <c r="AX269" s="5"/>
      <c r="AY269" s="144"/>
      <c r="AZ269" s="132" t="str">
        <f t="shared" si="69"/>
        <v/>
      </c>
      <c r="BA269" s="132" t="str">
        <f t="shared" si="70"/>
        <v/>
      </c>
      <c r="BB269" s="132" t="str">
        <f t="shared" si="71"/>
        <v/>
      </c>
      <c r="BC269" s="132" t="str">
        <f t="shared" si="72"/>
        <v/>
      </c>
      <c r="BD269" s="132" t="str">
        <f t="shared" si="73"/>
        <v/>
      </c>
      <c r="BE269" s="132" t="str">
        <f t="shared" si="78"/>
        <v/>
      </c>
      <c r="BF269" s="132" t="str">
        <f t="shared" si="74"/>
        <v/>
      </c>
      <c r="BG269" s="132" t="str">
        <f t="shared" si="75"/>
        <v/>
      </c>
      <c r="BH269" s="132" t="str">
        <f t="shared" si="76"/>
        <v/>
      </c>
      <c r="BI269" s="125"/>
    </row>
    <row r="270" spans="1:61" s="132" customFormat="1" ht="13">
      <c r="A270" s="125" t="str">
        <f t="shared" si="62"/>
        <v/>
      </c>
      <c r="B270" s="130" t="str">
        <f t="shared" si="63"/>
        <v/>
      </c>
      <c r="C270" s="131"/>
      <c r="D270" s="125">
        <v>236</v>
      </c>
      <c r="E270" s="125" t="str">
        <f t="shared" si="64"/>
        <v/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35"/>
      <c r="AI270" s="125" t="str">
        <f t="shared" si="65"/>
        <v/>
      </c>
      <c r="AJ270" s="18"/>
      <c r="AK270" s="35"/>
      <c r="AL270" s="5"/>
      <c r="AM270" s="5"/>
      <c r="AN270" s="5"/>
      <c r="AO270" s="5"/>
      <c r="AP270" s="5"/>
      <c r="AQ270" s="133" t="str">
        <f t="shared" si="66"/>
        <v/>
      </c>
      <c r="AR270" s="133" t="str">
        <f t="shared" si="77"/>
        <v/>
      </c>
      <c r="AS270" s="7" t="str">
        <f>UPPER(IF($AH270="","",IF(COUNTIF($AS$34:$AS269,$AH270)&lt;1,$AH270,"")))</f>
        <v/>
      </c>
      <c r="AT270" s="133" t="str">
        <f t="shared" si="67"/>
        <v/>
      </c>
      <c r="AU270" s="19"/>
      <c r="AV270" s="16"/>
      <c r="AW270" s="134" t="str">
        <f t="shared" si="68"/>
        <v/>
      </c>
      <c r="AX270" s="5"/>
      <c r="AY270" s="144"/>
      <c r="AZ270" s="132" t="str">
        <f t="shared" si="69"/>
        <v/>
      </c>
      <c r="BA270" s="132" t="str">
        <f t="shared" si="70"/>
        <v/>
      </c>
      <c r="BB270" s="132" t="str">
        <f t="shared" si="71"/>
        <v/>
      </c>
      <c r="BC270" s="132" t="str">
        <f t="shared" si="72"/>
        <v/>
      </c>
      <c r="BD270" s="132" t="str">
        <f t="shared" si="73"/>
        <v/>
      </c>
      <c r="BE270" s="132" t="str">
        <f t="shared" si="78"/>
        <v/>
      </c>
      <c r="BF270" s="132" t="str">
        <f t="shared" si="74"/>
        <v/>
      </c>
      <c r="BG270" s="132" t="str">
        <f t="shared" si="75"/>
        <v/>
      </c>
      <c r="BH270" s="132" t="str">
        <f t="shared" si="76"/>
        <v/>
      </c>
      <c r="BI270" s="125"/>
    </row>
    <row r="271" spans="1:61" s="132" customFormat="1" ht="13">
      <c r="A271" s="125" t="str">
        <f t="shared" si="62"/>
        <v/>
      </c>
      <c r="B271" s="130" t="str">
        <f t="shared" si="63"/>
        <v/>
      </c>
      <c r="C271" s="131"/>
      <c r="D271" s="125">
        <v>237</v>
      </c>
      <c r="E271" s="125" t="str">
        <f t="shared" si="64"/>
        <v/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35"/>
      <c r="AI271" s="125" t="str">
        <f t="shared" si="65"/>
        <v/>
      </c>
      <c r="AJ271" s="18"/>
      <c r="AK271" s="35"/>
      <c r="AL271" s="5"/>
      <c r="AM271" s="5"/>
      <c r="AN271" s="5"/>
      <c r="AO271" s="5"/>
      <c r="AP271" s="5"/>
      <c r="AQ271" s="133" t="str">
        <f t="shared" si="66"/>
        <v/>
      </c>
      <c r="AR271" s="133" t="str">
        <f t="shared" si="77"/>
        <v/>
      </c>
      <c r="AS271" s="7" t="str">
        <f>UPPER(IF($AH271="","",IF(COUNTIF($AS$34:$AS270,$AH271)&lt;1,$AH271,"")))</f>
        <v/>
      </c>
      <c r="AT271" s="133" t="str">
        <f t="shared" si="67"/>
        <v/>
      </c>
      <c r="AU271" s="19"/>
      <c r="AV271" s="16"/>
      <c r="AW271" s="134" t="str">
        <f t="shared" si="68"/>
        <v/>
      </c>
      <c r="AX271" s="5"/>
      <c r="AY271" s="144"/>
      <c r="AZ271" s="132" t="str">
        <f t="shared" si="69"/>
        <v/>
      </c>
      <c r="BA271" s="132" t="str">
        <f t="shared" si="70"/>
        <v/>
      </c>
      <c r="BB271" s="132" t="str">
        <f t="shared" si="71"/>
        <v/>
      </c>
      <c r="BC271" s="132" t="str">
        <f t="shared" si="72"/>
        <v/>
      </c>
      <c r="BD271" s="132" t="str">
        <f t="shared" si="73"/>
        <v/>
      </c>
      <c r="BE271" s="132" t="str">
        <f t="shared" si="78"/>
        <v/>
      </c>
      <c r="BF271" s="132" t="str">
        <f t="shared" si="74"/>
        <v/>
      </c>
      <c r="BG271" s="132" t="str">
        <f t="shared" si="75"/>
        <v/>
      </c>
      <c r="BH271" s="132" t="str">
        <f t="shared" si="76"/>
        <v/>
      </c>
      <c r="BI271" s="125"/>
    </row>
    <row r="272" spans="1:61" s="132" customFormat="1" ht="13">
      <c r="A272" s="125" t="str">
        <f t="shared" si="62"/>
        <v/>
      </c>
      <c r="B272" s="130" t="str">
        <f t="shared" si="63"/>
        <v/>
      </c>
      <c r="C272" s="131"/>
      <c r="D272" s="125">
        <v>238</v>
      </c>
      <c r="E272" s="125" t="str">
        <f t="shared" si="64"/>
        <v/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35"/>
      <c r="AI272" s="125" t="str">
        <f t="shared" si="65"/>
        <v/>
      </c>
      <c r="AJ272" s="18"/>
      <c r="AK272" s="35"/>
      <c r="AL272" s="5"/>
      <c r="AM272" s="5"/>
      <c r="AN272" s="5"/>
      <c r="AO272" s="5"/>
      <c r="AP272" s="5"/>
      <c r="AQ272" s="133" t="str">
        <f t="shared" si="66"/>
        <v/>
      </c>
      <c r="AR272" s="133" t="str">
        <f t="shared" si="77"/>
        <v/>
      </c>
      <c r="AS272" s="7" t="str">
        <f>UPPER(IF($AH272="","",IF(COUNTIF($AS$34:$AS271,$AH272)&lt;1,$AH272,"")))</f>
        <v/>
      </c>
      <c r="AT272" s="133" t="str">
        <f t="shared" si="67"/>
        <v/>
      </c>
      <c r="AU272" s="19"/>
      <c r="AV272" s="16"/>
      <c r="AW272" s="134" t="str">
        <f t="shared" si="68"/>
        <v/>
      </c>
      <c r="AX272" s="5"/>
      <c r="AY272" s="144"/>
      <c r="AZ272" s="132" t="str">
        <f t="shared" si="69"/>
        <v/>
      </c>
      <c r="BA272" s="132" t="str">
        <f t="shared" si="70"/>
        <v/>
      </c>
      <c r="BB272" s="132" t="str">
        <f t="shared" si="71"/>
        <v/>
      </c>
      <c r="BC272" s="132" t="str">
        <f t="shared" si="72"/>
        <v/>
      </c>
      <c r="BD272" s="132" t="str">
        <f t="shared" si="73"/>
        <v/>
      </c>
      <c r="BE272" s="132" t="str">
        <f t="shared" si="78"/>
        <v/>
      </c>
      <c r="BF272" s="132" t="str">
        <f t="shared" si="74"/>
        <v/>
      </c>
      <c r="BG272" s="132" t="str">
        <f t="shared" si="75"/>
        <v/>
      </c>
      <c r="BH272" s="132" t="str">
        <f t="shared" si="76"/>
        <v/>
      </c>
      <c r="BI272" s="125"/>
    </row>
    <row r="273" spans="1:61" s="132" customFormat="1" ht="13">
      <c r="A273" s="125" t="str">
        <f t="shared" si="62"/>
        <v/>
      </c>
      <c r="B273" s="130" t="str">
        <f t="shared" si="63"/>
        <v/>
      </c>
      <c r="C273" s="131"/>
      <c r="D273" s="125">
        <v>239</v>
      </c>
      <c r="E273" s="125" t="str">
        <f t="shared" si="64"/>
        <v/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35"/>
      <c r="AI273" s="125" t="str">
        <f t="shared" si="65"/>
        <v/>
      </c>
      <c r="AJ273" s="18"/>
      <c r="AK273" s="35"/>
      <c r="AL273" s="5"/>
      <c r="AM273" s="5"/>
      <c r="AN273" s="5"/>
      <c r="AO273" s="5"/>
      <c r="AP273" s="5"/>
      <c r="AQ273" s="133" t="str">
        <f t="shared" si="66"/>
        <v/>
      </c>
      <c r="AR273" s="133" t="str">
        <f t="shared" si="77"/>
        <v/>
      </c>
      <c r="AS273" s="7" t="str">
        <f>UPPER(IF($AH273="","",IF(COUNTIF($AS$34:$AS272,$AH273)&lt;1,$AH273,"")))</f>
        <v/>
      </c>
      <c r="AT273" s="133" t="str">
        <f t="shared" si="67"/>
        <v/>
      </c>
      <c r="AU273" s="19"/>
      <c r="AV273" s="16"/>
      <c r="AW273" s="134" t="str">
        <f t="shared" si="68"/>
        <v/>
      </c>
      <c r="AX273" s="5"/>
      <c r="AY273" s="144"/>
      <c r="AZ273" s="132" t="str">
        <f t="shared" si="69"/>
        <v/>
      </c>
      <c r="BA273" s="132" t="str">
        <f t="shared" si="70"/>
        <v/>
      </c>
      <c r="BB273" s="132" t="str">
        <f t="shared" si="71"/>
        <v/>
      </c>
      <c r="BC273" s="132" t="str">
        <f t="shared" si="72"/>
        <v/>
      </c>
      <c r="BD273" s="132" t="str">
        <f t="shared" si="73"/>
        <v/>
      </c>
      <c r="BE273" s="132" t="str">
        <f t="shared" si="78"/>
        <v/>
      </c>
      <c r="BF273" s="132" t="str">
        <f t="shared" si="74"/>
        <v/>
      </c>
      <c r="BG273" s="132" t="str">
        <f t="shared" si="75"/>
        <v/>
      </c>
      <c r="BH273" s="132" t="str">
        <f t="shared" si="76"/>
        <v/>
      </c>
      <c r="BI273" s="125"/>
    </row>
    <row r="274" spans="1:61" s="132" customFormat="1" ht="13">
      <c r="A274" s="125" t="str">
        <f t="shared" si="62"/>
        <v/>
      </c>
      <c r="B274" s="130" t="str">
        <f t="shared" si="63"/>
        <v/>
      </c>
      <c r="C274" s="131"/>
      <c r="D274" s="125">
        <v>240</v>
      </c>
      <c r="E274" s="125" t="str">
        <f t="shared" si="64"/>
        <v/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35"/>
      <c r="AI274" s="125" t="str">
        <f t="shared" si="65"/>
        <v/>
      </c>
      <c r="AJ274" s="18"/>
      <c r="AK274" s="35"/>
      <c r="AL274" s="5"/>
      <c r="AM274" s="5"/>
      <c r="AN274" s="5"/>
      <c r="AO274" s="5"/>
      <c r="AP274" s="5"/>
      <c r="AQ274" s="133" t="str">
        <f t="shared" si="66"/>
        <v/>
      </c>
      <c r="AR274" s="133" t="str">
        <f t="shared" si="77"/>
        <v/>
      </c>
      <c r="AS274" s="7" t="str">
        <f>UPPER(IF($AH274="","",IF(COUNTIF($AS$34:$AS273,$AH274)&lt;1,$AH274,"")))</f>
        <v/>
      </c>
      <c r="AT274" s="133" t="str">
        <f t="shared" si="67"/>
        <v/>
      </c>
      <c r="AU274" s="19"/>
      <c r="AV274" s="16"/>
      <c r="AW274" s="134" t="str">
        <f t="shared" si="68"/>
        <v/>
      </c>
      <c r="AX274" s="5"/>
      <c r="AY274" s="144"/>
      <c r="AZ274" s="132" t="str">
        <f t="shared" si="69"/>
        <v/>
      </c>
      <c r="BA274" s="132" t="str">
        <f t="shared" si="70"/>
        <v/>
      </c>
      <c r="BB274" s="132" t="str">
        <f t="shared" si="71"/>
        <v/>
      </c>
      <c r="BC274" s="132" t="str">
        <f t="shared" si="72"/>
        <v/>
      </c>
      <c r="BD274" s="132" t="str">
        <f t="shared" si="73"/>
        <v/>
      </c>
      <c r="BE274" s="132" t="str">
        <f t="shared" si="78"/>
        <v/>
      </c>
      <c r="BF274" s="132" t="str">
        <f t="shared" si="74"/>
        <v/>
      </c>
      <c r="BG274" s="132" t="str">
        <f t="shared" si="75"/>
        <v/>
      </c>
      <c r="BH274" s="132" t="str">
        <f t="shared" si="76"/>
        <v/>
      </c>
      <c r="BI274" s="125"/>
    </row>
    <row r="275" spans="1:61" s="132" customFormat="1" ht="13">
      <c r="A275" s="125" t="str">
        <f t="shared" si="62"/>
        <v/>
      </c>
      <c r="B275" s="130" t="str">
        <f t="shared" si="63"/>
        <v/>
      </c>
      <c r="C275" s="131"/>
      <c r="D275" s="125">
        <v>241</v>
      </c>
      <c r="E275" s="125" t="str">
        <f t="shared" si="64"/>
        <v/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35"/>
      <c r="AI275" s="125" t="str">
        <f t="shared" si="65"/>
        <v/>
      </c>
      <c r="AJ275" s="18"/>
      <c r="AK275" s="35"/>
      <c r="AL275" s="5"/>
      <c r="AM275" s="5"/>
      <c r="AN275" s="5"/>
      <c r="AO275" s="5"/>
      <c r="AP275" s="5"/>
      <c r="AQ275" s="133" t="str">
        <f t="shared" si="66"/>
        <v/>
      </c>
      <c r="AR275" s="133" t="str">
        <f t="shared" si="77"/>
        <v/>
      </c>
      <c r="AS275" s="7" t="str">
        <f>UPPER(IF($AH275="","",IF(COUNTIF($AS$34:$AS274,$AH275)&lt;1,$AH275,"")))</f>
        <v/>
      </c>
      <c r="AT275" s="133" t="str">
        <f t="shared" si="67"/>
        <v/>
      </c>
      <c r="AU275" s="19"/>
      <c r="AV275" s="16"/>
      <c r="AW275" s="134" t="str">
        <f t="shared" si="68"/>
        <v/>
      </c>
      <c r="AX275" s="5"/>
      <c r="AY275" s="144"/>
      <c r="AZ275" s="132" t="str">
        <f t="shared" si="69"/>
        <v/>
      </c>
      <c r="BA275" s="132" t="str">
        <f t="shared" si="70"/>
        <v/>
      </c>
      <c r="BB275" s="132" t="str">
        <f t="shared" si="71"/>
        <v/>
      </c>
      <c r="BC275" s="132" t="str">
        <f t="shared" si="72"/>
        <v/>
      </c>
      <c r="BD275" s="132" t="str">
        <f t="shared" si="73"/>
        <v/>
      </c>
      <c r="BE275" s="132" t="str">
        <f t="shared" si="78"/>
        <v/>
      </c>
      <c r="BF275" s="132" t="str">
        <f t="shared" si="74"/>
        <v/>
      </c>
      <c r="BG275" s="132" t="str">
        <f t="shared" si="75"/>
        <v/>
      </c>
      <c r="BH275" s="132" t="str">
        <f t="shared" si="76"/>
        <v/>
      </c>
      <c r="BI275" s="125"/>
    </row>
    <row r="276" spans="1:61" s="132" customFormat="1" ht="13">
      <c r="A276" s="125" t="str">
        <f t="shared" si="62"/>
        <v/>
      </c>
      <c r="B276" s="130" t="str">
        <f t="shared" si="63"/>
        <v/>
      </c>
      <c r="C276" s="131"/>
      <c r="D276" s="125">
        <v>242</v>
      </c>
      <c r="E276" s="125" t="str">
        <f t="shared" si="64"/>
        <v/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35"/>
      <c r="AI276" s="125" t="str">
        <f t="shared" si="65"/>
        <v/>
      </c>
      <c r="AJ276" s="18"/>
      <c r="AK276" s="35"/>
      <c r="AL276" s="5"/>
      <c r="AM276" s="5"/>
      <c r="AN276" s="5"/>
      <c r="AO276" s="5"/>
      <c r="AP276" s="5"/>
      <c r="AQ276" s="133" t="str">
        <f t="shared" si="66"/>
        <v/>
      </c>
      <c r="AR276" s="133" t="str">
        <f t="shared" si="77"/>
        <v/>
      </c>
      <c r="AS276" s="7" t="str">
        <f>UPPER(IF($AH276="","",IF(COUNTIF($AS$34:$AS275,$AH276)&lt;1,$AH276,"")))</f>
        <v/>
      </c>
      <c r="AT276" s="133" t="str">
        <f t="shared" si="67"/>
        <v/>
      </c>
      <c r="AU276" s="19"/>
      <c r="AV276" s="16"/>
      <c r="AW276" s="134" t="str">
        <f t="shared" si="68"/>
        <v/>
      </c>
      <c r="AX276" s="5"/>
      <c r="AY276" s="144"/>
      <c r="AZ276" s="132" t="str">
        <f t="shared" si="69"/>
        <v/>
      </c>
      <c r="BA276" s="132" t="str">
        <f t="shared" si="70"/>
        <v/>
      </c>
      <c r="BB276" s="132" t="str">
        <f t="shared" si="71"/>
        <v/>
      </c>
      <c r="BC276" s="132" t="str">
        <f t="shared" si="72"/>
        <v/>
      </c>
      <c r="BD276" s="132" t="str">
        <f t="shared" si="73"/>
        <v/>
      </c>
      <c r="BE276" s="132" t="str">
        <f t="shared" si="78"/>
        <v/>
      </c>
      <c r="BF276" s="132" t="str">
        <f t="shared" si="74"/>
        <v/>
      </c>
      <c r="BG276" s="132" t="str">
        <f t="shared" si="75"/>
        <v/>
      </c>
      <c r="BH276" s="132" t="str">
        <f t="shared" si="76"/>
        <v/>
      </c>
      <c r="BI276" s="125"/>
    </row>
    <row r="277" spans="1:61" s="132" customFormat="1" ht="13">
      <c r="A277" s="125" t="str">
        <f t="shared" si="62"/>
        <v/>
      </c>
      <c r="B277" s="130" t="str">
        <f t="shared" si="63"/>
        <v/>
      </c>
      <c r="C277" s="131"/>
      <c r="D277" s="125">
        <v>243</v>
      </c>
      <c r="E277" s="125" t="str">
        <f t="shared" si="64"/>
        <v/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35"/>
      <c r="AI277" s="125" t="str">
        <f t="shared" si="65"/>
        <v/>
      </c>
      <c r="AJ277" s="18"/>
      <c r="AK277" s="35"/>
      <c r="AL277" s="5"/>
      <c r="AM277" s="5"/>
      <c r="AN277" s="5"/>
      <c r="AO277" s="5"/>
      <c r="AP277" s="5"/>
      <c r="AQ277" s="133" t="str">
        <f t="shared" si="66"/>
        <v/>
      </c>
      <c r="AR277" s="133" t="str">
        <f t="shared" si="77"/>
        <v/>
      </c>
      <c r="AS277" s="7" t="str">
        <f>UPPER(IF($AH277="","",IF(COUNTIF($AS$34:$AS276,$AH277)&lt;1,$AH277,"")))</f>
        <v/>
      </c>
      <c r="AT277" s="133" t="str">
        <f t="shared" si="67"/>
        <v/>
      </c>
      <c r="AU277" s="19"/>
      <c r="AV277" s="16"/>
      <c r="AW277" s="134" t="str">
        <f t="shared" si="68"/>
        <v/>
      </c>
      <c r="AX277" s="5"/>
      <c r="AY277" s="144"/>
      <c r="AZ277" s="132" t="str">
        <f t="shared" si="69"/>
        <v/>
      </c>
      <c r="BA277" s="132" t="str">
        <f t="shared" si="70"/>
        <v/>
      </c>
      <c r="BB277" s="132" t="str">
        <f t="shared" si="71"/>
        <v/>
      </c>
      <c r="BC277" s="132" t="str">
        <f t="shared" si="72"/>
        <v/>
      </c>
      <c r="BD277" s="132" t="str">
        <f t="shared" si="73"/>
        <v/>
      </c>
      <c r="BE277" s="132" t="str">
        <f t="shared" si="78"/>
        <v/>
      </c>
      <c r="BF277" s="132" t="str">
        <f t="shared" si="74"/>
        <v/>
      </c>
      <c r="BG277" s="132" t="str">
        <f t="shared" si="75"/>
        <v/>
      </c>
      <c r="BH277" s="132" t="str">
        <f t="shared" si="76"/>
        <v/>
      </c>
      <c r="BI277" s="125"/>
    </row>
    <row r="278" spans="1:61" s="132" customFormat="1" ht="13">
      <c r="A278" s="125" t="str">
        <f t="shared" si="62"/>
        <v/>
      </c>
      <c r="B278" s="130" t="str">
        <f t="shared" si="63"/>
        <v/>
      </c>
      <c r="C278" s="131"/>
      <c r="D278" s="125">
        <v>244</v>
      </c>
      <c r="E278" s="125" t="str">
        <f t="shared" si="64"/>
        <v/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35"/>
      <c r="AI278" s="125" t="str">
        <f t="shared" si="65"/>
        <v/>
      </c>
      <c r="AJ278" s="18"/>
      <c r="AK278" s="35"/>
      <c r="AL278" s="5"/>
      <c r="AM278" s="5"/>
      <c r="AN278" s="5"/>
      <c r="AO278" s="5"/>
      <c r="AP278" s="5"/>
      <c r="AQ278" s="133" t="str">
        <f t="shared" si="66"/>
        <v/>
      </c>
      <c r="AR278" s="133" t="str">
        <f t="shared" si="77"/>
        <v/>
      </c>
      <c r="AS278" s="7" t="str">
        <f>UPPER(IF($AH278="","",IF(COUNTIF($AS$34:$AS277,$AH278)&lt;1,$AH278,"")))</f>
        <v/>
      </c>
      <c r="AT278" s="133" t="str">
        <f t="shared" si="67"/>
        <v/>
      </c>
      <c r="AU278" s="19"/>
      <c r="AV278" s="16"/>
      <c r="AW278" s="134" t="str">
        <f t="shared" si="68"/>
        <v/>
      </c>
      <c r="AX278" s="5"/>
      <c r="AY278" s="144"/>
      <c r="AZ278" s="132" t="str">
        <f t="shared" si="69"/>
        <v/>
      </c>
      <c r="BA278" s="132" t="str">
        <f t="shared" si="70"/>
        <v/>
      </c>
      <c r="BB278" s="132" t="str">
        <f t="shared" si="71"/>
        <v/>
      </c>
      <c r="BC278" s="132" t="str">
        <f t="shared" si="72"/>
        <v/>
      </c>
      <c r="BD278" s="132" t="str">
        <f t="shared" si="73"/>
        <v/>
      </c>
      <c r="BE278" s="132" t="str">
        <f t="shared" si="78"/>
        <v/>
      </c>
      <c r="BF278" s="132" t="str">
        <f t="shared" si="74"/>
        <v/>
      </c>
      <c r="BG278" s="132" t="str">
        <f t="shared" si="75"/>
        <v/>
      </c>
      <c r="BH278" s="132" t="str">
        <f t="shared" si="76"/>
        <v/>
      </c>
      <c r="BI278" s="125"/>
    </row>
    <row r="279" spans="1:61" s="132" customFormat="1" ht="13">
      <c r="A279" s="125" t="str">
        <f t="shared" si="62"/>
        <v/>
      </c>
      <c r="B279" s="130" t="str">
        <f t="shared" si="63"/>
        <v/>
      </c>
      <c r="C279" s="131"/>
      <c r="D279" s="125">
        <v>245</v>
      </c>
      <c r="E279" s="125" t="str">
        <f t="shared" si="64"/>
        <v/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35"/>
      <c r="AI279" s="125" t="str">
        <f t="shared" si="65"/>
        <v/>
      </c>
      <c r="AJ279" s="18"/>
      <c r="AK279" s="35"/>
      <c r="AL279" s="5"/>
      <c r="AM279" s="5"/>
      <c r="AN279" s="5"/>
      <c r="AO279" s="5"/>
      <c r="AP279" s="5"/>
      <c r="AQ279" s="133" t="str">
        <f t="shared" si="66"/>
        <v/>
      </c>
      <c r="AR279" s="133" t="str">
        <f t="shared" si="77"/>
        <v/>
      </c>
      <c r="AS279" s="7" t="str">
        <f>UPPER(IF($AH279="","",IF(COUNTIF($AS$34:$AS278,$AH279)&lt;1,$AH279,"")))</f>
        <v/>
      </c>
      <c r="AT279" s="133" t="str">
        <f t="shared" si="67"/>
        <v/>
      </c>
      <c r="AU279" s="19"/>
      <c r="AV279" s="16"/>
      <c r="AW279" s="134" t="str">
        <f t="shared" si="68"/>
        <v/>
      </c>
      <c r="AX279" s="5"/>
      <c r="AY279" s="144"/>
      <c r="AZ279" s="132" t="str">
        <f t="shared" si="69"/>
        <v/>
      </c>
      <c r="BA279" s="132" t="str">
        <f t="shared" si="70"/>
        <v/>
      </c>
      <c r="BB279" s="132" t="str">
        <f t="shared" si="71"/>
        <v/>
      </c>
      <c r="BC279" s="132" t="str">
        <f t="shared" si="72"/>
        <v/>
      </c>
      <c r="BD279" s="132" t="str">
        <f t="shared" si="73"/>
        <v/>
      </c>
      <c r="BE279" s="132" t="str">
        <f t="shared" si="78"/>
        <v/>
      </c>
      <c r="BF279" s="132" t="str">
        <f t="shared" si="74"/>
        <v/>
      </c>
      <c r="BG279" s="132" t="str">
        <f t="shared" si="75"/>
        <v/>
      </c>
      <c r="BH279" s="132" t="str">
        <f t="shared" si="76"/>
        <v/>
      </c>
      <c r="BI279" s="125"/>
    </row>
    <row r="280" spans="1:61" s="132" customFormat="1" ht="13">
      <c r="A280" s="125" t="str">
        <f t="shared" si="62"/>
        <v/>
      </c>
      <c r="B280" s="130" t="str">
        <f t="shared" si="63"/>
        <v/>
      </c>
      <c r="C280" s="131"/>
      <c r="D280" s="125">
        <v>246</v>
      </c>
      <c r="E280" s="125" t="str">
        <f t="shared" si="64"/>
        <v/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35"/>
      <c r="AI280" s="125" t="str">
        <f t="shared" si="65"/>
        <v/>
      </c>
      <c r="AJ280" s="18"/>
      <c r="AK280" s="35"/>
      <c r="AL280" s="5"/>
      <c r="AM280" s="5"/>
      <c r="AN280" s="5"/>
      <c r="AO280" s="5"/>
      <c r="AP280" s="5"/>
      <c r="AQ280" s="133" t="str">
        <f t="shared" si="66"/>
        <v/>
      </c>
      <c r="AR280" s="133" t="str">
        <f t="shared" si="77"/>
        <v/>
      </c>
      <c r="AS280" s="7" t="str">
        <f>UPPER(IF($AH280="","",IF(COUNTIF($AS$34:$AS279,$AH280)&lt;1,$AH280,"")))</f>
        <v/>
      </c>
      <c r="AT280" s="133" t="str">
        <f t="shared" si="67"/>
        <v/>
      </c>
      <c r="AU280" s="19"/>
      <c r="AV280" s="16"/>
      <c r="AW280" s="134" t="str">
        <f t="shared" si="68"/>
        <v/>
      </c>
      <c r="AX280" s="5"/>
      <c r="AY280" s="144"/>
      <c r="AZ280" s="132" t="str">
        <f t="shared" si="69"/>
        <v/>
      </c>
      <c r="BA280" s="132" t="str">
        <f t="shared" si="70"/>
        <v/>
      </c>
      <c r="BB280" s="132" t="str">
        <f t="shared" si="71"/>
        <v/>
      </c>
      <c r="BC280" s="132" t="str">
        <f t="shared" si="72"/>
        <v/>
      </c>
      <c r="BD280" s="132" t="str">
        <f t="shared" si="73"/>
        <v/>
      </c>
      <c r="BE280" s="132" t="str">
        <f t="shared" si="78"/>
        <v/>
      </c>
      <c r="BF280" s="132" t="str">
        <f t="shared" si="74"/>
        <v/>
      </c>
      <c r="BG280" s="132" t="str">
        <f t="shared" si="75"/>
        <v/>
      </c>
      <c r="BH280" s="132" t="str">
        <f t="shared" si="76"/>
        <v/>
      </c>
      <c r="BI280" s="125"/>
    </row>
    <row r="281" spans="1:61" s="132" customFormat="1" ht="13">
      <c r="A281" s="125" t="str">
        <f t="shared" si="62"/>
        <v/>
      </c>
      <c r="B281" s="130" t="str">
        <f t="shared" si="63"/>
        <v/>
      </c>
      <c r="C281" s="131"/>
      <c r="D281" s="125">
        <v>247</v>
      </c>
      <c r="E281" s="125" t="str">
        <f t="shared" si="64"/>
        <v/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35"/>
      <c r="AI281" s="125" t="str">
        <f t="shared" si="65"/>
        <v/>
      </c>
      <c r="AJ281" s="18"/>
      <c r="AK281" s="35"/>
      <c r="AL281" s="5"/>
      <c r="AM281" s="5"/>
      <c r="AN281" s="5"/>
      <c r="AO281" s="5"/>
      <c r="AP281" s="5"/>
      <c r="AQ281" s="133" t="str">
        <f t="shared" si="66"/>
        <v/>
      </c>
      <c r="AR281" s="133" t="str">
        <f t="shared" si="77"/>
        <v/>
      </c>
      <c r="AS281" s="7" t="str">
        <f>UPPER(IF($AH281="","",IF(COUNTIF($AS$34:$AS280,$AH281)&lt;1,$AH281,"")))</f>
        <v/>
      </c>
      <c r="AT281" s="133" t="str">
        <f t="shared" si="67"/>
        <v/>
      </c>
      <c r="AU281" s="19"/>
      <c r="AV281" s="16"/>
      <c r="AW281" s="134" t="str">
        <f t="shared" si="68"/>
        <v/>
      </c>
      <c r="AX281" s="5"/>
      <c r="AY281" s="144"/>
      <c r="AZ281" s="132" t="str">
        <f t="shared" si="69"/>
        <v/>
      </c>
      <c r="BA281" s="132" t="str">
        <f t="shared" si="70"/>
        <v/>
      </c>
      <c r="BB281" s="132" t="str">
        <f t="shared" si="71"/>
        <v/>
      </c>
      <c r="BC281" s="132" t="str">
        <f t="shared" si="72"/>
        <v/>
      </c>
      <c r="BD281" s="132" t="str">
        <f t="shared" si="73"/>
        <v/>
      </c>
      <c r="BE281" s="132" t="str">
        <f t="shared" si="78"/>
        <v/>
      </c>
      <c r="BF281" s="132" t="str">
        <f t="shared" si="74"/>
        <v/>
      </c>
      <c r="BG281" s="132" t="str">
        <f t="shared" si="75"/>
        <v/>
      </c>
      <c r="BH281" s="132" t="str">
        <f t="shared" si="76"/>
        <v/>
      </c>
      <c r="BI281" s="125"/>
    </row>
    <row r="282" spans="1:61" s="132" customFormat="1" ht="13">
      <c r="A282" s="125" t="str">
        <f t="shared" si="62"/>
        <v/>
      </c>
      <c r="B282" s="130" t="str">
        <f t="shared" si="63"/>
        <v/>
      </c>
      <c r="C282" s="131"/>
      <c r="D282" s="125">
        <v>248</v>
      </c>
      <c r="E282" s="125" t="str">
        <f t="shared" si="64"/>
        <v/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35"/>
      <c r="AI282" s="125" t="str">
        <f t="shared" si="65"/>
        <v/>
      </c>
      <c r="AJ282" s="18"/>
      <c r="AK282" s="35"/>
      <c r="AL282" s="5"/>
      <c r="AM282" s="5"/>
      <c r="AN282" s="5"/>
      <c r="AO282" s="5"/>
      <c r="AP282" s="5"/>
      <c r="AQ282" s="133" t="str">
        <f t="shared" si="66"/>
        <v/>
      </c>
      <c r="AR282" s="133" t="str">
        <f t="shared" si="77"/>
        <v/>
      </c>
      <c r="AS282" s="7" t="str">
        <f>UPPER(IF($AH282="","",IF(COUNTIF($AS$34:$AS281,$AH282)&lt;1,$AH282,"")))</f>
        <v/>
      </c>
      <c r="AT282" s="133" t="str">
        <f t="shared" si="67"/>
        <v/>
      </c>
      <c r="AU282" s="19"/>
      <c r="AV282" s="16"/>
      <c r="AW282" s="134" t="str">
        <f t="shared" si="68"/>
        <v/>
      </c>
      <c r="AX282" s="5"/>
      <c r="AY282" s="144"/>
      <c r="AZ282" s="132" t="str">
        <f t="shared" si="69"/>
        <v/>
      </c>
      <c r="BA282" s="132" t="str">
        <f t="shared" si="70"/>
        <v/>
      </c>
      <c r="BB282" s="132" t="str">
        <f t="shared" si="71"/>
        <v/>
      </c>
      <c r="BC282" s="132" t="str">
        <f t="shared" si="72"/>
        <v/>
      </c>
      <c r="BD282" s="132" t="str">
        <f t="shared" si="73"/>
        <v/>
      </c>
      <c r="BE282" s="132" t="str">
        <f t="shared" si="78"/>
        <v/>
      </c>
      <c r="BF282" s="132" t="str">
        <f t="shared" si="74"/>
        <v/>
      </c>
      <c r="BG282" s="132" t="str">
        <f t="shared" si="75"/>
        <v/>
      </c>
      <c r="BH282" s="132" t="str">
        <f t="shared" si="76"/>
        <v/>
      </c>
      <c r="BI282" s="125"/>
    </row>
    <row r="283" spans="1:61" s="132" customFormat="1" ht="13">
      <c r="A283" s="125" t="str">
        <f t="shared" si="62"/>
        <v/>
      </c>
      <c r="B283" s="130" t="str">
        <f t="shared" si="63"/>
        <v/>
      </c>
      <c r="C283" s="131"/>
      <c r="D283" s="125">
        <v>249</v>
      </c>
      <c r="E283" s="125" t="str">
        <f t="shared" si="64"/>
        <v/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35"/>
      <c r="AI283" s="125" t="str">
        <f t="shared" si="65"/>
        <v/>
      </c>
      <c r="AJ283" s="18"/>
      <c r="AK283" s="35"/>
      <c r="AL283" s="5"/>
      <c r="AM283" s="5"/>
      <c r="AN283" s="5"/>
      <c r="AO283" s="5"/>
      <c r="AP283" s="5"/>
      <c r="AQ283" s="133" t="str">
        <f t="shared" si="66"/>
        <v/>
      </c>
      <c r="AR283" s="133" t="str">
        <f t="shared" si="77"/>
        <v/>
      </c>
      <c r="AS283" s="7" t="str">
        <f>UPPER(IF($AH283="","",IF(COUNTIF($AS$34:$AS282,$AH283)&lt;1,$AH283,"")))</f>
        <v/>
      </c>
      <c r="AT283" s="133" t="str">
        <f t="shared" si="67"/>
        <v/>
      </c>
      <c r="AU283" s="19"/>
      <c r="AV283" s="16"/>
      <c r="AW283" s="134" t="str">
        <f t="shared" si="68"/>
        <v/>
      </c>
      <c r="AX283" s="5"/>
      <c r="AY283" s="144"/>
      <c r="AZ283" s="132" t="str">
        <f t="shared" si="69"/>
        <v/>
      </c>
      <c r="BA283" s="132" t="str">
        <f t="shared" si="70"/>
        <v/>
      </c>
      <c r="BB283" s="132" t="str">
        <f t="shared" si="71"/>
        <v/>
      </c>
      <c r="BC283" s="132" t="str">
        <f t="shared" si="72"/>
        <v/>
      </c>
      <c r="BD283" s="132" t="str">
        <f t="shared" si="73"/>
        <v/>
      </c>
      <c r="BE283" s="132" t="str">
        <f t="shared" si="78"/>
        <v/>
      </c>
      <c r="BF283" s="132" t="str">
        <f t="shared" si="74"/>
        <v/>
      </c>
      <c r="BG283" s="132" t="str">
        <f t="shared" si="75"/>
        <v/>
      </c>
      <c r="BH283" s="132" t="str">
        <f t="shared" si="76"/>
        <v/>
      </c>
      <c r="BI283" s="125"/>
    </row>
    <row r="284" spans="1:61" s="132" customFormat="1" ht="13">
      <c r="A284" s="125" t="str">
        <f t="shared" si="62"/>
        <v/>
      </c>
      <c r="B284" s="130" t="str">
        <f t="shared" si="63"/>
        <v/>
      </c>
      <c r="C284" s="131"/>
      <c r="D284" s="125">
        <v>250</v>
      </c>
      <c r="E284" s="125" t="str">
        <f t="shared" si="64"/>
        <v/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35"/>
      <c r="AI284" s="125" t="str">
        <f t="shared" si="65"/>
        <v/>
      </c>
      <c r="AJ284" s="18"/>
      <c r="AK284" s="35"/>
      <c r="AL284" s="5"/>
      <c r="AM284" s="5"/>
      <c r="AN284" s="5"/>
      <c r="AO284" s="5"/>
      <c r="AP284" s="5"/>
      <c r="AQ284" s="133" t="str">
        <f t="shared" si="66"/>
        <v/>
      </c>
      <c r="AR284" s="133" t="str">
        <f t="shared" si="77"/>
        <v/>
      </c>
      <c r="AS284" s="7" t="str">
        <f>UPPER(IF($AH284="","",IF(COUNTIF($AS$34:$AS283,$AH284)&lt;1,$AH284,"")))</f>
        <v/>
      </c>
      <c r="AT284" s="133" t="str">
        <f t="shared" si="67"/>
        <v/>
      </c>
      <c r="AU284" s="19"/>
      <c r="AV284" s="16"/>
      <c r="AW284" s="134" t="str">
        <f t="shared" si="68"/>
        <v/>
      </c>
      <c r="AX284" s="5"/>
      <c r="AY284" s="144"/>
      <c r="AZ284" s="132" t="str">
        <f t="shared" si="69"/>
        <v/>
      </c>
      <c r="BA284" s="132" t="str">
        <f t="shared" si="70"/>
        <v/>
      </c>
      <c r="BB284" s="132" t="str">
        <f t="shared" si="71"/>
        <v/>
      </c>
      <c r="BC284" s="132" t="str">
        <f t="shared" si="72"/>
        <v/>
      </c>
      <c r="BD284" s="132" t="str">
        <f t="shared" si="73"/>
        <v/>
      </c>
      <c r="BE284" s="132" t="str">
        <f t="shared" si="78"/>
        <v/>
      </c>
      <c r="BF284" s="132" t="str">
        <f t="shared" si="74"/>
        <v/>
      </c>
      <c r="BG284" s="132" t="str">
        <f t="shared" si="75"/>
        <v/>
      </c>
      <c r="BH284" s="132" t="str">
        <f t="shared" si="76"/>
        <v/>
      </c>
      <c r="BI284" s="125"/>
    </row>
    <row r="285" spans="1:61" s="132" customFormat="1" ht="13">
      <c r="A285" s="125" t="str">
        <f t="shared" si="62"/>
        <v/>
      </c>
      <c r="B285" s="130" t="str">
        <f t="shared" si="63"/>
        <v/>
      </c>
      <c r="C285" s="131"/>
      <c r="D285" s="125">
        <v>251</v>
      </c>
      <c r="E285" s="125" t="str">
        <f t="shared" si="64"/>
        <v/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35"/>
      <c r="AI285" s="125" t="str">
        <f t="shared" si="65"/>
        <v/>
      </c>
      <c r="AJ285" s="18"/>
      <c r="AK285" s="35"/>
      <c r="AL285" s="5"/>
      <c r="AM285" s="5"/>
      <c r="AN285" s="5"/>
      <c r="AO285" s="5"/>
      <c r="AP285" s="5"/>
      <c r="AQ285" s="133" t="str">
        <f t="shared" si="66"/>
        <v/>
      </c>
      <c r="AR285" s="133" t="str">
        <f t="shared" si="77"/>
        <v/>
      </c>
      <c r="AS285" s="7" t="str">
        <f>UPPER(IF($AH285="","",IF(COUNTIF($AS$34:$AS284,$AH285)&lt;1,$AH285,"")))</f>
        <v/>
      </c>
      <c r="AT285" s="133" t="str">
        <f t="shared" si="67"/>
        <v/>
      </c>
      <c r="AU285" s="19"/>
      <c r="AV285" s="16"/>
      <c r="AW285" s="134" t="str">
        <f t="shared" si="68"/>
        <v/>
      </c>
      <c r="AX285" s="5"/>
      <c r="AY285" s="144"/>
      <c r="AZ285" s="132" t="str">
        <f t="shared" si="69"/>
        <v/>
      </c>
      <c r="BA285" s="132" t="str">
        <f t="shared" si="70"/>
        <v/>
      </c>
      <c r="BB285" s="132" t="str">
        <f t="shared" si="71"/>
        <v/>
      </c>
      <c r="BC285" s="132" t="str">
        <f t="shared" si="72"/>
        <v/>
      </c>
      <c r="BD285" s="132" t="str">
        <f t="shared" si="73"/>
        <v/>
      </c>
      <c r="BE285" s="132" t="str">
        <f t="shared" si="78"/>
        <v/>
      </c>
      <c r="BF285" s="132" t="str">
        <f t="shared" si="74"/>
        <v/>
      </c>
      <c r="BG285" s="132" t="str">
        <f t="shared" si="75"/>
        <v/>
      </c>
      <c r="BH285" s="132" t="str">
        <f t="shared" si="76"/>
        <v/>
      </c>
      <c r="BI285" s="125"/>
    </row>
    <row r="286" spans="1:61" s="132" customFormat="1" ht="13">
      <c r="A286" s="125" t="str">
        <f t="shared" si="62"/>
        <v/>
      </c>
      <c r="B286" s="130" t="str">
        <f t="shared" si="63"/>
        <v/>
      </c>
      <c r="C286" s="131"/>
      <c r="D286" s="125">
        <v>252</v>
      </c>
      <c r="E286" s="125" t="str">
        <f t="shared" si="64"/>
        <v/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35"/>
      <c r="AI286" s="125" t="str">
        <f t="shared" si="65"/>
        <v/>
      </c>
      <c r="AJ286" s="18"/>
      <c r="AK286" s="35"/>
      <c r="AL286" s="5"/>
      <c r="AM286" s="5"/>
      <c r="AN286" s="5"/>
      <c r="AO286" s="5"/>
      <c r="AP286" s="5"/>
      <c r="AQ286" s="133" t="str">
        <f t="shared" si="66"/>
        <v/>
      </c>
      <c r="AR286" s="133" t="str">
        <f t="shared" si="77"/>
        <v/>
      </c>
      <c r="AS286" s="7" t="str">
        <f>UPPER(IF($AH286="","",IF(COUNTIF($AS$34:$AS285,$AH286)&lt;1,$AH286,"")))</f>
        <v/>
      </c>
      <c r="AT286" s="133" t="str">
        <f t="shared" si="67"/>
        <v/>
      </c>
      <c r="AU286" s="19"/>
      <c r="AV286" s="16"/>
      <c r="AW286" s="134" t="str">
        <f t="shared" si="68"/>
        <v/>
      </c>
      <c r="AX286" s="5"/>
      <c r="AY286" s="144"/>
      <c r="AZ286" s="132" t="str">
        <f t="shared" si="69"/>
        <v/>
      </c>
      <c r="BA286" s="132" t="str">
        <f t="shared" si="70"/>
        <v/>
      </c>
      <c r="BB286" s="132" t="str">
        <f t="shared" si="71"/>
        <v/>
      </c>
      <c r="BC286" s="132" t="str">
        <f t="shared" si="72"/>
        <v/>
      </c>
      <c r="BD286" s="132" t="str">
        <f t="shared" si="73"/>
        <v/>
      </c>
      <c r="BE286" s="132" t="str">
        <f t="shared" si="78"/>
        <v/>
      </c>
      <c r="BF286" s="132" t="str">
        <f t="shared" si="74"/>
        <v/>
      </c>
      <c r="BG286" s="132" t="str">
        <f t="shared" si="75"/>
        <v/>
      </c>
      <c r="BH286" s="132" t="str">
        <f t="shared" si="76"/>
        <v/>
      </c>
      <c r="BI286" s="125"/>
    </row>
    <row r="287" spans="1:61" s="132" customFormat="1" ht="13">
      <c r="A287" s="125" t="str">
        <f t="shared" si="62"/>
        <v/>
      </c>
      <c r="B287" s="130" t="str">
        <f t="shared" si="63"/>
        <v/>
      </c>
      <c r="C287" s="131"/>
      <c r="D287" s="125">
        <v>253</v>
      </c>
      <c r="E287" s="125" t="str">
        <f t="shared" si="64"/>
        <v/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35"/>
      <c r="AI287" s="125" t="str">
        <f t="shared" si="65"/>
        <v/>
      </c>
      <c r="AJ287" s="18"/>
      <c r="AK287" s="35"/>
      <c r="AL287" s="5"/>
      <c r="AM287" s="5"/>
      <c r="AN287" s="5"/>
      <c r="AO287" s="5"/>
      <c r="AP287" s="5"/>
      <c r="AQ287" s="133" t="str">
        <f t="shared" si="66"/>
        <v/>
      </c>
      <c r="AR287" s="133" t="str">
        <f t="shared" si="77"/>
        <v/>
      </c>
      <c r="AS287" s="7" t="str">
        <f>UPPER(IF($AH287="","",IF(COUNTIF($AS$34:$AS286,$AH287)&lt;1,$AH287,"")))</f>
        <v/>
      </c>
      <c r="AT287" s="133" t="str">
        <f t="shared" si="67"/>
        <v/>
      </c>
      <c r="AU287" s="19"/>
      <c r="AV287" s="16"/>
      <c r="AW287" s="134" t="str">
        <f t="shared" si="68"/>
        <v/>
      </c>
      <c r="AX287" s="5"/>
      <c r="AY287" s="144"/>
      <c r="AZ287" s="132" t="str">
        <f t="shared" si="69"/>
        <v/>
      </c>
      <c r="BA287" s="132" t="str">
        <f t="shared" si="70"/>
        <v/>
      </c>
      <c r="BB287" s="132" t="str">
        <f t="shared" si="71"/>
        <v/>
      </c>
      <c r="BC287" s="132" t="str">
        <f t="shared" si="72"/>
        <v/>
      </c>
      <c r="BD287" s="132" t="str">
        <f t="shared" si="73"/>
        <v/>
      </c>
      <c r="BE287" s="132" t="str">
        <f t="shared" si="78"/>
        <v/>
      </c>
      <c r="BF287" s="132" t="str">
        <f t="shared" si="74"/>
        <v/>
      </c>
      <c r="BG287" s="132" t="str">
        <f t="shared" si="75"/>
        <v/>
      </c>
      <c r="BH287" s="132" t="str">
        <f t="shared" si="76"/>
        <v/>
      </c>
      <c r="BI287" s="125"/>
    </row>
    <row r="288" spans="1:61" s="132" customFormat="1" ht="13">
      <c r="A288" s="125" t="str">
        <f t="shared" si="62"/>
        <v/>
      </c>
      <c r="B288" s="130" t="str">
        <f t="shared" si="63"/>
        <v/>
      </c>
      <c r="C288" s="131"/>
      <c r="D288" s="125">
        <v>254</v>
      </c>
      <c r="E288" s="125" t="str">
        <f t="shared" si="64"/>
        <v/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35"/>
      <c r="AI288" s="125" t="str">
        <f t="shared" si="65"/>
        <v/>
      </c>
      <c r="AJ288" s="18"/>
      <c r="AK288" s="35"/>
      <c r="AL288" s="5"/>
      <c r="AM288" s="5"/>
      <c r="AN288" s="5"/>
      <c r="AO288" s="5"/>
      <c r="AP288" s="5"/>
      <c r="AQ288" s="133" t="str">
        <f t="shared" si="66"/>
        <v/>
      </c>
      <c r="AR288" s="133" t="str">
        <f t="shared" si="77"/>
        <v/>
      </c>
      <c r="AS288" s="7" t="str">
        <f>UPPER(IF($AH288="","",IF(COUNTIF($AS$34:$AS287,$AH288)&lt;1,$AH288,"")))</f>
        <v/>
      </c>
      <c r="AT288" s="133" t="str">
        <f t="shared" si="67"/>
        <v/>
      </c>
      <c r="AU288" s="19"/>
      <c r="AV288" s="16"/>
      <c r="AW288" s="134" t="str">
        <f t="shared" si="68"/>
        <v/>
      </c>
      <c r="AX288" s="5"/>
      <c r="AY288" s="144"/>
      <c r="AZ288" s="132" t="str">
        <f t="shared" si="69"/>
        <v/>
      </c>
      <c r="BA288" s="132" t="str">
        <f t="shared" si="70"/>
        <v/>
      </c>
      <c r="BB288" s="132" t="str">
        <f t="shared" si="71"/>
        <v/>
      </c>
      <c r="BC288" s="132" t="str">
        <f t="shared" si="72"/>
        <v/>
      </c>
      <c r="BD288" s="132" t="str">
        <f t="shared" si="73"/>
        <v/>
      </c>
      <c r="BE288" s="132" t="str">
        <f t="shared" si="78"/>
        <v/>
      </c>
      <c r="BF288" s="132" t="str">
        <f t="shared" si="74"/>
        <v/>
      </c>
      <c r="BG288" s="132" t="str">
        <f t="shared" si="75"/>
        <v/>
      </c>
      <c r="BH288" s="132" t="str">
        <f t="shared" si="76"/>
        <v/>
      </c>
      <c r="BI288" s="125"/>
    </row>
    <row r="289" spans="1:61" s="132" customFormat="1" ht="13">
      <c r="A289" s="125" t="str">
        <f t="shared" si="62"/>
        <v/>
      </c>
      <c r="B289" s="130" t="str">
        <f t="shared" si="63"/>
        <v/>
      </c>
      <c r="C289" s="131"/>
      <c r="D289" s="125">
        <v>255</v>
      </c>
      <c r="E289" s="125" t="str">
        <f t="shared" si="64"/>
        <v/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35"/>
      <c r="AI289" s="125" t="str">
        <f t="shared" si="65"/>
        <v/>
      </c>
      <c r="AJ289" s="18"/>
      <c r="AK289" s="35"/>
      <c r="AL289" s="5"/>
      <c r="AM289" s="5"/>
      <c r="AN289" s="5"/>
      <c r="AO289" s="5"/>
      <c r="AP289" s="5"/>
      <c r="AQ289" s="133" t="str">
        <f t="shared" si="66"/>
        <v/>
      </c>
      <c r="AR289" s="133" t="str">
        <f t="shared" si="77"/>
        <v/>
      </c>
      <c r="AS289" s="7" t="str">
        <f>UPPER(IF($AH289="","",IF(COUNTIF($AS$34:$AS288,$AH289)&lt;1,$AH289,"")))</f>
        <v/>
      </c>
      <c r="AT289" s="133" t="str">
        <f t="shared" si="67"/>
        <v/>
      </c>
      <c r="AU289" s="19"/>
      <c r="AV289" s="16"/>
      <c r="AW289" s="134" t="str">
        <f t="shared" si="68"/>
        <v/>
      </c>
      <c r="AX289" s="5"/>
      <c r="AY289" s="144"/>
      <c r="AZ289" s="132" t="str">
        <f t="shared" si="69"/>
        <v/>
      </c>
      <c r="BA289" s="132" t="str">
        <f t="shared" si="70"/>
        <v/>
      </c>
      <c r="BB289" s="132" t="str">
        <f t="shared" si="71"/>
        <v/>
      </c>
      <c r="BC289" s="132" t="str">
        <f t="shared" si="72"/>
        <v/>
      </c>
      <c r="BD289" s="132" t="str">
        <f t="shared" si="73"/>
        <v/>
      </c>
      <c r="BE289" s="132" t="str">
        <f t="shared" si="78"/>
        <v/>
      </c>
      <c r="BF289" s="132" t="str">
        <f t="shared" si="74"/>
        <v/>
      </c>
      <c r="BG289" s="132" t="str">
        <f t="shared" si="75"/>
        <v/>
      </c>
      <c r="BH289" s="132" t="str">
        <f t="shared" si="76"/>
        <v/>
      </c>
      <c r="BI289" s="125"/>
    </row>
    <row r="290" spans="1:61" s="132" customFormat="1" ht="13">
      <c r="A290" s="125" t="str">
        <f t="shared" si="62"/>
        <v/>
      </c>
      <c r="B290" s="130" t="str">
        <f t="shared" si="63"/>
        <v/>
      </c>
      <c r="C290" s="131"/>
      <c r="D290" s="125">
        <v>256</v>
      </c>
      <c r="E290" s="125" t="str">
        <f t="shared" si="64"/>
        <v/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35"/>
      <c r="AI290" s="125" t="str">
        <f t="shared" si="65"/>
        <v/>
      </c>
      <c r="AJ290" s="18"/>
      <c r="AK290" s="35"/>
      <c r="AL290" s="5"/>
      <c r="AM290" s="5"/>
      <c r="AN290" s="5"/>
      <c r="AO290" s="5"/>
      <c r="AP290" s="5"/>
      <c r="AQ290" s="133" t="str">
        <f t="shared" si="66"/>
        <v/>
      </c>
      <c r="AR290" s="133" t="str">
        <f t="shared" si="77"/>
        <v/>
      </c>
      <c r="AS290" s="7" t="str">
        <f>UPPER(IF($AH290="","",IF(COUNTIF($AS$34:$AS289,$AH290)&lt;1,$AH290,"")))</f>
        <v/>
      </c>
      <c r="AT290" s="133" t="str">
        <f t="shared" si="67"/>
        <v/>
      </c>
      <c r="AU290" s="19"/>
      <c r="AV290" s="16"/>
      <c r="AW290" s="134" t="str">
        <f t="shared" si="68"/>
        <v/>
      </c>
      <c r="AX290" s="5"/>
      <c r="AY290" s="144"/>
      <c r="AZ290" s="132" t="str">
        <f t="shared" si="69"/>
        <v/>
      </c>
      <c r="BA290" s="132" t="str">
        <f t="shared" si="70"/>
        <v/>
      </c>
      <c r="BB290" s="132" t="str">
        <f t="shared" si="71"/>
        <v/>
      </c>
      <c r="BC290" s="132" t="str">
        <f t="shared" si="72"/>
        <v/>
      </c>
      <c r="BD290" s="132" t="str">
        <f t="shared" si="73"/>
        <v/>
      </c>
      <c r="BE290" s="132" t="str">
        <f t="shared" si="78"/>
        <v/>
      </c>
      <c r="BF290" s="132" t="str">
        <f t="shared" si="74"/>
        <v/>
      </c>
      <c r="BG290" s="132" t="str">
        <f t="shared" si="75"/>
        <v/>
      </c>
      <c r="BH290" s="132" t="str">
        <f t="shared" si="76"/>
        <v/>
      </c>
      <c r="BI290" s="125"/>
    </row>
    <row r="291" spans="1:61" s="132" customFormat="1" ht="13">
      <c r="A291" s="125" t="str">
        <f t="shared" ref="A291:A354" si="79">UPPER(IF($I291="","",IF($I291&lt;$D$4,$H291&amp;"O",IF($H291="M",VLOOKUP($I291,$D$4:$F$11,2,0),IF($H291="F",VLOOKUP($I291,$D$4:$F$11,3,0))))))</f>
        <v/>
      </c>
      <c r="B291" s="130" t="str">
        <f t="shared" ref="B291:B354" si="80">IF(G291="","",IF(C291="","X",E291&amp;TEXT(C291,"000")))</f>
        <v/>
      </c>
      <c r="C291" s="131"/>
      <c r="D291" s="125">
        <v>257</v>
      </c>
      <c r="E291" s="125" t="str">
        <f t="shared" ref="E291:E354" si="81">IF(COUNTA($R291:$W291)&gt;0,$H291&amp;"O",IF(COUNTA($Z291:$AB291)&gt;0,$H291&amp;"O",IF($AY291="OPEN",$H291&amp;"O",$A291)))</f>
        <v/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35"/>
      <c r="AI291" s="125" t="str">
        <f t="shared" ref="AI291:AI354" si="82">IF(AH291="","",IF(COUNTIF(AH$35:AH$1035,$AH291)&lt;4,"每隊最少4人",IF(COUNTIF(AH$35:AH$1035,AH291)&gt;6,"每隊最多6人",COUNTIF(AH$35:AH$1035,AH291))))</f>
        <v/>
      </c>
      <c r="AJ291" s="18"/>
      <c r="AK291" s="35"/>
      <c r="AL291" s="5"/>
      <c r="AM291" s="5"/>
      <c r="AN291" s="5"/>
      <c r="AO291" s="5"/>
      <c r="AP291" s="5"/>
      <c r="AQ291" s="133" t="str">
        <f t="shared" ref="AQ291:AQ354" si="83">IF($I291="","",IF(COUNTA(L291:AE291)&gt;3,"超過3項個人項目",IF(COUNTA(L291:AE291)=0,"最少選1個人項目",IF(AL291="Y",0,IF(COUNTA(AK291)=1,COUNTA(L291:AE291)*($AQ$31+$AQ$32)+$AQ$30,IF(COUNTA(AK291)=0,COUNTA(L291:AE291)*($AQ$31+$AQ$30),"Error"))))))</f>
        <v/>
      </c>
      <c r="AR291" s="133" t="str">
        <f t="shared" si="77"/>
        <v/>
      </c>
      <c r="AS291" s="7" t="str">
        <f>UPPER(IF($AH291="","",IF(COUNTIF($AS$34:$AS290,$AH291)&lt;1,$AH291,"")))</f>
        <v/>
      </c>
      <c r="AT291" s="133" t="str">
        <f t="shared" ref="AT291:AT354" si="84">IF(E291="","",IF(AJ291="",AQ291+AR291+AU291,AQ291+AR291+AU291+$AJ$34))</f>
        <v/>
      </c>
      <c r="AU291" s="19"/>
      <c r="AV291" s="16"/>
      <c r="AW291" s="134" t="str">
        <f t="shared" ref="AW291:AW354" si="85">IF(AT291="","",IF(AV291-AT291=0,"",AV291-AT291))</f>
        <v/>
      </c>
      <c r="AX291" s="5"/>
      <c r="AY291" s="144"/>
      <c r="AZ291" s="132" t="str">
        <f t="shared" ref="AZ291:AZ354" si="86">B291</f>
        <v/>
      </c>
      <c r="BA291" s="132" t="str">
        <f t="shared" ref="BA291:BA354" si="87">E291</f>
        <v/>
      </c>
      <c r="BB291" s="132" t="str">
        <f t="shared" ref="BB291:BB339" si="88">SUBSTITUTE(F291," ","")</f>
        <v/>
      </c>
      <c r="BC291" s="132" t="str">
        <f t="shared" ref="BC291:BC354" si="89">UPPER(TRIM($G291))</f>
        <v/>
      </c>
      <c r="BD291" s="132" t="str">
        <f t="shared" ref="BD291:BD354" si="90">UPPER(TRIM(CONCATENATE(L291&amp;" ",M291&amp;" ",N291&amp;" ",O291&amp;" ",P291&amp;" ",Q291&amp;" ",R291&amp;" ",S291&amp;" ",T291&amp;" ",U291&amp;" ",V291&amp;" ",W291&amp;" ",X291&amp;" ",Y291&amp;" ",Z291&amp;" ",AA291&amp;" ",AB291&amp;" ",AC291&amp;" ",AD291&amp;" ",AE291&amp;" ",AF291&amp;" ",AG291)))</f>
        <v/>
      </c>
      <c r="BE291" s="132" t="str">
        <f t="shared" si="78"/>
        <v/>
      </c>
      <c r="BF291" s="132" t="str">
        <f t="shared" ref="BF291:BF354" si="91">IF(AN291="","",UPPER(AN291))</f>
        <v/>
      </c>
      <c r="BG291" s="132" t="str">
        <f t="shared" ref="BG291:BG354" si="92">IF(AO291="","",PROPER(AO291))</f>
        <v/>
      </c>
      <c r="BH291" s="132" t="str">
        <f t="shared" ref="BH291:BH354" si="93">IF(AX291="","",PROPER(AX291))</f>
        <v/>
      </c>
      <c r="BI291" s="125"/>
    </row>
    <row r="292" spans="1:61" s="132" customFormat="1" ht="13">
      <c r="A292" s="125" t="str">
        <f t="shared" si="79"/>
        <v/>
      </c>
      <c r="B292" s="130" t="str">
        <f t="shared" si="80"/>
        <v/>
      </c>
      <c r="C292" s="131"/>
      <c r="D292" s="125">
        <v>258</v>
      </c>
      <c r="E292" s="125" t="str">
        <f t="shared" si="81"/>
        <v/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35"/>
      <c r="AI292" s="125" t="str">
        <f t="shared" si="82"/>
        <v/>
      </c>
      <c r="AJ292" s="18"/>
      <c r="AK292" s="35"/>
      <c r="AL292" s="5"/>
      <c r="AM292" s="5"/>
      <c r="AN292" s="5"/>
      <c r="AO292" s="5"/>
      <c r="AP292" s="5"/>
      <c r="AQ292" s="133" t="str">
        <f t="shared" si="83"/>
        <v/>
      </c>
      <c r="AR292" s="133" t="str">
        <f t="shared" ref="AR292:AR355" si="94">IF(I293="","",IF(COUNTA(AF292:AG292)&gt;1,"只可選1項接力",IF(AS292="",0,$AR$31)))</f>
        <v/>
      </c>
      <c r="AS292" s="7" t="str">
        <f>UPPER(IF($AH292="","",IF(COUNTIF($AS$34:$AS291,$AH292)&lt;1,$AH292,"")))</f>
        <v/>
      </c>
      <c r="AT292" s="133" t="str">
        <f t="shared" si="84"/>
        <v/>
      </c>
      <c r="AU292" s="19"/>
      <c r="AV292" s="16"/>
      <c r="AW292" s="134" t="str">
        <f t="shared" si="85"/>
        <v/>
      </c>
      <c r="AX292" s="5"/>
      <c r="AY292" s="144"/>
      <c r="AZ292" s="132" t="str">
        <f t="shared" si="86"/>
        <v/>
      </c>
      <c r="BA292" s="132" t="str">
        <f t="shared" si="87"/>
        <v/>
      </c>
      <c r="BB292" s="132" t="str">
        <f t="shared" si="88"/>
        <v/>
      </c>
      <c r="BC292" s="132" t="str">
        <f t="shared" si="89"/>
        <v/>
      </c>
      <c r="BD292" s="132" t="str">
        <f t="shared" si="90"/>
        <v/>
      </c>
      <c r="BE292" s="132" t="str">
        <f t="shared" ref="BE292:BE355" si="95">IF(AH292="","",UPPER(AH292))</f>
        <v/>
      </c>
      <c r="BF292" s="132" t="str">
        <f t="shared" si="91"/>
        <v/>
      </c>
      <c r="BG292" s="132" t="str">
        <f t="shared" si="92"/>
        <v/>
      </c>
      <c r="BH292" s="132" t="str">
        <f t="shared" si="93"/>
        <v/>
      </c>
      <c r="BI292" s="125"/>
    </row>
    <row r="293" spans="1:61" s="132" customFormat="1" ht="13">
      <c r="A293" s="125" t="str">
        <f t="shared" si="79"/>
        <v/>
      </c>
      <c r="B293" s="130" t="str">
        <f t="shared" si="80"/>
        <v/>
      </c>
      <c r="C293" s="131"/>
      <c r="D293" s="125">
        <v>259</v>
      </c>
      <c r="E293" s="125" t="str">
        <f t="shared" si="81"/>
        <v/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35"/>
      <c r="AI293" s="125" t="str">
        <f t="shared" si="82"/>
        <v/>
      </c>
      <c r="AJ293" s="18"/>
      <c r="AK293" s="35"/>
      <c r="AL293" s="5"/>
      <c r="AM293" s="5"/>
      <c r="AN293" s="5"/>
      <c r="AO293" s="5"/>
      <c r="AP293" s="5"/>
      <c r="AQ293" s="133" t="str">
        <f t="shared" si="83"/>
        <v/>
      </c>
      <c r="AR293" s="133" t="str">
        <f t="shared" si="94"/>
        <v/>
      </c>
      <c r="AS293" s="7" t="str">
        <f>UPPER(IF($AH293="","",IF(COUNTIF($AS$34:$AS292,$AH293)&lt;1,$AH293,"")))</f>
        <v/>
      </c>
      <c r="AT293" s="133" t="str">
        <f t="shared" si="84"/>
        <v/>
      </c>
      <c r="AU293" s="19"/>
      <c r="AV293" s="16"/>
      <c r="AW293" s="134" t="str">
        <f t="shared" si="85"/>
        <v/>
      </c>
      <c r="AX293" s="5"/>
      <c r="AY293" s="144"/>
      <c r="AZ293" s="132" t="str">
        <f t="shared" si="86"/>
        <v/>
      </c>
      <c r="BA293" s="132" t="str">
        <f t="shared" si="87"/>
        <v/>
      </c>
      <c r="BB293" s="132" t="str">
        <f t="shared" si="88"/>
        <v/>
      </c>
      <c r="BC293" s="132" t="str">
        <f t="shared" si="89"/>
        <v/>
      </c>
      <c r="BD293" s="132" t="str">
        <f t="shared" si="90"/>
        <v/>
      </c>
      <c r="BE293" s="132" t="str">
        <f t="shared" si="95"/>
        <v/>
      </c>
      <c r="BF293" s="132" t="str">
        <f t="shared" si="91"/>
        <v/>
      </c>
      <c r="BG293" s="132" t="str">
        <f t="shared" si="92"/>
        <v/>
      </c>
      <c r="BH293" s="132" t="str">
        <f t="shared" si="93"/>
        <v/>
      </c>
      <c r="BI293" s="125"/>
    </row>
    <row r="294" spans="1:61" s="132" customFormat="1" ht="13">
      <c r="A294" s="125" t="str">
        <f t="shared" si="79"/>
        <v/>
      </c>
      <c r="B294" s="130" t="str">
        <f t="shared" si="80"/>
        <v/>
      </c>
      <c r="C294" s="131"/>
      <c r="D294" s="125">
        <v>260</v>
      </c>
      <c r="E294" s="125" t="str">
        <f t="shared" si="81"/>
        <v/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35"/>
      <c r="AI294" s="125" t="str">
        <f t="shared" si="82"/>
        <v/>
      </c>
      <c r="AJ294" s="18"/>
      <c r="AK294" s="35"/>
      <c r="AL294" s="5"/>
      <c r="AM294" s="5"/>
      <c r="AN294" s="5"/>
      <c r="AO294" s="5"/>
      <c r="AP294" s="5"/>
      <c r="AQ294" s="133" t="str">
        <f t="shared" si="83"/>
        <v/>
      </c>
      <c r="AR294" s="133" t="str">
        <f t="shared" si="94"/>
        <v/>
      </c>
      <c r="AS294" s="7" t="str">
        <f>UPPER(IF($AH294="","",IF(COUNTIF($AS$34:$AS293,$AH294)&lt;1,$AH294,"")))</f>
        <v/>
      </c>
      <c r="AT294" s="133" t="str">
        <f t="shared" si="84"/>
        <v/>
      </c>
      <c r="AU294" s="19"/>
      <c r="AV294" s="16"/>
      <c r="AW294" s="134" t="str">
        <f t="shared" si="85"/>
        <v/>
      </c>
      <c r="AX294" s="5"/>
      <c r="AY294" s="144"/>
      <c r="AZ294" s="132" t="str">
        <f t="shared" si="86"/>
        <v/>
      </c>
      <c r="BA294" s="132" t="str">
        <f t="shared" si="87"/>
        <v/>
      </c>
      <c r="BB294" s="132" t="str">
        <f t="shared" si="88"/>
        <v/>
      </c>
      <c r="BC294" s="132" t="str">
        <f t="shared" si="89"/>
        <v/>
      </c>
      <c r="BD294" s="132" t="str">
        <f t="shared" si="90"/>
        <v/>
      </c>
      <c r="BE294" s="132" t="str">
        <f t="shared" si="95"/>
        <v/>
      </c>
      <c r="BF294" s="132" t="str">
        <f t="shared" si="91"/>
        <v/>
      </c>
      <c r="BG294" s="132" t="str">
        <f t="shared" si="92"/>
        <v/>
      </c>
      <c r="BH294" s="132" t="str">
        <f t="shared" si="93"/>
        <v/>
      </c>
      <c r="BI294" s="125"/>
    </row>
    <row r="295" spans="1:61" s="132" customFormat="1" ht="13">
      <c r="A295" s="125" t="str">
        <f t="shared" si="79"/>
        <v/>
      </c>
      <c r="B295" s="130" t="str">
        <f t="shared" si="80"/>
        <v/>
      </c>
      <c r="C295" s="131"/>
      <c r="D295" s="125">
        <v>261</v>
      </c>
      <c r="E295" s="125" t="str">
        <f t="shared" si="81"/>
        <v/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35"/>
      <c r="AI295" s="125" t="str">
        <f t="shared" si="82"/>
        <v/>
      </c>
      <c r="AJ295" s="18"/>
      <c r="AK295" s="35"/>
      <c r="AL295" s="5"/>
      <c r="AM295" s="5"/>
      <c r="AN295" s="5"/>
      <c r="AO295" s="5"/>
      <c r="AP295" s="5"/>
      <c r="AQ295" s="133" t="str">
        <f t="shared" si="83"/>
        <v/>
      </c>
      <c r="AR295" s="133" t="str">
        <f t="shared" si="94"/>
        <v/>
      </c>
      <c r="AS295" s="7" t="str">
        <f>UPPER(IF($AH295="","",IF(COUNTIF($AS$34:$AS294,$AH295)&lt;1,$AH295,"")))</f>
        <v/>
      </c>
      <c r="AT295" s="133" t="str">
        <f t="shared" si="84"/>
        <v/>
      </c>
      <c r="AU295" s="19"/>
      <c r="AV295" s="16"/>
      <c r="AW295" s="134" t="str">
        <f t="shared" si="85"/>
        <v/>
      </c>
      <c r="AX295" s="5"/>
      <c r="AY295" s="144"/>
      <c r="AZ295" s="132" t="str">
        <f t="shared" si="86"/>
        <v/>
      </c>
      <c r="BA295" s="132" t="str">
        <f t="shared" si="87"/>
        <v/>
      </c>
      <c r="BB295" s="132" t="str">
        <f t="shared" si="88"/>
        <v/>
      </c>
      <c r="BC295" s="132" t="str">
        <f t="shared" si="89"/>
        <v/>
      </c>
      <c r="BD295" s="132" t="str">
        <f t="shared" si="90"/>
        <v/>
      </c>
      <c r="BE295" s="132" t="str">
        <f t="shared" si="95"/>
        <v/>
      </c>
      <c r="BF295" s="132" t="str">
        <f t="shared" si="91"/>
        <v/>
      </c>
      <c r="BG295" s="132" t="str">
        <f t="shared" si="92"/>
        <v/>
      </c>
      <c r="BH295" s="132" t="str">
        <f t="shared" si="93"/>
        <v/>
      </c>
      <c r="BI295" s="125"/>
    </row>
    <row r="296" spans="1:61" s="132" customFormat="1" ht="13">
      <c r="A296" s="125" t="str">
        <f t="shared" si="79"/>
        <v/>
      </c>
      <c r="B296" s="130" t="str">
        <f t="shared" si="80"/>
        <v/>
      </c>
      <c r="C296" s="131"/>
      <c r="D296" s="125">
        <v>262</v>
      </c>
      <c r="E296" s="125" t="str">
        <f t="shared" si="81"/>
        <v/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35"/>
      <c r="AI296" s="125" t="str">
        <f t="shared" si="82"/>
        <v/>
      </c>
      <c r="AJ296" s="18"/>
      <c r="AK296" s="35"/>
      <c r="AL296" s="5"/>
      <c r="AM296" s="5"/>
      <c r="AN296" s="5"/>
      <c r="AO296" s="5"/>
      <c r="AP296" s="5"/>
      <c r="AQ296" s="133" t="str">
        <f t="shared" si="83"/>
        <v/>
      </c>
      <c r="AR296" s="133" t="str">
        <f t="shared" si="94"/>
        <v/>
      </c>
      <c r="AS296" s="7" t="str">
        <f>UPPER(IF($AH296="","",IF(COUNTIF($AS$34:$AS295,$AH296)&lt;1,$AH296,"")))</f>
        <v/>
      </c>
      <c r="AT296" s="133" t="str">
        <f t="shared" si="84"/>
        <v/>
      </c>
      <c r="AU296" s="19"/>
      <c r="AV296" s="16"/>
      <c r="AW296" s="134" t="str">
        <f t="shared" si="85"/>
        <v/>
      </c>
      <c r="AX296" s="5"/>
      <c r="AY296" s="144"/>
      <c r="AZ296" s="132" t="str">
        <f t="shared" si="86"/>
        <v/>
      </c>
      <c r="BA296" s="132" t="str">
        <f t="shared" si="87"/>
        <v/>
      </c>
      <c r="BB296" s="132" t="str">
        <f t="shared" si="88"/>
        <v/>
      </c>
      <c r="BC296" s="132" t="str">
        <f t="shared" si="89"/>
        <v/>
      </c>
      <c r="BD296" s="132" t="str">
        <f t="shared" si="90"/>
        <v/>
      </c>
      <c r="BE296" s="132" t="str">
        <f t="shared" si="95"/>
        <v/>
      </c>
      <c r="BF296" s="132" t="str">
        <f t="shared" si="91"/>
        <v/>
      </c>
      <c r="BG296" s="132" t="str">
        <f t="shared" si="92"/>
        <v/>
      </c>
      <c r="BH296" s="132" t="str">
        <f t="shared" si="93"/>
        <v/>
      </c>
      <c r="BI296" s="125"/>
    </row>
    <row r="297" spans="1:61" s="132" customFormat="1" ht="13">
      <c r="A297" s="125" t="str">
        <f t="shared" si="79"/>
        <v/>
      </c>
      <c r="B297" s="130" t="str">
        <f t="shared" si="80"/>
        <v/>
      </c>
      <c r="C297" s="131"/>
      <c r="D297" s="125">
        <v>263</v>
      </c>
      <c r="E297" s="125" t="str">
        <f t="shared" si="81"/>
        <v/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35"/>
      <c r="AI297" s="125" t="str">
        <f t="shared" si="82"/>
        <v/>
      </c>
      <c r="AJ297" s="18"/>
      <c r="AK297" s="35"/>
      <c r="AL297" s="5"/>
      <c r="AM297" s="5"/>
      <c r="AN297" s="5"/>
      <c r="AO297" s="5"/>
      <c r="AP297" s="5"/>
      <c r="AQ297" s="133" t="str">
        <f t="shared" si="83"/>
        <v/>
      </c>
      <c r="AR297" s="133" t="str">
        <f t="shared" si="94"/>
        <v/>
      </c>
      <c r="AS297" s="7" t="str">
        <f>UPPER(IF($AH297="","",IF(COUNTIF($AS$34:$AS296,$AH297)&lt;1,$AH297,"")))</f>
        <v/>
      </c>
      <c r="AT297" s="133" t="str">
        <f t="shared" si="84"/>
        <v/>
      </c>
      <c r="AU297" s="19"/>
      <c r="AV297" s="16"/>
      <c r="AW297" s="134" t="str">
        <f t="shared" si="85"/>
        <v/>
      </c>
      <c r="AX297" s="5"/>
      <c r="AY297" s="144"/>
      <c r="AZ297" s="132" t="str">
        <f t="shared" si="86"/>
        <v/>
      </c>
      <c r="BA297" s="132" t="str">
        <f t="shared" si="87"/>
        <v/>
      </c>
      <c r="BB297" s="132" t="str">
        <f t="shared" si="88"/>
        <v/>
      </c>
      <c r="BC297" s="132" t="str">
        <f t="shared" si="89"/>
        <v/>
      </c>
      <c r="BD297" s="132" t="str">
        <f t="shared" si="90"/>
        <v/>
      </c>
      <c r="BE297" s="132" t="str">
        <f t="shared" si="95"/>
        <v/>
      </c>
      <c r="BF297" s="132" t="str">
        <f t="shared" si="91"/>
        <v/>
      </c>
      <c r="BG297" s="132" t="str">
        <f t="shared" si="92"/>
        <v/>
      </c>
      <c r="BH297" s="132" t="str">
        <f t="shared" si="93"/>
        <v/>
      </c>
      <c r="BI297" s="125"/>
    </row>
    <row r="298" spans="1:61" s="132" customFormat="1" ht="13">
      <c r="A298" s="125" t="str">
        <f t="shared" si="79"/>
        <v/>
      </c>
      <c r="B298" s="130" t="str">
        <f t="shared" si="80"/>
        <v/>
      </c>
      <c r="C298" s="131"/>
      <c r="D298" s="125">
        <v>264</v>
      </c>
      <c r="E298" s="125" t="str">
        <f t="shared" si="81"/>
        <v/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35"/>
      <c r="AI298" s="125" t="str">
        <f t="shared" si="82"/>
        <v/>
      </c>
      <c r="AJ298" s="18"/>
      <c r="AK298" s="35"/>
      <c r="AL298" s="5"/>
      <c r="AM298" s="5"/>
      <c r="AN298" s="5"/>
      <c r="AO298" s="5"/>
      <c r="AP298" s="5"/>
      <c r="AQ298" s="133" t="str">
        <f t="shared" si="83"/>
        <v/>
      </c>
      <c r="AR298" s="133" t="str">
        <f t="shared" si="94"/>
        <v/>
      </c>
      <c r="AS298" s="7" t="str">
        <f>UPPER(IF($AH298="","",IF(COUNTIF($AS$34:$AS297,$AH298)&lt;1,$AH298,"")))</f>
        <v/>
      </c>
      <c r="AT298" s="133" t="str">
        <f t="shared" si="84"/>
        <v/>
      </c>
      <c r="AU298" s="19"/>
      <c r="AV298" s="16"/>
      <c r="AW298" s="134" t="str">
        <f t="shared" si="85"/>
        <v/>
      </c>
      <c r="AX298" s="5"/>
      <c r="AY298" s="144"/>
      <c r="AZ298" s="132" t="str">
        <f t="shared" si="86"/>
        <v/>
      </c>
      <c r="BA298" s="132" t="str">
        <f t="shared" si="87"/>
        <v/>
      </c>
      <c r="BB298" s="132" t="str">
        <f t="shared" si="88"/>
        <v/>
      </c>
      <c r="BC298" s="132" t="str">
        <f t="shared" si="89"/>
        <v/>
      </c>
      <c r="BD298" s="132" t="str">
        <f t="shared" si="90"/>
        <v/>
      </c>
      <c r="BE298" s="132" t="str">
        <f t="shared" si="95"/>
        <v/>
      </c>
      <c r="BF298" s="132" t="str">
        <f t="shared" si="91"/>
        <v/>
      </c>
      <c r="BG298" s="132" t="str">
        <f t="shared" si="92"/>
        <v/>
      </c>
      <c r="BH298" s="132" t="str">
        <f t="shared" si="93"/>
        <v/>
      </c>
      <c r="BI298" s="125"/>
    </row>
    <row r="299" spans="1:61" s="132" customFormat="1" ht="13">
      <c r="A299" s="125" t="str">
        <f t="shared" si="79"/>
        <v/>
      </c>
      <c r="B299" s="130" t="str">
        <f t="shared" si="80"/>
        <v/>
      </c>
      <c r="C299" s="131"/>
      <c r="D299" s="125">
        <v>265</v>
      </c>
      <c r="E299" s="125" t="str">
        <f t="shared" si="81"/>
        <v/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35"/>
      <c r="AI299" s="125" t="str">
        <f t="shared" si="82"/>
        <v/>
      </c>
      <c r="AJ299" s="18"/>
      <c r="AK299" s="35"/>
      <c r="AL299" s="5"/>
      <c r="AM299" s="5"/>
      <c r="AN299" s="5"/>
      <c r="AO299" s="5"/>
      <c r="AP299" s="5"/>
      <c r="AQ299" s="133" t="str">
        <f t="shared" si="83"/>
        <v/>
      </c>
      <c r="AR299" s="133" t="str">
        <f t="shared" si="94"/>
        <v/>
      </c>
      <c r="AS299" s="7" t="str">
        <f>UPPER(IF($AH299="","",IF(COUNTIF($AS$34:$AS298,$AH299)&lt;1,$AH299,"")))</f>
        <v/>
      </c>
      <c r="AT299" s="133" t="str">
        <f t="shared" si="84"/>
        <v/>
      </c>
      <c r="AU299" s="19"/>
      <c r="AV299" s="16"/>
      <c r="AW299" s="134" t="str">
        <f t="shared" si="85"/>
        <v/>
      </c>
      <c r="AX299" s="5"/>
      <c r="AY299" s="144"/>
      <c r="AZ299" s="132" t="str">
        <f t="shared" si="86"/>
        <v/>
      </c>
      <c r="BA299" s="132" t="str">
        <f t="shared" si="87"/>
        <v/>
      </c>
      <c r="BB299" s="132" t="str">
        <f t="shared" si="88"/>
        <v/>
      </c>
      <c r="BC299" s="132" t="str">
        <f t="shared" si="89"/>
        <v/>
      </c>
      <c r="BD299" s="132" t="str">
        <f t="shared" si="90"/>
        <v/>
      </c>
      <c r="BE299" s="132" t="str">
        <f t="shared" si="95"/>
        <v/>
      </c>
      <c r="BF299" s="132" t="str">
        <f t="shared" si="91"/>
        <v/>
      </c>
      <c r="BG299" s="132" t="str">
        <f t="shared" si="92"/>
        <v/>
      </c>
      <c r="BH299" s="132" t="str">
        <f t="shared" si="93"/>
        <v/>
      </c>
      <c r="BI299" s="125"/>
    </row>
    <row r="300" spans="1:61" s="132" customFormat="1" ht="13">
      <c r="A300" s="125" t="str">
        <f t="shared" si="79"/>
        <v/>
      </c>
      <c r="B300" s="130" t="str">
        <f t="shared" si="80"/>
        <v/>
      </c>
      <c r="C300" s="131"/>
      <c r="D300" s="125">
        <v>266</v>
      </c>
      <c r="E300" s="125" t="str">
        <f t="shared" si="81"/>
        <v/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35"/>
      <c r="AI300" s="125" t="str">
        <f t="shared" si="82"/>
        <v/>
      </c>
      <c r="AJ300" s="18"/>
      <c r="AK300" s="35"/>
      <c r="AL300" s="5"/>
      <c r="AM300" s="5"/>
      <c r="AN300" s="5"/>
      <c r="AO300" s="5"/>
      <c r="AP300" s="5"/>
      <c r="AQ300" s="133" t="str">
        <f t="shared" si="83"/>
        <v/>
      </c>
      <c r="AR300" s="133" t="str">
        <f t="shared" si="94"/>
        <v/>
      </c>
      <c r="AS300" s="7" t="str">
        <f>UPPER(IF($AH300="","",IF(COUNTIF($AS$34:$AS299,$AH300)&lt;1,$AH300,"")))</f>
        <v/>
      </c>
      <c r="AT300" s="133" t="str">
        <f t="shared" si="84"/>
        <v/>
      </c>
      <c r="AU300" s="19"/>
      <c r="AV300" s="16"/>
      <c r="AW300" s="134" t="str">
        <f t="shared" si="85"/>
        <v/>
      </c>
      <c r="AX300" s="5"/>
      <c r="AY300" s="144"/>
      <c r="AZ300" s="132" t="str">
        <f t="shared" si="86"/>
        <v/>
      </c>
      <c r="BA300" s="132" t="str">
        <f t="shared" si="87"/>
        <v/>
      </c>
      <c r="BB300" s="132" t="str">
        <f t="shared" si="88"/>
        <v/>
      </c>
      <c r="BC300" s="132" t="str">
        <f t="shared" si="89"/>
        <v/>
      </c>
      <c r="BD300" s="132" t="str">
        <f t="shared" si="90"/>
        <v/>
      </c>
      <c r="BE300" s="132" t="str">
        <f t="shared" si="95"/>
        <v/>
      </c>
      <c r="BF300" s="132" t="str">
        <f t="shared" si="91"/>
        <v/>
      </c>
      <c r="BG300" s="132" t="str">
        <f t="shared" si="92"/>
        <v/>
      </c>
      <c r="BH300" s="132" t="str">
        <f t="shared" si="93"/>
        <v/>
      </c>
      <c r="BI300" s="125"/>
    </row>
    <row r="301" spans="1:61" s="132" customFormat="1" ht="13">
      <c r="A301" s="125" t="str">
        <f t="shared" si="79"/>
        <v/>
      </c>
      <c r="B301" s="130" t="str">
        <f t="shared" si="80"/>
        <v/>
      </c>
      <c r="C301" s="131"/>
      <c r="D301" s="125">
        <v>267</v>
      </c>
      <c r="E301" s="125" t="str">
        <f t="shared" si="81"/>
        <v/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35"/>
      <c r="AI301" s="125" t="str">
        <f t="shared" si="82"/>
        <v/>
      </c>
      <c r="AJ301" s="18"/>
      <c r="AK301" s="35"/>
      <c r="AL301" s="5"/>
      <c r="AM301" s="5"/>
      <c r="AN301" s="5"/>
      <c r="AO301" s="5"/>
      <c r="AP301" s="5"/>
      <c r="AQ301" s="133" t="str">
        <f t="shared" si="83"/>
        <v/>
      </c>
      <c r="AR301" s="133" t="str">
        <f t="shared" si="94"/>
        <v/>
      </c>
      <c r="AS301" s="7" t="str">
        <f>UPPER(IF($AH301="","",IF(COUNTIF($AS$34:$AS300,$AH301)&lt;1,$AH301,"")))</f>
        <v/>
      </c>
      <c r="AT301" s="133" t="str">
        <f t="shared" si="84"/>
        <v/>
      </c>
      <c r="AU301" s="19"/>
      <c r="AV301" s="16"/>
      <c r="AW301" s="134" t="str">
        <f t="shared" si="85"/>
        <v/>
      </c>
      <c r="AX301" s="5"/>
      <c r="AY301" s="144"/>
      <c r="AZ301" s="132" t="str">
        <f t="shared" si="86"/>
        <v/>
      </c>
      <c r="BA301" s="132" t="str">
        <f t="shared" si="87"/>
        <v/>
      </c>
      <c r="BB301" s="132" t="str">
        <f t="shared" si="88"/>
        <v/>
      </c>
      <c r="BC301" s="132" t="str">
        <f t="shared" si="89"/>
        <v/>
      </c>
      <c r="BD301" s="132" t="str">
        <f t="shared" si="90"/>
        <v/>
      </c>
      <c r="BE301" s="132" t="str">
        <f t="shared" si="95"/>
        <v/>
      </c>
      <c r="BF301" s="132" t="str">
        <f t="shared" si="91"/>
        <v/>
      </c>
      <c r="BG301" s="132" t="str">
        <f t="shared" si="92"/>
        <v/>
      </c>
      <c r="BH301" s="132" t="str">
        <f t="shared" si="93"/>
        <v/>
      </c>
      <c r="BI301" s="125"/>
    </row>
    <row r="302" spans="1:61" s="132" customFormat="1" ht="13">
      <c r="A302" s="125" t="str">
        <f t="shared" si="79"/>
        <v/>
      </c>
      <c r="B302" s="130" t="str">
        <f t="shared" si="80"/>
        <v/>
      </c>
      <c r="C302" s="131"/>
      <c r="D302" s="125">
        <v>268</v>
      </c>
      <c r="E302" s="125" t="str">
        <f t="shared" si="81"/>
        <v/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35"/>
      <c r="AI302" s="125" t="str">
        <f t="shared" si="82"/>
        <v/>
      </c>
      <c r="AJ302" s="18"/>
      <c r="AK302" s="35"/>
      <c r="AL302" s="5"/>
      <c r="AM302" s="5"/>
      <c r="AN302" s="5"/>
      <c r="AO302" s="5"/>
      <c r="AP302" s="5"/>
      <c r="AQ302" s="133" t="str">
        <f t="shared" si="83"/>
        <v/>
      </c>
      <c r="AR302" s="133" t="str">
        <f t="shared" si="94"/>
        <v/>
      </c>
      <c r="AS302" s="7" t="str">
        <f>UPPER(IF($AH302="","",IF(COUNTIF($AS$34:$AS301,$AH302)&lt;1,$AH302,"")))</f>
        <v/>
      </c>
      <c r="AT302" s="133" t="str">
        <f t="shared" si="84"/>
        <v/>
      </c>
      <c r="AU302" s="19"/>
      <c r="AV302" s="16"/>
      <c r="AW302" s="134" t="str">
        <f t="shared" si="85"/>
        <v/>
      </c>
      <c r="AX302" s="5"/>
      <c r="AY302" s="144"/>
      <c r="AZ302" s="132" t="str">
        <f t="shared" si="86"/>
        <v/>
      </c>
      <c r="BA302" s="132" t="str">
        <f t="shared" si="87"/>
        <v/>
      </c>
      <c r="BB302" s="132" t="str">
        <f t="shared" si="88"/>
        <v/>
      </c>
      <c r="BC302" s="132" t="str">
        <f t="shared" si="89"/>
        <v/>
      </c>
      <c r="BD302" s="132" t="str">
        <f t="shared" si="90"/>
        <v/>
      </c>
      <c r="BE302" s="132" t="str">
        <f t="shared" si="95"/>
        <v/>
      </c>
      <c r="BF302" s="132" t="str">
        <f t="shared" si="91"/>
        <v/>
      </c>
      <c r="BG302" s="132" t="str">
        <f t="shared" si="92"/>
        <v/>
      </c>
      <c r="BH302" s="132" t="str">
        <f t="shared" si="93"/>
        <v/>
      </c>
      <c r="BI302" s="125"/>
    </row>
    <row r="303" spans="1:61" s="132" customFormat="1" ht="13">
      <c r="A303" s="125" t="str">
        <f t="shared" si="79"/>
        <v/>
      </c>
      <c r="B303" s="130" t="str">
        <f t="shared" si="80"/>
        <v/>
      </c>
      <c r="C303" s="131"/>
      <c r="D303" s="125">
        <v>269</v>
      </c>
      <c r="E303" s="125" t="str">
        <f t="shared" si="81"/>
        <v/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35"/>
      <c r="AI303" s="125" t="str">
        <f t="shared" si="82"/>
        <v/>
      </c>
      <c r="AJ303" s="18"/>
      <c r="AK303" s="35"/>
      <c r="AL303" s="5"/>
      <c r="AM303" s="5"/>
      <c r="AN303" s="5"/>
      <c r="AO303" s="5"/>
      <c r="AP303" s="5"/>
      <c r="AQ303" s="133" t="str">
        <f t="shared" si="83"/>
        <v/>
      </c>
      <c r="AR303" s="133" t="str">
        <f t="shared" si="94"/>
        <v/>
      </c>
      <c r="AS303" s="7" t="str">
        <f>UPPER(IF($AH303="","",IF(COUNTIF($AS$34:$AS302,$AH303)&lt;1,$AH303,"")))</f>
        <v/>
      </c>
      <c r="AT303" s="133" t="str">
        <f t="shared" si="84"/>
        <v/>
      </c>
      <c r="AU303" s="19"/>
      <c r="AV303" s="16"/>
      <c r="AW303" s="134" t="str">
        <f t="shared" si="85"/>
        <v/>
      </c>
      <c r="AX303" s="5"/>
      <c r="AY303" s="144"/>
      <c r="AZ303" s="132" t="str">
        <f t="shared" si="86"/>
        <v/>
      </c>
      <c r="BA303" s="132" t="str">
        <f t="shared" si="87"/>
        <v/>
      </c>
      <c r="BB303" s="132" t="str">
        <f t="shared" si="88"/>
        <v/>
      </c>
      <c r="BC303" s="132" t="str">
        <f t="shared" si="89"/>
        <v/>
      </c>
      <c r="BD303" s="132" t="str">
        <f t="shared" si="90"/>
        <v/>
      </c>
      <c r="BE303" s="132" t="str">
        <f t="shared" si="95"/>
        <v/>
      </c>
      <c r="BF303" s="132" t="str">
        <f t="shared" si="91"/>
        <v/>
      </c>
      <c r="BG303" s="132" t="str">
        <f t="shared" si="92"/>
        <v/>
      </c>
      <c r="BH303" s="132" t="str">
        <f t="shared" si="93"/>
        <v/>
      </c>
      <c r="BI303" s="125"/>
    </row>
    <row r="304" spans="1:61" s="132" customFormat="1" ht="13">
      <c r="A304" s="125" t="str">
        <f t="shared" si="79"/>
        <v/>
      </c>
      <c r="B304" s="130" t="str">
        <f t="shared" si="80"/>
        <v/>
      </c>
      <c r="C304" s="131"/>
      <c r="D304" s="125">
        <v>270</v>
      </c>
      <c r="E304" s="125" t="str">
        <f t="shared" si="81"/>
        <v/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35"/>
      <c r="AI304" s="125" t="str">
        <f t="shared" si="82"/>
        <v/>
      </c>
      <c r="AJ304" s="18"/>
      <c r="AK304" s="35"/>
      <c r="AL304" s="5"/>
      <c r="AM304" s="5"/>
      <c r="AN304" s="5"/>
      <c r="AO304" s="5"/>
      <c r="AP304" s="5"/>
      <c r="AQ304" s="133" t="str">
        <f t="shared" si="83"/>
        <v/>
      </c>
      <c r="AR304" s="133" t="str">
        <f t="shared" si="94"/>
        <v/>
      </c>
      <c r="AS304" s="7" t="str">
        <f>UPPER(IF($AH304="","",IF(COUNTIF($AS$34:$AS303,$AH304)&lt;1,$AH304,"")))</f>
        <v/>
      </c>
      <c r="AT304" s="133" t="str">
        <f t="shared" si="84"/>
        <v/>
      </c>
      <c r="AU304" s="19"/>
      <c r="AV304" s="16"/>
      <c r="AW304" s="134" t="str">
        <f t="shared" si="85"/>
        <v/>
      </c>
      <c r="AX304" s="5"/>
      <c r="AY304" s="144"/>
      <c r="AZ304" s="132" t="str">
        <f t="shared" si="86"/>
        <v/>
      </c>
      <c r="BA304" s="132" t="str">
        <f t="shared" si="87"/>
        <v/>
      </c>
      <c r="BB304" s="132" t="str">
        <f t="shared" si="88"/>
        <v/>
      </c>
      <c r="BC304" s="132" t="str">
        <f t="shared" si="89"/>
        <v/>
      </c>
      <c r="BD304" s="132" t="str">
        <f t="shared" si="90"/>
        <v/>
      </c>
      <c r="BE304" s="132" t="str">
        <f t="shared" si="95"/>
        <v/>
      </c>
      <c r="BF304" s="132" t="str">
        <f t="shared" si="91"/>
        <v/>
      </c>
      <c r="BG304" s="132" t="str">
        <f t="shared" si="92"/>
        <v/>
      </c>
      <c r="BH304" s="132" t="str">
        <f t="shared" si="93"/>
        <v/>
      </c>
      <c r="BI304" s="125"/>
    </row>
    <row r="305" spans="1:61" s="132" customFormat="1" ht="13">
      <c r="A305" s="125" t="str">
        <f t="shared" si="79"/>
        <v/>
      </c>
      <c r="B305" s="130" t="str">
        <f t="shared" si="80"/>
        <v/>
      </c>
      <c r="C305" s="131"/>
      <c r="D305" s="125">
        <v>271</v>
      </c>
      <c r="E305" s="125" t="str">
        <f t="shared" si="81"/>
        <v/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35"/>
      <c r="AI305" s="125" t="str">
        <f t="shared" si="82"/>
        <v/>
      </c>
      <c r="AJ305" s="18"/>
      <c r="AK305" s="35"/>
      <c r="AL305" s="5"/>
      <c r="AM305" s="5"/>
      <c r="AN305" s="5"/>
      <c r="AO305" s="5"/>
      <c r="AP305" s="5"/>
      <c r="AQ305" s="133" t="str">
        <f t="shared" si="83"/>
        <v/>
      </c>
      <c r="AR305" s="133" t="str">
        <f t="shared" si="94"/>
        <v/>
      </c>
      <c r="AS305" s="7" t="str">
        <f>UPPER(IF($AH305="","",IF(COUNTIF($AS$34:$AS304,$AH305)&lt;1,$AH305,"")))</f>
        <v/>
      </c>
      <c r="AT305" s="133" t="str">
        <f t="shared" si="84"/>
        <v/>
      </c>
      <c r="AU305" s="19"/>
      <c r="AV305" s="16"/>
      <c r="AW305" s="134" t="str">
        <f t="shared" si="85"/>
        <v/>
      </c>
      <c r="AX305" s="5"/>
      <c r="AY305" s="144"/>
      <c r="AZ305" s="132" t="str">
        <f t="shared" si="86"/>
        <v/>
      </c>
      <c r="BA305" s="132" t="str">
        <f t="shared" si="87"/>
        <v/>
      </c>
      <c r="BB305" s="132" t="str">
        <f t="shared" si="88"/>
        <v/>
      </c>
      <c r="BC305" s="132" t="str">
        <f t="shared" si="89"/>
        <v/>
      </c>
      <c r="BD305" s="132" t="str">
        <f t="shared" si="90"/>
        <v/>
      </c>
      <c r="BE305" s="132" t="str">
        <f t="shared" si="95"/>
        <v/>
      </c>
      <c r="BF305" s="132" t="str">
        <f t="shared" si="91"/>
        <v/>
      </c>
      <c r="BG305" s="132" t="str">
        <f t="shared" si="92"/>
        <v/>
      </c>
      <c r="BH305" s="132" t="str">
        <f t="shared" si="93"/>
        <v/>
      </c>
      <c r="BI305" s="125"/>
    </row>
    <row r="306" spans="1:61" s="132" customFormat="1" ht="13">
      <c r="A306" s="125" t="str">
        <f t="shared" si="79"/>
        <v/>
      </c>
      <c r="B306" s="130" t="str">
        <f t="shared" si="80"/>
        <v/>
      </c>
      <c r="C306" s="131"/>
      <c r="D306" s="125">
        <v>272</v>
      </c>
      <c r="E306" s="125" t="str">
        <f t="shared" si="81"/>
        <v/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35"/>
      <c r="AI306" s="125" t="str">
        <f t="shared" si="82"/>
        <v/>
      </c>
      <c r="AJ306" s="18"/>
      <c r="AK306" s="35"/>
      <c r="AL306" s="5"/>
      <c r="AM306" s="5"/>
      <c r="AN306" s="5"/>
      <c r="AO306" s="5"/>
      <c r="AP306" s="5"/>
      <c r="AQ306" s="133" t="str">
        <f t="shared" si="83"/>
        <v/>
      </c>
      <c r="AR306" s="133" t="str">
        <f t="shared" si="94"/>
        <v/>
      </c>
      <c r="AS306" s="7" t="str">
        <f>UPPER(IF($AH306="","",IF(COUNTIF($AS$34:$AS305,$AH306)&lt;1,$AH306,"")))</f>
        <v/>
      </c>
      <c r="AT306" s="133" t="str">
        <f t="shared" si="84"/>
        <v/>
      </c>
      <c r="AU306" s="19"/>
      <c r="AV306" s="16"/>
      <c r="AW306" s="134" t="str">
        <f t="shared" si="85"/>
        <v/>
      </c>
      <c r="AX306" s="5"/>
      <c r="AY306" s="144"/>
      <c r="AZ306" s="132" t="str">
        <f t="shared" si="86"/>
        <v/>
      </c>
      <c r="BA306" s="132" t="str">
        <f t="shared" si="87"/>
        <v/>
      </c>
      <c r="BB306" s="132" t="str">
        <f t="shared" si="88"/>
        <v/>
      </c>
      <c r="BC306" s="132" t="str">
        <f t="shared" si="89"/>
        <v/>
      </c>
      <c r="BD306" s="132" t="str">
        <f t="shared" si="90"/>
        <v/>
      </c>
      <c r="BE306" s="132" t="str">
        <f t="shared" si="95"/>
        <v/>
      </c>
      <c r="BF306" s="132" t="str">
        <f t="shared" si="91"/>
        <v/>
      </c>
      <c r="BG306" s="132" t="str">
        <f t="shared" si="92"/>
        <v/>
      </c>
      <c r="BH306" s="132" t="str">
        <f t="shared" si="93"/>
        <v/>
      </c>
      <c r="BI306" s="125"/>
    </row>
    <row r="307" spans="1:61" s="132" customFormat="1" ht="13">
      <c r="A307" s="125" t="str">
        <f t="shared" si="79"/>
        <v/>
      </c>
      <c r="B307" s="130" t="str">
        <f t="shared" si="80"/>
        <v/>
      </c>
      <c r="C307" s="131"/>
      <c r="D307" s="125">
        <v>273</v>
      </c>
      <c r="E307" s="125" t="str">
        <f t="shared" si="81"/>
        <v/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35"/>
      <c r="AI307" s="125" t="str">
        <f t="shared" si="82"/>
        <v/>
      </c>
      <c r="AJ307" s="18"/>
      <c r="AK307" s="35"/>
      <c r="AL307" s="5"/>
      <c r="AM307" s="5"/>
      <c r="AN307" s="5"/>
      <c r="AO307" s="5"/>
      <c r="AP307" s="5"/>
      <c r="AQ307" s="133" t="str">
        <f t="shared" si="83"/>
        <v/>
      </c>
      <c r="AR307" s="133" t="str">
        <f t="shared" si="94"/>
        <v/>
      </c>
      <c r="AS307" s="7" t="str">
        <f>UPPER(IF($AH307="","",IF(COUNTIF($AS$34:$AS306,$AH307)&lt;1,$AH307,"")))</f>
        <v/>
      </c>
      <c r="AT307" s="133" t="str">
        <f t="shared" si="84"/>
        <v/>
      </c>
      <c r="AU307" s="19"/>
      <c r="AV307" s="16"/>
      <c r="AW307" s="134" t="str">
        <f t="shared" si="85"/>
        <v/>
      </c>
      <c r="AX307" s="5"/>
      <c r="AY307" s="144"/>
      <c r="AZ307" s="132" t="str">
        <f t="shared" si="86"/>
        <v/>
      </c>
      <c r="BA307" s="132" t="str">
        <f t="shared" si="87"/>
        <v/>
      </c>
      <c r="BB307" s="132" t="str">
        <f t="shared" si="88"/>
        <v/>
      </c>
      <c r="BC307" s="132" t="str">
        <f t="shared" si="89"/>
        <v/>
      </c>
      <c r="BD307" s="132" t="str">
        <f t="shared" si="90"/>
        <v/>
      </c>
      <c r="BE307" s="132" t="str">
        <f t="shared" si="95"/>
        <v/>
      </c>
      <c r="BF307" s="132" t="str">
        <f t="shared" si="91"/>
        <v/>
      </c>
      <c r="BG307" s="132" t="str">
        <f t="shared" si="92"/>
        <v/>
      </c>
      <c r="BH307" s="132" t="str">
        <f t="shared" si="93"/>
        <v/>
      </c>
      <c r="BI307" s="125"/>
    </row>
    <row r="308" spans="1:61" s="132" customFormat="1" ht="13">
      <c r="A308" s="125" t="str">
        <f t="shared" si="79"/>
        <v/>
      </c>
      <c r="B308" s="130" t="str">
        <f t="shared" si="80"/>
        <v/>
      </c>
      <c r="C308" s="131"/>
      <c r="D308" s="125">
        <v>274</v>
      </c>
      <c r="E308" s="125" t="str">
        <f t="shared" si="81"/>
        <v/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35"/>
      <c r="AI308" s="125" t="str">
        <f t="shared" si="82"/>
        <v/>
      </c>
      <c r="AJ308" s="18"/>
      <c r="AK308" s="35"/>
      <c r="AL308" s="5"/>
      <c r="AM308" s="5"/>
      <c r="AN308" s="5"/>
      <c r="AO308" s="5"/>
      <c r="AP308" s="5"/>
      <c r="AQ308" s="133" t="str">
        <f t="shared" si="83"/>
        <v/>
      </c>
      <c r="AR308" s="133" t="str">
        <f t="shared" si="94"/>
        <v/>
      </c>
      <c r="AS308" s="7" t="str">
        <f>UPPER(IF($AH308="","",IF(COUNTIF($AS$34:$AS307,$AH308)&lt;1,$AH308,"")))</f>
        <v/>
      </c>
      <c r="AT308" s="133" t="str">
        <f t="shared" si="84"/>
        <v/>
      </c>
      <c r="AU308" s="19"/>
      <c r="AV308" s="16"/>
      <c r="AW308" s="134" t="str">
        <f t="shared" si="85"/>
        <v/>
      </c>
      <c r="AX308" s="5"/>
      <c r="AY308" s="144"/>
      <c r="AZ308" s="132" t="str">
        <f t="shared" si="86"/>
        <v/>
      </c>
      <c r="BA308" s="132" t="str">
        <f t="shared" si="87"/>
        <v/>
      </c>
      <c r="BB308" s="132" t="str">
        <f t="shared" si="88"/>
        <v/>
      </c>
      <c r="BC308" s="132" t="str">
        <f t="shared" si="89"/>
        <v/>
      </c>
      <c r="BD308" s="132" t="str">
        <f t="shared" si="90"/>
        <v/>
      </c>
      <c r="BE308" s="132" t="str">
        <f t="shared" si="95"/>
        <v/>
      </c>
      <c r="BF308" s="132" t="str">
        <f t="shared" si="91"/>
        <v/>
      </c>
      <c r="BG308" s="132" t="str">
        <f t="shared" si="92"/>
        <v/>
      </c>
      <c r="BH308" s="132" t="str">
        <f t="shared" si="93"/>
        <v/>
      </c>
      <c r="BI308" s="125"/>
    </row>
    <row r="309" spans="1:61" s="132" customFormat="1" ht="13">
      <c r="A309" s="125" t="str">
        <f t="shared" si="79"/>
        <v/>
      </c>
      <c r="B309" s="130" t="str">
        <f t="shared" si="80"/>
        <v/>
      </c>
      <c r="C309" s="131"/>
      <c r="D309" s="125">
        <v>275</v>
      </c>
      <c r="E309" s="125" t="str">
        <f t="shared" si="81"/>
        <v/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35"/>
      <c r="AI309" s="125" t="str">
        <f t="shared" si="82"/>
        <v/>
      </c>
      <c r="AJ309" s="18"/>
      <c r="AK309" s="35"/>
      <c r="AL309" s="5"/>
      <c r="AM309" s="5"/>
      <c r="AN309" s="5"/>
      <c r="AO309" s="5"/>
      <c r="AP309" s="5"/>
      <c r="AQ309" s="133" t="str">
        <f t="shared" si="83"/>
        <v/>
      </c>
      <c r="AR309" s="133" t="str">
        <f t="shared" si="94"/>
        <v/>
      </c>
      <c r="AS309" s="7" t="str">
        <f>UPPER(IF($AH309="","",IF(COUNTIF($AS$34:$AS308,$AH309)&lt;1,$AH309,"")))</f>
        <v/>
      </c>
      <c r="AT309" s="133" t="str">
        <f t="shared" si="84"/>
        <v/>
      </c>
      <c r="AU309" s="19"/>
      <c r="AV309" s="16"/>
      <c r="AW309" s="134" t="str">
        <f t="shared" si="85"/>
        <v/>
      </c>
      <c r="AX309" s="5"/>
      <c r="AY309" s="144"/>
      <c r="AZ309" s="132" t="str">
        <f t="shared" si="86"/>
        <v/>
      </c>
      <c r="BA309" s="132" t="str">
        <f t="shared" si="87"/>
        <v/>
      </c>
      <c r="BB309" s="132" t="str">
        <f t="shared" si="88"/>
        <v/>
      </c>
      <c r="BC309" s="132" t="str">
        <f t="shared" si="89"/>
        <v/>
      </c>
      <c r="BD309" s="132" t="str">
        <f t="shared" si="90"/>
        <v/>
      </c>
      <c r="BE309" s="132" t="str">
        <f t="shared" si="95"/>
        <v/>
      </c>
      <c r="BF309" s="132" t="str">
        <f t="shared" si="91"/>
        <v/>
      </c>
      <c r="BG309" s="132" t="str">
        <f t="shared" si="92"/>
        <v/>
      </c>
      <c r="BH309" s="132" t="str">
        <f t="shared" si="93"/>
        <v/>
      </c>
      <c r="BI309" s="125"/>
    </row>
    <row r="310" spans="1:61" s="132" customFormat="1" ht="13">
      <c r="A310" s="125" t="str">
        <f t="shared" si="79"/>
        <v/>
      </c>
      <c r="B310" s="130" t="str">
        <f t="shared" si="80"/>
        <v/>
      </c>
      <c r="C310" s="131"/>
      <c r="D310" s="125">
        <v>276</v>
      </c>
      <c r="E310" s="125" t="str">
        <f t="shared" si="81"/>
        <v/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35"/>
      <c r="AI310" s="125" t="str">
        <f t="shared" si="82"/>
        <v/>
      </c>
      <c r="AJ310" s="18"/>
      <c r="AK310" s="35"/>
      <c r="AL310" s="5"/>
      <c r="AM310" s="5"/>
      <c r="AN310" s="5"/>
      <c r="AO310" s="5"/>
      <c r="AP310" s="5"/>
      <c r="AQ310" s="133" t="str">
        <f t="shared" si="83"/>
        <v/>
      </c>
      <c r="AR310" s="133" t="str">
        <f t="shared" si="94"/>
        <v/>
      </c>
      <c r="AS310" s="7" t="str">
        <f>UPPER(IF($AH310="","",IF(COUNTIF($AS$34:$AS309,$AH310)&lt;1,$AH310,"")))</f>
        <v/>
      </c>
      <c r="AT310" s="133" t="str">
        <f t="shared" si="84"/>
        <v/>
      </c>
      <c r="AU310" s="19"/>
      <c r="AV310" s="16"/>
      <c r="AW310" s="134" t="str">
        <f t="shared" si="85"/>
        <v/>
      </c>
      <c r="AX310" s="5"/>
      <c r="AY310" s="144"/>
      <c r="AZ310" s="132" t="str">
        <f t="shared" si="86"/>
        <v/>
      </c>
      <c r="BA310" s="132" t="str">
        <f t="shared" si="87"/>
        <v/>
      </c>
      <c r="BB310" s="132" t="str">
        <f t="shared" si="88"/>
        <v/>
      </c>
      <c r="BC310" s="132" t="str">
        <f t="shared" si="89"/>
        <v/>
      </c>
      <c r="BD310" s="132" t="str">
        <f t="shared" si="90"/>
        <v/>
      </c>
      <c r="BE310" s="132" t="str">
        <f t="shared" si="95"/>
        <v/>
      </c>
      <c r="BF310" s="132" t="str">
        <f t="shared" si="91"/>
        <v/>
      </c>
      <c r="BG310" s="132" t="str">
        <f t="shared" si="92"/>
        <v/>
      </c>
      <c r="BH310" s="132" t="str">
        <f t="shared" si="93"/>
        <v/>
      </c>
      <c r="BI310" s="125"/>
    </row>
    <row r="311" spans="1:61" s="132" customFormat="1" ht="13">
      <c r="A311" s="125" t="str">
        <f t="shared" si="79"/>
        <v/>
      </c>
      <c r="B311" s="130" t="str">
        <f t="shared" si="80"/>
        <v/>
      </c>
      <c r="C311" s="131"/>
      <c r="D311" s="125">
        <v>277</v>
      </c>
      <c r="E311" s="125" t="str">
        <f t="shared" si="81"/>
        <v/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35"/>
      <c r="AI311" s="125" t="str">
        <f t="shared" si="82"/>
        <v/>
      </c>
      <c r="AJ311" s="18"/>
      <c r="AK311" s="35"/>
      <c r="AL311" s="5"/>
      <c r="AM311" s="5"/>
      <c r="AN311" s="5"/>
      <c r="AO311" s="5"/>
      <c r="AP311" s="5"/>
      <c r="AQ311" s="133" t="str">
        <f t="shared" si="83"/>
        <v/>
      </c>
      <c r="AR311" s="133" t="str">
        <f t="shared" si="94"/>
        <v/>
      </c>
      <c r="AS311" s="7" t="str">
        <f>UPPER(IF($AH311="","",IF(COUNTIF($AS$34:$AS310,$AH311)&lt;1,$AH311,"")))</f>
        <v/>
      </c>
      <c r="AT311" s="133" t="str">
        <f t="shared" si="84"/>
        <v/>
      </c>
      <c r="AU311" s="19"/>
      <c r="AV311" s="16"/>
      <c r="AW311" s="134" t="str">
        <f t="shared" si="85"/>
        <v/>
      </c>
      <c r="AX311" s="5"/>
      <c r="AY311" s="144"/>
      <c r="AZ311" s="132" t="str">
        <f t="shared" si="86"/>
        <v/>
      </c>
      <c r="BA311" s="132" t="str">
        <f t="shared" si="87"/>
        <v/>
      </c>
      <c r="BB311" s="132" t="str">
        <f t="shared" si="88"/>
        <v/>
      </c>
      <c r="BC311" s="132" t="str">
        <f t="shared" si="89"/>
        <v/>
      </c>
      <c r="BD311" s="132" t="str">
        <f t="shared" si="90"/>
        <v/>
      </c>
      <c r="BE311" s="132" t="str">
        <f t="shared" si="95"/>
        <v/>
      </c>
      <c r="BF311" s="132" t="str">
        <f t="shared" si="91"/>
        <v/>
      </c>
      <c r="BG311" s="132" t="str">
        <f t="shared" si="92"/>
        <v/>
      </c>
      <c r="BH311" s="132" t="str">
        <f t="shared" si="93"/>
        <v/>
      </c>
      <c r="BI311" s="125"/>
    </row>
    <row r="312" spans="1:61" s="132" customFormat="1" ht="13">
      <c r="A312" s="125" t="str">
        <f t="shared" si="79"/>
        <v/>
      </c>
      <c r="B312" s="130" t="str">
        <f t="shared" si="80"/>
        <v/>
      </c>
      <c r="C312" s="131"/>
      <c r="D312" s="125">
        <v>278</v>
      </c>
      <c r="E312" s="125" t="str">
        <f t="shared" si="81"/>
        <v/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35"/>
      <c r="AI312" s="125" t="str">
        <f t="shared" si="82"/>
        <v/>
      </c>
      <c r="AJ312" s="18"/>
      <c r="AK312" s="35"/>
      <c r="AL312" s="5"/>
      <c r="AM312" s="5"/>
      <c r="AN312" s="5"/>
      <c r="AO312" s="5"/>
      <c r="AP312" s="5"/>
      <c r="AQ312" s="133" t="str">
        <f t="shared" si="83"/>
        <v/>
      </c>
      <c r="AR312" s="133" t="str">
        <f t="shared" si="94"/>
        <v/>
      </c>
      <c r="AS312" s="7" t="str">
        <f>UPPER(IF($AH312="","",IF(COUNTIF($AS$34:$AS311,$AH312)&lt;1,$AH312,"")))</f>
        <v/>
      </c>
      <c r="AT312" s="133" t="str">
        <f t="shared" si="84"/>
        <v/>
      </c>
      <c r="AU312" s="19"/>
      <c r="AV312" s="16"/>
      <c r="AW312" s="134" t="str">
        <f t="shared" si="85"/>
        <v/>
      </c>
      <c r="AX312" s="5"/>
      <c r="AY312" s="144"/>
      <c r="AZ312" s="132" t="str">
        <f t="shared" si="86"/>
        <v/>
      </c>
      <c r="BA312" s="132" t="str">
        <f t="shared" si="87"/>
        <v/>
      </c>
      <c r="BB312" s="132" t="str">
        <f t="shared" si="88"/>
        <v/>
      </c>
      <c r="BC312" s="132" t="str">
        <f t="shared" si="89"/>
        <v/>
      </c>
      <c r="BD312" s="132" t="str">
        <f t="shared" si="90"/>
        <v/>
      </c>
      <c r="BE312" s="132" t="str">
        <f t="shared" si="95"/>
        <v/>
      </c>
      <c r="BF312" s="132" t="str">
        <f t="shared" si="91"/>
        <v/>
      </c>
      <c r="BG312" s="132" t="str">
        <f t="shared" si="92"/>
        <v/>
      </c>
      <c r="BH312" s="132" t="str">
        <f t="shared" si="93"/>
        <v/>
      </c>
      <c r="BI312" s="125"/>
    </row>
    <row r="313" spans="1:61" s="132" customFormat="1" ht="13">
      <c r="A313" s="125" t="str">
        <f t="shared" si="79"/>
        <v/>
      </c>
      <c r="B313" s="130" t="str">
        <f t="shared" si="80"/>
        <v/>
      </c>
      <c r="C313" s="131"/>
      <c r="D313" s="125">
        <v>279</v>
      </c>
      <c r="E313" s="125" t="str">
        <f t="shared" si="81"/>
        <v/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35"/>
      <c r="AI313" s="125" t="str">
        <f t="shared" si="82"/>
        <v/>
      </c>
      <c r="AJ313" s="18"/>
      <c r="AK313" s="35"/>
      <c r="AL313" s="5"/>
      <c r="AM313" s="5"/>
      <c r="AN313" s="5"/>
      <c r="AO313" s="5"/>
      <c r="AP313" s="5"/>
      <c r="AQ313" s="133" t="str">
        <f t="shared" si="83"/>
        <v/>
      </c>
      <c r="AR313" s="133" t="str">
        <f t="shared" si="94"/>
        <v/>
      </c>
      <c r="AS313" s="7" t="str">
        <f>UPPER(IF($AH313="","",IF(COUNTIF($AS$34:$AS312,$AH313)&lt;1,$AH313,"")))</f>
        <v/>
      </c>
      <c r="AT313" s="133" t="str">
        <f t="shared" si="84"/>
        <v/>
      </c>
      <c r="AU313" s="19"/>
      <c r="AV313" s="16"/>
      <c r="AW313" s="134" t="str">
        <f t="shared" si="85"/>
        <v/>
      </c>
      <c r="AX313" s="5"/>
      <c r="AY313" s="144"/>
      <c r="AZ313" s="132" t="str">
        <f t="shared" si="86"/>
        <v/>
      </c>
      <c r="BA313" s="132" t="str">
        <f t="shared" si="87"/>
        <v/>
      </c>
      <c r="BB313" s="132" t="str">
        <f t="shared" si="88"/>
        <v/>
      </c>
      <c r="BC313" s="132" t="str">
        <f t="shared" si="89"/>
        <v/>
      </c>
      <c r="BD313" s="132" t="str">
        <f t="shared" si="90"/>
        <v/>
      </c>
      <c r="BE313" s="132" t="str">
        <f t="shared" si="95"/>
        <v/>
      </c>
      <c r="BF313" s="132" t="str">
        <f t="shared" si="91"/>
        <v/>
      </c>
      <c r="BG313" s="132" t="str">
        <f t="shared" si="92"/>
        <v/>
      </c>
      <c r="BH313" s="132" t="str">
        <f t="shared" si="93"/>
        <v/>
      </c>
      <c r="BI313" s="125"/>
    </row>
    <row r="314" spans="1:61" s="132" customFormat="1" ht="13">
      <c r="A314" s="125" t="str">
        <f t="shared" si="79"/>
        <v/>
      </c>
      <c r="B314" s="130" t="str">
        <f t="shared" si="80"/>
        <v/>
      </c>
      <c r="C314" s="131"/>
      <c r="D314" s="125">
        <v>280</v>
      </c>
      <c r="E314" s="125" t="str">
        <f t="shared" si="81"/>
        <v/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35"/>
      <c r="AI314" s="125" t="str">
        <f t="shared" si="82"/>
        <v/>
      </c>
      <c r="AJ314" s="18"/>
      <c r="AK314" s="35"/>
      <c r="AL314" s="5"/>
      <c r="AM314" s="5"/>
      <c r="AN314" s="5"/>
      <c r="AO314" s="5"/>
      <c r="AP314" s="5"/>
      <c r="AQ314" s="133" t="str">
        <f t="shared" si="83"/>
        <v/>
      </c>
      <c r="AR314" s="133" t="str">
        <f t="shared" si="94"/>
        <v/>
      </c>
      <c r="AS314" s="7" t="str">
        <f>UPPER(IF($AH314="","",IF(COUNTIF($AS$34:$AS313,$AH314)&lt;1,$AH314,"")))</f>
        <v/>
      </c>
      <c r="AT314" s="133" t="str">
        <f t="shared" si="84"/>
        <v/>
      </c>
      <c r="AU314" s="19"/>
      <c r="AV314" s="16"/>
      <c r="AW314" s="134" t="str">
        <f t="shared" si="85"/>
        <v/>
      </c>
      <c r="AX314" s="5"/>
      <c r="AY314" s="144"/>
      <c r="AZ314" s="132" t="str">
        <f t="shared" si="86"/>
        <v/>
      </c>
      <c r="BA314" s="132" t="str">
        <f t="shared" si="87"/>
        <v/>
      </c>
      <c r="BB314" s="132" t="str">
        <f t="shared" si="88"/>
        <v/>
      </c>
      <c r="BC314" s="132" t="str">
        <f t="shared" si="89"/>
        <v/>
      </c>
      <c r="BD314" s="132" t="str">
        <f t="shared" si="90"/>
        <v/>
      </c>
      <c r="BE314" s="132" t="str">
        <f t="shared" si="95"/>
        <v/>
      </c>
      <c r="BF314" s="132" t="str">
        <f t="shared" si="91"/>
        <v/>
      </c>
      <c r="BG314" s="132" t="str">
        <f t="shared" si="92"/>
        <v/>
      </c>
      <c r="BH314" s="132" t="str">
        <f t="shared" si="93"/>
        <v/>
      </c>
      <c r="BI314" s="125"/>
    </row>
    <row r="315" spans="1:61" s="132" customFormat="1" ht="13">
      <c r="A315" s="125" t="str">
        <f t="shared" si="79"/>
        <v/>
      </c>
      <c r="B315" s="130" t="str">
        <f t="shared" si="80"/>
        <v/>
      </c>
      <c r="C315" s="131"/>
      <c r="D315" s="125">
        <v>281</v>
      </c>
      <c r="E315" s="125" t="str">
        <f t="shared" si="81"/>
        <v/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35"/>
      <c r="AI315" s="125" t="str">
        <f t="shared" si="82"/>
        <v/>
      </c>
      <c r="AJ315" s="18"/>
      <c r="AK315" s="35"/>
      <c r="AL315" s="5"/>
      <c r="AM315" s="5"/>
      <c r="AN315" s="5"/>
      <c r="AO315" s="5"/>
      <c r="AP315" s="5"/>
      <c r="AQ315" s="133" t="str">
        <f t="shared" si="83"/>
        <v/>
      </c>
      <c r="AR315" s="133" t="str">
        <f t="shared" si="94"/>
        <v/>
      </c>
      <c r="AS315" s="7" t="str">
        <f>UPPER(IF($AH315="","",IF(COUNTIF($AS$34:$AS314,$AH315)&lt;1,$AH315,"")))</f>
        <v/>
      </c>
      <c r="AT315" s="133" t="str">
        <f t="shared" si="84"/>
        <v/>
      </c>
      <c r="AU315" s="19"/>
      <c r="AV315" s="16"/>
      <c r="AW315" s="134" t="str">
        <f t="shared" si="85"/>
        <v/>
      </c>
      <c r="AX315" s="5"/>
      <c r="AY315" s="144"/>
      <c r="AZ315" s="132" t="str">
        <f t="shared" si="86"/>
        <v/>
      </c>
      <c r="BA315" s="132" t="str">
        <f t="shared" si="87"/>
        <v/>
      </c>
      <c r="BB315" s="132" t="str">
        <f t="shared" si="88"/>
        <v/>
      </c>
      <c r="BC315" s="132" t="str">
        <f t="shared" si="89"/>
        <v/>
      </c>
      <c r="BD315" s="132" t="str">
        <f t="shared" si="90"/>
        <v/>
      </c>
      <c r="BE315" s="132" t="str">
        <f t="shared" si="95"/>
        <v/>
      </c>
      <c r="BF315" s="132" t="str">
        <f t="shared" si="91"/>
        <v/>
      </c>
      <c r="BG315" s="132" t="str">
        <f t="shared" si="92"/>
        <v/>
      </c>
      <c r="BH315" s="132" t="str">
        <f t="shared" si="93"/>
        <v/>
      </c>
      <c r="BI315" s="125"/>
    </row>
    <row r="316" spans="1:61" s="132" customFormat="1" ht="13">
      <c r="A316" s="125" t="str">
        <f t="shared" si="79"/>
        <v/>
      </c>
      <c r="B316" s="130" t="str">
        <f t="shared" si="80"/>
        <v/>
      </c>
      <c r="C316" s="131"/>
      <c r="D316" s="125">
        <v>282</v>
      </c>
      <c r="E316" s="125" t="str">
        <f t="shared" si="81"/>
        <v/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35"/>
      <c r="AI316" s="125" t="str">
        <f t="shared" si="82"/>
        <v/>
      </c>
      <c r="AJ316" s="18"/>
      <c r="AK316" s="35"/>
      <c r="AL316" s="5"/>
      <c r="AM316" s="5"/>
      <c r="AN316" s="5"/>
      <c r="AO316" s="5"/>
      <c r="AP316" s="5"/>
      <c r="AQ316" s="133" t="str">
        <f t="shared" si="83"/>
        <v/>
      </c>
      <c r="AR316" s="133" t="str">
        <f t="shared" si="94"/>
        <v/>
      </c>
      <c r="AS316" s="7" t="str">
        <f>UPPER(IF($AH316="","",IF(COUNTIF($AS$34:$AS315,$AH316)&lt;1,$AH316,"")))</f>
        <v/>
      </c>
      <c r="AT316" s="133" t="str">
        <f t="shared" si="84"/>
        <v/>
      </c>
      <c r="AU316" s="19"/>
      <c r="AV316" s="16"/>
      <c r="AW316" s="134" t="str">
        <f t="shared" si="85"/>
        <v/>
      </c>
      <c r="AX316" s="5"/>
      <c r="AY316" s="144"/>
      <c r="AZ316" s="132" t="str">
        <f t="shared" si="86"/>
        <v/>
      </c>
      <c r="BA316" s="132" t="str">
        <f t="shared" si="87"/>
        <v/>
      </c>
      <c r="BB316" s="132" t="str">
        <f t="shared" si="88"/>
        <v/>
      </c>
      <c r="BC316" s="132" t="str">
        <f t="shared" si="89"/>
        <v/>
      </c>
      <c r="BD316" s="132" t="str">
        <f t="shared" si="90"/>
        <v/>
      </c>
      <c r="BE316" s="132" t="str">
        <f t="shared" si="95"/>
        <v/>
      </c>
      <c r="BF316" s="132" t="str">
        <f t="shared" si="91"/>
        <v/>
      </c>
      <c r="BG316" s="132" t="str">
        <f t="shared" si="92"/>
        <v/>
      </c>
      <c r="BH316" s="132" t="str">
        <f t="shared" si="93"/>
        <v/>
      </c>
      <c r="BI316" s="125"/>
    </row>
    <row r="317" spans="1:61" s="132" customFormat="1" ht="13">
      <c r="A317" s="125" t="str">
        <f t="shared" si="79"/>
        <v/>
      </c>
      <c r="B317" s="130" t="str">
        <f t="shared" si="80"/>
        <v/>
      </c>
      <c r="C317" s="131"/>
      <c r="D317" s="125">
        <v>283</v>
      </c>
      <c r="E317" s="125" t="str">
        <f t="shared" si="81"/>
        <v/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35"/>
      <c r="AI317" s="125" t="str">
        <f t="shared" si="82"/>
        <v/>
      </c>
      <c r="AJ317" s="18"/>
      <c r="AK317" s="35"/>
      <c r="AL317" s="5"/>
      <c r="AM317" s="5"/>
      <c r="AN317" s="5"/>
      <c r="AO317" s="5"/>
      <c r="AP317" s="5"/>
      <c r="AQ317" s="133" t="str">
        <f t="shared" si="83"/>
        <v/>
      </c>
      <c r="AR317" s="133" t="str">
        <f t="shared" si="94"/>
        <v/>
      </c>
      <c r="AS317" s="7" t="str">
        <f>UPPER(IF($AH317="","",IF(COUNTIF($AS$34:$AS316,$AH317)&lt;1,$AH317,"")))</f>
        <v/>
      </c>
      <c r="AT317" s="133" t="str">
        <f t="shared" si="84"/>
        <v/>
      </c>
      <c r="AU317" s="19"/>
      <c r="AV317" s="16"/>
      <c r="AW317" s="134" t="str">
        <f t="shared" si="85"/>
        <v/>
      </c>
      <c r="AX317" s="5"/>
      <c r="AY317" s="144"/>
      <c r="AZ317" s="132" t="str">
        <f t="shared" si="86"/>
        <v/>
      </c>
      <c r="BA317" s="132" t="str">
        <f t="shared" si="87"/>
        <v/>
      </c>
      <c r="BB317" s="132" t="str">
        <f t="shared" si="88"/>
        <v/>
      </c>
      <c r="BC317" s="132" t="str">
        <f t="shared" si="89"/>
        <v/>
      </c>
      <c r="BD317" s="132" t="str">
        <f t="shared" si="90"/>
        <v/>
      </c>
      <c r="BE317" s="132" t="str">
        <f t="shared" si="95"/>
        <v/>
      </c>
      <c r="BF317" s="132" t="str">
        <f t="shared" si="91"/>
        <v/>
      </c>
      <c r="BG317" s="132" t="str">
        <f t="shared" si="92"/>
        <v/>
      </c>
      <c r="BH317" s="132" t="str">
        <f t="shared" si="93"/>
        <v/>
      </c>
      <c r="BI317" s="125"/>
    </row>
    <row r="318" spans="1:61" s="132" customFormat="1" ht="13">
      <c r="A318" s="125" t="str">
        <f t="shared" si="79"/>
        <v/>
      </c>
      <c r="B318" s="130" t="str">
        <f t="shared" si="80"/>
        <v/>
      </c>
      <c r="C318" s="131"/>
      <c r="D318" s="125">
        <v>284</v>
      </c>
      <c r="E318" s="125" t="str">
        <f t="shared" si="81"/>
        <v/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35"/>
      <c r="AI318" s="125" t="str">
        <f t="shared" si="82"/>
        <v/>
      </c>
      <c r="AJ318" s="18"/>
      <c r="AK318" s="35"/>
      <c r="AL318" s="5"/>
      <c r="AM318" s="5"/>
      <c r="AN318" s="5"/>
      <c r="AO318" s="5"/>
      <c r="AP318" s="5"/>
      <c r="AQ318" s="133" t="str">
        <f t="shared" si="83"/>
        <v/>
      </c>
      <c r="AR318" s="133" t="str">
        <f t="shared" si="94"/>
        <v/>
      </c>
      <c r="AS318" s="7" t="str">
        <f>UPPER(IF($AH318="","",IF(COUNTIF($AS$34:$AS317,$AH318)&lt;1,$AH318,"")))</f>
        <v/>
      </c>
      <c r="AT318" s="133" t="str">
        <f t="shared" si="84"/>
        <v/>
      </c>
      <c r="AU318" s="19"/>
      <c r="AV318" s="16"/>
      <c r="AW318" s="134" t="str">
        <f t="shared" si="85"/>
        <v/>
      </c>
      <c r="AX318" s="5"/>
      <c r="AY318" s="144"/>
      <c r="AZ318" s="132" t="str">
        <f t="shared" si="86"/>
        <v/>
      </c>
      <c r="BA318" s="132" t="str">
        <f t="shared" si="87"/>
        <v/>
      </c>
      <c r="BB318" s="132" t="str">
        <f t="shared" si="88"/>
        <v/>
      </c>
      <c r="BC318" s="132" t="str">
        <f t="shared" si="89"/>
        <v/>
      </c>
      <c r="BD318" s="132" t="str">
        <f t="shared" si="90"/>
        <v/>
      </c>
      <c r="BE318" s="132" t="str">
        <f t="shared" si="95"/>
        <v/>
      </c>
      <c r="BF318" s="132" t="str">
        <f t="shared" si="91"/>
        <v/>
      </c>
      <c r="BG318" s="132" t="str">
        <f t="shared" si="92"/>
        <v/>
      </c>
      <c r="BH318" s="132" t="str">
        <f t="shared" si="93"/>
        <v/>
      </c>
      <c r="BI318" s="125"/>
    </row>
    <row r="319" spans="1:61" s="132" customFormat="1" ht="13">
      <c r="A319" s="125" t="str">
        <f t="shared" si="79"/>
        <v/>
      </c>
      <c r="B319" s="130" t="str">
        <f t="shared" si="80"/>
        <v/>
      </c>
      <c r="C319" s="131"/>
      <c r="D319" s="125">
        <v>285</v>
      </c>
      <c r="E319" s="125" t="str">
        <f t="shared" si="81"/>
        <v/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35"/>
      <c r="AI319" s="125" t="str">
        <f t="shared" si="82"/>
        <v/>
      </c>
      <c r="AJ319" s="18"/>
      <c r="AK319" s="35"/>
      <c r="AL319" s="5"/>
      <c r="AM319" s="5"/>
      <c r="AN319" s="5"/>
      <c r="AO319" s="5"/>
      <c r="AP319" s="5"/>
      <c r="AQ319" s="133" t="str">
        <f t="shared" si="83"/>
        <v/>
      </c>
      <c r="AR319" s="133" t="str">
        <f t="shared" si="94"/>
        <v/>
      </c>
      <c r="AS319" s="7" t="str">
        <f>UPPER(IF($AH319="","",IF(COUNTIF($AS$34:$AS318,$AH319)&lt;1,$AH319,"")))</f>
        <v/>
      </c>
      <c r="AT319" s="133" t="str">
        <f t="shared" si="84"/>
        <v/>
      </c>
      <c r="AU319" s="19"/>
      <c r="AV319" s="16"/>
      <c r="AW319" s="134" t="str">
        <f t="shared" si="85"/>
        <v/>
      </c>
      <c r="AX319" s="5"/>
      <c r="AY319" s="144"/>
      <c r="AZ319" s="132" t="str">
        <f t="shared" si="86"/>
        <v/>
      </c>
      <c r="BA319" s="132" t="str">
        <f t="shared" si="87"/>
        <v/>
      </c>
      <c r="BB319" s="132" t="str">
        <f t="shared" si="88"/>
        <v/>
      </c>
      <c r="BC319" s="132" t="str">
        <f t="shared" si="89"/>
        <v/>
      </c>
      <c r="BD319" s="132" t="str">
        <f t="shared" si="90"/>
        <v/>
      </c>
      <c r="BE319" s="132" t="str">
        <f t="shared" si="95"/>
        <v/>
      </c>
      <c r="BF319" s="132" t="str">
        <f t="shared" si="91"/>
        <v/>
      </c>
      <c r="BG319" s="132" t="str">
        <f t="shared" si="92"/>
        <v/>
      </c>
      <c r="BH319" s="132" t="str">
        <f t="shared" si="93"/>
        <v/>
      </c>
      <c r="BI319" s="125"/>
    </row>
    <row r="320" spans="1:61" s="132" customFormat="1" ht="13">
      <c r="A320" s="125" t="str">
        <f t="shared" si="79"/>
        <v/>
      </c>
      <c r="B320" s="130" t="str">
        <f t="shared" si="80"/>
        <v/>
      </c>
      <c r="C320" s="131"/>
      <c r="D320" s="125">
        <v>286</v>
      </c>
      <c r="E320" s="125" t="str">
        <f t="shared" si="81"/>
        <v/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35"/>
      <c r="AI320" s="125" t="str">
        <f t="shared" si="82"/>
        <v/>
      </c>
      <c r="AJ320" s="18"/>
      <c r="AK320" s="35"/>
      <c r="AL320" s="5"/>
      <c r="AM320" s="5"/>
      <c r="AN320" s="5"/>
      <c r="AO320" s="5"/>
      <c r="AP320" s="5"/>
      <c r="AQ320" s="133" t="str">
        <f t="shared" si="83"/>
        <v/>
      </c>
      <c r="AR320" s="133" t="str">
        <f t="shared" si="94"/>
        <v/>
      </c>
      <c r="AS320" s="7" t="str">
        <f>UPPER(IF($AH320="","",IF(COUNTIF($AS$34:$AS319,$AH320)&lt;1,$AH320,"")))</f>
        <v/>
      </c>
      <c r="AT320" s="133" t="str">
        <f t="shared" si="84"/>
        <v/>
      </c>
      <c r="AU320" s="19"/>
      <c r="AV320" s="16"/>
      <c r="AW320" s="134" t="str">
        <f t="shared" si="85"/>
        <v/>
      </c>
      <c r="AX320" s="5"/>
      <c r="AY320" s="144"/>
      <c r="AZ320" s="132" t="str">
        <f t="shared" si="86"/>
        <v/>
      </c>
      <c r="BA320" s="132" t="str">
        <f t="shared" si="87"/>
        <v/>
      </c>
      <c r="BB320" s="132" t="str">
        <f t="shared" si="88"/>
        <v/>
      </c>
      <c r="BC320" s="132" t="str">
        <f t="shared" si="89"/>
        <v/>
      </c>
      <c r="BD320" s="132" t="str">
        <f t="shared" si="90"/>
        <v/>
      </c>
      <c r="BE320" s="132" t="str">
        <f t="shared" si="95"/>
        <v/>
      </c>
      <c r="BF320" s="132" t="str">
        <f t="shared" si="91"/>
        <v/>
      </c>
      <c r="BG320" s="132" t="str">
        <f t="shared" si="92"/>
        <v/>
      </c>
      <c r="BH320" s="132" t="str">
        <f t="shared" si="93"/>
        <v/>
      </c>
      <c r="BI320" s="125"/>
    </row>
    <row r="321" spans="1:61" s="132" customFormat="1" ht="13">
      <c r="A321" s="125" t="str">
        <f t="shared" si="79"/>
        <v/>
      </c>
      <c r="B321" s="130" t="str">
        <f t="shared" si="80"/>
        <v/>
      </c>
      <c r="C321" s="131"/>
      <c r="D321" s="125">
        <v>287</v>
      </c>
      <c r="E321" s="125" t="str">
        <f t="shared" si="81"/>
        <v/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35"/>
      <c r="AI321" s="125" t="str">
        <f t="shared" si="82"/>
        <v/>
      </c>
      <c r="AJ321" s="18"/>
      <c r="AK321" s="35"/>
      <c r="AL321" s="5"/>
      <c r="AM321" s="5"/>
      <c r="AN321" s="5"/>
      <c r="AO321" s="5"/>
      <c r="AP321" s="5"/>
      <c r="AQ321" s="133" t="str">
        <f t="shared" si="83"/>
        <v/>
      </c>
      <c r="AR321" s="133" t="str">
        <f t="shared" si="94"/>
        <v/>
      </c>
      <c r="AS321" s="7" t="str">
        <f>UPPER(IF($AH321="","",IF(COUNTIF($AS$34:$AS320,$AH321)&lt;1,$AH321,"")))</f>
        <v/>
      </c>
      <c r="AT321" s="133" t="str">
        <f t="shared" si="84"/>
        <v/>
      </c>
      <c r="AU321" s="19"/>
      <c r="AV321" s="16"/>
      <c r="AW321" s="134" t="str">
        <f t="shared" si="85"/>
        <v/>
      </c>
      <c r="AX321" s="5"/>
      <c r="AY321" s="144"/>
      <c r="AZ321" s="132" t="str">
        <f t="shared" si="86"/>
        <v/>
      </c>
      <c r="BA321" s="132" t="str">
        <f t="shared" si="87"/>
        <v/>
      </c>
      <c r="BB321" s="132" t="str">
        <f t="shared" si="88"/>
        <v/>
      </c>
      <c r="BC321" s="132" t="str">
        <f t="shared" si="89"/>
        <v/>
      </c>
      <c r="BD321" s="132" t="str">
        <f t="shared" si="90"/>
        <v/>
      </c>
      <c r="BE321" s="132" t="str">
        <f t="shared" si="95"/>
        <v/>
      </c>
      <c r="BF321" s="132" t="str">
        <f t="shared" si="91"/>
        <v/>
      </c>
      <c r="BG321" s="132" t="str">
        <f t="shared" si="92"/>
        <v/>
      </c>
      <c r="BH321" s="132" t="str">
        <f t="shared" si="93"/>
        <v/>
      </c>
      <c r="BI321" s="125"/>
    </row>
    <row r="322" spans="1:61" s="132" customFormat="1" ht="13">
      <c r="A322" s="125" t="str">
        <f t="shared" si="79"/>
        <v/>
      </c>
      <c r="B322" s="130" t="str">
        <f t="shared" si="80"/>
        <v/>
      </c>
      <c r="C322" s="131"/>
      <c r="D322" s="125">
        <v>288</v>
      </c>
      <c r="E322" s="125" t="str">
        <f t="shared" si="81"/>
        <v/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35"/>
      <c r="AI322" s="125" t="str">
        <f t="shared" si="82"/>
        <v/>
      </c>
      <c r="AJ322" s="18"/>
      <c r="AK322" s="35"/>
      <c r="AL322" s="5"/>
      <c r="AM322" s="5"/>
      <c r="AN322" s="5"/>
      <c r="AO322" s="5"/>
      <c r="AP322" s="5"/>
      <c r="AQ322" s="133" t="str">
        <f t="shared" si="83"/>
        <v/>
      </c>
      <c r="AR322" s="133" t="str">
        <f t="shared" si="94"/>
        <v/>
      </c>
      <c r="AS322" s="7" t="str">
        <f>UPPER(IF($AH322="","",IF(COUNTIF($AS$34:$AS321,$AH322)&lt;1,$AH322,"")))</f>
        <v/>
      </c>
      <c r="AT322" s="133" t="str">
        <f t="shared" si="84"/>
        <v/>
      </c>
      <c r="AU322" s="19"/>
      <c r="AV322" s="16"/>
      <c r="AW322" s="134" t="str">
        <f t="shared" si="85"/>
        <v/>
      </c>
      <c r="AX322" s="5"/>
      <c r="AY322" s="144"/>
      <c r="AZ322" s="132" t="str">
        <f t="shared" si="86"/>
        <v/>
      </c>
      <c r="BA322" s="132" t="str">
        <f t="shared" si="87"/>
        <v/>
      </c>
      <c r="BB322" s="132" t="str">
        <f t="shared" si="88"/>
        <v/>
      </c>
      <c r="BC322" s="132" t="str">
        <f t="shared" si="89"/>
        <v/>
      </c>
      <c r="BD322" s="132" t="str">
        <f t="shared" si="90"/>
        <v/>
      </c>
      <c r="BE322" s="132" t="str">
        <f t="shared" si="95"/>
        <v/>
      </c>
      <c r="BF322" s="132" t="str">
        <f t="shared" si="91"/>
        <v/>
      </c>
      <c r="BG322" s="132" t="str">
        <f t="shared" si="92"/>
        <v/>
      </c>
      <c r="BH322" s="132" t="str">
        <f t="shared" si="93"/>
        <v/>
      </c>
      <c r="BI322" s="125"/>
    </row>
    <row r="323" spans="1:61" s="132" customFormat="1" ht="13">
      <c r="A323" s="125" t="str">
        <f t="shared" si="79"/>
        <v/>
      </c>
      <c r="B323" s="130" t="str">
        <f t="shared" si="80"/>
        <v/>
      </c>
      <c r="C323" s="131"/>
      <c r="D323" s="125">
        <v>289</v>
      </c>
      <c r="E323" s="125" t="str">
        <f t="shared" si="81"/>
        <v/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35"/>
      <c r="AI323" s="125" t="str">
        <f t="shared" si="82"/>
        <v/>
      </c>
      <c r="AJ323" s="18"/>
      <c r="AK323" s="35"/>
      <c r="AL323" s="5"/>
      <c r="AM323" s="5"/>
      <c r="AN323" s="5"/>
      <c r="AO323" s="5"/>
      <c r="AP323" s="5"/>
      <c r="AQ323" s="133" t="str">
        <f t="shared" si="83"/>
        <v/>
      </c>
      <c r="AR323" s="133" t="str">
        <f t="shared" si="94"/>
        <v/>
      </c>
      <c r="AS323" s="7" t="str">
        <f>UPPER(IF($AH323="","",IF(COUNTIF($AS$34:$AS322,$AH323)&lt;1,$AH323,"")))</f>
        <v/>
      </c>
      <c r="AT323" s="133" t="str">
        <f t="shared" si="84"/>
        <v/>
      </c>
      <c r="AU323" s="19"/>
      <c r="AV323" s="16"/>
      <c r="AW323" s="134" t="str">
        <f t="shared" si="85"/>
        <v/>
      </c>
      <c r="AX323" s="5"/>
      <c r="AY323" s="144"/>
      <c r="AZ323" s="132" t="str">
        <f t="shared" si="86"/>
        <v/>
      </c>
      <c r="BA323" s="132" t="str">
        <f t="shared" si="87"/>
        <v/>
      </c>
      <c r="BB323" s="132" t="str">
        <f t="shared" si="88"/>
        <v/>
      </c>
      <c r="BC323" s="132" t="str">
        <f t="shared" si="89"/>
        <v/>
      </c>
      <c r="BD323" s="132" t="str">
        <f t="shared" si="90"/>
        <v/>
      </c>
      <c r="BE323" s="132" t="str">
        <f t="shared" si="95"/>
        <v/>
      </c>
      <c r="BF323" s="132" t="str">
        <f t="shared" si="91"/>
        <v/>
      </c>
      <c r="BG323" s="132" t="str">
        <f t="shared" si="92"/>
        <v/>
      </c>
      <c r="BH323" s="132" t="str">
        <f t="shared" si="93"/>
        <v/>
      </c>
      <c r="BI323" s="125"/>
    </row>
    <row r="324" spans="1:61" s="132" customFormat="1" ht="13">
      <c r="A324" s="125" t="str">
        <f t="shared" si="79"/>
        <v/>
      </c>
      <c r="B324" s="130" t="str">
        <f t="shared" si="80"/>
        <v/>
      </c>
      <c r="C324" s="131"/>
      <c r="D324" s="125">
        <v>290</v>
      </c>
      <c r="E324" s="125" t="str">
        <f t="shared" si="81"/>
        <v/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35"/>
      <c r="AI324" s="125" t="str">
        <f t="shared" si="82"/>
        <v/>
      </c>
      <c r="AJ324" s="18"/>
      <c r="AK324" s="35"/>
      <c r="AL324" s="5"/>
      <c r="AM324" s="5"/>
      <c r="AN324" s="5"/>
      <c r="AO324" s="5"/>
      <c r="AP324" s="5"/>
      <c r="AQ324" s="133" t="str">
        <f t="shared" si="83"/>
        <v/>
      </c>
      <c r="AR324" s="133" t="str">
        <f t="shared" si="94"/>
        <v/>
      </c>
      <c r="AS324" s="7" t="str">
        <f>UPPER(IF($AH324="","",IF(COUNTIF($AS$34:$AS323,$AH324)&lt;1,$AH324,"")))</f>
        <v/>
      </c>
      <c r="AT324" s="133" t="str">
        <f t="shared" si="84"/>
        <v/>
      </c>
      <c r="AU324" s="19"/>
      <c r="AV324" s="16"/>
      <c r="AW324" s="134" t="str">
        <f t="shared" si="85"/>
        <v/>
      </c>
      <c r="AX324" s="5"/>
      <c r="AY324" s="144"/>
      <c r="AZ324" s="132" t="str">
        <f t="shared" si="86"/>
        <v/>
      </c>
      <c r="BA324" s="132" t="str">
        <f t="shared" si="87"/>
        <v/>
      </c>
      <c r="BB324" s="132" t="str">
        <f t="shared" si="88"/>
        <v/>
      </c>
      <c r="BC324" s="132" t="str">
        <f t="shared" si="89"/>
        <v/>
      </c>
      <c r="BD324" s="132" t="str">
        <f t="shared" si="90"/>
        <v/>
      </c>
      <c r="BE324" s="132" t="str">
        <f t="shared" si="95"/>
        <v/>
      </c>
      <c r="BF324" s="132" t="str">
        <f t="shared" si="91"/>
        <v/>
      </c>
      <c r="BG324" s="132" t="str">
        <f t="shared" si="92"/>
        <v/>
      </c>
      <c r="BH324" s="132" t="str">
        <f t="shared" si="93"/>
        <v/>
      </c>
      <c r="BI324" s="125"/>
    </row>
    <row r="325" spans="1:61" s="132" customFormat="1" ht="13">
      <c r="A325" s="125" t="str">
        <f t="shared" si="79"/>
        <v/>
      </c>
      <c r="B325" s="130" t="str">
        <f t="shared" si="80"/>
        <v/>
      </c>
      <c r="C325" s="131"/>
      <c r="D325" s="125">
        <v>291</v>
      </c>
      <c r="E325" s="125" t="str">
        <f t="shared" si="81"/>
        <v/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35"/>
      <c r="AI325" s="125" t="str">
        <f t="shared" si="82"/>
        <v/>
      </c>
      <c r="AJ325" s="18"/>
      <c r="AK325" s="35"/>
      <c r="AL325" s="5"/>
      <c r="AM325" s="5"/>
      <c r="AN325" s="5"/>
      <c r="AO325" s="5"/>
      <c r="AP325" s="5"/>
      <c r="AQ325" s="133" t="str">
        <f t="shared" si="83"/>
        <v/>
      </c>
      <c r="AR325" s="133" t="str">
        <f t="shared" si="94"/>
        <v/>
      </c>
      <c r="AS325" s="7" t="str">
        <f>UPPER(IF($AH325="","",IF(COUNTIF($AS$34:$AS324,$AH325)&lt;1,$AH325,"")))</f>
        <v/>
      </c>
      <c r="AT325" s="133" t="str">
        <f t="shared" si="84"/>
        <v/>
      </c>
      <c r="AU325" s="19"/>
      <c r="AV325" s="16"/>
      <c r="AW325" s="134" t="str">
        <f t="shared" si="85"/>
        <v/>
      </c>
      <c r="AX325" s="5"/>
      <c r="AY325" s="144"/>
      <c r="AZ325" s="132" t="str">
        <f t="shared" si="86"/>
        <v/>
      </c>
      <c r="BA325" s="132" t="str">
        <f t="shared" si="87"/>
        <v/>
      </c>
      <c r="BB325" s="132" t="str">
        <f t="shared" si="88"/>
        <v/>
      </c>
      <c r="BC325" s="132" t="str">
        <f t="shared" si="89"/>
        <v/>
      </c>
      <c r="BD325" s="132" t="str">
        <f t="shared" si="90"/>
        <v/>
      </c>
      <c r="BE325" s="132" t="str">
        <f t="shared" si="95"/>
        <v/>
      </c>
      <c r="BF325" s="132" t="str">
        <f t="shared" si="91"/>
        <v/>
      </c>
      <c r="BG325" s="132" t="str">
        <f t="shared" si="92"/>
        <v/>
      </c>
      <c r="BH325" s="132" t="str">
        <f t="shared" si="93"/>
        <v/>
      </c>
      <c r="BI325" s="125"/>
    </row>
    <row r="326" spans="1:61" s="132" customFormat="1" ht="13">
      <c r="A326" s="125" t="str">
        <f t="shared" si="79"/>
        <v/>
      </c>
      <c r="B326" s="130" t="str">
        <f t="shared" si="80"/>
        <v/>
      </c>
      <c r="C326" s="131"/>
      <c r="D326" s="125">
        <v>292</v>
      </c>
      <c r="E326" s="125" t="str">
        <f t="shared" si="81"/>
        <v/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35"/>
      <c r="AI326" s="125" t="str">
        <f t="shared" si="82"/>
        <v/>
      </c>
      <c r="AJ326" s="18"/>
      <c r="AK326" s="35"/>
      <c r="AL326" s="5"/>
      <c r="AM326" s="5"/>
      <c r="AN326" s="5"/>
      <c r="AO326" s="5"/>
      <c r="AP326" s="5"/>
      <c r="AQ326" s="133" t="str">
        <f t="shared" si="83"/>
        <v/>
      </c>
      <c r="AR326" s="133" t="str">
        <f t="shared" si="94"/>
        <v/>
      </c>
      <c r="AS326" s="7" t="str">
        <f>UPPER(IF($AH326="","",IF(COUNTIF($AS$34:$AS325,$AH326)&lt;1,$AH326,"")))</f>
        <v/>
      </c>
      <c r="AT326" s="133" t="str">
        <f t="shared" si="84"/>
        <v/>
      </c>
      <c r="AU326" s="19"/>
      <c r="AV326" s="16"/>
      <c r="AW326" s="134" t="str">
        <f t="shared" si="85"/>
        <v/>
      </c>
      <c r="AX326" s="5"/>
      <c r="AY326" s="144"/>
      <c r="AZ326" s="132" t="str">
        <f t="shared" si="86"/>
        <v/>
      </c>
      <c r="BA326" s="132" t="str">
        <f t="shared" si="87"/>
        <v/>
      </c>
      <c r="BB326" s="132" t="str">
        <f t="shared" si="88"/>
        <v/>
      </c>
      <c r="BC326" s="132" t="str">
        <f t="shared" si="89"/>
        <v/>
      </c>
      <c r="BD326" s="132" t="str">
        <f t="shared" si="90"/>
        <v/>
      </c>
      <c r="BE326" s="132" t="str">
        <f t="shared" si="95"/>
        <v/>
      </c>
      <c r="BF326" s="132" t="str">
        <f t="shared" si="91"/>
        <v/>
      </c>
      <c r="BG326" s="132" t="str">
        <f t="shared" si="92"/>
        <v/>
      </c>
      <c r="BH326" s="132" t="str">
        <f t="shared" si="93"/>
        <v/>
      </c>
      <c r="BI326" s="125"/>
    </row>
    <row r="327" spans="1:61" s="132" customFormat="1" ht="13">
      <c r="A327" s="125" t="str">
        <f t="shared" si="79"/>
        <v/>
      </c>
      <c r="B327" s="130" t="str">
        <f t="shared" si="80"/>
        <v/>
      </c>
      <c r="C327" s="131"/>
      <c r="D327" s="125">
        <v>293</v>
      </c>
      <c r="E327" s="125" t="str">
        <f t="shared" si="81"/>
        <v/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35"/>
      <c r="AI327" s="125" t="str">
        <f t="shared" si="82"/>
        <v/>
      </c>
      <c r="AJ327" s="18"/>
      <c r="AK327" s="35"/>
      <c r="AL327" s="5"/>
      <c r="AM327" s="5"/>
      <c r="AN327" s="5"/>
      <c r="AO327" s="5"/>
      <c r="AP327" s="5"/>
      <c r="AQ327" s="133" t="str">
        <f t="shared" si="83"/>
        <v/>
      </c>
      <c r="AR327" s="133" t="str">
        <f t="shared" si="94"/>
        <v/>
      </c>
      <c r="AS327" s="7" t="str">
        <f>UPPER(IF($AH327="","",IF(COUNTIF($AS$34:$AS326,$AH327)&lt;1,$AH327,"")))</f>
        <v/>
      </c>
      <c r="AT327" s="133" t="str">
        <f t="shared" si="84"/>
        <v/>
      </c>
      <c r="AU327" s="19"/>
      <c r="AV327" s="16"/>
      <c r="AW327" s="134" t="str">
        <f t="shared" si="85"/>
        <v/>
      </c>
      <c r="AX327" s="5"/>
      <c r="AY327" s="144"/>
      <c r="AZ327" s="132" t="str">
        <f t="shared" si="86"/>
        <v/>
      </c>
      <c r="BA327" s="132" t="str">
        <f t="shared" si="87"/>
        <v/>
      </c>
      <c r="BB327" s="132" t="str">
        <f t="shared" si="88"/>
        <v/>
      </c>
      <c r="BC327" s="132" t="str">
        <f t="shared" si="89"/>
        <v/>
      </c>
      <c r="BD327" s="132" t="str">
        <f t="shared" si="90"/>
        <v/>
      </c>
      <c r="BE327" s="132" t="str">
        <f t="shared" si="95"/>
        <v/>
      </c>
      <c r="BF327" s="132" t="str">
        <f t="shared" si="91"/>
        <v/>
      </c>
      <c r="BG327" s="132" t="str">
        <f t="shared" si="92"/>
        <v/>
      </c>
      <c r="BH327" s="132" t="str">
        <f t="shared" si="93"/>
        <v/>
      </c>
      <c r="BI327" s="125"/>
    </row>
    <row r="328" spans="1:61" s="132" customFormat="1" ht="13">
      <c r="A328" s="125" t="str">
        <f t="shared" si="79"/>
        <v/>
      </c>
      <c r="B328" s="130" t="str">
        <f t="shared" si="80"/>
        <v/>
      </c>
      <c r="C328" s="131"/>
      <c r="D328" s="125">
        <v>294</v>
      </c>
      <c r="E328" s="125" t="str">
        <f t="shared" si="81"/>
        <v/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35"/>
      <c r="AI328" s="125" t="str">
        <f t="shared" si="82"/>
        <v/>
      </c>
      <c r="AJ328" s="18"/>
      <c r="AK328" s="35"/>
      <c r="AL328" s="5"/>
      <c r="AM328" s="5"/>
      <c r="AN328" s="5"/>
      <c r="AO328" s="5"/>
      <c r="AP328" s="5"/>
      <c r="AQ328" s="133" t="str">
        <f t="shared" si="83"/>
        <v/>
      </c>
      <c r="AR328" s="133" t="str">
        <f t="shared" si="94"/>
        <v/>
      </c>
      <c r="AS328" s="7" t="str">
        <f>UPPER(IF($AH328="","",IF(COUNTIF($AS$34:$AS327,$AH328)&lt;1,$AH328,"")))</f>
        <v/>
      </c>
      <c r="AT328" s="133" t="str">
        <f t="shared" si="84"/>
        <v/>
      </c>
      <c r="AU328" s="19"/>
      <c r="AV328" s="16"/>
      <c r="AW328" s="134" t="str">
        <f t="shared" si="85"/>
        <v/>
      </c>
      <c r="AX328" s="5"/>
      <c r="AY328" s="144"/>
      <c r="AZ328" s="132" t="str">
        <f t="shared" si="86"/>
        <v/>
      </c>
      <c r="BA328" s="132" t="str">
        <f t="shared" si="87"/>
        <v/>
      </c>
      <c r="BB328" s="132" t="str">
        <f t="shared" si="88"/>
        <v/>
      </c>
      <c r="BC328" s="132" t="str">
        <f t="shared" si="89"/>
        <v/>
      </c>
      <c r="BD328" s="132" t="str">
        <f t="shared" si="90"/>
        <v/>
      </c>
      <c r="BE328" s="132" t="str">
        <f t="shared" si="95"/>
        <v/>
      </c>
      <c r="BF328" s="132" t="str">
        <f t="shared" si="91"/>
        <v/>
      </c>
      <c r="BG328" s="132" t="str">
        <f t="shared" si="92"/>
        <v/>
      </c>
      <c r="BH328" s="132" t="str">
        <f t="shared" si="93"/>
        <v/>
      </c>
      <c r="BI328" s="125"/>
    </row>
    <row r="329" spans="1:61" s="132" customFormat="1" ht="13">
      <c r="A329" s="125" t="str">
        <f t="shared" si="79"/>
        <v/>
      </c>
      <c r="B329" s="130" t="str">
        <f t="shared" si="80"/>
        <v/>
      </c>
      <c r="C329" s="131"/>
      <c r="D329" s="125">
        <v>295</v>
      </c>
      <c r="E329" s="125" t="str">
        <f t="shared" si="81"/>
        <v/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35"/>
      <c r="AI329" s="125" t="str">
        <f t="shared" si="82"/>
        <v/>
      </c>
      <c r="AJ329" s="18"/>
      <c r="AK329" s="35"/>
      <c r="AL329" s="5"/>
      <c r="AM329" s="5"/>
      <c r="AN329" s="5"/>
      <c r="AO329" s="5"/>
      <c r="AP329" s="5"/>
      <c r="AQ329" s="133" t="str">
        <f t="shared" si="83"/>
        <v/>
      </c>
      <c r="AR329" s="133" t="str">
        <f t="shared" si="94"/>
        <v/>
      </c>
      <c r="AS329" s="7" t="str">
        <f>UPPER(IF($AH329="","",IF(COUNTIF($AS$34:$AS328,$AH329)&lt;1,$AH329,"")))</f>
        <v/>
      </c>
      <c r="AT329" s="133" t="str">
        <f t="shared" si="84"/>
        <v/>
      </c>
      <c r="AU329" s="19"/>
      <c r="AV329" s="16"/>
      <c r="AW329" s="134" t="str">
        <f t="shared" si="85"/>
        <v/>
      </c>
      <c r="AX329" s="5"/>
      <c r="AY329" s="144"/>
      <c r="AZ329" s="132" t="str">
        <f t="shared" si="86"/>
        <v/>
      </c>
      <c r="BA329" s="132" t="str">
        <f t="shared" si="87"/>
        <v/>
      </c>
      <c r="BB329" s="132" t="str">
        <f t="shared" si="88"/>
        <v/>
      </c>
      <c r="BC329" s="132" t="str">
        <f t="shared" si="89"/>
        <v/>
      </c>
      <c r="BD329" s="132" t="str">
        <f t="shared" si="90"/>
        <v/>
      </c>
      <c r="BE329" s="132" t="str">
        <f t="shared" si="95"/>
        <v/>
      </c>
      <c r="BF329" s="132" t="str">
        <f t="shared" si="91"/>
        <v/>
      </c>
      <c r="BG329" s="132" t="str">
        <f t="shared" si="92"/>
        <v/>
      </c>
      <c r="BH329" s="132" t="str">
        <f t="shared" si="93"/>
        <v/>
      </c>
      <c r="BI329" s="125"/>
    </row>
    <row r="330" spans="1:61" s="132" customFormat="1" ht="13">
      <c r="A330" s="125" t="str">
        <f t="shared" si="79"/>
        <v/>
      </c>
      <c r="B330" s="130" t="str">
        <f t="shared" si="80"/>
        <v/>
      </c>
      <c r="C330" s="131"/>
      <c r="D330" s="125">
        <v>296</v>
      </c>
      <c r="E330" s="125" t="str">
        <f t="shared" si="81"/>
        <v/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35"/>
      <c r="AI330" s="125" t="str">
        <f t="shared" si="82"/>
        <v/>
      </c>
      <c r="AJ330" s="18"/>
      <c r="AK330" s="35"/>
      <c r="AL330" s="5"/>
      <c r="AM330" s="5"/>
      <c r="AN330" s="5"/>
      <c r="AO330" s="5"/>
      <c r="AP330" s="5"/>
      <c r="AQ330" s="133" t="str">
        <f t="shared" si="83"/>
        <v/>
      </c>
      <c r="AR330" s="133" t="str">
        <f t="shared" si="94"/>
        <v/>
      </c>
      <c r="AS330" s="7" t="str">
        <f>UPPER(IF($AH330="","",IF(COUNTIF($AS$34:$AS329,$AH330)&lt;1,$AH330,"")))</f>
        <v/>
      </c>
      <c r="AT330" s="133" t="str">
        <f t="shared" si="84"/>
        <v/>
      </c>
      <c r="AU330" s="19"/>
      <c r="AV330" s="16"/>
      <c r="AW330" s="134" t="str">
        <f t="shared" si="85"/>
        <v/>
      </c>
      <c r="AX330" s="5"/>
      <c r="AY330" s="144"/>
      <c r="AZ330" s="132" t="str">
        <f t="shared" si="86"/>
        <v/>
      </c>
      <c r="BA330" s="132" t="str">
        <f t="shared" si="87"/>
        <v/>
      </c>
      <c r="BB330" s="132" t="str">
        <f t="shared" si="88"/>
        <v/>
      </c>
      <c r="BC330" s="132" t="str">
        <f t="shared" si="89"/>
        <v/>
      </c>
      <c r="BD330" s="132" t="str">
        <f t="shared" si="90"/>
        <v/>
      </c>
      <c r="BE330" s="132" t="str">
        <f t="shared" si="95"/>
        <v/>
      </c>
      <c r="BF330" s="132" t="str">
        <f t="shared" si="91"/>
        <v/>
      </c>
      <c r="BG330" s="132" t="str">
        <f t="shared" si="92"/>
        <v/>
      </c>
      <c r="BH330" s="132" t="str">
        <f t="shared" si="93"/>
        <v/>
      </c>
      <c r="BI330" s="125"/>
    </row>
    <row r="331" spans="1:61" s="132" customFormat="1" ht="13">
      <c r="A331" s="125" t="str">
        <f t="shared" si="79"/>
        <v/>
      </c>
      <c r="B331" s="130" t="str">
        <f t="shared" si="80"/>
        <v/>
      </c>
      <c r="C331" s="131"/>
      <c r="D331" s="125">
        <v>297</v>
      </c>
      <c r="E331" s="125" t="str">
        <f t="shared" si="81"/>
        <v/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35"/>
      <c r="AI331" s="125" t="str">
        <f t="shared" si="82"/>
        <v/>
      </c>
      <c r="AJ331" s="18"/>
      <c r="AK331" s="35"/>
      <c r="AL331" s="5"/>
      <c r="AM331" s="5"/>
      <c r="AN331" s="5"/>
      <c r="AO331" s="5"/>
      <c r="AP331" s="5"/>
      <c r="AQ331" s="133" t="str">
        <f t="shared" si="83"/>
        <v/>
      </c>
      <c r="AR331" s="133" t="str">
        <f t="shared" si="94"/>
        <v/>
      </c>
      <c r="AS331" s="7" t="str">
        <f>UPPER(IF($AH331="","",IF(COUNTIF($AS$34:$AS330,$AH331)&lt;1,$AH331,"")))</f>
        <v/>
      </c>
      <c r="AT331" s="133" t="str">
        <f t="shared" si="84"/>
        <v/>
      </c>
      <c r="AU331" s="19"/>
      <c r="AV331" s="16"/>
      <c r="AW331" s="134" t="str">
        <f t="shared" si="85"/>
        <v/>
      </c>
      <c r="AX331" s="5"/>
      <c r="AY331" s="144"/>
      <c r="AZ331" s="132" t="str">
        <f t="shared" si="86"/>
        <v/>
      </c>
      <c r="BA331" s="132" t="str">
        <f t="shared" si="87"/>
        <v/>
      </c>
      <c r="BB331" s="132" t="str">
        <f t="shared" si="88"/>
        <v/>
      </c>
      <c r="BC331" s="132" t="str">
        <f t="shared" si="89"/>
        <v/>
      </c>
      <c r="BD331" s="132" t="str">
        <f t="shared" si="90"/>
        <v/>
      </c>
      <c r="BE331" s="132" t="str">
        <f t="shared" si="95"/>
        <v/>
      </c>
      <c r="BF331" s="132" t="str">
        <f t="shared" si="91"/>
        <v/>
      </c>
      <c r="BG331" s="132" t="str">
        <f t="shared" si="92"/>
        <v/>
      </c>
      <c r="BH331" s="132" t="str">
        <f t="shared" si="93"/>
        <v/>
      </c>
      <c r="BI331" s="125"/>
    </row>
    <row r="332" spans="1:61" s="132" customFormat="1" ht="13">
      <c r="A332" s="125" t="str">
        <f t="shared" si="79"/>
        <v/>
      </c>
      <c r="B332" s="130" t="str">
        <f t="shared" si="80"/>
        <v/>
      </c>
      <c r="C332" s="131"/>
      <c r="D332" s="125">
        <v>298</v>
      </c>
      <c r="E332" s="125" t="str">
        <f t="shared" si="81"/>
        <v/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35"/>
      <c r="AI332" s="125" t="str">
        <f t="shared" si="82"/>
        <v/>
      </c>
      <c r="AJ332" s="18"/>
      <c r="AK332" s="35"/>
      <c r="AL332" s="5"/>
      <c r="AM332" s="5"/>
      <c r="AN332" s="5"/>
      <c r="AO332" s="5"/>
      <c r="AP332" s="5"/>
      <c r="AQ332" s="133" t="str">
        <f t="shared" si="83"/>
        <v/>
      </c>
      <c r="AR332" s="133" t="str">
        <f t="shared" si="94"/>
        <v/>
      </c>
      <c r="AS332" s="7" t="str">
        <f>UPPER(IF($AH332="","",IF(COUNTIF($AS$34:$AS331,$AH332)&lt;1,$AH332,"")))</f>
        <v/>
      </c>
      <c r="AT332" s="133" t="str">
        <f t="shared" si="84"/>
        <v/>
      </c>
      <c r="AU332" s="19"/>
      <c r="AV332" s="16"/>
      <c r="AW332" s="134" t="str">
        <f t="shared" si="85"/>
        <v/>
      </c>
      <c r="AX332" s="5"/>
      <c r="AY332" s="144"/>
      <c r="AZ332" s="132" t="str">
        <f t="shared" si="86"/>
        <v/>
      </c>
      <c r="BA332" s="132" t="str">
        <f t="shared" si="87"/>
        <v/>
      </c>
      <c r="BB332" s="132" t="str">
        <f t="shared" si="88"/>
        <v/>
      </c>
      <c r="BC332" s="132" t="str">
        <f t="shared" si="89"/>
        <v/>
      </c>
      <c r="BD332" s="132" t="str">
        <f t="shared" si="90"/>
        <v/>
      </c>
      <c r="BE332" s="132" t="str">
        <f t="shared" si="95"/>
        <v/>
      </c>
      <c r="BF332" s="132" t="str">
        <f t="shared" si="91"/>
        <v/>
      </c>
      <c r="BG332" s="132" t="str">
        <f t="shared" si="92"/>
        <v/>
      </c>
      <c r="BH332" s="132" t="str">
        <f t="shared" si="93"/>
        <v/>
      </c>
      <c r="BI332" s="125"/>
    </row>
    <row r="333" spans="1:61" s="132" customFormat="1" ht="13">
      <c r="A333" s="125" t="str">
        <f t="shared" si="79"/>
        <v/>
      </c>
      <c r="B333" s="130" t="str">
        <f t="shared" si="80"/>
        <v/>
      </c>
      <c r="C333" s="131"/>
      <c r="D333" s="125">
        <v>299</v>
      </c>
      <c r="E333" s="125" t="str">
        <f t="shared" si="81"/>
        <v/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35"/>
      <c r="AI333" s="125" t="str">
        <f t="shared" si="82"/>
        <v/>
      </c>
      <c r="AJ333" s="18"/>
      <c r="AK333" s="35"/>
      <c r="AL333" s="5"/>
      <c r="AM333" s="5"/>
      <c r="AN333" s="5"/>
      <c r="AO333" s="5"/>
      <c r="AP333" s="5"/>
      <c r="AQ333" s="133" t="str">
        <f t="shared" si="83"/>
        <v/>
      </c>
      <c r="AR333" s="133" t="str">
        <f t="shared" si="94"/>
        <v/>
      </c>
      <c r="AS333" s="7" t="str">
        <f>UPPER(IF($AH333="","",IF(COUNTIF($AS$34:$AS332,$AH333)&lt;1,$AH333,"")))</f>
        <v/>
      </c>
      <c r="AT333" s="133" t="str">
        <f t="shared" si="84"/>
        <v/>
      </c>
      <c r="AU333" s="19"/>
      <c r="AV333" s="16"/>
      <c r="AW333" s="134" t="str">
        <f t="shared" si="85"/>
        <v/>
      </c>
      <c r="AX333" s="5"/>
      <c r="AY333" s="144"/>
      <c r="AZ333" s="132" t="str">
        <f t="shared" si="86"/>
        <v/>
      </c>
      <c r="BA333" s="132" t="str">
        <f t="shared" si="87"/>
        <v/>
      </c>
      <c r="BB333" s="132" t="str">
        <f t="shared" si="88"/>
        <v/>
      </c>
      <c r="BC333" s="132" t="str">
        <f t="shared" si="89"/>
        <v/>
      </c>
      <c r="BD333" s="132" t="str">
        <f t="shared" si="90"/>
        <v/>
      </c>
      <c r="BE333" s="132" t="str">
        <f t="shared" si="95"/>
        <v/>
      </c>
      <c r="BF333" s="132" t="str">
        <f t="shared" si="91"/>
        <v/>
      </c>
      <c r="BG333" s="132" t="str">
        <f t="shared" si="92"/>
        <v/>
      </c>
      <c r="BH333" s="132" t="str">
        <f t="shared" si="93"/>
        <v/>
      </c>
      <c r="BI333" s="125"/>
    </row>
    <row r="334" spans="1:61" s="132" customFormat="1" ht="13">
      <c r="A334" s="125" t="str">
        <f t="shared" si="79"/>
        <v/>
      </c>
      <c r="B334" s="130" t="str">
        <f t="shared" si="80"/>
        <v/>
      </c>
      <c r="C334" s="131"/>
      <c r="D334" s="125">
        <v>300</v>
      </c>
      <c r="E334" s="125" t="str">
        <f t="shared" si="81"/>
        <v/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35"/>
      <c r="AI334" s="125" t="str">
        <f t="shared" si="82"/>
        <v/>
      </c>
      <c r="AJ334" s="18"/>
      <c r="AK334" s="35"/>
      <c r="AL334" s="5"/>
      <c r="AM334" s="5"/>
      <c r="AN334" s="5"/>
      <c r="AO334" s="5"/>
      <c r="AP334" s="5"/>
      <c r="AQ334" s="133" t="str">
        <f t="shared" si="83"/>
        <v/>
      </c>
      <c r="AR334" s="133" t="str">
        <f t="shared" si="94"/>
        <v/>
      </c>
      <c r="AS334" s="7" t="str">
        <f>UPPER(IF($AH334="","",IF(COUNTIF($AS$34:$AS333,$AH334)&lt;1,$AH334,"")))</f>
        <v/>
      </c>
      <c r="AT334" s="133" t="str">
        <f t="shared" si="84"/>
        <v/>
      </c>
      <c r="AU334" s="19"/>
      <c r="AV334" s="16"/>
      <c r="AW334" s="134" t="str">
        <f t="shared" si="85"/>
        <v/>
      </c>
      <c r="AX334" s="5"/>
      <c r="AY334" s="144"/>
      <c r="AZ334" s="132" t="str">
        <f t="shared" si="86"/>
        <v/>
      </c>
      <c r="BA334" s="132" t="str">
        <f t="shared" si="87"/>
        <v/>
      </c>
      <c r="BB334" s="132" t="str">
        <f t="shared" si="88"/>
        <v/>
      </c>
      <c r="BC334" s="132" t="str">
        <f t="shared" si="89"/>
        <v/>
      </c>
      <c r="BD334" s="132" t="str">
        <f t="shared" si="90"/>
        <v/>
      </c>
      <c r="BE334" s="132" t="str">
        <f t="shared" si="95"/>
        <v/>
      </c>
      <c r="BF334" s="132" t="str">
        <f t="shared" si="91"/>
        <v/>
      </c>
      <c r="BG334" s="132" t="str">
        <f t="shared" si="92"/>
        <v/>
      </c>
      <c r="BH334" s="132" t="str">
        <f t="shared" si="93"/>
        <v/>
      </c>
      <c r="BI334" s="125"/>
    </row>
    <row r="335" spans="1:61" s="132" customFormat="1" ht="13">
      <c r="A335" s="125" t="str">
        <f t="shared" si="79"/>
        <v/>
      </c>
      <c r="B335" s="130" t="str">
        <f t="shared" si="80"/>
        <v/>
      </c>
      <c r="C335" s="131"/>
      <c r="D335" s="125">
        <v>301</v>
      </c>
      <c r="E335" s="125" t="str">
        <f t="shared" si="81"/>
        <v/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35"/>
      <c r="AI335" s="125" t="str">
        <f t="shared" si="82"/>
        <v/>
      </c>
      <c r="AJ335" s="18"/>
      <c r="AK335" s="35"/>
      <c r="AL335" s="5"/>
      <c r="AM335" s="5"/>
      <c r="AN335" s="5"/>
      <c r="AO335" s="5"/>
      <c r="AP335" s="5"/>
      <c r="AQ335" s="133" t="str">
        <f t="shared" si="83"/>
        <v/>
      </c>
      <c r="AR335" s="133" t="str">
        <f t="shared" si="94"/>
        <v/>
      </c>
      <c r="AS335" s="7" t="str">
        <f>UPPER(IF($AH335="","",IF(COUNTIF($AS$34:$AS334,$AH335)&lt;1,$AH335,"")))</f>
        <v/>
      </c>
      <c r="AT335" s="133" t="str">
        <f t="shared" si="84"/>
        <v/>
      </c>
      <c r="AU335" s="19"/>
      <c r="AV335" s="16"/>
      <c r="AW335" s="134" t="str">
        <f t="shared" si="85"/>
        <v/>
      </c>
      <c r="AX335" s="5"/>
      <c r="AY335" s="144"/>
      <c r="AZ335" s="132" t="str">
        <f t="shared" si="86"/>
        <v/>
      </c>
      <c r="BA335" s="132" t="str">
        <f t="shared" si="87"/>
        <v/>
      </c>
      <c r="BB335" s="132" t="str">
        <f t="shared" si="88"/>
        <v/>
      </c>
      <c r="BC335" s="132" t="str">
        <f t="shared" si="89"/>
        <v/>
      </c>
      <c r="BD335" s="132" t="str">
        <f t="shared" si="90"/>
        <v/>
      </c>
      <c r="BE335" s="132" t="str">
        <f t="shared" si="95"/>
        <v/>
      </c>
      <c r="BF335" s="132" t="str">
        <f t="shared" si="91"/>
        <v/>
      </c>
      <c r="BG335" s="132" t="str">
        <f t="shared" si="92"/>
        <v/>
      </c>
      <c r="BH335" s="132" t="str">
        <f t="shared" si="93"/>
        <v/>
      </c>
      <c r="BI335" s="125"/>
    </row>
    <row r="336" spans="1:61" s="132" customFormat="1" ht="13">
      <c r="A336" s="125" t="str">
        <f t="shared" si="79"/>
        <v/>
      </c>
      <c r="B336" s="130" t="str">
        <f t="shared" si="80"/>
        <v/>
      </c>
      <c r="C336" s="131"/>
      <c r="D336" s="125">
        <v>302</v>
      </c>
      <c r="E336" s="125" t="str">
        <f t="shared" si="81"/>
        <v/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35"/>
      <c r="AI336" s="125" t="str">
        <f t="shared" si="82"/>
        <v/>
      </c>
      <c r="AJ336" s="18"/>
      <c r="AK336" s="35"/>
      <c r="AL336" s="5"/>
      <c r="AM336" s="5"/>
      <c r="AN336" s="5"/>
      <c r="AO336" s="5"/>
      <c r="AP336" s="5"/>
      <c r="AQ336" s="133" t="str">
        <f t="shared" si="83"/>
        <v/>
      </c>
      <c r="AR336" s="133" t="str">
        <f t="shared" si="94"/>
        <v/>
      </c>
      <c r="AS336" s="7" t="str">
        <f>UPPER(IF($AH336="","",IF(COUNTIF($AS$34:$AS335,$AH336)&lt;1,$AH336,"")))</f>
        <v/>
      </c>
      <c r="AT336" s="133" t="str">
        <f t="shared" si="84"/>
        <v/>
      </c>
      <c r="AU336" s="19"/>
      <c r="AV336" s="16"/>
      <c r="AW336" s="134" t="str">
        <f t="shared" si="85"/>
        <v/>
      </c>
      <c r="AX336" s="5"/>
      <c r="AY336" s="144"/>
      <c r="AZ336" s="132" t="str">
        <f t="shared" si="86"/>
        <v/>
      </c>
      <c r="BA336" s="132" t="str">
        <f t="shared" si="87"/>
        <v/>
      </c>
      <c r="BB336" s="132" t="str">
        <f t="shared" si="88"/>
        <v/>
      </c>
      <c r="BC336" s="132" t="str">
        <f t="shared" si="89"/>
        <v/>
      </c>
      <c r="BD336" s="132" t="str">
        <f t="shared" si="90"/>
        <v/>
      </c>
      <c r="BE336" s="132" t="str">
        <f t="shared" si="95"/>
        <v/>
      </c>
      <c r="BF336" s="132" t="str">
        <f t="shared" si="91"/>
        <v/>
      </c>
      <c r="BG336" s="132" t="str">
        <f t="shared" si="92"/>
        <v/>
      </c>
      <c r="BH336" s="132" t="str">
        <f t="shared" si="93"/>
        <v/>
      </c>
      <c r="BI336" s="125"/>
    </row>
    <row r="337" spans="1:61" s="132" customFormat="1" ht="13">
      <c r="A337" s="125" t="str">
        <f t="shared" si="79"/>
        <v/>
      </c>
      <c r="B337" s="130" t="str">
        <f t="shared" si="80"/>
        <v/>
      </c>
      <c r="C337" s="131"/>
      <c r="D337" s="125">
        <v>303</v>
      </c>
      <c r="E337" s="125" t="str">
        <f t="shared" si="81"/>
        <v/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35"/>
      <c r="AI337" s="125" t="str">
        <f t="shared" si="82"/>
        <v/>
      </c>
      <c r="AJ337" s="18"/>
      <c r="AK337" s="35"/>
      <c r="AL337" s="5"/>
      <c r="AM337" s="5"/>
      <c r="AN337" s="5"/>
      <c r="AO337" s="5"/>
      <c r="AP337" s="5"/>
      <c r="AQ337" s="133" t="str">
        <f t="shared" si="83"/>
        <v/>
      </c>
      <c r="AR337" s="133" t="str">
        <f t="shared" si="94"/>
        <v/>
      </c>
      <c r="AS337" s="7" t="str">
        <f>UPPER(IF($AH337="","",IF(COUNTIF($AS$34:$AS336,$AH337)&lt;1,$AH337,"")))</f>
        <v/>
      </c>
      <c r="AT337" s="133" t="str">
        <f t="shared" si="84"/>
        <v/>
      </c>
      <c r="AU337" s="19"/>
      <c r="AV337" s="16"/>
      <c r="AW337" s="134" t="str">
        <f t="shared" si="85"/>
        <v/>
      </c>
      <c r="AX337" s="5"/>
      <c r="AY337" s="144"/>
      <c r="AZ337" s="132" t="str">
        <f t="shared" si="86"/>
        <v/>
      </c>
      <c r="BA337" s="132" t="str">
        <f t="shared" si="87"/>
        <v/>
      </c>
      <c r="BB337" s="132" t="str">
        <f t="shared" si="88"/>
        <v/>
      </c>
      <c r="BC337" s="132" t="str">
        <f t="shared" si="89"/>
        <v/>
      </c>
      <c r="BD337" s="132" t="str">
        <f t="shared" si="90"/>
        <v/>
      </c>
      <c r="BE337" s="132" t="str">
        <f t="shared" si="95"/>
        <v/>
      </c>
      <c r="BF337" s="132" t="str">
        <f t="shared" si="91"/>
        <v/>
      </c>
      <c r="BG337" s="132" t="str">
        <f t="shared" si="92"/>
        <v/>
      </c>
      <c r="BH337" s="132" t="str">
        <f t="shared" si="93"/>
        <v/>
      </c>
      <c r="BI337" s="125"/>
    </row>
    <row r="338" spans="1:61" s="132" customFormat="1" ht="13">
      <c r="A338" s="125" t="str">
        <f t="shared" si="79"/>
        <v/>
      </c>
      <c r="B338" s="130" t="str">
        <f t="shared" si="80"/>
        <v/>
      </c>
      <c r="C338" s="131"/>
      <c r="D338" s="125">
        <v>304</v>
      </c>
      <c r="E338" s="125" t="str">
        <f t="shared" si="81"/>
        <v/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35"/>
      <c r="AI338" s="125" t="str">
        <f t="shared" si="82"/>
        <v/>
      </c>
      <c r="AJ338" s="18"/>
      <c r="AK338" s="35"/>
      <c r="AL338" s="5"/>
      <c r="AM338" s="5"/>
      <c r="AN338" s="5"/>
      <c r="AO338" s="5"/>
      <c r="AP338" s="5"/>
      <c r="AQ338" s="133" t="str">
        <f t="shared" si="83"/>
        <v/>
      </c>
      <c r="AR338" s="133" t="str">
        <f t="shared" si="94"/>
        <v/>
      </c>
      <c r="AS338" s="7" t="str">
        <f>UPPER(IF($AH338="","",IF(COUNTIF($AS$34:$AS337,$AH338)&lt;1,$AH338,"")))</f>
        <v/>
      </c>
      <c r="AT338" s="133" t="str">
        <f t="shared" si="84"/>
        <v/>
      </c>
      <c r="AU338" s="19"/>
      <c r="AV338" s="16"/>
      <c r="AW338" s="134" t="str">
        <f t="shared" si="85"/>
        <v/>
      </c>
      <c r="AX338" s="5"/>
      <c r="AY338" s="144"/>
      <c r="AZ338" s="132" t="str">
        <f t="shared" si="86"/>
        <v/>
      </c>
      <c r="BA338" s="132" t="str">
        <f t="shared" si="87"/>
        <v/>
      </c>
      <c r="BB338" s="132" t="str">
        <f t="shared" si="88"/>
        <v/>
      </c>
      <c r="BC338" s="132" t="str">
        <f t="shared" si="89"/>
        <v/>
      </c>
      <c r="BD338" s="132" t="str">
        <f t="shared" si="90"/>
        <v/>
      </c>
      <c r="BE338" s="132" t="str">
        <f t="shared" si="95"/>
        <v/>
      </c>
      <c r="BF338" s="132" t="str">
        <f t="shared" si="91"/>
        <v/>
      </c>
      <c r="BG338" s="132" t="str">
        <f t="shared" si="92"/>
        <v/>
      </c>
      <c r="BH338" s="132" t="str">
        <f t="shared" si="93"/>
        <v/>
      </c>
      <c r="BI338" s="125"/>
    </row>
    <row r="339" spans="1:61" s="132" customFormat="1" ht="13">
      <c r="A339" s="125" t="str">
        <f t="shared" si="79"/>
        <v/>
      </c>
      <c r="B339" s="130" t="str">
        <f t="shared" si="80"/>
        <v/>
      </c>
      <c r="C339" s="131"/>
      <c r="D339" s="125">
        <v>305</v>
      </c>
      <c r="E339" s="125" t="str">
        <f t="shared" si="81"/>
        <v/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35"/>
      <c r="AI339" s="125" t="str">
        <f t="shared" si="82"/>
        <v/>
      </c>
      <c r="AJ339" s="18"/>
      <c r="AK339" s="35"/>
      <c r="AL339" s="5"/>
      <c r="AM339" s="5"/>
      <c r="AN339" s="5"/>
      <c r="AO339" s="5"/>
      <c r="AP339" s="5"/>
      <c r="AQ339" s="133" t="str">
        <f t="shared" si="83"/>
        <v/>
      </c>
      <c r="AR339" s="133" t="str">
        <f t="shared" si="94"/>
        <v/>
      </c>
      <c r="AS339" s="7" t="str">
        <f>UPPER(IF($AH339="","",IF(COUNTIF($AS$34:$AS338,$AH339)&lt;1,$AH339,"")))</f>
        <v/>
      </c>
      <c r="AT339" s="133" t="str">
        <f t="shared" si="84"/>
        <v/>
      </c>
      <c r="AU339" s="19"/>
      <c r="AV339" s="16"/>
      <c r="AW339" s="134" t="str">
        <f t="shared" si="85"/>
        <v/>
      </c>
      <c r="AX339" s="5"/>
      <c r="AY339" s="144"/>
      <c r="AZ339" s="132" t="str">
        <f t="shared" si="86"/>
        <v/>
      </c>
      <c r="BA339" s="132" t="str">
        <f t="shared" si="87"/>
        <v/>
      </c>
      <c r="BB339" s="132" t="str">
        <f t="shared" si="88"/>
        <v/>
      </c>
      <c r="BC339" s="132" t="str">
        <f t="shared" si="89"/>
        <v/>
      </c>
      <c r="BD339" s="132" t="str">
        <f t="shared" si="90"/>
        <v/>
      </c>
      <c r="BE339" s="132" t="str">
        <f t="shared" si="95"/>
        <v/>
      </c>
      <c r="BF339" s="132" t="str">
        <f t="shared" si="91"/>
        <v/>
      </c>
      <c r="BG339" s="132" t="str">
        <f t="shared" si="92"/>
        <v/>
      </c>
      <c r="BH339" s="132" t="str">
        <f t="shared" si="93"/>
        <v/>
      </c>
      <c r="BI339" s="125"/>
    </row>
    <row r="340" spans="1:61" s="132" customFormat="1" ht="13">
      <c r="A340" s="125" t="str">
        <f t="shared" si="79"/>
        <v/>
      </c>
      <c r="B340" s="130" t="str">
        <f t="shared" si="80"/>
        <v/>
      </c>
      <c r="C340" s="131"/>
      <c r="D340" s="125">
        <v>306</v>
      </c>
      <c r="E340" s="125" t="str">
        <f t="shared" si="81"/>
        <v/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35"/>
      <c r="AI340" s="125" t="str">
        <f t="shared" si="82"/>
        <v/>
      </c>
      <c r="AJ340" s="18"/>
      <c r="AK340" s="35"/>
      <c r="AL340" s="5"/>
      <c r="AM340" s="5"/>
      <c r="AN340" s="5"/>
      <c r="AO340" s="5"/>
      <c r="AP340" s="5"/>
      <c r="AQ340" s="133" t="str">
        <f t="shared" si="83"/>
        <v/>
      </c>
      <c r="AR340" s="133" t="str">
        <f t="shared" si="94"/>
        <v/>
      </c>
      <c r="AS340" s="7" t="str">
        <f>UPPER(IF($AH340="","",IF(COUNTIF($AS$34:$AS339,$AH340)&lt;1,$AH340,"")))</f>
        <v/>
      </c>
      <c r="AT340" s="133" t="str">
        <f t="shared" si="84"/>
        <v/>
      </c>
      <c r="AU340" s="19"/>
      <c r="AV340" s="16"/>
      <c r="AW340" s="134" t="str">
        <f t="shared" si="85"/>
        <v/>
      </c>
      <c r="AX340" s="5"/>
      <c r="AY340" s="144"/>
      <c r="AZ340" s="132" t="str">
        <f t="shared" si="86"/>
        <v/>
      </c>
      <c r="BA340" s="132" t="str">
        <f t="shared" si="87"/>
        <v/>
      </c>
      <c r="BB340" s="132" t="str">
        <f>SUBSTITUTE(F340,"","")</f>
        <v/>
      </c>
      <c r="BC340" s="132" t="str">
        <f t="shared" si="89"/>
        <v/>
      </c>
      <c r="BD340" s="132" t="str">
        <f t="shared" si="90"/>
        <v/>
      </c>
      <c r="BE340" s="132" t="str">
        <f t="shared" si="95"/>
        <v/>
      </c>
      <c r="BF340" s="132" t="str">
        <f t="shared" si="91"/>
        <v/>
      </c>
      <c r="BG340" s="132" t="str">
        <f t="shared" si="92"/>
        <v/>
      </c>
      <c r="BH340" s="132" t="str">
        <f t="shared" si="93"/>
        <v/>
      </c>
      <c r="BI340" s="125"/>
    </row>
    <row r="341" spans="1:61" s="132" customFormat="1" ht="13">
      <c r="A341" s="125" t="str">
        <f t="shared" si="79"/>
        <v/>
      </c>
      <c r="B341" s="130" t="str">
        <f t="shared" si="80"/>
        <v/>
      </c>
      <c r="C341" s="131"/>
      <c r="D341" s="125">
        <v>307</v>
      </c>
      <c r="E341" s="125" t="str">
        <f t="shared" si="81"/>
        <v/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35"/>
      <c r="AI341" s="125" t="str">
        <f t="shared" si="82"/>
        <v/>
      </c>
      <c r="AJ341" s="18"/>
      <c r="AK341" s="35"/>
      <c r="AL341" s="5"/>
      <c r="AM341" s="5"/>
      <c r="AN341" s="5"/>
      <c r="AO341" s="5"/>
      <c r="AP341" s="5"/>
      <c r="AQ341" s="133" t="str">
        <f t="shared" si="83"/>
        <v/>
      </c>
      <c r="AR341" s="133" t="str">
        <f t="shared" si="94"/>
        <v/>
      </c>
      <c r="AS341" s="7" t="str">
        <f>UPPER(IF($AH341="","",IF(COUNTIF($AS$34:$AS340,$AH341)&lt;1,$AH341,"")))</f>
        <v/>
      </c>
      <c r="AT341" s="133" t="str">
        <f t="shared" si="84"/>
        <v/>
      </c>
      <c r="AU341" s="19"/>
      <c r="AV341" s="16"/>
      <c r="AW341" s="134" t="str">
        <f t="shared" si="85"/>
        <v/>
      </c>
      <c r="AX341" s="5"/>
      <c r="AY341" s="144"/>
      <c r="AZ341" s="132" t="str">
        <f t="shared" si="86"/>
        <v/>
      </c>
      <c r="BA341" s="132" t="str">
        <f t="shared" si="87"/>
        <v/>
      </c>
      <c r="BB341" s="132" t="str">
        <f t="shared" ref="BB341:BB404" si="96">SUBSTITUTE(F341," ","")</f>
        <v/>
      </c>
      <c r="BC341" s="132" t="str">
        <f t="shared" si="89"/>
        <v/>
      </c>
      <c r="BD341" s="132" t="str">
        <f t="shared" si="90"/>
        <v/>
      </c>
      <c r="BE341" s="132" t="str">
        <f t="shared" si="95"/>
        <v/>
      </c>
      <c r="BF341" s="132" t="str">
        <f t="shared" si="91"/>
        <v/>
      </c>
      <c r="BG341" s="132" t="str">
        <f t="shared" si="92"/>
        <v/>
      </c>
      <c r="BH341" s="132" t="str">
        <f t="shared" si="93"/>
        <v/>
      </c>
      <c r="BI341" s="125"/>
    </row>
    <row r="342" spans="1:61" s="132" customFormat="1" ht="13">
      <c r="A342" s="125" t="str">
        <f t="shared" si="79"/>
        <v/>
      </c>
      <c r="B342" s="130" t="str">
        <f t="shared" si="80"/>
        <v/>
      </c>
      <c r="C342" s="131"/>
      <c r="D342" s="125">
        <v>308</v>
      </c>
      <c r="E342" s="125" t="str">
        <f t="shared" si="81"/>
        <v/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35"/>
      <c r="AI342" s="125" t="str">
        <f t="shared" si="82"/>
        <v/>
      </c>
      <c r="AJ342" s="18"/>
      <c r="AK342" s="35"/>
      <c r="AL342" s="5"/>
      <c r="AM342" s="5"/>
      <c r="AN342" s="5"/>
      <c r="AO342" s="5"/>
      <c r="AP342" s="5"/>
      <c r="AQ342" s="133" t="str">
        <f t="shared" si="83"/>
        <v/>
      </c>
      <c r="AR342" s="133" t="str">
        <f t="shared" si="94"/>
        <v/>
      </c>
      <c r="AS342" s="7" t="str">
        <f>UPPER(IF($AH342="","",IF(COUNTIF($AS$34:$AS341,$AH342)&lt;1,$AH342,"")))</f>
        <v/>
      </c>
      <c r="AT342" s="133" t="str">
        <f t="shared" si="84"/>
        <v/>
      </c>
      <c r="AU342" s="19"/>
      <c r="AV342" s="16"/>
      <c r="AW342" s="134" t="str">
        <f t="shared" si="85"/>
        <v/>
      </c>
      <c r="AX342" s="5"/>
      <c r="AY342" s="144"/>
      <c r="AZ342" s="132" t="str">
        <f t="shared" si="86"/>
        <v/>
      </c>
      <c r="BA342" s="132" t="str">
        <f t="shared" si="87"/>
        <v/>
      </c>
      <c r="BB342" s="132" t="str">
        <f t="shared" si="96"/>
        <v/>
      </c>
      <c r="BC342" s="132" t="str">
        <f t="shared" si="89"/>
        <v/>
      </c>
      <c r="BD342" s="132" t="str">
        <f t="shared" si="90"/>
        <v/>
      </c>
      <c r="BE342" s="132" t="str">
        <f t="shared" si="95"/>
        <v/>
      </c>
      <c r="BF342" s="132" t="str">
        <f t="shared" si="91"/>
        <v/>
      </c>
      <c r="BG342" s="132" t="str">
        <f t="shared" si="92"/>
        <v/>
      </c>
      <c r="BH342" s="132" t="str">
        <f t="shared" si="93"/>
        <v/>
      </c>
      <c r="BI342" s="125"/>
    </row>
    <row r="343" spans="1:61" s="132" customFormat="1" ht="13">
      <c r="A343" s="125" t="str">
        <f t="shared" si="79"/>
        <v/>
      </c>
      <c r="B343" s="130" t="str">
        <f t="shared" si="80"/>
        <v/>
      </c>
      <c r="C343" s="131"/>
      <c r="D343" s="125">
        <v>309</v>
      </c>
      <c r="E343" s="125" t="str">
        <f t="shared" si="81"/>
        <v/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35"/>
      <c r="AI343" s="125" t="str">
        <f t="shared" si="82"/>
        <v/>
      </c>
      <c r="AJ343" s="18"/>
      <c r="AK343" s="35"/>
      <c r="AL343" s="5"/>
      <c r="AM343" s="5"/>
      <c r="AN343" s="5"/>
      <c r="AO343" s="5"/>
      <c r="AP343" s="5"/>
      <c r="AQ343" s="133" t="str">
        <f t="shared" si="83"/>
        <v/>
      </c>
      <c r="AR343" s="133" t="str">
        <f t="shared" si="94"/>
        <v/>
      </c>
      <c r="AS343" s="7" t="str">
        <f>UPPER(IF($AH343="","",IF(COUNTIF($AS$34:$AS342,$AH343)&lt;1,$AH343,"")))</f>
        <v/>
      </c>
      <c r="AT343" s="133" t="str">
        <f t="shared" si="84"/>
        <v/>
      </c>
      <c r="AU343" s="19"/>
      <c r="AV343" s="16"/>
      <c r="AW343" s="134" t="str">
        <f t="shared" si="85"/>
        <v/>
      </c>
      <c r="AX343" s="5"/>
      <c r="AY343" s="144"/>
      <c r="AZ343" s="132" t="str">
        <f t="shared" si="86"/>
        <v/>
      </c>
      <c r="BA343" s="132" t="str">
        <f t="shared" si="87"/>
        <v/>
      </c>
      <c r="BB343" s="132" t="str">
        <f t="shared" si="96"/>
        <v/>
      </c>
      <c r="BC343" s="132" t="str">
        <f t="shared" si="89"/>
        <v/>
      </c>
      <c r="BD343" s="132" t="str">
        <f t="shared" si="90"/>
        <v/>
      </c>
      <c r="BE343" s="132" t="str">
        <f t="shared" si="95"/>
        <v/>
      </c>
      <c r="BF343" s="132" t="str">
        <f t="shared" si="91"/>
        <v/>
      </c>
      <c r="BG343" s="132" t="str">
        <f t="shared" si="92"/>
        <v/>
      </c>
      <c r="BH343" s="132" t="str">
        <f t="shared" si="93"/>
        <v/>
      </c>
      <c r="BI343" s="125"/>
    </row>
    <row r="344" spans="1:61" s="132" customFormat="1" ht="13">
      <c r="A344" s="125" t="str">
        <f t="shared" si="79"/>
        <v/>
      </c>
      <c r="B344" s="130" t="str">
        <f t="shared" si="80"/>
        <v/>
      </c>
      <c r="C344" s="131"/>
      <c r="D344" s="125">
        <v>310</v>
      </c>
      <c r="E344" s="125" t="str">
        <f t="shared" si="81"/>
        <v/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35"/>
      <c r="AI344" s="125" t="str">
        <f t="shared" si="82"/>
        <v/>
      </c>
      <c r="AJ344" s="18"/>
      <c r="AK344" s="35"/>
      <c r="AL344" s="5"/>
      <c r="AM344" s="5"/>
      <c r="AN344" s="5"/>
      <c r="AO344" s="5"/>
      <c r="AP344" s="5"/>
      <c r="AQ344" s="133" t="str">
        <f t="shared" si="83"/>
        <v/>
      </c>
      <c r="AR344" s="133" t="str">
        <f t="shared" si="94"/>
        <v/>
      </c>
      <c r="AS344" s="7" t="str">
        <f>UPPER(IF($AH344="","",IF(COUNTIF($AS$34:$AS343,$AH344)&lt;1,$AH344,"")))</f>
        <v/>
      </c>
      <c r="AT344" s="133" t="str">
        <f t="shared" si="84"/>
        <v/>
      </c>
      <c r="AU344" s="19"/>
      <c r="AV344" s="16"/>
      <c r="AW344" s="134" t="str">
        <f t="shared" si="85"/>
        <v/>
      </c>
      <c r="AX344" s="5"/>
      <c r="AY344" s="144"/>
      <c r="AZ344" s="132" t="str">
        <f t="shared" si="86"/>
        <v/>
      </c>
      <c r="BA344" s="132" t="str">
        <f t="shared" si="87"/>
        <v/>
      </c>
      <c r="BB344" s="132" t="str">
        <f t="shared" si="96"/>
        <v/>
      </c>
      <c r="BC344" s="132" t="str">
        <f t="shared" si="89"/>
        <v/>
      </c>
      <c r="BD344" s="132" t="str">
        <f t="shared" si="90"/>
        <v/>
      </c>
      <c r="BE344" s="132" t="str">
        <f t="shared" si="95"/>
        <v/>
      </c>
      <c r="BF344" s="132" t="str">
        <f t="shared" si="91"/>
        <v/>
      </c>
      <c r="BG344" s="132" t="str">
        <f t="shared" si="92"/>
        <v/>
      </c>
      <c r="BH344" s="132" t="str">
        <f t="shared" si="93"/>
        <v/>
      </c>
      <c r="BI344" s="125"/>
    </row>
    <row r="345" spans="1:61" s="132" customFormat="1" ht="13">
      <c r="A345" s="125" t="str">
        <f t="shared" si="79"/>
        <v/>
      </c>
      <c r="B345" s="130" t="str">
        <f t="shared" si="80"/>
        <v/>
      </c>
      <c r="C345" s="131"/>
      <c r="D345" s="125">
        <v>311</v>
      </c>
      <c r="E345" s="125" t="str">
        <f t="shared" si="81"/>
        <v/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35"/>
      <c r="AI345" s="125" t="str">
        <f t="shared" si="82"/>
        <v/>
      </c>
      <c r="AJ345" s="18"/>
      <c r="AK345" s="35"/>
      <c r="AL345" s="5"/>
      <c r="AM345" s="5"/>
      <c r="AN345" s="5"/>
      <c r="AO345" s="5"/>
      <c r="AP345" s="5"/>
      <c r="AQ345" s="133" t="str">
        <f t="shared" si="83"/>
        <v/>
      </c>
      <c r="AR345" s="133" t="str">
        <f t="shared" si="94"/>
        <v/>
      </c>
      <c r="AS345" s="7" t="str">
        <f>UPPER(IF($AH345="","",IF(COUNTIF($AS$34:$AS344,$AH345)&lt;1,$AH345,"")))</f>
        <v/>
      </c>
      <c r="AT345" s="133" t="str">
        <f t="shared" si="84"/>
        <v/>
      </c>
      <c r="AU345" s="19"/>
      <c r="AV345" s="16"/>
      <c r="AW345" s="134" t="str">
        <f t="shared" si="85"/>
        <v/>
      </c>
      <c r="AX345" s="5"/>
      <c r="AY345" s="144"/>
      <c r="AZ345" s="132" t="str">
        <f t="shared" si="86"/>
        <v/>
      </c>
      <c r="BA345" s="132" t="str">
        <f t="shared" si="87"/>
        <v/>
      </c>
      <c r="BB345" s="132" t="str">
        <f t="shared" si="96"/>
        <v/>
      </c>
      <c r="BC345" s="132" t="str">
        <f t="shared" si="89"/>
        <v/>
      </c>
      <c r="BD345" s="132" t="str">
        <f t="shared" si="90"/>
        <v/>
      </c>
      <c r="BE345" s="132" t="str">
        <f t="shared" si="95"/>
        <v/>
      </c>
      <c r="BF345" s="132" t="str">
        <f t="shared" si="91"/>
        <v/>
      </c>
      <c r="BG345" s="132" t="str">
        <f t="shared" si="92"/>
        <v/>
      </c>
      <c r="BH345" s="132" t="str">
        <f t="shared" si="93"/>
        <v/>
      </c>
      <c r="BI345" s="125"/>
    </row>
    <row r="346" spans="1:61" s="132" customFormat="1" ht="13">
      <c r="A346" s="125" t="str">
        <f t="shared" si="79"/>
        <v/>
      </c>
      <c r="B346" s="130" t="str">
        <f t="shared" si="80"/>
        <v/>
      </c>
      <c r="C346" s="131"/>
      <c r="D346" s="125">
        <v>312</v>
      </c>
      <c r="E346" s="125" t="str">
        <f t="shared" si="81"/>
        <v/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35"/>
      <c r="AI346" s="125" t="str">
        <f t="shared" si="82"/>
        <v/>
      </c>
      <c r="AJ346" s="18"/>
      <c r="AK346" s="35"/>
      <c r="AL346" s="5"/>
      <c r="AM346" s="5"/>
      <c r="AN346" s="5"/>
      <c r="AO346" s="5"/>
      <c r="AP346" s="5"/>
      <c r="AQ346" s="133" t="str">
        <f t="shared" si="83"/>
        <v/>
      </c>
      <c r="AR346" s="133" t="str">
        <f t="shared" si="94"/>
        <v/>
      </c>
      <c r="AS346" s="7" t="str">
        <f>UPPER(IF($AH346="","",IF(COUNTIF($AS$34:$AS345,$AH346)&lt;1,$AH346,"")))</f>
        <v/>
      </c>
      <c r="AT346" s="133" t="str">
        <f t="shared" si="84"/>
        <v/>
      </c>
      <c r="AU346" s="19"/>
      <c r="AV346" s="16"/>
      <c r="AW346" s="134" t="str">
        <f t="shared" si="85"/>
        <v/>
      </c>
      <c r="AX346" s="5"/>
      <c r="AY346" s="144"/>
      <c r="AZ346" s="132" t="str">
        <f t="shared" si="86"/>
        <v/>
      </c>
      <c r="BA346" s="132" t="str">
        <f t="shared" si="87"/>
        <v/>
      </c>
      <c r="BB346" s="132" t="str">
        <f t="shared" si="96"/>
        <v/>
      </c>
      <c r="BC346" s="132" t="str">
        <f t="shared" si="89"/>
        <v/>
      </c>
      <c r="BD346" s="132" t="str">
        <f t="shared" si="90"/>
        <v/>
      </c>
      <c r="BE346" s="132" t="str">
        <f t="shared" si="95"/>
        <v/>
      </c>
      <c r="BF346" s="132" t="str">
        <f t="shared" si="91"/>
        <v/>
      </c>
      <c r="BG346" s="132" t="str">
        <f t="shared" si="92"/>
        <v/>
      </c>
      <c r="BH346" s="132" t="str">
        <f t="shared" si="93"/>
        <v/>
      </c>
      <c r="BI346" s="125"/>
    </row>
    <row r="347" spans="1:61" s="132" customFormat="1" ht="13">
      <c r="A347" s="125" t="str">
        <f t="shared" si="79"/>
        <v/>
      </c>
      <c r="B347" s="130" t="str">
        <f t="shared" si="80"/>
        <v/>
      </c>
      <c r="C347" s="131"/>
      <c r="D347" s="125">
        <v>313</v>
      </c>
      <c r="E347" s="125" t="str">
        <f t="shared" si="81"/>
        <v/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35"/>
      <c r="AI347" s="125" t="str">
        <f t="shared" si="82"/>
        <v/>
      </c>
      <c r="AJ347" s="18"/>
      <c r="AK347" s="35"/>
      <c r="AL347" s="5"/>
      <c r="AM347" s="5"/>
      <c r="AN347" s="5"/>
      <c r="AO347" s="5"/>
      <c r="AP347" s="5"/>
      <c r="AQ347" s="133" t="str">
        <f t="shared" si="83"/>
        <v/>
      </c>
      <c r="AR347" s="133" t="str">
        <f t="shared" si="94"/>
        <v/>
      </c>
      <c r="AS347" s="7" t="str">
        <f>UPPER(IF($AH347="","",IF(COUNTIF($AS$34:$AS346,$AH347)&lt;1,$AH347,"")))</f>
        <v/>
      </c>
      <c r="AT347" s="133" t="str">
        <f t="shared" si="84"/>
        <v/>
      </c>
      <c r="AU347" s="19"/>
      <c r="AV347" s="16"/>
      <c r="AW347" s="134" t="str">
        <f t="shared" si="85"/>
        <v/>
      </c>
      <c r="AX347" s="5"/>
      <c r="AY347" s="144"/>
      <c r="AZ347" s="132" t="str">
        <f t="shared" si="86"/>
        <v/>
      </c>
      <c r="BA347" s="132" t="str">
        <f t="shared" si="87"/>
        <v/>
      </c>
      <c r="BB347" s="132" t="str">
        <f t="shared" si="96"/>
        <v/>
      </c>
      <c r="BC347" s="132" t="str">
        <f t="shared" si="89"/>
        <v/>
      </c>
      <c r="BD347" s="132" t="str">
        <f t="shared" si="90"/>
        <v/>
      </c>
      <c r="BE347" s="132" t="str">
        <f t="shared" si="95"/>
        <v/>
      </c>
      <c r="BF347" s="132" t="str">
        <f t="shared" si="91"/>
        <v/>
      </c>
      <c r="BG347" s="132" t="str">
        <f t="shared" si="92"/>
        <v/>
      </c>
      <c r="BH347" s="132" t="str">
        <f t="shared" si="93"/>
        <v/>
      </c>
      <c r="BI347" s="125"/>
    </row>
    <row r="348" spans="1:61" s="132" customFormat="1" ht="13">
      <c r="A348" s="125" t="str">
        <f t="shared" si="79"/>
        <v/>
      </c>
      <c r="B348" s="130" t="str">
        <f t="shared" si="80"/>
        <v/>
      </c>
      <c r="C348" s="131"/>
      <c r="D348" s="125">
        <v>314</v>
      </c>
      <c r="E348" s="125" t="str">
        <f t="shared" si="81"/>
        <v/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35"/>
      <c r="AI348" s="125" t="str">
        <f t="shared" si="82"/>
        <v/>
      </c>
      <c r="AJ348" s="18"/>
      <c r="AK348" s="35"/>
      <c r="AL348" s="5"/>
      <c r="AM348" s="5"/>
      <c r="AN348" s="5"/>
      <c r="AO348" s="5"/>
      <c r="AP348" s="5"/>
      <c r="AQ348" s="133" t="str">
        <f t="shared" si="83"/>
        <v/>
      </c>
      <c r="AR348" s="133" t="str">
        <f t="shared" si="94"/>
        <v/>
      </c>
      <c r="AS348" s="7" t="str">
        <f>UPPER(IF($AH348="","",IF(COUNTIF($AS$34:$AS347,$AH348)&lt;1,$AH348,"")))</f>
        <v/>
      </c>
      <c r="AT348" s="133" t="str">
        <f t="shared" si="84"/>
        <v/>
      </c>
      <c r="AU348" s="19"/>
      <c r="AV348" s="16"/>
      <c r="AW348" s="134" t="str">
        <f t="shared" si="85"/>
        <v/>
      </c>
      <c r="AX348" s="5"/>
      <c r="AY348" s="144"/>
      <c r="AZ348" s="132" t="str">
        <f t="shared" si="86"/>
        <v/>
      </c>
      <c r="BA348" s="132" t="str">
        <f t="shared" si="87"/>
        <v/>
      </c>
      <c r="BB348" s="132" t="str">
        <f t="shared" si="96"/>
        <v/>
      </c>
      <c r="BC348" s="132" t="str">
        <f t="shared" si="89"/>
        <v/>
      </c>
      <c r="BD348" s="132" t="str">
        <f t="shared" si="90"/>
        <v/>
      </c>
      <c r="BE348" s="132" t="str">
        <f t="shared" si="95"/>
        <v/>
      </c>
      <c r="BF348" s="132" t="str">
        <f t="shared" si="91"/>
        <v/>
      </c>
      <c r="BG348" s="132" t="str">
        <f t="shared" si="92"/>
        <v/>
      </c>
      <c r="BH348" s="132" t="str">
        <f t="shared" si="93"/>
        <v/>
      </c>
      <c r="BI348" s="125"/>
    </row>
    <row r="349" spans="1:61" s="132" customFormat="1" ht="13">
      <c r="A349" s="125" t="str">
        <f t="shared" si="79"/>
        <v/>
      </c>
      <c r="B349" s="130" t="str">
        <f t="shared" si="80"/>
        <v/>
      </c>
      <c r="C349" s="131"/>
      <c r="D349" s="125">
        <v>315</v>
      </c>
      <c r="E349" s="125" t="str">
        <f t="shared" si="81"/>
        <v/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35"/>
      <c r="AI349" s="125" t="str">
        <f t="shared" si="82"/>
        <v/>
      </c>
      <c r="AJ349" s="18"/>
      <c r="AK349" s="35"/>
      <c r="AL349" s="5"/>
      <c r="AM349" s="5"/>
      <c r="AN349" s="5"/>
      <c r="AO349" s="5"/>
      <c r="AP349" s="5"/>
      <c r="AQ349" s="133" t="str">
        <f t="shared" si="83"/>
        <v/>
      </c>
      <c r="AR349" s="133" t="str">
        <f t="shared" si="94"/>
        <v/>
      </c>
      <c r="AS349" s="7" t="str">
        <f>UPPER(IF($AH349="","",IF(COUNTIF($AS$34:$AS348,$AH349)&lt;1,$AH349,"")))</f>
        <v/>
      </c>
      <c r="AT349" s="133" t="str">
        <f t="shared" si="84"/>
        <v/>
      </c>
      <c r="AU349" s="19"/>
      <c r="AV349" s="16"/>
      <c r="AW349" s="134" t="str">
        <f t="shared" si="85"/>
        <v/>
      </c>
      <c r="AX349" s="5"/>
      <c r="AY349" s="144"/>
      <c r="AZ349" s="132" t="str">
        <f t="shared" si="86"/>
        <v/>
      </c>
      <c r="BA349" s="132" t="str">
        <f t="shared" si="87"/>
        <v/>
      </c>
      <c r="BB349" s="132" t="str">
        <f t="shared" si="96"/>
        <v/>
      </c>
      <c r="BC349" s="132" t="str">
        <f t="shared" si="89"/>
        <v/>
      </c>
      <c r="BD349" s="132" t="str">
        <f t="shared" si="90"/>
        <v/>
      </c>
      <c r="BE349" s="132" t="str">
        <f t="shared" si="95"/>
        <v/>
      </c>
      <c r="BF349" s="132" t="str">
        <f t="shared" si="91"/>
        <v/>
      </c>
      <c r="BG349" s="132" t="str">
        <f t="shared" si="92"/>
        <v/>
      </c>
      <c r="BH349" s="132" t="str">
        <f t="shared" si="93"/>
        <v/>
      </c>
      <c r="BI349" s="125"/>
    </row>
    <row r="350" spans="1:61" s="132" customFormat="1" ht="13">
      <c r="A350" s="125" t="str">
        <f t="shared" si="79"/>
        <v/>
      </c>
      <c r="B350" s="130" t="str">
        <f t="shared" si="80"/>
        <v/>
      </c>
      <c r="C350" s="131"/>
      <c r="D350" s="125">
        <v>316</v>
      </c>
      <c r="E350" s="125" t="str">
        <f t="shared" si="81"/>
        <v/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35"/>
      <c r="AI350" s="125" t="str">
        <f t="shared" si="82"/>
        <v/>
      </c>
      <c r="AJ350" s="18"/>
      <c r="AK350" s="35"/>
      <c r="AL350" s="5"/>
      <c r="AM350" s="5"/>
      <c r="AN350" s="5"/>
      <c r="AO350" s="5"/>
      <c r="AP350" s="5"/>
      <c r="AQ350" s="133" t="str">
        <f t="shared" si="83"/>
        <v/>
      </c>
      <c r="AR350" s="133" t="str">
        <f t="shared" si="94"/>
        <v/>
      </c>
      <c r="AS350" s="7" t="str">
        <f>UPPER(IF($AH350="","",IF(COUNTIF($AS$34:$AS349,$AH350)&lt;1,$AH350,"")))</f>
        <v/>
      </c>
      <c r="AT350" s="133" t="str">
        <f t="shared" si="84"/>
        <v/>
      </c>
      <c r="AU350" s="19"/>
      <c r="AV350" s="16"/>
      <c r="AW350" s="134" t="str">
        <f t="shared" si="85"/>
        <v/>
      </c>
      <c r="AX350" s="5"/>
      <c r="AY350" s="144"/>
      <c r="AZ350" s="132" t="str">
        <f t="shared" si="86"/>
        <v/>
      </c>
      <c r="BA350" s="132" t="str">
        <f t="shared" si="87"/>
        <v/>
      </c>
      <c r="BB350" s="132" t="str">
        <f t="shared" si="96"/>
        <v/>
      </c>
      <c r="BC350" s="132" t="str">
        <f t="shared" si="89"/>
        <v/>
      </c>
      <c r="BD350" s="132" t="str">
        <f t="shared" si="90"/>
        <v/>
      </c>
      <c r="BE350" s="132" t="str">
        <f t="shared" si="95"/>
        <v/>
      </c>
      <c r="BF350" s="132" t="str">
        <f t="shared" si="91"/>
        <v/>
      </c>
      <c r="BG350" s="132" t="str">
        <f t="shared" si="92"/>
        <v/>
      </c>
      <c r="BH350" s="132" t="str">
        <f t="shared" si="93"/>
        <v/>
      </c>
      <c r="BI350" s="125"/>
    </row>
    <row r="351" spans="1:61" s="132" customFormat="1" ht="13">
      <c r="A351" s="125" t="str">
        <f t="shared" si="79"/>
        <v/>
      </c>
      <c r="B351" s="130" t="str">
        <f t="shared" si="80"/>
        <v/>
      </c>
      <c r="C351" s="131"/>
      <c r="D351" s="125">
        <v>317</v>
      </c>
      <c r="E351" s="125" t="str">
        <f t="shared" si="81"/>
        <v/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35"/>
      <c r="AI351" s="125" t="str">
        <f t="shared" si="82"/>
        <v/>
      </c>
      <c r="AJ351" s="18"/>
      <c r="AK351" s="35"/>
      <c r="AL351" s="5"/>
      <c r="AM351" s="5"/>
      <c r="AN351" s="5"/>
      <c r="AO351" s="5"/>
      <c r="AP351" s="5"/>
      <c r="AQ351" s="133" t="str">
        <f t="shared" si="83"/>
        <v/>
      </c>
      <c r="AR351" s="133" t="str">
        <f t="shared" si="94"/>
        <v/>
      </c>
      <c r="AS351" s="7" t="str">
        <f>UPPER(IF($AH351="","",IF(COUNTIF($AS$34:$AS350,$AH351)&lt;1,$AH351,"")))</f>
        <v/>
      </c>
      <c r="AT351" s="133" t="str">
        <f t="shared" si="84"/>
        <v/>
      </c>
      <c r="AU351" s="19"/>
      <c r="AV351" s="16"/>
      <c r="AW351" s="134" t="str">
        <f t="shared" si="85"/>
        <v/>
      </c>
      <c r="AX351" s="5"/>
      <c r="AY351" s="144"/>
      <c r="AZ351" s="132" t="str">
        <f t="shared" si="86"/>
        <v/>
      </c>
      <c r="BA351" s="132" t="str">
        <f t="shared" si="87"/>
        <v/>
      </c>
      <c r="BB351" s="132" t="str">
        <f t="shared" si="96"/>
        <v/>
      </c>
      <c r="BC351" s="132" t="str">
        <f t="shared" si="89"/>
        <v/>
      </c>
      <c r="BD351" s="132" t="str">
        <f t="shared" si="90"/>
        <v/>
      </c>
      <c r="BE351" s="132" t="str">
        <f t="shared" si="95"/>
        <v/>
      </c>
      <c r="BF351" s="132" t="str">
        <f t="shared" si="91"/>
        <v/>
      </c>
      <c r="BG351" s="132" t="str">
        <f t="shared" si="92"/>
        <v/>
      </c>
      <c r="BH351" s="132" t="str">
        <f t="shared" si="93"/>
        <v/>
      </c>
      <c r="BI351" s="125"/>
    </row>
    <row r="352" spans="1:61" s="132" customFormat="1" ht="13">
      <c r="A352" s="125" t="str">
        <f t="shared" si="79"/>
        <v/>
      </c>
      <c r="B352" s="130" t="str">
        <f t="shared" si="80"/>
        <v/>
      </c>
      <c r="C352" s="131"/>
      <c r="D352" s="125">
        <v>318</v>
      </c>
      <c r="E352" s="125" t="str">
        <f t="shared" si="81"/>
        <v/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35"/>
      <c r="AI352" s="125" t="str">
        <f t="shared" si="82"/>
        <v/>
      </c>
      <c r="AJ352" s="18"/>
      <c r="AK352" s="35"/>
      <c r="AL352" s="5"/>
      <c r="AM352" s="5"/>
      <c r="AN352" s="5"/>
      <c r="AO352" s="5"/>
      <c r="AP352" s="5"/>
      <c r="AQ352" s="133" t="str">
        <f t="shared" si="83"/>
        <v/>
      </c>
      <c r="AR352" s="133" t="str">
        <f t="shared" si="94"/>
        <v/>
      </c>
      <c r="AS352" s="7" t="str">
        <f>UPPER(IF($AH352="","",IF(COUNTIF($AS$34:$AS351,$AH352)&lt;1,$AH352,"")))</f>
        <v/>
      </c>
      <c r="AT352" s="133" t="str">
        <f t="shared" si="84"/>
        <v/>
      </c>
      <c r="AU352" s="19"/>
      <c r="AV352" s="16"/>
      <c r="AW352" s="134" t="str">
        <f t="shared" si="85"/>
        <v/>
      </c>
      <c r="AX352" s="5"/>
      <c r="AY352" s="144"/>
      <c r="AZ352" s="132" t="str">
        <f t="shared" si="86"/>
        <v/>
      </c>
      <c r="BA352" s="132" t="str">
        <f t="shared" si="87"/>
        <v/>
      </c>
      <c r="BB352" s="132" t="str">
        <f t="shared" si="96"/>
        <v/>
      </c>
      <c r="BC352" s="132" t="str">
        <f t="shared" si="89"/>
        <v/>
      </c>
      <c r="BD352" s="132" t="str">
        <f t="shared" si="90"/>
        <v/>
      </c>
      <c r="BE352" s="132" t="str">
        <f t="shared" si="95"/>
        <v/>
      </c>
      <c r="BF352" s="132" t="str">
        <f t="shared" si="91"/>
        <v/>
      </c>
      <c r="BG352" s="132" t="str">
        <f t="shared" si="92"/>
        <v/>
      </c>
      <c r="BH352" s="132" t="str">
        <f t="shared" si="93"/>
        <v/>
      </c>
      <c r="BI352" s="125"/>
    </row>
    <row r="353" spans="1:61" s="132" customFormat="1" ht="13">
      <c r="A353" s="125" t="str">
        <f t="shared" si="79"/>
        <v/>
      </c>
      <c r="B353" s="130" t="str">
        <f t="shared" si="80"/>
        <v/>
      </c>
      <c r="C353" s="131"/>
      <c r="D353" s="125">
        <v>319</v>
      </c>
      <c r="E353" s="125" t="str">
        <f t="shared" si="81"/>
        <v/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35"/>
      <c r="AI353" s="125" t="str">
        <f t="shared" si="82"/>
        <v/>
      </c>
      <c r="AJ353" s="18"/>
      <c r="AK353" s="35"/>
      <c r="AL353" s="5"/>
      <c r="AM353" s="5"/>
      <c r="AN353" s="5"/>
      <c r="AO353" s="5"/>
      <c r="AP353" s="5"/>
      <c r="AQ353" s="133" t="str">
        <f t="shared" si="83"/>
        <v/>
      </c>
      <c r="AR353" s="133" t="str">
        <f t="shared" si="94"/>
        <v/>
      </c>
      <c r="AS353" s="7" t="str">
        <f>UPPER(IF($AH353="","",IF(COUNTIF($AS$34:$AS352,$AH353)&lt;1,$AH353,"")))</f>
        <v/>
      </c>
      <c r="AT353" s="133" t="str">
        <f t="shared" si="84"/>
        <v/>
      </c>
      <c r="AU353" s="19"/>
      <c r="AV353" s="16"/>
      <c r="AW353" s="134" t="str">
        <f t="shared" si="85"/>
        <v/>
      </c>
      <c r="AX353" s="5"/>
      <c r="AY353" s="144"/>
      <c r="AZ353" s="132" t="str">
        <f t="shared" si="86"/>
        <v/>
      </c>
      <c r="BA353" s="132" t="str">
        <f t="shared" si="87"/>
        <v/>
      </c>
      <c r="BB353" s="132" t="str">
        <f t="shared" si="96"/>
        <v/>
      </c>
      <c r="BC353" s="132" t="str">
        <f t="shared" si="89"/>
        <v/>
      </c>
      <c r="BD353" s="132" t="str">
        <f t="shared" si="90"/>
        <v/>
      </c>
      <c r="BE353" s="132" t="str">
        <f t="shared" si="95"/>
        <v/>
      </c>
      <c r="BF353" s="132" t="str">
        <f t="shared" si="91"/>
        <v/>
      </c>
      <c r="BG353" s="132" t="str">
        <f t="shared" si="92"/>
        <v/>
      </c>
      <c r="BH353" s="132" t="str">
        <f t="shared" si="93"/>
        <v/>
      </c>
      <c r="BI353" s="125"/>
    </row>
    <row r="354" spans="1:61" s="132" customFormat="1" ht="13">
      <c r="A354" s="125" t="str">
        <f t="shared" si="79"/>
        <v/>
      </c>
      <c r="B354" s="130" t="str">
        <f t="shared" si="80"/>
        <v/>
      </c>
      <c r="C354" s="131"/>
      <c r="D354" s="125">
        <v>320</v>
      </c>
      <c r="E354" s="125" t="str">
        <f t="shared" si="81"/>
        <v/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35"/>
      <c r="AI354" s="125" t="str">
        <f t="shared" si="82"/>
        <v/>
      </c>
      <c r="AJ354" s="18"/>
      <c r="AK354" s="35"/>
      <c r="AL354" s="5"/>
      <c r="AM354" s="5"/>
      <c r="AN354" s="5"/>
      <c r="AO354" s="5"/>
      <c r="AP354" s="5"/>
      <c r="AQ354" s="133" t="str">
        <f t="shared" si="83"/>
        <v/>
      </c>
      <c r="AR354" s="133" t="str">
        <f t="shared" si="94"/>
        <v/>
      </c>
      <c r="AS354" s="7" t="str">
        <f>UPPER(IF($AH354="","",IF(COUNTIF($AS$34:$AS353,$AH354)&lt;1,$AH354,"")))</f>
        <v/>
      </c>
      <c r="AT354" s="133" t="str">
        <f t="shared" si="84"/>
        <v/>
      </c>
      <c r="AU354" s="19"/>
      <c r="AV354" s="16"/>
      <c r="AW354" s="134" t="str">
        <f t="shared" si="85"/>
        <v/>
      </c>
      <c r="AX354" s="5"/>
      <c r="AY354" s="144"/>
      <c r="AZ354" s="132" t="str">
        <f t="shared" si="86"/>
        <v/>
      </c>
      <c r="BA354" s="132" t="str">
        <f t="shared" si="87"/>
        <v/>
      </c>
      <c r="BB354" s="132" t="str">
        <f t="shared" si="96"/>
        <v/>
      </c>
      <c r="BC354" s="132" t="str">
        <f t="shared" si="89"/>
        <v/>
      </c>
      <c r="BD354" s="132" t="str">
        <f t="shared" si="90"/>
        <v/>
      </c>
      <c r="BE354" s="132" t="str">
        <f t="shared" si="95"/>
        <v/>
      </c>
      <c r="BF354" s="132" t="str">
        <f t="shared" si="91"/>
        <v/>
      </c>
      <c r="BG354" s="132" t="str">
        <f t="shared" si="92"/>
        <v/>
      </c>
      <c r="BH354" s="132" t="str">
        <f t="shared" si="93"/>
        <v/>
      </c>
      <c r="BI354" s="125"/>
    </row>
    <row r="355" spans="1:61" s="132" customFormat="1" ht="13">
      <c r="A355" s="125" t="str">
        <f t="shared" ref="A355:A418" si="97">UPPER(IF($I355="","",IF($I355&lt;$D$4,$H355&amp;"O",IF($H355="M",VLOOKUP($I355,$D$4:$F$11,2,0),IF($H355="F",VLOOKUP($I355,$D$4:$F$11,3,0))))))</f>
        <v/>
      </c>
      <c r="B355" s="130" t="str">
        <f t="shared" ref="B355:B418" si="98">IF(G355="","",IF(C355="","X",E355&amp;TEXT(C355,"000")))</f>
        <v/>
      </c>
      <c r="C355" s="131"/>
      <c r="D355" s="125">
        <v>321</v>
      </c>
      <c r="E355" s="125" t="str">
        <f t="shared" ref="E355:E418" si="99">IF(COUNTA($R355:$W355)&gt;0,$H355&amp;"O",IF(COUNTA($Z355:$AB355)&gt;0,$H355&amp;"O",IF($AY355="OPEN",$H355&amp;"O",$A355)))</f>
        <v/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35"/>
      <c r="AI355" s="125" t="str">
        <f t="shared" ref="AI355:AI418" si="100">IF(AH355="","",IF(COUNTIF(AH$35:AH$1035,$AH355)&lt;4,"每隊最少4人",IF(COUNTIF(AH$35:AH$1035,AH355)&gt;6,"每隊最多6人",COUNTIF(AH$35:AH$1035,AH355))))</f>
        <v/>
      </c>
      <c r="AJ355" s="18"/>
      <c r="AK355" s="35"/>
      <c r="AL355" s="5"/>
      <c r="AM355" s="5"/>
      <c r="AN355" s="5"/>
      <c r="AO355" s="5"/>
      <c r="AP355" s="5"/>
      <c r="AQ355" s="133" t="str">
        <f t="shared" ref="AQ355:AQ418" si="101">IF($I355="","",IF(COUNTA(L355:AE355)&gt;3,"超過3項個人項目",IF(COUNTA(L355:AE355)=0,"最少選1個人項目",IF(AL355="Y",0,IF(COUNTA(AK355)=1,COUNTA(L355:AE355)*($AQ$31+$AQ$32)+$AQ$30,IF(COUNTA(AK355)=0,COUNTA(L355:AE355)*($AQ$31+$AQ$30),"Error"))))))</f>
        <v/>
      </c>
      <c r="AR355" s="133" t="str">
        <f t="shared" si="94"/>
        <v/>
      </c>
      <c r="AS355" s="7" t="str">
        <f>UPPER(IF($AH355="","",IF(COUNTIF($AS$34:$AS354,$AH355)&lt;1,$AH355,"")))</f>
        <v/>
      </c>
      <c r="AT355" s="133" t="str">
        <f t="shared" ref="AT355:AT418" si="102">IF(E355="","",IF(AJ355="",AQ355+AR355+AU355,AQ355+AR355+AU355+$AJ$34))</f>
        <v/>
      </c>
      <c r="AU355" s="19"/>
      <c r="AV355" s="16"/>
      <c r="AW355" s="134" t="str">
        <f t="shared" ref="AW355:AW418" si="103">IF(AT355="","",IF(AV355-AT355=0,"",AV355-AT355))</f>
        <v/>
      </c>
      <c r="AX355" s="5"/>
      <c r="AY355" s="144"/>
      <c r="AZ355" s="132" t="str">
        <f t="shared" ref="AZ355:AZ418" si="104">B355</f>
        <v/>
      </c>
      <c r="BA355" s="132" t="str">
        <f t="shared" ref="BA355:BA418" si="105">E355</f>
        <v/>
      </c>
      <c r="BB355" s="132" t="str">
        <f t="shared" si="96"/>
        <v/>
      </c>
      <c r="BC355" s="132" t="str">
        <f t="shared" ref="BC355:BC418" si="106">UPPER(TRIM($G355))</f>
        <v/>
      </c>
      <c r="BD355" s="132" t="str">
        <f t="shared" ref="BD355:BD418" si="107">UPPER(TRIM(CONCATENATE(L355&amp;" ",M355&amp;" ",N355&amp;" ",O355&amp;" ",P355&amp;" ",Q355&amp;" ",R355&amp;" ",S355&amp;" ",T355&amp;" ",U355&amp;" ",V355&amp;" ",W355&amp;" ",X355&amp;" ",Y355&amp;" ",Z355&amp;" ",AA355&amp;" ",AB355&amp;" ",AC355&amp;" ",AD355&amp;" ",AE355&amp;" ",AF355&amp;" ",AG355)))</f>
        <v/>
      </c>
      <c r="BE355" s="132" t="str">
        <f t="shared" si="95"/>
        <v/>
      </c>
      <c r="BF355" s="132" t="str">
        <f t="shared" ref="BF355:BF418" si="108">IF(AN355="","",UPPER(AN355))</f>
        <v/>
      </c>
      <c r="BG355" s="132" t="str">
        <f t="shared" ref="BG355:BG418" si="109">IF(AO355="","",PROPER(AO355))</f>
        <v/>
      </c>
      <c r="BH355" s="132" t="str">
        <f t="shared" ref="BH355:BH418" si="110">IF(AX355="","",PROPER(AX355))</f>
        <v/>
      </c>
      <c r="BI355" s="125"/>
    </row>
    <row r="356" spans="1:61" s="132" customFormat="1" ht="13">
      <c r="A356" s="125" t="str">
        <f t="shared" si="97"/>
        <v/>
      </c>
      <c r="B356" s="130" t="str">
        <f t="shared" si="98"/>
        <v/>
      </c>
      <c r="C356" s="131"/>
      <c r="D356" s="125">
        <v>322</v>
      </c>
      <c r="E356" s="125" t="str">
        <f t="shared" si="99"/>
        <v/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35"/>
      <c r="AI356" s="125" t="str">
        <f t="shared" si="100"/>
        <v/>
      </c>
      <c r="AJ356" s="18"/>
      <c r="AK356" s="35"/>
      <c r="AL356" s="5"/>
      <c r="AM356" s="5"/>
      <c r="AN356" s="5"/>
      <c r="AO356" s="5"/>
      <c r="AP356" s="5"/>
      <c r="AQ356" s="133" t="str">
        <f t="shared" si="101"/>
        <v/>
      </c>
      <c r="AR356" s="133" t="str">
        <f t="shared" ref="AR356:AR419" si="111">IF(I357="","",IF(COUNTA(AF356:AG356)&gt;1,"只可選1項接力",IF(AS356="",0,$AR$31)))</f>
        <v/>
      </c>
      <c r="AS356" s="7" t="str">
        <f>UPPER(IF($AH356="","",IF(COUNTIF($AS$34:$AS355,$AH356)&lt;1,$AH356,"")))</f>
        <v/>
      </c>
      <c r="AT356" s="133" t="str">
        <f t="shared" si="102"/>
        <v/>
      </c>
      <c r="AU356" s="19"/>
      <c r="AV356" s="16"/>
      <c r="AW356" s="134" t="str">
        <f t="shared" si="103"/>
        <v/>
      </c>
      <c r="AX356" s="5"/>
      <c r="AY356" s="144"/>
      <c r="AZ356" s="132" t="str">
        <f t="shared" si="104"/>
        <v/>
      </c>
      <c r="BA356" s="132" t="str">
        <f t="shared" si="105"/>
        <v/>
      </c>
      <c r="BB356" s="132" t="str">
        <f t="shared" si="96"/>
        <v/>
      </c>
      <c r="BC356" s="132" t="str">
        <f t="shared" si="106"/>
        <v/>
      </c>
      <c r="BD356" s="132" t="str">
        <f t="shared" si="107"/>
        <v/>
      </c>
      <c r="BE356" s="132" t="str">
        <f t="shared" ref="BE356:BE419" si="112">IF(AH356="","",UPPER(AH356))</f>
        <v/>
      </c>
      <c r="BF356" s="132" t="str">
        <f t="shared" si="108"/>
        <v/>
      </c>
      <c r="BG356" s="132" t="str">
        <f t="shared" si="109"/>
        <v/>
      </c>
      <c r="BH356" s="132" t="str">
        <f t="shared" si="110"/>
        <v/>
      </c>
      <c r="BI356" s="125"/>
    </row>
    <row r="357" spans="1:61" s="132" customFormat="1" ht="13">
      <c r="A357" s="125" t="str">
        <f t="shared" si="97"/>
        <v/>
      </c>
      <c r="B357" s="130" t="str">
        <f t="shared" si="98"/>
        <v/>
      </c>
      <c r="C357" s="131"/>
      <c r="D357" s="125">
        <v>323</v>
      </c>
      <c r="E357" s="125" t="str">
        <f t="shared" si="99"/>
        <v/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35"/>
      <c r="AI357" s="125" t="str">
        <f t="shared" si="100"/>
        <v/>
      </c>
      <c r="AJ357" s="18"/>
      <c r="AK357" s="35"/>
      <c r="AL357" s="5"/>
      <c r="AM357" s="5"/>
      <c r="AN357" s="5"/>
      <c r="AO357" s="5"/>
      <c r="AP357" s="5"/>
      <c r="AQ357" s="133" t="str">
        <f t="shared" si="101"/>
        <v/>
      </c>
      <c r="AR357" s="133" t="str">
        <f t="shared" si="111"/>
        <v/>
      </c>
      <c r="AS357" s="7" t="str">
        <f>UPPER(IF($AH357="","",IF(COUNTIF($AS$34:$AS356,$AH357)&lt;1,$AH357,"")))</f>
        <v/>
      </c>
      <c r="AT357" s="133" t="str">
        <f t="shared" si="102"/>
        <v/>
      </c>
      <c r="AU357" s="19"/>
      <c r="AV357" s="16"/>
      <c r="AW357" s="134" t="str">
        <f t="shared" si="103"/>
        <v/>
      </c>
      <c r="AX357" s="5"/>
      <c r="AY357" s="144"/>
      <c r="AZ357" s="132" t="str">
        <f t="shared" si="104"/>
        <v/>
      </c>
      <c r="BA357" s="132" t="str">
        <f t="shared" si="105"/>
        <v/>
      </c>
      <c r="BB357" s="132" t="str">
        <f t="shared" si="96"/>
        <v/>
      </c>
      <c r="BC357" s="132" t="str">
        <f t="shared" si="106"/>
        <v/>
      </c>
      <c r="BD357" s="132" t="str">
        <f t="shared" si="107"/>
        <v/>
      </c>
      <c r="BE357" s="132" t="str">
        <f t="shared" si="112"/>
        <v/>
      </c>
      <c r="BF357" s="132" t="str">
        <f t="shared" si="108"/>
        <v/>
      </c>
      <c r="BG357" s="132" t="str">
        <f t="shared" si="109"/>
        <v/>
      </c>
      <c r="BH357" s="132" t="str">
        <f t="shared" si="110"/>
        <v/>
      </c>
      <c r="BI357" s="125"/>
    </row>
    <row r="358" spans="1:61" s="132" customFormat="1" ht="13">
      <c r="A358" s="125" t="str">
        <f t="shared" si="97"/>
        <v/>
      </c>
      <c r="B358" s="130" t="str">
        <f t="shared" si="98"/>
        <v/>
      </c>
      <c r="C358" s="131"/>
      <c r="D358" s="125">
        <v>324</v>
      </c>
      <c r="E358" s="125" t="str">
        <f t="shared" si="99"/>
        <v/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35"/>
      <c r="AI358" s="125" t="str">
        <f t="shared" si="100"/>
        <v/>
      </c>
      <c r="AJ358" s="18"/>
      <c r="AK358" s="35"/>
      <c r="AL358" s="5"/>
      <c r="AM358" s="5"/>
      <c r="AN358" s="5"/>
      <c r="AO358" s="5"/>
      <c r="AP358" s="5"/>
      <c r="AQ358" s="133" t="str">
        <f t="shared" si="101"/>
        <v/>
      </c>
      <c r="AR358" s="133" t="str">
        <f t="shared" si="111"/>
        <v/>
      </c>
      <c r="AS358" s="7" t="str">
        <f>UPPER(IF($AH358="","",IF(COUNTIF($AS$34:$AS357,$AH358)&lt;1,$AH358,"")))</f>
        <v/>
      </c>
      <c r="AT358" s="133" t="str">
        <f t="shared" si="102"/>
        <v/>
      </c>
      <c r="AU358" s="19"/>
      <c r="AV358" s="16"/>
      <c r="AW358" s="134" t="str">
        <f t="shared" si="103"/>
        <v/>
      </c>
      <c r="AX358" s="5"/>
      <c r="AY358" s="144"/>
      <c r="AZ358" s="132" t="str">
        <f t="shared" si="104"/>
        <v/>
      </c>
      <c r="BA358" s="132" t="str">
        <f t="shared" si="105"/>
        <v/>
      </c>
      <c r="BB358" s="132" t="str">
        <f t="shared" si="96"/>
        <v/>
      </c>
      <c r="BC358" s="132" t="str">
        <f t="shared" si="106"/>
        <v/>
      </c>
      <c r="BD358" s="132" t="str">
        <f t="shared" si="107"/>
        <v/>
      </c>
      <c r="BE358" s="132" t="str">
        <f t="shared" si="112"/>
        <v/>
      </c>
      <c r="BF358" s="132" t="str">
        <f t="shared" si="108"/>
        <v/>
      </c>
      <c r="BG358" s="132" t="str">
        <f t="shared" si="109"/>
        <v/>
      </c>
      <c r="BH358" s="132" t="str">
        <f t="shared" si="110"/>
        <v/>
      </c>
      <c r="BI358" s="125"/>
    </row>
    <row r="359" spans="1:61" s="132" customFormat="1" ht="13">
      <c r="A359" s="125" t="str">
        <f t="shared" si="97"/>
        <v/>
      </c>
      <c r="B359" s="130" t="str">
        <f t="shared" si="98"/>
        <v/>
      </c>
      <c r="C359" s="131"/>
      <c r="D359" s="125">
        <v>325</v>
      </c>
      <c r="E359" s="125" t="str">
        <f t="shared" si="99"/>
        <v/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35"/>
      <c r="AI359" s="125" t="str">
        <f t="shared" si="100"/>
        <v/>
      </c>
      <c r="AJ359" s="18"/>
      <c r="AK359" s="35"/>
      <c r="AL359" s="5"/>
      <c r="AM359" s="5"/>
      <c r="AN359" s="5"/>
      <c r="AO359" s="5"/>
      <c r="AP359" s="5"/>
      <c r="AQ359" s="133" t="str">
        <f t="shared" si="101"/>
        <v/>
      </c>
      <c r="AR359" s="133" t="str">
        <f t="shared" si="111"/>
        <v/>
      </c>
      <c r="AS359" s="7" t="str">
        <f>UPPER(IF($AH359="","",IF(COUNTIF($AS$34:$AS358,$AH359)&lt;1,$AH359,"")))</f>
        <v/>
      </c>
      <c r="AT359" s="133" t="str">
        <f t="shared" si="102"/>
        <v/>
      </c>
      <c r="AU359" s="19"/>
      <c r="AV359" s="16"/>
      <c r="AW359" s="134" t="str">
        <f t="shared" si="103"/>
        <v/>
      </c>
      <c r="AX359" s="5"/>
      <c r="AY359" s="144"/>
      <c r="AZ359" s="132" t="str">
        <f t="shared" si="104"/>
        <v/>
      </c>
      <c r="BA359" s="132" t="str">
        <f t="shared" si="105"/>
        <v/>
      </c>
      <c r="BB359" s="132" t="str">
        <f t="shared" si="96"/>
        <v/>
      </c>
      <c r="BC359" s="132" t="str">
        <f t="shared" si="106"/>
        <v/>
      </c>
      <c r="BD359" s="132" t="str">
        <f t="shared" si="107"/>
        <v/>
      </c>
      <c r="BE359" s="132" t="str">
        <f t="shared" si="112"/>
        <v/>
      </c>
      <c r="BF359" s="132" t="str">
        <f t="shared" si="108"/>
        <v/>
      </c>
      <c r="BG359" s="132" t="str">
        <f t="shared" si="109"/>
        <v/>
      </c>
      <c r="BH359" s="132" t="str">
        <f t="shared" si="110"/>
        <v/>
      </c>
      <c r="BI359" s="125"/>
    </row>
    <row r="360" spans="1:61" s="132" customFormat="1" ht="13">
      <c r="A360" s="125" t="str">
        <f t="shared" si="97"/>
        <v/>
      </c>
      <c r="B360" s="130" t="str">
        <f t="shared" si="98"/>
        <v/>
      </c>
      <c r="C360" s="131"/>
      <c r="D360" s="125">
        <v>326</v>
      </c>
      <c r="E360" s="125" t="str">
        <f t="shared" si="99"/>
        <v/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35"/>
      <c r="AI360" s="125" t="str">
        <f t="shared" si="100"/>
        <v/>
      </c>
      <c r="AJ360" s="18"/>
      <c r="AK360" s="35"/>
      <c r="AL360" s="5"/>
      <c r="AM360" s="5"/>
      <c r="AN360" s="5"/>
      <c r="AO360" s="5"/>
      <c r="AP360" s="5"/>
      <c r="AQ360" s="133" t="str">
        <f t="shared" si="101"/>
        <v/>
      </c>
      <c r="AR360" s="133" t="str">
        <f t="shared" si="111"/>
        <v/>
      </c>
      <c r="AS360" s="7" t="str">
        <f>UPPER(IF($AH360="","",IF(COUNTIF($AS$34:$AS359,$AH360)&lt;1,$AH360,"")))</f>
        <v/>
      </c>
      <c r="AT360" s="133" t="str">
        <f t="shared" si="102"/>
        <v/>
      </c>
      <c r="AU360" s="19"/>
      <c r="AV360" s="16"/>
      <c r="AW360" s="134" t="str">
        <f t="shared" si="103"/>
        <v/>
      </c>
      <c r="AX360" s="5"/>
      <c r="AY360" s="144"/>
      <c r="AZ360" s="132" t="str">
        <f t="shared" si="104"/>
        <v/>
      </c>
      <c r="BA360" s="132" t="str">
        <f t="shared" si="105"/>
        <v/>
      </c>
      <c r="BB360" s="132" t="str">
        <f t="shared" si="96"/>
        <v/>
      </c>
      <c r="BC360" s="132" t="str">
        <f t="shared" si="106"/>
        <v/>
      </c>
      <c r="BD360" s="132" t="str">
        <f t="shared" si="107"/>
        <v/>
      </c>
      <c r="BE360" s="132" t="str">
        <f t="shared" si="112"/>
        <v/>
      </c>
      <c r="BF360" s="132" t="str">
        <f t="shared" si="108"/>
        <v/>
      </c>
      <c r="BG360" s="132" t="str">
        <f t="shared" si="109"/>
        <v/>
      </c>
      <c r="BH360" s="132" t="str">
        <f t="shared" si="110"/>
        <v/>
      </c>
      <c r="BI360" s="125"/>
    </row>
    <row r="361" spans="1:61" s="132" customFormat="1" ht="13">
      <c r="A361" s="125" t="str">
        <f t="shared" si="97"/>
        <v/>
      </c>
      <c r="B361" s="130" t="str">
        <f t="shared" si="98"/>
        <v/>
      </c>
      <c r="C361" s="131"/>
      <c r="D361" s="125">
        <v>327</v>
      </c>
      <c r="E361" s="125" t="str">
        <f t="shared" si="99"/>
        <v/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35"/>
      <c r="AI361" s="125" t="str">
        <f t="shared" si="100"/>
        <v/>
      </c>
      <c r="AJ361" s="18"/>
      <c r="AK361" s="35"/>
      <c r="AL361" s="5"/>
      <c r="AM361" s="5"/>
      <c r="AN361" s="5"/>
      <c r="AO361" s="5"/>
      <c r="AP361" s="5"/>
      <c r="AQ361" s="133" t="str">
        <f t="shared" si="101"/>
        <v/>
      </c>
      <c r="AR361" s="133" t="str">
        <f t="shared" si="111"/>
        <v/>
      </c>
      <c r="AS361" s="7" t="str">
        <f>UPPER(IF($AH361="","",IF(COUNTIF($AS$34:$AS360,$AH361)&lt;1,$AH361,"")))</f>
        <v/>
      </c>
      <c r="AT361" s="133" t="str">
        <f t="shared" si="102"/>
        <v/>
      </c>
      <c r="AU361" s="19"/>
      <c r="AV361" s="16"/>
      <c r="AW361" s="134" t="str">
        <f t="shared" si="103"/>
        <v/>
      </c>
      <c r="AX361" s="5"/>
      <c r="AY361" s="144"/>
      <c r="AZ361" s="132" t="str">
        <f t="shared" si="104"/>
        <v/>
      </c>
      <c r="BA361" s="132" t="str">
        <f t="shared" si="105"/>
        <v/>
      </c>
      <c r="BB361" s="132" t="str">
        <f t="shared" si="96"/>
        <v/>
      </c>
      <c r="BC361" s="132" t="str">
        <f t="shared" si="106"/>
        <v/>
      </c>
      <c r="BD361" s="132" t="str">
        <f t="shared" si="107"/>
        <v/>
      </c>
      <c r="BE361" s="132" t="str">
        <f t="shared" si="112"/>
        <v/>
      </c>
      <c r="BF361" s="132" t="str">
        <f t="shared" si="108"/>
        <v/>
      </c>
      <c r="BG361" s="132" t="str">
        <f t="shared" si="109"/>
        <v/>
      </c>
      <c r="BH361" s="132" t="str">
        <f t="shared" si="110"/>
        <v/>
      </c>
      <c r="BI361" s="125"/>
    </row>
    <row r="362" spans="1:61" s="132" customFormat="1" ht="13">
      <c r="A362" s="125" t="str">
        <f t="shared" si="97"/>
        <v/>
      </c>
      <c r="B362" s="130" t="str">
        <f t="shared" si="98"/>
        <v/>
      </c>
      <c r="C362" s="131"/>
      <c r="D362" s="125">
        <v>328</v>
      </c>
      <c r="E362" s="125" t="str">
        <f t="shared" si="99"/>
        <v/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35"/>
      <c r="AI362" s="125" t="str">
        <f t="shared" si="100"/>
        <v/>
      </c>
      <c r="AJ362" s="18"/>
      <c r="AK362" s="35"/>
      <c r="AL362" s="5"/>
      <c r="AM362" s="5"/>
      <c r="AN362" s="5"/>
      <c r="AO362" s="5"/>
      <c r="AP362" s="5"/>
      <c r="AQ362" s="133" t="str">
        <f t="shared" si="101"/>
        <v/>
      </c>
      <c r="AR362" s="133" t="str">
        <f t="shared" si="111"/>
        <v/>
      </c>
      <c r="AS362" s="7" t="str">
        <f>UPPER(IF($AH362="","",IF(COUNTIF($AS$34:$AS361,$AH362)&lt;1,$AH362,"")))</f>
        <v/>
      </c>
      <c r="AT362" s="133" t="str">
        <f t="shared" si="102"/>
        <v/>
      </c>
      <c r="AU362" s="19"/>
      <c r="AV362" s="16"/>
      <c r="AW362" s="134" t="str">
        <f t="shared" si="103"/>
        <v/>
      </c>
      <c r="AX362" s="5"/>
      <c r="AY362" s="144"/>
      <c r="AZ362" s="132" t="str">
        <f t="shared" si="104"/>
        <v/>
      </c>
      <c r="BA362" s="132" t="str">
        <f t="shared" si="105"/>
        <v/>
      </c>
      <c r="BB362" s="132" t="str">
        <f t="shared" si="96"/>
        <v/>
      </c>
      <c r="BC362" s="132" t="str">
        <f t="shared" si="106"/>
        <v/>
      </c>
      <c r="BD362" s="132" t="str">
        <f t="shared" si="107"/>
        <v/>
      </c>
      <c r="BE362" s="132" t="str">
        <f t="shared" si="112"/>
        <v/>
      </c>
      <c r="BF362" s="132" t="str">
        <f t="shared" si="108"/>
        <v/>
      </c>
      <c r="BG362" s="132" t="str">
        <f t="shared" si="109"/>
        <v/>
      </c>
      <c r="BH362" s="132" t="str">
        <f t="shared" si="110"/>
        <v/>
      </c>
      <c r="BI362" s="125"/>
    </row>
    <row r="363" spans="1:61" s="132" customFormat="1" ht="13">
      <c r="A363" s="125" t="str">
        <f t="shared" si="97"/>
        <v/>
      </c>
      <c r="B363" s="130" t="str">
        <f t="shared" si="98"/>
        <v/>
      </c>
      <c r="C363" s="131"/>
      <c r="D363" s="125">
        <v>329</v>
      </c>
      <c r="E363" s="125" t="str">
        <f t="shared" si="99"/>
        <v/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35"/>
      <c r="AI363" s="125" t="str">
        <f t="shared" si="100"/>
        <v/>
      </c>
      <c r="AJ363" s="18"/>
      <c r="AK363" s="35"/>
      <c r="AL363" s="5"/>
      <c r="AM363" s="5"/>
      <c r="AN363" s="5"/>
      <c r="AO363" s="5"/>
      <c r="AP363" s="5"/>
      <c r="AQ363" s="133" t="str">
        <f t="shared" si="101"/>
        <v/>
      </c>
      <c r="AR363" s="133" t="str">
        <f t="shared" si="111"/>
        <v/>
      </c>
      <c r="AS363" s="7" t="str">
        <f>UPPER(IF($AH363="","",IF(COUNTIF($AS$34:$AS362,$AH363)&lt;1,$AH363,"")))</f>
        <v/>
      </c>
      <c r="AT363" s="133" t="str">
        <f t="shared" si="102"/>
        <v/>
      </c>
      <c r="AU363" s="19"/>
      <c r="AV363" s="16"/>
      <c r="AW363" s="134" t="str">
        <f t="shared" si="103"/>
        <v/>
      </c>
      <c r="AX363" s="5"/>
      <c r="AY363" s="144"/>
      <c r="AZ363" s="132" t="str">
        <f t="shared" si="104"/>
        <v/>
      </c>
      <c r="BA363" s="132" t="str">
        <f t="shared" si="105"/>
        <v/>
      </c>
      <c r="BB363" s="132" t="str">
        <f t="shared" si="96"/>
        <v/>
      </c>
      <c r="BC363" s="132" t="str">
        <f t="shared" si="106"/>
        <v/>
      </c>
      <c r="BD363" s="132" t="str">
        <f t="shared" si="107"/>
        <v/>
      </c>
      <c r="BE363" s="132" t="str">
        <f t="shared" si="112"/>
        <v/>
      </c>
      <c r="BF363" s="132" t="str">
        <f t="shared" si="108"/>
        <v/>
      </c>
      <c r="BG363" s="132" t="str">
        <f t="shared" si="109"/>
        <v/>
      </c>
      <c r="BH363" s="132" t="str">
        <f t="shared" si="110"/>
        <v/>
      </c>
      <c r="BI363" s="125"/>
    </row>
    <row r="364" spans="1:61" s="132" customFormat="1" ht="13">
      <c r="A364" s="125" t="str">
        <f t="shared" si="97"/>
        <v/>
      </c>
      <c r="B364" s="130" t="str">
        <f t="shared" si="98"/>
        <v/>
      </c>
      <c r="C364" s="131"/>
      <c r="D364" s="125">
        <v>330</v>
      </c>
      <c r="E364" s="125" t="str">
        <f t="shared" si="99"/>
        <v/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35"/>
      <c r="AI364" s="125" t="str">
        <f t="shared" si="100"/>
        <v/>
      </c>
      <c r="AJ364" s="18"/>
      <c r="AK364" s="35"/>
      <c r="AL364" s="5"/>
      <c r="AM364" s="5"/>
      <c r="AN364" s="5"/>
      <c r="AO364" s="5"/>
      <c r="AP364" s="5"/>
      <c r="AQ364" s="133" t="str">
        <f t="shared" si="101"/>
        <v/>
      </c>
      <c r="AR364" s="133" t="str">
        <f t="shared" si="111"/>
        <v/>
      </c>
      <c r="AS364" s="7" t="str">
        <f>UPPER(IF($AH364="","",IF(COUNTIF($AS$34:$AS363,$AH364)&lt;1,$AH364,"")))</f>
        <v/>
      </c>
      <c r="AT364" s="133" t="str">
        <f t="shared" si="102"/>
        <v/>
      </c>
      <c r="AU364" s="19"/>
      <c r="AV364" s="16"/>
      <c r="AW364" s="134" t="str">
        <f t="shared" si="103"/>
        <v/>
      </c>
      <c r="AX364" s="5"/>
      <c r="AY364" s="144"/>
      <c r="AZ364" s="132" t="str">
        <f t="shared" si="104"/>
        <v/>
      </c>
      <c r="BA364" s="132" t="str">
        <f t="shared" si="105"/>
        <v/>
      </c>
      <c r="BB364" s="132" t="str">
        <f t="shared" si="96"/>
        <v/>
      </c>
      <c r="BC364" s="132" t="str">
        <f t="shared" si="106"/>
        <v/>
      </c>
      <c r="BD364" s="132" t="str">
        <f t="shared" si="107"/>
        <v/>
      </c>
      <c r="BE364" s="132" t="str">
        <f t="shared" si="112"/>
        <v/>
      </c>
      <c r="BF364" s="132" t="str">
        <f t="shared" si="108"/>
        <v/>
      </c>
      <c r="BG364" s="132" t="str">
        <f t="shared" si="109"/>
        <v/>
      </c>
      <c r="BH364" s="132" t="str">
        <f t="shared" si="110"/>
        <v/>
      </c>
      <c r="BI364" s="125"/>
    </row>
    <row r="365" spans="1:61" s="132" customFormat="1" ht="13">
      <c r="A365" s="125" t="str">
        <f t="shared" si="97"/>
        <v/>
      </c>
      <c r="B365" s="130" t="str">
        <f t="shared" si="98"/>
        <v/>
      </c>
      <c r="C365" s="131"/>
      <c r="D365" s="125">
        <v>331</v>
      </c>
      <c r="E365" s="125" t="str">
        <f t="shared" si="99"/>
        <v/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35"/>
      <c r="AI365" s="125" t="str">
        <f t="shared" si="100"/>
        <v/>
      </c>
      <c r="AJ365" s="18"/>
      <c r="AK365" s="35"/>
      <c r="AL365" s="5"/>
      <c r="AM365" s="5"/>
      <c r="AN365" s="5"/>
      <c r="AO365" s="5"/>
      <c r="AP365" s="5"/>
      <c r="AQ365" s="133" t="str">
        <f t="shared" si="101"/>
        <v/>
      </c>
      <c r="AR365" s="133" t="str">
        <f t="shared" si="111"/>
        <v/>
      </c>
      <c r="AS365" s="7" t="str">
        <f>UPPER(IF($AH365="","",IF(COUNTIF($AS$34:$AS364,$AH365)&lt;1,$AH365,"")))</f>
        <v/>
      </c>
      <c r="AT365" s="133" t="str">
        <f t="shared" si="102"/>
        <v/>
      </c>
      <c r="AU365" s="19"/>
      <c r="AV365" s="16"/>
      <c r="AW365" s="134" t="str">
        <f t="shared" si="103"/>
        <v/>
      </c>
      <c r="AX365" s="5"/>
      <c r="AY365" s="144"/>
      <c r="AZ365" s="132" t="str">
        <f t="shared" si="104"/>
        <v/>
      </c>
      <c r="BA365" s="132" t="str">
        <f t="shared" si="105"/>
        <v/>
      </c>
      <c r="BB365" s="132" t="str">
        <f t="shared" si="96"/>
        <v/>
      </c>
      <c r="BC365" s="132" t="str">
        <f t="shared" si="106"/>
        <v/>
      </c>
      <c r="BD365" s="132" t="str">
        <f t="shared" si="107"/>
        <v/>
      </c>
      <c r="BE365" s="132" t="str">
        <f t="shared" si="112"/>
        <v/>
      </c>
      <c r="BF365" s="132" t="str">
        <f t="shared" si="108"/>
        <v/>
      </c>
      <c r="BG365" s="132" t="str">
        <f t="shared" si="109"/>
        <v/>
      </c>
      <c r="BH365" s="132" t="str">
        <f t="shared" si="110"/>
        <v/>
      </c>
      <c r="BI365" s="125"/>
    </row>
    <row r="366" spans="1:61" s="132" customFormat="1" ht="13">
      <c r="A366" s="125" t="str">
        <f t="shared" si="97"/>
        <v/>
      </c>
      <c r="B366" s="130" t="str">
        <f t="shared" si="98"/>
        <v/>
      </c>
      <c r="C366" s="131"/>
      <c r="D366" s="125">
        <v>332</v>
      </c>
      <c r="E366" s="125" t="str">
        <f t="shared" si="99"/>
        <v/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35"/>
      <c r="AI366" s="125" t="str">
        <f t="shared" si="100"/>
        <v/>
      </c>
      <c r="AJ366" s="18"/>
      <c r="AK366" s="35"/>
      <c r="AL366" s="5"/>
      <c r="AM366" s="5"/>
      <c r="AN366" s="5"/>
      <c r="AO366" s="5"/>
      <c r="AP366" s="5"/>
      <c r="AQ366" s="133" t="str">
        <f t="shared" si="101"/>
        <v/>
      </c>
      <c r="AR366" s="133" t="str">
        <f t="shared" si="111"/>
        <v/>
      </c>
      <c r="AS366" s="7" t="str">
        <f>UPPER(IF($AH366="","",IF(COUNTIF($AS$34:$AS365,$AH366)&lt;1,$AH366,"")))</f>
        <v/>
      </c>
      <c r="AT366" s="133" t="str">
        <f t="shared" si="102"/>
        <v/>
      </c>
      <c r="AU366" s="19"/>
      <c r="AV366" s="16"/>
      <c r="AW366" s="134" t="str">
        <f t="shared" si="103"/>
        <v/>
      </c>
      <c r="AX366" s="5"/>
      <c r="AY366" s="144"/>
      <c r="AZ366" s="132" t="str">
        <f t="shared" si="104"/>
        <v/>
      </c>
      <c r="BA366" s="132" t="str">
        <f t="shared" si="105"/>
        <v/>
      </c>
      <c r="BB366" s="132" t="str">
        <f t="shared" si="96"/>
        <v/>
      </c>
      <c r="BC366" s="132" t="str">
        <f t="shared" si="106"/>
        <v/>
      </c>
      <c r="BD366" s="132" t="str">
        <f t="shared" si="107"/>
        <v/>
      </c>
      <c r="BE366" s="132" t="str">
        <f t="shared" si="112"/>
        <v/>
      </c>
      <c r="BF366" s="132" t="str">
        <f t="shared" si="108"/>
        <v/>
      </c>
      <c r="BG366" s="132" t="str">
        <f t="shared" si="109"/>
        <v/>
      </c>
      <c r="BH366" s="132" t="str">
        <f t="shared" si="110"/>
        <v/>
      </c>
      <c r="BI366" s="125"/>
    </row>
    <row r="367" spans="1:61" s="132" customFormat="1" ht="13">
      <c r="A367" s="125" t="str">
        <f t="shared" si="97"/>
        <v/>
      </c>
      <c r="B367" s="130" t="str">
        <f t="shared" si="98"/>
        <v/>
      </c>
      <c r="C367" s="131"/>
      <c r="D367" s="125">
        <v>333</v>
      </c>
      <c r="E367" s="125" t="str">
        <f t="shared" si="99"/>
        <v/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35"/>
      <c r="AI367" s="125" t="str">
        <f t="shared" si="100"/>
        <v/>
      </c>
      <c r="AJ367" s="18"/>
      <c r="AK367" s="35"/>
      <c r="AL367" s="5"/>
      <c r="AM367" s="5"/>
      <c r="AN367" s="5"/>
      <c r="AO367" s="5"/>
      <c r="AP367" s="5"/>
      <c r="AQ367" s="133" t="str">
        <f t="shared" si="101"/>
        <v/>
      </c>
      <c r="AR367" s="133" t="str">
        <f t="shared" si="111"/>
        <v/>
      </c>
      <c r="AS367" s="7" t="str">
        <f>UPPER(IF($AH367="","",IF(COUNTIF($AS$34:$AS366,$AH367)&lt;1,$AH367,"")))</f>
        <v/>
      </c>
      <c r="AT367" s="133" t="str">
        <f t="shared" si="102"/>
        <v/>
      </c>
      <c r="AU367" s="19"/>
      <c r="AV367" s="16"/>
      <c r="AW367" s="134" t="str">
        <f t="shared" si="103"/>
        <v/>
      </c>
      <c r="AX367" s="5"/>
      <c r="AY367" s="144"/>
      <c r="AZ367" s="132" t="str">
        <f t="shared" si="104"/>
        <v/>
      </c>
      <c r="BA367" s="132" t="str">
        <f t="shared" si="105"/>
        <v/>
      </c>
      <c r="BB367" s="132" t="str">
        <f t="shared" si="96"/>
        <v/>
      </c>
      <c r="BC367" s="132" t="str">
        <f t="shared" si="106"/>
        <v/>
      </c>
      <c r="BD367" s="132" t="str">
        <f t="shared" si="107"/>
        <v/>
      </c>
      <c r="BE367" s="132" t="str">
        <f t="shared" si="112"/>
        <v/>
      </c>
      <c r="BF367" s="132" t="str">
        <f t="shared" si="108"/>
        <v/>
      </c>
      <c r="BG367" s="132" t="str">
        <f t="shared" si="109"/>
        <v/>
      </c>
      <c r="BH367" s="132" t="str">
        <f t="shared" si="110"/>
        <v/>
      </c>
      <c r="BI367" s="125"/>
    </row>
    <row r="368" spans="1:61" s="132" customFormat="1" ht="13">
      <c r="A368" s="125" t="str">
        <f t="shared" si="97"/>
        <v/>
      </c>
      <c r="B368" s="130" t="str">
        <f t="shared" si="98"/>
        <v/>
      </c>
      <c r="C368" s="131"/>
      <c r="D368" s="125">
        <v>334</v>
      </c>
      <c r="E368" s="125" t="str">
        <f t="shared" si="99"/>
        <v/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35"/>
      <c r="AI368" s="125" t="str">
        <f t="shared" si="100"/>
        <v/>
      </c>
      <c r="AJ368" s="18"/>
      <c r="AK368" s="35"/>
      <c r="AL368" s="5"/>
      <c r="AM368" s="5"/>
      <c r="AN368" s="5"/>
      <c r="AO368" s="5"/>
      <c r="AP368" s="5"/>
      <c r="AQ368" s="133" t="str">
        <f t="shared" si="101"/>
        <v/>
      </c>
      <c r="AR368" s="133" t="str">
        <f t="shared" si="111"/>
        <v/>
      </c>
      <c r="AS368" s="7" t="str">
        <f>UPPER(IF($AH368="","",IF(COUNTIF($AS$34:$AS367,$AH368)&lt;1,$AH368,"")))</f>
        <v/>
      </c>
      <c r="AT368" s="133" t="str">
        <f t="shared" si="102"/>
        <v/>
      </c>
      <c r="AU368" s="19"/>
      <c r="AV368" s="16"/>
      <c r="AW368" s="134" t="str">
        <f t="shared" si="103"/>
        <v/>
      </c>
      <c r="AX368" s="5"/>
      <c r="AY368" s="144"/>
      <c r="AZ368" s="132" t="str">
        <f t="shared" si="104"/>
        <v/>
      </c>
      <c r="BA368" s="132" t="str">
        <f t="shared" si="105"/>
        <v/>
      </c>
      <c r="BB368" s="132" t="str">
        <f t="shared" si="96"/>
        <v/>
      </c>
      <c r="BC368" s="132" t="str">
        <f t="shared" si="106"/>
        <v/>
      </c>
      <c r="BD368" s="132" t="str">
        <f t="shared" si="107"/>
        <v/>
      </c>
      <c r="BE368" s="132" t="str">
        <f t="shared" si="112"/>
        <v/>
      </c>
      <c r="BF368" s="132" t="str">
        <f t="shared" si="108"/>
        <v/>
      </c>
      <c r="BG368" s="132" t="str">
        <f t="shared" si="109"/>
        <v/>
      </c>
      <c r="BH368" s="132" t="str">
        <f t="shared" si="110"/>
        <v/>
      </c>
      <c r="BI368" s="125"/>
    </row>
    <row r="369" spans="1:61" s="132" customFormat="1" ht="13">
      <c r="A369" s="125" t="str">
        <f t="shared" si="97"/>
        <v/>
      </c>
      <c r="B369" s="130" t="str">
        <f t="shared" si="98"/>
        <v/>
      </c>
      <c r="C369" s="131"/>
      <c r="D369" s="125">
        <v>335</v>
      </c>
      <c r="E369" s="125" t="str">
        <f t="shared" si="99"/>
        <v/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35"/>
      <c r="AI369" s="125" t="str">
        <f t="shared" si="100"/>
        <v/>
      </c>
      <c r="AJ369" s="18"/>
      <c r="AK369" s="35"/>
      <c r="AL369" s="5"/>
      <c r="AM369" s="5"/>
      <c r="AN369" s="5"/>
      <c r="AO369" s="5"/>
      <c r="AP369" s="5"/>
      <c r="AQ369" s="133" t="str">
        <f t="shared" si="101"/>
        <v/>
      </c>
      <c r="AR369" s="133" t="str">
        <f t="shared" si="111"/>
        <v/>
      </c>
      <c r="AS369" s="7" t="str">
        <f>UPPER(IF($AH369="","",IF(COUNTIF($AS$34:$AS368,$AH369)&lt;1,$AH369,"")))</f>
        <v/>
      </c>
      <c r="AT369" s="133" t="str">
        <f t="shared" si="102"/>
        <v/>
      </c>
      <c r="AU369" s="19"/>
      <c r="AV369" s="16"/>
      <c r="AW369" s="134" t="str">
        <f t="shared" si="103"/>
        <v/>
      </c>
      <c r="AX369" s="5"/>
      <c r="AY369" s="144"/>
      <c r="AZ369" s="132" t="str">
        <f t="shared" si="104"/>
        <v/>
      </c>
      <c r="BA369" s="132" t="str">
        <f t="shared" si="105"/>
        <v/>
      </c>
      <c r="BB369" s="132" t="str">
        <f t="shared" si="96"/>
        <v/>
      </c>
      <c r="BC369" s="132" t="str">
        <f t="shared" si="106"/>
        <v/>
      </c>
      <c r="BD369" s="132" t="str">
        <f t="shared" si="107"/>
        <v/>
      </c>
      <c r="BE369" s="132" t="str">
        <f t="shared" si="112"/>
        <v/>
      </c>
      <c r="BF369" s="132" t="str">
        <f t="shared" si="108"/>
        <v/>
      </c>
      <c r="BG369" s="132" t="str">
        <f t="shared" si="109"/>
        <v/>
      </c>
      <c r="BH369" s="132" t="str">
        <f t="shared" si="110"/>
        <v/>
      </c>
      <c r="BI369" s="125"/>
    </row>
    <row r="370" spans="1:61" s="132" customFormat="1" ht="13">
      <c r="A370" s="125" t="str">
        <f t="shared" si="97"/>
        <v/>
      </c>
      <c r="B370" s="130" t="str">
        <f t="shared" si="98"/>
        <v/>
      </c>
      <c r="C370" s="131"/>
      <c r="D370" s="125">
        <v>336</v>
      </c>
      <c r="E370" s="125" t="str">
        <f t="shared" si="99"/>
        <v/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35"/>
      <c r="AI370" s="125" t="str">
        <f t="shared" si="100"/>
        <v/>
      </c>
      <c r="AJ370" s="18"/>
      <c r="AK370" s="35"/>
      <c r="AL370" s="5"/>
      <c r="AM370" s="5"/>
      <c r="AN370" s="5"/>
      <c r="AO370" s="5"/>
      <c r="AP370" s="5"/>
      <c r="AQ370" s="133" t="str">
        <f t="shared" si="101"/>
        <v/>
      </c>
      <c r="AR370" s="133" t="str">
        <f t="shared" si="111"/>
        <v/>
      </c>
      <c r="AS370" s="7" t="str">
        <f>UPPER(IF($AH370="","",IF(COUNTIF($AS$34:$AS369,$AH370)&lt;1,$AH370,"")))</f>
        <v/>
      </c>
      <c r="AT370" s="133" t="str">
        <f t="shared" si="102"/>
        <v/>
      </c>
      <c r="AU370" s="19"/>
      <c r="AV370" s="16"/>
      <c r="AW370" s="134" t="str">
        <f t="shared" si="103"/>
        <v/>
      </c>
      <c r="AX370" s="5"/>
      <c r="AY370" s="144"/>
      <c r="AZ370" s="132" t="str">
        <f t="shared" si="104"/>
        <v/>
      </c>
      <c r="BA370" s="132" t="str">
        <f t="shared" si="105"/>
        <v/>
      </c>
      <c r="BB370" s="132" t="str">
        <f t="shared" si="96"/>
        <v/>
      </c>
      <c r="BC370" s="132" t="str">
        <f t="shared" si="106"/>
        <v/>
      </c>
      <c r="BD370" s="132" t="str">
        <f t="shared" si="107"/>
        <v/>
      </c>
      <c r="BE370" s="132" t="str">
        <f t="shared" si="112"/>
        <v/>
      </c>
      <c r="BF370" s="132" t="str">
        <f t="shared" si="108"/>
        <v/>
      </c>
      <c r="BG370" s="132" t="str">
        <f t="shared" si="109"/>
        <v/>
      </c>
      <c r="BH370" s="132" t="str">
        <f t="shared" si="110"/>
        <v/>
      </c>
      <c r="BI370" s="125"/>
    </row>
    <row r="371" spans="1:61" s="132" customFormat="1" ht="13">
      <c r="A371" s="125" t="str">
        <f t="shared" si="97"/>
        <v/>
      </c>
      <c r="B371" s="130" t="str">
        <f t="shared" si="98"/>
        <v/>
      </c>
      <c r="C371" s="131"/>
      <c r="D371" s="125">
        <v>337</v>
      </c>
      <c r="E371" s="125" t="str">
        <f t="shared" si="99"/>
        <v/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35"/>
      <c r="AI371" s="125" t="str">
        <f t="shared" si="100"/>
        <v/>
      </c>
      <c r="AJ371" s="18"/>
      <c r="AK371" s="35"/>
      <c r="AL371" s="5"/>
      <c r="AM371" s="5"/>
      <c r="AN371" s="5"/>
      <c r="AO371" s="5"/>
      <c r="AP371" s="5"/>
      <c r="AQ371" s="133" t="str">
        <f t="shared" si="101"/>
        <v/>
      </c>
      <c r="AR371" s="133" t="str">
        <f t="shared" si="111"/>
        <v/>
      </c>
      <c r="AS371" s="7" t="str">
        <f>UPPER(IF($AH371="","",IF(COUNTIF($AS$34:$AS370,$AH371)&lt;1,$AH371,"")))</f>
        <v/>
      </c>
      <c r="AT371" s="133" t="str">
        <f t="shared" si="102"/>
        <v/>
      </c>
      <c r="AU371" s="19"/>
      <c r="AV371" s="16"/>
      <c r="AW371" s="134" t="str">
        <f t="shared" si="103"/>
        <v/>
      </c>
      <c r="AX371" s="5"/>
      <c r="AY371" s="144"/>
      <c r="AZ371" s="132" t="str">
        <f t="shared" si="104"/>
        <v/>
      </c>
      <c r="BA371" s="132" t="str">
        <f t="shared" si="105"/>
        <v/>
      </c>
      <c r="BB371" s="132" t="str">
        <f t="shared" si="96"/>
        <v/>
      </c>
      <c r="BC371" s="132" t="str">
        <f t="shared" si="106"/>
        <v/>
      </c>
      <c r="BD371" s="132" t="str">
        <f t="shared" si="107"/>
        <v/>
      </c>
      <c r="BE371" s="132" t="str">
        <f t="shared" si="112"/>
        <v/>
      </c>
      <c r="BF371" s="132" t="str">
        <f t="shared" si="108"/>
        <v/>
      </c>
      <c r="BG371" s="132" t="str">
        <f t="shared" si="109"/>
        <v/>
      </c>
      <c r="BH371" s="132" t="str">
        <f t="shared" si="110"/>
        <v/>
      </c>
      <c r="BI371" s="125"/>
    </row>
    <row r="372" spans="1:61" s="132" customFormat="1" ht="13">
      <c r="A372" s="125" t="str">
        <f t="shared" si="97"/>
        <v/>
      </c>
      <c r="B372" s="130" t="str">
        <f t="shared" si="98"/>
        <v/>
      </c>
      <c r="C372" s="131"/>
      <c r="D372" s="125">
        <v>338</v>
      </c>
      <c r="E372" s="125" t="str">
        <f t="shared" si="99"/>
        <v/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35"/>
      <c r="AI372" s="125" t="str">
        <f t="shared" si="100"/>
        <v/>
      </c>
      <c r="AJ372" s="18"/>
      <c r="AK372" s="35"/>
      <c r="AL372" s="5"/>
      <c r="AM372" s="5"/>
      <c r="AN372" s="5"/>
      <c r="AO372" s="5"/>
      <c r="AP372" s="5"/>
      <c r="AQ372" s="133" t="str">
        <f t="shared" si="101"/>
        <v/>
      </c>
      <c r="AR372" s="133" t="str">
        <f t="shared" si="111"/>
        <v/>
      </c>
      <c r="AS372" s="7" t="str">
        <f>UPPER(IF($AH372="","",IF(COUNTIF($AS$34:$AS371,$AH372)&lt;1,$AH372,"")))</f>
        <v/>
      </c>
      <c r="AT372" s="133" t="str">
        <f t="shared" si="102"/>
        <v/>
      </c>
      <c r="AU372" s="19"/>
      <c r="AV372" s="16"/>
      <c r="AW372" s="134" t="str">
        <f t="shared" si="103"/>
        <v/>
      </c>
      <c r="AX372" s="5"/>
      <c r="AY372" s="144"/>
      <c r="AZ372" s="132" t="str">
        <f t="shared" si="104"/>
        <v/>
      </c>
      <c r="BA372" s="132" t="str">
        <f t="shared" si="105"/>
        <v/>
      </c>
      <c r="BB372" s="132" t="str">
        <f t="shared" si="96"/>
        <v/>
      </c>
      <c r="BC372" s="132" t="str">
        <f t="shared" si="106"/>
        <v/>
      </c>
      <c r="BD372" s="132" t="str">
        <f t="shared" si="107"/>
        <v/>
      </c>
      <c r="BE372" s="132" t="str">
        <f t="shared" si="112"/>
        <v/>
      </c>
      <c r="BF372" s="132" t="str">
        <f t="shared" si="108"/>
        <v/>
      </c>
      <c r="BG372" s="132" t="str">
        <f t="shared" si="109"/>
        <v/>
      </c>
      <c r="BH372" s="132" t="str">
        <f t="shared" si="110"/>
        <v/>
      </c>
      <c r="BI372" s="125"/>
    </row>
    <row r="373" spans="1:61" s="132" customFormat="1" ht="13">
      <c r="A373" s="125" t="str">
        <f t="shared" si="97"/>
        <v/>
      </c>
      <c r="B373" s="130" t="str">
        <f t="shared" si="98"/>
        <v/>
      </c>
      <c r="C373" s="131"/>
      <c r="D373" s="125">
        <v>339</v>
      </c>
      <c r="E373" s="125" t="str">
        <f t="shared" si="99"/>
        <v/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35"/>
      <c r="AI373" s="125" t="str">
        <f t="shared" si="100"/>
        <v/>
      </c>
      <c r="AJ373" s="18"/>
      <c r="AK373" s="35"/>
      <c r="AL373" s="5"/>
      <c r="AM373" s="5"/>
      <c r="AN373" s="5"/>
      <c r="AO373" s="5"/>
      <c r="AP373" s="5"/>
      <c r="AQ373" s="133" t="str">
        <f t="shared" si="101"/>
        <v/>
      </c>
      <c r="AR373" s="133" t="str">
        <f t="shared" si="111"/>
        <v/>
      </c>
      <c r="AS373" s="7" t="str">
        <f>UPPER(IF($AH373="","",IF(COUNTIF($AS$34:$AS372,$AH373)&lt;1,$AH373,"")))</f>
        <v/>
      </c>
      <c r="AT373" s="133" t="str">
        <f t="shared" si="102"/>
        <v/>
      </c>
      <c r="AU373" s="19"/>
      <c r="AV373" s="16"/>
      <c r="AW373" s="134" t="str">
        <f t="shared" si="103"/>
        <v/>
      </c>
      <c r="AX373" s="5"/>
      <c r="AY373" s="144"/>
      <c r="AZ373" s="132" t="str">
        <f t="shared" si="104"/>
        <v/>
      </c>
      <c r="BA373" s="132" t="str">
        <f t="shared" si="105"/>
        <v/>
      </c>
      <c r="BB373" s="132" t="str">
        <f t="shared" si="96"/>
        <v/>
      </c>
      <c r="BC373" s="132" t="str">
        <f t="shared" si="106"/>
        <v/>
      </c>
      <c r="BD373" s="132" t="str">
        <f t="shared" si="107"/>
        <v/>
      </c>
      <c r="BE373" s="132" t="str">
        <f t="shared" si="112"/>
        <v/>
      </c>
      <c r="BF373" s="132" t="str">
        <f t="shared" si="108"/>
        <v/>
      </c>
      <c r="BG373" s="132" t="str">
        <f t="shared" si="109"/>
        <v/>
      </c>
      <c r="BH373" s="132" t="str">
        <f t="shared" si="110"/>
        <v/>
      </c>
      <c r="BI373" s="125"/>
    </row>
    <row r="374" spans="1:61" s="132" customFormat="1" ht="13">
      <c r="A374" s="125" t="str">
        <f t="shared" si="97"/>
        <v/>
      </c>
      <c r="B374" s="130" t="str">
        <f t="shared" si="98"/>
        <v/>
      </c>
      <c r="C374" s="131"/>
      <c r="D374" s="125">
        <v>340</v>
      </c>
      <c r="E374" s="125" t="str">
        <f t="shared" si="99"/>
        <v/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35"/>
      <c r="AI374" s="125" t="str">
        <f t="shared" si="100"/>
        <v/>
      </c>
      <c r="AJ374" s="18"/>
      <c r="AK374" s="35"/>
      <c r="AL374" s="5"/>
      <c r="AM374" s="5"/>
      <c r="AN374" s="5"/>
      <c r="AO374" s="5"/>
      <c r="AP374" s="5"/>
      <c r="AQ374" s="133" t="str">
        <f t="shared" si="101"/>
        <v/>
      </c>
      <c r="AR374" s="133" t="str">
        <f t="shared" si="111"/>
        <v/>
      </c>
      <c r="AS374" s="7" t="str">
        <f>UPPER(IF($AH374="","",IF(COUNTIF($AS$34:$AS373,$AH374)&lt;1,$AH374,"")))</f>
        <v/>
      </c>
      <c r="AT374" s="133" t="str">
        <f t="shared" si="102"/>
        <v/>
      </c>
      <c r="AU374" s="19"/>
      <c r="AV374" s="16"/>
      <c r="AW374" s="134" t="str">
        <f t="shared" si="103"/>
        <v/>
      </c>
      <c r="AX374" s="5"/>
      <c r="AY374" s="144"/>
      <c r="AZ374" s="132" t="str">
        <f t="shared" si="104"/>
        <v/>
      </c>
      <c r="BA374" s="132" t="str">
        <f t="shared" si="105"/>
        <v/>
      </c>
      <c r="BB374" s="132" t="str">
        <f t="shared" si="96"/>
        <v/>
      </c>
      <c r="BC374" s="132" t="str">
        <f t="shared" si="106"/>
        <v/>
      </c>
      <c r="BD374" s="132" t="str">
        <f t="shared" si="107"/>
        <v/>
      </c>
      <c r="BE374" s="132" t="str">
        <f t="shared" si="112"/>
        <v/>
      </c>
      <c r="BF374" s="132" t="str">
        <f t="shared" si="108"/>
        <v/>
      </c>
      <c r="BG374" s="132" t="str">
        <f t="shared" si="109"/>
        <v/>
      </c>
      <c r="BH374" s="132" t="str">
        <f t="shared" si="110"/>
        <v/>
      </c>
      <c r="BI374" s="125"/>
    </row>
    <row r="375" spans="1:61" s="132" customFormat="1" ht="13">
      <c r="A375" s="125" t="str">
        <f t="shared" si="97"/>
        <v/>
      </c>
      <c r="B375" s="130" t="str">
        <f t="shared" si="98"/>
        <v/>
      </c>
      <c r="C375" s="131"/>
      <c r="D375" s="125">
        <v>341</v>
      </c>
      <c r="E375" s="125" t="str">
        <f t="shared" si="99"/>
        <v/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35"/>
      <c r="AI375" s="125" t="str">
        <f t="shared" si="100"/>
        <v/>
      </c>
      <c r="AJ375" s="18"/>
      <c r="AK375" s="35"/>
      <c r="AL375" s="5"/>
      <c r="AM375" s="5"/>
      <c r="AN375" s="5"/>
      <c r="AO375" s="5"/>
      <c r="AP375" s="5"/>
      <c r="AQ375" s="133" t="str">
        <f t="shared" si="101"/>
        <v/>
      </c>
      <c r="AR375" s="133" t="str">
        <f t="shared" si="111"/>
        <v/>
      </c>
      <c r="AS375" s="7" t="str">
        <f>UPPER(IF($AH375="","",IF(COUNTIF($AS$34:$AS374,$AH375)&lt;1,$AH375,"")))</f>
        <v/>
      </c>
      <c r="AT375" s="133" t="str">
        <f t="shared" si="102"/>
        <v/>
      </c>
      <c r="AU375" s="19"/>
      <c r="AV375" s="16"/>
      <c r="AW375" s="134" t="str">
        <f t="shared" si="103"/>
        <v/>
      </c>
      <c r="AX375" s="5"/>
      <c r="AY375" s="144"/>
      <c r="AZ375" s="132" t="str">
        <f t="shared" si="104"/>
        <v/>
      </c>
      <c r="BA375" s="132" t="str">
        <f t="shared" si="105"/>
        <v/>
      </c>
      <c r="BB375" s="132" t="str">
        <f t="shared" si="96"/>
        <v/>
      </c>
      <c r="BC375" s="132" t="str">
        <f t="shared" si="106"/>
        <v/>
      </c>
      <c r="BD375" s="132" t="str">
        <f t="shared" si="107"/>
        <v/>
      </c>
      <c r="BE375" s="132" t="str">
        <f t="shared" si="112"/>
        <v/>
      </c>
      <c r="BF375" s="132" t="str">
        <f t="shared" si="108"/>
        <v/>
      </c>
      <c r="BG375" s="132" t="str">
        <f t="shared" si="109"/>
        <v/>
      </c>
      <c r="BH375" s="132" t="str">
        <f t="shared" si="110"/>
        <v/>
      </c>
      <c r="BI375" s="125"/>
    </row>
    <row r="376" spans="1:61" s="132" customFormat="1" ht="13">
      <c r="A376" s="125" t="str">
        <f t="shared" si="97"/>
        <v/>
      </c>
      <c r="B376" s="130" t="str">
        <f t="shared" si="98"/>
        <v/>
      </c>
      <c r="C376" s="131"/>
      <c r="D376" s="125">
        <v>342</v>
      </c>
      <c r="E376" s="125" t="str">
        <f t="shared" si="99"/>
        <v/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35"/>
      <c r="AI376" s="125" t="str">
        <f t="shared" si="100"/>
        <v/>
      </c>
      <c r="AJ376" s="18"/>
      <c r="AK376" s="35"/>
      <c r="AL376" s="5"/>
      <c r="AM376" s="5"/>
      <c r="AN376" s="5"/>
      <c r="AO376" s="5"/>
      <c r="AP376" s="5"/>
      <c r="AQ376" s="133" t="str">
        <f t="shared" si="101"/>
        <v/>
      </c>
      <c r="AR376" s="133" t="str">
        <f t="shared" si="111"/>
        <v/>
      </c>
      <c r="AS376" s="7" t="str">
        <f>UPPER(IF($AH376="","",IF(COUNTIF($AS$34:$AS375,$AH376)&lt;1,$AH376,"")))</f>
        <v/>
      </c>
      <c r="AT376" s="133" t="str">
        <f t="shared" si="102"/>
        <v/>
      </c>
      <c r="AU376" s="19"/>
      <c r="AV376" s="16"/>
      <c r="AW376" s="134" t="str">
        <f t="shared" si="103"/>
        <v/>
      </c>
      <c r="AX376" s="5"/>
      <c r="AY376" s="144"/>
      <c r="AZ376" s="132" t="str">
        <f t="shared" si="104"/>
        <v/>
      </c>
      <c r="BA376" s="132" t="str">
        <f t="shared" si="105"/>
        <v/>
      </c>
      <c r="BB376" s="132" t="str">
        <f t="shared" si="96"/>
        <v/>
      </c>
      <c r="BC376" s="132" t="str">
        <f t="shared" si="106"/>
        <v/>
      </c>
      <c r="BD376" s="132" t="str">
        <f t="shared" si="107"/>
        <v/>
      </c>
      <c r="BE376" s="132" t="str">
        <f t="shared" si="112"/>
        <v/>
      </c>
      <c r="BF376" s="132" t="str">
        <f t="shared" si="108"/>
        <v/>
      </c>
      <c r="BG376" s="132" t="str">
        <f t="shared" si="109"/>
        <v/>
      </c>
      <c r="BH376" s="132" t="str">
        <f t="shared" si="110"/>
        <v/>
      </c>
      <c r="BI376" s="125"/>
    </row>
    <row r="377" spans="1:61" s="132" customFormat="1" ht="13">
      <c r="A377" s="125" t="str">
        <f t="shared" si="97"/>
        <v/>
      </c>
      <c r="B377" s="130" t="str">
        <f t="shared" si="98"/>
        <v/>
      </c>
      <c r="C377" s="131"/>
      <c r="D377" s="125">
        <v>343</v>
      </c>
      <c r="E377" s="125" t="str">
        <f t="shared" si="99"/>
        <v/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35"/>
      <c r="AI377" s="125" t="str">
        <f t="shared" si="100"/>
        <v/>
      </c>
      <c r="AJ377" s="18"/>
      <c r="AK377" s="35"/>
      <c r="AL377" s="5"/>
      <c r="AM377" s="5"/>
      <c r="AN377" s="5"/>
      <c r="AO377" s="5"/>
      <c r="AP377" s="5"/>
      <c r="AQ377" s="133" t="str">
        <f t="shared" si="101"/>
        <v/>
      </c>
      <c r="AR377" s="133" t="str">
        <f t="shared" si="111"/>
        <v/>
      </c>
      <c r="AS377" s="7" t="str">
        <f>UPPER(IF($AH377="","",IF(COUNTIF($AS$34:$AS376,$AH377)&lt;1,$AH377,"")))</f>
        <v/>
      </c>
      <c r="AT377" s="133" t="str">
        <f t="shared" si="102"/>
        <v/>
      </c>
      <c r="AU377" s="19"/>
      <c r="AV377" s="16"/>
      <c r="AW377" s="134" t="str">
        <f t="shared" si="103"/>
        <v/>
      </c>
      <c r="AX377" s="5"/>
      <c r="AY377" s="144"/>
      <c r="AZ377" s="132" t="str">
        <f t="shared" si="104"/>
        <v/>
      </c>
      <c r="BA377" s="132" t="str">
        <f t="shared" si="105"/>
        <v/>
      </c>
      <c r="BB377" s="132" t="str">
        <f t="shared" si="96"/>
        <v/>
      </c>
      <c r="BC377" s="132" t="str">
        <f t="shared" si="106"/>
        <v/>
      </c>
      <c r="BD377" s="132" t="str">
        <f t="shared" si="107"/>
        <v/>
      </c>
      <c r="BE377" s="132" t="str">
        <f t="shared" si="112"/>
        <v/>
      </c>
      <c r="BF377" s="132" t="str">
        <f t="shared" si="108"/>
        <v/>
      </c>
      <c r="BG377" s="132" t="str">
        <f t="shared" si="109"/>
        <v/>
      </c>
      <c r="BH377" s="132" t="str">
        <f t="shared" si="110"/>
        <v/>
      </c>
      <c r="BI377" s="125"/>
    </row>
    <row r="378" spans="1:61" s="132" customFormat="1" ht="13">
      <c r="A378" s="125" t="str">
        <f t="shared" si="97"/>
        <v/>
      </c>
      <c r="B378" s="130" t="str">
        <f t="shared" si="98"/>
        <v/>
      </c>
      <c r="C378" s="131"/>
      <c r="D378" s="125">
        <v>344</v>
      </c>
      <c r="E378" s="125" t="str">
        <f t="shared" si="99"/>
        <v/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35"/>
      <c r="AI378" s="125" t="str">
        <f t="shared" si="100"/>
        <v/>
      </c>
      <c r="AJ378" s="18"/>
      <c r="AK378" s="35"/>
      <c r="AL378" s="5"/>
      <c r="AM378" s="5"/>
      <c r="AN378" s="5"/>
      <c r="AO378" s="5"/>
      <c r="AP378" s="5"/>
      <c r="AQ378" s="133" t="str">
        <f t="shared" si="101"/>
        <v/>
      </c>
      <c r="AR378" s="133" t="str">
        <f t="shared" si="111"/>
        <v/>
      </c>
      <c r="AS378" s="7" t="str">
        <f>UPPER(IF($AH378="","",IF(COUNTIF($AS$34:$AS377,$AH378)&lt;1,$AH378,"")))</f>
        <v/>
      </c>
      <c r="AT378" s="133" t="str">
        <f t="shared" si="102"/>
        <v/>
      </c>
      <c r="AU378" s="19"/>
      <c r="AV378" s="16"/>
      <c r="AW378" s="134" t="str">
        <f t="shared" si="103"/>
        <v/>
      </c>
      <c r="AX378" s="5"/>
      <c r="AY378" s="144"/>
      <c r="AZ378" s="132" t="str">
        <f t="shared" si="104"/>
        <v/>
      </c>
      <c r="BA378" s="132" t="str">
        <f t="shared" si="105"/>
        <v/>
      </c>
      <c r="BB378" s="132" t="str">
        <f t="shared" si="96"/>
        <v/>
      </c>
      <c r="BC378" s="132" t="str">
        <f t="shared" si="106"/>
        <v/>
      </c>
      <c r="BD378" s="132" t="str">
        <f t="shared" si="107"/>
        <v/>
      </c>
      <c r="BE378" s="132" t="str">
        <f t="shared" si="112"/>
        <v/>
      </c>
      <c r="BF378" s="132" t="str">
        <f t="shared" si="108"/>
        <v/>
      </c>
      <c r="BG378" s="132" t="str">
        <f t="shared" si="109"/>
        <v/>
      </c>
      <c r="BH378" s="132" t="str">
        <f t="shared" si="110"/>
        <v/>
      </c>
      <c r="BI378" s="125"/>
    </row>
    <row r="379" spans="1:61" s="132" customFormat="1" ht="13">
      <c r="A379" s="125" t="str">
        <f t="shared" si="97"/>
        <v/>
      </c>
      <c r="B379" s="130" t="str">
        <f t="shared" si="98"/>
        <v/>
      </c>
      <c r="C379" s="131"/>
      <c r="D379" s="125">
        <v>345</v>
      </c>
      <c r="E379" s="125" t="str">
        <f t="shared" si="99"/>
        <v/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35"/>
      <c r="AI379" s="125" t="str">
        <f t="shared" si="100"/>
        <v/>
      </c>
      <c r="AJ379" s="18"/>
      <c r="AK379" s="35"/>
      <c r="AL379" s="5"/>
      <c r="AM379" s="5"/>
      <c r="AN379" s="5"/>
      <c r="AO379" s="5"/>
      <c r="AP379" s="5"/>
      <c r="AQ379" s="133" t="str">
        <f t="shared" si="101"/>
        <v/>
      </c>
      <c r="AR379" s="133" t="str">
        <f t="shared" si="111"/>
        <v/>
      </c>
      <c r="AS379" s="7" t="str">
        <f>UPPER(IF($AH379="","",IF(COUNTIF($AS$34:$AS378,$AH379)&lt;1,$AH379,"")))</f>
        <v/>
      </c>
      <c r="AT379" s="133" t="str">
        <f t="shared" si="102"/>
        <v/>
      </c>
      <c r="AU379" s="19"/>
      <c r="AV379" s="16"/>
      <c r="AW379" s="134" t="str">
        <f t="shared" si="103"/>
        <v/>
      </c>
      <c r="AX379" s="5"/>
      <c r="AY379" s="144"/>
      <c r="AZ379" s="132" t="str">
        <f t="shared" si="104"/>
        <v/>
      </c>
      <c r="BA379" s="132" t="str">
        <f t="shared" si="105"/>
        <v/>
      </c>
      <c r="BB379" s="132" t="str">
        <f t="shared" si="96"/>
        <v/>
      </c>
      <c r="BC379" s="132" t="str">
        <f t="shared" si="106"/>
        <v/>
      </c>
      <c r="BD379" s="132" t="str">
        <f t="shared" si="107"/>
        <v/>
      </c>
      <c r="BE379" s="132" t="str">
        <f t="shared" si="112"/>
        <v/>
      </c>
      <c r="BF379" s="132" t="str">
        <f t="shared" si="108"/>
        <v/>
      </c>
      <c r="BG379" s="132" t="str">
        <f t="shared" si="109"/>
        <v/>
      </c>
      <c r="BH379" s="132" t="str">
        <f t="shared" si="110"/>
        <v/>
      </c>
      <c r="BI379" s="125"/>
    </row>
    <row r="380" spans="1:61" s="132" customFormat="1" ht="13">
      <c r="A380" s="125" t="str">
        <f t="shared" si="97"/>
        <v/>
      </c>
      <c r="B380" s="130" t="str">
        <f t="shared" si="98"/>
        <v/>
      </c>
      <c r="C380" s="131"/>
      <c r="D380" s="125">
        <v>346</v>
      </c>
      <c r="E380" s="125" t="str">
        <f t="shared" si="99"/>
        <v/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35"/>
      <c r="AI380" s="125" t="str">
        <f t="shared" si="100"/>
        <v/>
      </c>
      <c r="AJ380" s="18"/>
      <c r="AK380" s="35"/>
      <c r="AL380" s="5"/>
      <c r="AM380" s="5"/>
      <c r="AN380" s="5"/>
      <c r="AO380" s="5"/>
      <c r="AP380" s="5"/>
      <c r="AQ380" s="133" t="str">
        <f t="shared" si="101"/>
        <v/>
      </c>
      <c r="AR380" s="133" t="str">
        <f t="shared" si="111"/>
        <v/>
      </c>
      <c r="AS380" s="7" t="str">
        <f>UPPER(IF($AH380="","",IF(COUNTIF($AS$34:$AS379,$AH380)&lt;1,$AH380,"")))</f>
        <v/>
      </c>
      <c r="AT380" s="133" t="str">
        <f t="shared" si="102"/>
        <v/>
      </c>
      <c r="AU380" s="19"/>
      <c r="AV380" s="16"/>
      <c r="AW380" s="134" t="str">
        <f t="shared" si="103"/>
        <v/>
      </c>
      <c r="AX380" s="5"/>
      <c r="AY380" s="144"/>
      <c r="AZ380" s="132" t="str">
        <f t="shared" si="104"/>
        <v/>
      </c>
      <c r="BA380" s="132" t="str">
        <f t="shared" si="105"/>
        <v/>
      </c>
      <c r="BB380" s="132" t="str">
        <f t="shared" si="96"/>
        <v/>
      </c>
      <c r="BC380" s="132" t="str">
        <f t="shared" si="106"/>
        <v/>
      </c>
      <c r="BD380" s="132" t="str">
        <f t="shared" si="107"/>
        <v/>
      </c>
      <c r="BE380" s="132" t="str">
        <f t="shared" si="112"/>
        <v/>
      </c>
      <c r="BF380" s="132" t="str">
        <f t="shared" si="108"/>
        <v/>
      </c>
      <c r="BG380" s="132" t="str">
        <f t="shared" si="109"/>
        <v/>
      </c>
      <c r="BH380" s="132" t="str">
        <f t="shared" si="110"/>
        <v/>
      </c>
      <c r="BI380" s="125"/>
    </row>
    <row r="381" spans="1:61" s="132" customFormat="1" ht="13">
      <c r="A381" s="125" t="str">
        <f t="shared" si="97"/>
        <v/>
      </c>
      <c r="B381" s="130" t="str">
        <f t="shared" si="98"/>
        <v/>
      </c>
      <c r="C381" s="131"/>
      <c r="D381" s="125">
        <v>347</v>
      </c>
      <c r="E381" s="125" t="str">
        <f t="shared" si="99"/>
        <v/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35"/>
      <c r="AI381" s="125" t="str">
        <f t="shared" si="100"/>
        <v/>
      </c>
      <c r="AJ381" s="18"/>
      <c r="AK381" s="35"/>
      <c r="AL381" s="5"/>
      <c r="AM381" s="5"/>
      <c r="AN381" s="5"/>
      <c r="AO381" s="5"/>
      <c r="AP381" s="5"/>
      <c r="AQ381" s="133" t="str">
        <f t="shared" si="101"/>
        <v/>
      </c>
      <c r="AR381" s="133" t="str">
        <f t="shared" si="111"/>
        <v/>
      </c>
      <c r="AS381" s="7" t="str">
        <f>UPPER(IF($AH381="","",IF(COUNTIF($AS$34:$AS380,$AH381)&lt;1,$AH381,"")))</f>
        <v/>
      </c>
      <c r="AT381" s="133" t="str">
        <f t="shared" si="102"/>
        <v/>
      </c>
      <c r="AU381" s="19"/>
      <c r="AV381" s="16"/>
      <c r="AW381" s="134" t="str">
        <f t="shared" si="103"/>
        <v/>
      </c>
      <c r="AX381" s="5"/>
      <c r="AY381" s="144"/>
      <c r="AZ381" s="132" t="str">
        <f t="shared" si="104"/>
        <v/>
      </c>
      <c r="BA381" s="132" t="str">
        <f t="shared" si="105"/>
        <v/>
      </c>
      <c r="BB381" s="132" t="str">
        <f t="shared" si="96"/>
        <v/>
      </c>
      <c r="BC381" s="132" t="str">
        <f t="shared" si="106"/>
        <v/>
      </c>
      <c r="BD381" s="132" t="str">
        <f t="shared" si="107"/>
        <v/>
      </c>
      <c r="BE381" s="132" t="str">
        <f t="shared" si="112"/>
        <v/>
      </c>
      <c r="BF381" s="132" t="str">
        <f t="shared" si="108"/>
        <v/>
      </c>
      <c r="BG381" s="132" t="str">
        <f t="shared" si="109"/>
        <v/>
      </c>
      <c r="BH381" s="132" t="str">
        <f t="shared" si="110"/>
        <v/>
      </c>
      <c r="BI381" s="125"/>
    </row>
    <row r="382" spans="1:61" s="132" customFormat="1" ht="13">
      <c r="A382" s="125" t="str">
        <f t="shared" si="97"/>
        <v/>
      </c>
      <c r="B382" s="130" t="str">
        <f t="shared" si="98"/>
        <v/>
      </c>
      <c r="C382" s="131"/>
      <c r="D382" s="125">
        <v>348</v>
      </c>
      <c r="E382" s="125" t="str">
        <f t="shared" si="99"/>
        <v/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35"/>
      <c r="AI382" s="125" t="str">
        <f t="shared" si="100"/>
        <v/>
      </c>
      <c r="AJ382" s="18"/>
      <c r="AK382" s="35"/>
      <c r="AL382" s="5"/>
      <c r="AM382" s="5"/>
      <c r="AN382" s="5"/>
      <c r="AO382" s="5"/>
      <c r="AP382" s="5"/>
      <c r="AQ382" s="133" t="str">
        <f t="shared" si="101"/>
        <v/>
      </c>
      <c r="AR382" s="133" t="str">
        <f t="shared" si="111"/>
        <v/>
      </c>
      <c r="AS382" s="7" t="str">
        <f>UPPER(IF($AH382="","",IF(COUNTIF($AS$34:$AS381,$AH382)&lt;1,$AH382,"")))</f>
        <v/>
      </c>
      <c r="AT382" s="133" t="str">
        <f t="shared" si="102"/>
        <v/>
      </c>
      <c r="AU382" s="19"/>
      <c r="AV382" s="16"/>
      <c r="AW382" s="134" t="str">
        <f t="shared" si="103"/>
        <v/>
      </c>
      <c r="AX382" s="5"/>
      <c r="AY382" s="144"/>
      <c r="AZ382" s="132" t="str">
        <f t="shared" si="104"/>
        <v/>
      </c>
      <c r="BA382" s="132" t="str">
        <f t="shared" si="105"/>
        <v/>
      </c>
      <c r="BB382" s="132" t="str">
        <f t="shared" si="96"/>
        <v/>
      </c>
      <c r="BC382" s="132" t="str">
        <f t="shared" si="106"/>
        <v/>
      </c>
      <c r="BD382" s="132" t="str">
        <f t="shared" si="107"/>
        <v/>
      </c>
      <c r="BE382" s="132" t="str">
        <f t="shared" si="112"/>
        <v/>
      </c>
      <c r="BF382" s="132" t="str">
        <f t="shared" si="108"/>
        <v/>
      </c>
      <c r="BG382" s="132" t="str">
        <f t="shared" si="109"/>
        <v/>
      </c>
      <c r="BH382" s="132" t="str">
        <f t="shared" si="110"/>
        <v/>
      </c>
      <c r="BI382" s="125"/>
    </row>
    <row r="383" spans="1:61" s="132" customFormat="1" ht="13">
      <c r="A383" s="125" t="str">
        <f t="shared" si="97"/>
        <v/>
      </c>
      <c r="B383" s="130" t="str">
        <f t="shared" si="98"/>
        <v/>
      </c>
      <c r="C383" s="131"/>
      <c r="D383" s="125">
        <v>349</v>
      </c>
      <c r="E383" s="125" t="str">
        <f t="shared" si="99"/>
        <v/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35"/>
      <c r="AI383" s="125" t="str">
        <f t="shared" si="100"/>
        <v/>
      </c>
      <c r="AJ383" s="18"/>
      <c r="AK383" s="35"/>
      <c r="AL383" s="5"/>
      <c r="AM383" s="5"/>
      <c r="AN383" s="5"/>
      <c r="AO383" s="5"/>
      <c r="AP383" s="5"/>
      <c r="AQ383" s="133" t="str">
        <f t="shared" si="101"/>
        <v/>
      </c>
      <c r="AR383" s="133" t="str">
        <f t="shared" si="111"/>
        <v/>
      </c>
      <c r="AS383" s="7" t="str">
        <f>UPPER(IF($AH383="","",IF(COUNTIF($AS$34:$AS382,$AH383)&lt;1,$AH383,"")))</f>
        <v/>
      </c>
      <c r="AT383" s="133" t="str">
        <f t="shared" si="102"/>
        <v/>
      </c>
      <c r="AU383" s="19"/>
      <c r="AV383" s="16"/>
      <c r="AW383" s="134" t="str">
        <f t="shared" si="103"/>
        <v/>
      </c>
      <c r="AX383" s="5"/>
      <c r="AY383" s="144"/>
      <c r="AZ383" s="132" t="str">
        <f t="shared" si="104"/>
        <v/>
      </c>
      <c r="BA383" s="132" t="str">
        <f t="shared" si="105"/>
        <v/>
      </c>
      <c r="BB383" s="132" t="str">
        <f t="shared" si="96"/>
        <v/>
      </c>
      <c r="BC383" s="132" t="str">
        <f t="shared" si="106"/>
        <v/>
      </c>
      <c r="BD383" s="132" t="str">
        <f t="shared" si="107"/>
        <v/>
      </c>
      <c r="BE383" s="132" t="str">
        <f t="shared" si="112"/>
        <v/>
      </c>
      <c r="BF383" s="132" t="str">
        <f t="shared" si="108"/>
        <v/>
      </c>
      <c r="BG383" s="132" t="str">
        <f t="shared" si="109"/>
        <v/>
      </c>
      <c r="BH383" s="132" t="str">
        <f t="shared" si="110"/>
        <v/>
      </c>
      <c r="BI383" s="125"/>
    </row>
    <row r="384" spans="1:61" s="132" customFormat="1" ht="13">
      <c r="A384" s="125" t="str">
        <f t="shared" si="97"/>
        <v/>
      </c>
      <c r="B384" s="130" t="str">
        <f t="shared" si="98"/>
        <v/>
      </c>
      <c r="C384" s="131"/>
      <c r="D384" s="125">
        <v>350</v>
      </c>
      <c r="E384" s="125" t="str">
        <f t="shared" si="99"/>
        <v/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35"/>
      <c r="AI384" s="125" t="str">
        <f t="shared" si="100"/>
        <v/>
      </c>
      <c r="AJ384" s="18"/>
      <c r="AK384" s="35"/>
      <c r="AL384" s="5"/>
      <c r="AM384" s="5"/>
      <c r="AN384" s="5"/>
      <c r="AO384" s="5"/>
      <c r="AP384" s="5"/>
      <c r="AQ384" s="133" t="str">
        <f t="shared" si="101"/>
        <v/>
      </c>
      <c r="AR384" s="133" t="str">
        <f t="shared" si="111"/>
        <v/>
      </c>
      <c r="AS384" s="7" t="str">
        <f>UPPER(IF($AH384="","",IF(COUNTIF($AS$34:$AS383,$AH384)&lt;1,$AH384,"")))</f>
        <v/>
      </c>
      <c r="AT384" s="133" t="str">
        <f t="shared" si="102"/>
        <v/>
      </c>
      <c r="AU384" s="19"/>
      <c r="AV384" s="16"/>
      <c r="AW384" s="134" t="str">
        <f t="shared" si="103"/>
        <v/>
      </c>
      <c r="AX384" s="5"/>
      <c r="AY384" s="144"/>
      <c r="AZ384" s="132" t="str">
        <f t="shared" si="104"/>
        <v/>
      </c>
      <c r="BA384" s="132" t="str">
        <f t="shared" si="105"/>
        <v/>
      </c>
      <c r="BB384" s="132" t="str">
        <f t="shared" si="96"/>
        <v/>
      </c>
      <c r="BC384" s="132" t="str">
        <f t="shared" si="106"/>
        <v/>
      </c>
      <c r="BD384" s="132" t="str">
        <f t="shared" si="107"/>
        <v/>
      </c>
      <c r="BE384" s="132" t="str">
        <f t="shared" si="112"/>
        <v/>
      </c>
      <c r="BF384" s="132" t="str">
        <f t="shared" si="108"/>
        <v/>
      </c>
      <c r="BG384" s="132" t="str">
        <f t="shared" si="109"/>
        <v/>
      </c>
      <c r="BH384" s="132" t="str">
        <f t="shared" si="110"/>
        <v/>
      </c>
      <c r="BI384" s="125"/>
    </row>
    <row r="385" spans="1:61" s="132" customFormat="1" ht="13">
      <c r="A385" s="125" t="str">
        <f t="shared" si="97"/>
        <v/>
      </c>
      <c r="B385" s="130" t="str">
        <f t="shared" si="98"/>
        <v/>
      </c>
      <c r="C385" s="131"/>
      <c r="D385" s="125">
        <v>351</v>
      </c>
      <c r="E385" s="125" t="str">
        <f t="shared" si="99"/>
        <v/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35"/>
      <c r="AI385" s="125" t="str">
        <f t="shared" si="100"/>
        <v/>
      </c>
      <c r="AJ385" s="18"/>
      <c r="AK385" s="35"/>
      <c r="AL385" s="5"/>
      <c r="AM385" s="5"/>
      <c r="AN385" s="5"/>
      <c r="AO385" s="5"/>
      <c r="AP385" s="5"/>
      <c r="AQ385" s="133" t="str">
        <f t="shared" si="101"/>
        <v/>
      </c>
      <c r="AR385" s="133" t="str">
        <f t="shared" si="111"/>
        <v/>
      </c>
      <c r="AS385" s="7" t="str">
        <f>UPPER(IF($AH385="","",IF(COUNTIF($AS$34:$AS384,$AH385)&lt;1,$AH385,"")))</f>
        <v/>
      </c>
      <c r="AT385" s="133" t="str">
        <f t="shared" si="102"/>
        <v/>
      </c>
      <c r="AU385" s="19"/>
      <c r="AV385" s="16"/>
      <c r="AW385" s="134" t="str">
        <f t="shared" si="103"/>
        <v/>
      </c>
      <c r="AX385" s="5"/>
      <c r="AY385" s="144"/>
      <c r="AZ385" s="132" t="str">
        <f t="shared" si="104"/>
        <v/>
      </c>
      <c r="BA385" s="132" t="str">
        <f t="shared" si="105"/>
        <v/>
      </c>
      <c r="BB385" s="132" t="str">
        <f t="shared" si="96"/>
        <v/>
      </c>
      <c r="BC385" s="132" t="str">
        <f t="shared" si="106"/>
        <v/>
      </c>
      <c r="BD385" s="132" t="str">
        <f t="shared" si="107"/>
        <v/>
      </c>
      <c r="BE385" s="132" t="str">
        <f t="shared" si="112"/>
        <v/>
      </c>
      <c r="BF385" s="132" t="str">
        <f t="shared" si="108"/>
        <v/>
      </c>
      <c r="BG385" s="132" t="str">
        <f t="shared" si="109"/>
        <v/>
      </c>
      <c r="BH385" s="132" t="str">
        <f t="shared" si="110"/>
        <v/>
      </c>
      <c r="BI385" s="125"/>
    </row>
    <row r="386" spans="1:61" s="132" customFormat="1" ht="13">
      <c r="A386" s="125" t="str">
        <f t="shared" si="97"/>
        <v/>
      </c>
      <c r="B386" s="130" t="str">
        <f t="shared" si="98"/>
        <v/>
      </c>
      <c r="C386" s="131"/>
      <c r="D386" s="125">
        <v>352</v>
      </c>
      <c r="E386" s="125" t="str">
        <f t="shared" si="99"/>
        <v/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35"/>
      <c r="AI386" s="125" t="str">
        <f t="shared" si="100"/>
        <v/>
      </c>
      <c r="AJ386" s="18"/>
      <c r="AK386" s="35"/>
      <c r="AL386" s="5"/>
      <c r="AM386" s="5"/>
      <c r="AN386" s="5"/>
      <c r="AO386" s="5"/>
      <c r="AP386" s="5"/>
      <c r="AQ386" s="133" t="str">
        <f t="shared" si="101"/>
        <v/>
      </c>
      <c r="AR386" s="133" t="str">
        <f t="shared" si="111"/>
        <v/>
      </c>
      <c r="AS386" s="7" t="str">
        <f>UPPER(IF($AH386="","",IF(COUNTIF($AS$34:$AS385,$AH386)&lt;1,$AH386,"")))</f>
        <v/>
      </c>
      <c r="AT386" s="133" t="str">
        <f t="shared" si="102"/>
        <v/>
      </c>
      <c r="AU386" s="19"/>
      <c r="AV386" s="16"/>
      <c r="AW386" s="134" t="str">
        <f t="shared" si="103"/>
        <v/>
      </c>
      <c r="AX386" s="5"/>
      <c r="AY386" s="144"/>
      <c r="AZ386" s="132" t="str">
        <f t="shared" si="104"/>
        <v/>
      </c>
      <c r="BA386" s="132" t="str">
        <f t="shared" si="105"/>
        <v/>
      </c>
      <c r="BB386" s="132" t="str">
        <f t="shared" si="96"/>
        <v/>
      </c>
      <c r="BC386" s="132" t="str">
        <f t="shared" si="106"/>
        <v/>
      </c>
      <c r="BD386" s="132" t="str">
        <f t="shared" si="107"/>
        <v/>
      </c>
      <c r="BE386" s="132" t="str">
        <f t="shared" si="112"/>
        <v/>
      </c>
      <c r="BF386" s="132" t="str">
        <f t="shared" si="108"/>
        <v/>
      </c>
      <c r="BG386" s="132" t="str">
        <f t="shared" si="109"/>
        <v/>
      </c>
      <c r="BH386" s="132" t="str">
        <f t="shared" si="110"/>
        <v/>
      </c>
      <c r="BI386" s="125"/>
    </row>
    <row r="387" spans="1:61" s="132" customFormat="1" ht="13">
      <c r="A387" s="125" t="str">
        <f t="shared" si="97"/>
        <v/>
      </c>
      <c r="B387" s="130" t="str">
        <f t="shared" si="98"/>
        <v/>
      </c>
      <c r="C387" s="131"/>
      <c r="D387" s="125">
        <v>353</v>
      </c>
      <c r="E387" s="125" t="str">
        <f t="shared" si="99"/>
        <v/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35"/>
      <c r="AI387" s="125" t="str">
        <f t="shared" si="100"/>
        <v/>
      </c>
      <c r="AJ387" s="18"/>
      <c r="AK387" s="35"/>
      <c r="AL387" s="5"/>
      <c r="AM387" s="5"/>
      <c r="AN387" s="5"/>
      <c r="AO387" s="5"/>
      <c r="AP387" s="5"/>
      <c r="AQ387" s="133" t="str">
        <f t="shared" si="101"/>
        <v/>
      </c>
      <c r="AR387" s="133" t="str">
        <f t="shared" si="111"/>
        <v/>
      </c>
      <c r="AS387" s="7" t="str">
        <f>UPPER(IF($AH387="","",IF(COUNTIF($AS$34:$AS386,$AH387)&lt;1,$AH387,"")))</f>
        <v/>
      </c>
      <c r="AT387" s="133" t="str">
        <f t="shared" si="102"/>
        <v/>
      </c>
      <c r="AU387" s="19"/>
      <c r="AV387" s="16"/>
      <c r="AW387" s="134" t="str">
        <f t="shared" si="103"/>
        <v/>
      </c>
      <c r="AX387" s="5"/>
      <c r="AY387" s="144"/>
      <c r="AZ387" s="132" t="str">
        <f t="shared" si="104"/>
        <v/>
      </c>
      <c r="BA387" s="132" t="str">
        <f t="shared" si="105"/>
        <v/>
      </c>
      <c r="BB387" s="132" t="str">
        <f t="shared" si="96"/>
        <v/>
      </c>
      <c r="BC387" s="132" t="str">
        <f t="shared" si="106"/>
        <v/>
      </c>
      <c r="BD387" s="132" t="str">
        <f t="shared" si="107"/>
        <v/>
      </c>
      <c r="BE387" s="132" t="str">
        <f t="shared" si="112"/>
        <v/>
      </c>
      <c r="BF387" s="132" t="str">
        <f t="shared" si="108"/>
        <v/>
      </c>
      <c r="BG387" s="132" t="str">
        <f t="shared" si="109"/>
        <v/>
      </c>
      <c r="BH387" s="132" t="str">
        <f t="shared" si="110"/>
        <v/>
      </c>
      <c r="BI387" s="125"/>
    </row>
    <row r="388" spans="1:61" s="132" customFormat="1" ht="13">
      <c r="A388" s="125" t="str">
        <f t="shared" si="97"/>
        <v/>
      </c>
      <c r="B388" s="130" t="str">
        <f t="shared" si="98"/>
        <v/>
      </c>
      <c r="C388" s="131"/>
      <c r="D388" s="125">
        <v>354</v>
      </c>
      <c r="E388" s="125" t="str">
        <f t="shared" si="99"/>
        <v/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35"/>
      <c r="AI388" s="125" t="str">
        <f t="shared" si="100"/>
        <v/>
      </c>
      <c r="AJ388" s="18"/>
      <c r="AK388" s="35"/>
      <c r="AL388" s="5"/>
      <c r="AM388" s="5"/>
      <c r="AN388" s="5"/>
      <c r="AO388" s="5"/>
      <c r="AP388" s="5"/>
      <c r="AQ388" s="133" t="str">
        <f t="shared" si="101"/>
        <v/>
      </c>
      <c r="AR388" s="133" t="str">
        <f t="shared" si="111"/>
        <v/>
      </c>
      <c r="AS388" s="7" t="str">
        <f>UPPER(IF($AH388="","",IF(COUNTIF($AS$34:$AS387,$AH388)&lt;1,$AH388,"")))</f>
        <v/>
      </c>
      <c r="AT388" s="133" t="str">
        <f t="shared" si="102"/>
        <v/>
      </c>
      <c r="AU388" s="19"/>
      <c r="AV388" s="16"/>
      <c r="AW388" s="134" t="str">
        <f t="shared" si="103"/>
        <v/>
      </c>
      <c r="AX388" s="5"/>
      <c r="AY388" s="144"/>
      <c r="AZ388" s="132" t="str">
        <f t="shared" si="104"/>
        <v/>
      </c>
      <c r="BA388" s="132" t="str">
        <f t="shared" si="105"/>
        <v/>
      </c>
      <c r="BB388" s="132" t="str">
        <f t="shared" si="96"/>
        <v/>
      </c>
      <c r="BC388" s="132" t="str">
        <f t="shared" si="106"/>
        <v/>
      </c>
      <c r="BD388" s="132" t="str">
        <f t="shared" si="107"/>
        <v/>
      </c>
      <c r="BE388" s="132" t="str">
        <f t="shared" si="112"/>
        <v/>
      </c>
      <c r="BF388" s="132" t="str">
        <f t="shared" si="108"/>
        <v/>
      </c>
      <c r="BG388" s="132" t="str">
        <f t="shared" si="109"/>
        <v/>
      </c>
      <c r="BH388" s="132" t="str">
        <f t="shared" si="110"/>
        <v/>
      </c>
      <c r="BI388" s="125"/>
    </row>
    <row r="389" spans="1:61" s="132" customFormat="1" ht="13">
      <c r="A389" s="125" t="str">
        <f t="shared" si="97"/>
        <v/>
      </c>
      <c r="B389" s="130" t="str">
        <f t="shared" si="98"/>
        <v/>
      </c>
      <c r="C389" s="131"/>
      <c r="D389" s="125">
        <v>355</v>
      </c>
      <c r="E389" s="125" t="str">
        <f t="shared" si="99"/>
        <v/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35"/>
      <c r="AI389" s="125" t="str">
        <f t="shared" si="100"/>
        <v/>
      </c>
      <c r="AJ389" s="18"/>
      <c r="AK389" s="35"/>
      <c r="AL389" s="5"/>
      <c r="AM389" s="5"/>
      <c r="AN389" s="5"/>
      <c r="AO389" s="5"/>
      <c r="AP389" s="5"/>
      <c r="AQ389" s="133" t="str">
        <f t="shared" si="101"/>
        <v/>
      </c>
      <c r="AR389" s="133" t="str">
        <f t="shared" si="111"/>
        <v/>
      </c>
      <c r="AS389" s="7" t="str">
        <f>UPPER(IF($AH389="","",IF(COUNTIF($AS$34:$AS388,$AH389)&lt;1,$AH389,"")))</f>
        <v/>
      </c>
      <c r="AT389" s="133" t="str">
        <f t="shared" si="102"/>
        <v/>
      </c>
      <c r="AU389" s="19"/>
      <c r="AV389" s="16"/>
      <c r="AW389" s="134" t="str">
        <f t="shared" si="103"/>
        <v/>
      </c>
      <c r="AX389" s="5"/>
      <c r="AY389" s="144"/>
      <c r="AZ389" s="132" t="str">
        <f t="shared" si="104"/>
        <v/>
      </c>
      <c r="BA389" s="132" t="str">
        <f t="shared" si="105"/>
        <v/>
      </c>
      <c r="BB389" s="132" t="str">
        <f t="shared" si="96"/>
        <v/>
      </c>
      <c r="BC389" s="132" t="str">
        <f t="shared" si="106"/>
        <v/>
      </c>
      <c r="BD389" s="132" t="str">
        <f t="shared" si="107"/>
        <v/>
      </c>
      <c r="BE389" s="132" t="str">
        <f t="shared" si="112"/>
        <v/>
      </c>
      <c r="BF389" s="132" t="str">
        <f t="shared" si="108"/>
        <v/>
      </c>
      <c r="BG389" s="132" t="str">
        <f t="shared" si="109"/>
        <v/>
      </c>
      <c r="BH389" s="132" t="str">
        <f t="shared" si="110"/>
        <v/>
      </c>
      <c r="BI389" s="125"/>
    </row>
    <row r="390" spans="1:61" s="132" customFormat="1" ht="13">
      <c r="A390" s="125" t="str">
        <f t="shared" si="97"/>
        <v/>
      </c>
      <c r="B390" s="130" t="str">
        <f t="shared" si="98"/>
        <v/>
      </c>
      <c r="C390" s="131"/>
      <c r="D390" s="125">
        <v>356</v>
      </c>
      <c r="E390" s="125" t="str">
        <f t="shared" si="99"/>
        <v/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35"/>
      <c r="AI390" s="125" t="str">
        <f t="shared" si="100"/>
        <v/>
      </c>
      <c r="AJ390" s="18"/>
      <c r="AK390" s="35"/>
      <c r="AL390" s="5"/>
      <c r="AM390" s="5"/>
      <c r="AN390" s="5"/>
      <c r="AO390" s="5"/>
      <c r="AP390" s="5"/>
      <c r="AQ390" s="133" t="str">
        <f t="shared" si="101"/>
        <v/>
      </c>
      <c r="AR390" s="133" t="str">
        <f t="shared" si="111"/>
        <v/>
      </c>
      <c r="AS390" s="7" t="str">
        <f>UPPER(IF($AH390="","",IF(COUNTIF($AS$34:$AS389,$AH390)&lt;1,$AH390,"")))</f>
        <v/>
      </c>
      <c r="AT390" s="133" t="str">
        <f t="shared" si="102"/>
        <v/>
      </c>
      <c r="AU390" s="19"/>
      <c r="AV390" s="16"/>
      <c r="AW390" s="134" t="str">
        <f t="shared" si="103"/>
        <v/>
      </c>
      <c r="AX390" s="5"/>
      <c r="AY390" s="144"/>
      <c r="AZ390" s="132" t="str">
        <f t="shared" si="104"/>
        <v/>
      </c>
      <c r="BA390" s="132" t="str">
        <f t="shared" si="105"/>
        <v/>
      </c>
      <c r="BB390" s="132" t="str">
        <f t="shared" si="96"/>
        <v/>
      </c>
      <c r="BC390" s="132" t="str">
        <f t="shared" si="106"/>
        <v/>
      </c>
      <c r="BD390" s="132" t="str">
        <f t="shared" si="107"/>
        <v/>
      </c>
      <c r="BE390" s="132" t="str">
        <f t="shared" si="112"/>
        <v/>
      </c>
      <c r="BF390" s="132" t="str">
        <f t="shared" si="108"/>
        <v/>
      </c>
      <c r="BG390" s="132" t="str">
        <f t="shared" si="109"/>
        <v/>
      </c>
      <c r="BH390" s="132" t="str">
        <f t="shared" si="110"/>
        <v/>
      </c>
      <c r="BI390" s="125"/>
    </row>
    <row r="391" spans="1:61" s="132" customFormat="1" ht="13">
      <c r="A391" s="125" t="str">
        <f t="shared" si="97"/>
        <v/>
      </c>
      <c r="B391" s="130" t="str">
        <f t="shared" si="98"/>
        <v/>
      </c>
      <c r="C391" s="131"/>
      <c r="D391" s="125">
        <v>357</v>
      </c>
      <c r="E391" s="125" t="str">
        <f t="shared" si="99"/>
        <v/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35"/>
      <c r="AI391" s="125" t="str">
        <f t="shared" si="100"/>
        <v/>
      </c>
      <c r="AJ391" s="18"/>
      <c r="AK391" s="35"/>
      <c r="AL391" s="5"/>
      <c r="AM391" s="5"/>
      <c r="AN391" s="5"/>
      <c r="AO391" s="5"/>
      <c r="AP391" s="5"/>
      <c r="AQ391" s="133" t="str">
        <f t="shared" si="101"/>
        <v/>
      </c>
      <c r="AR391" s="133" t="str">
        <f t="shared" si="111"/>
        <v/>
      </c>
      <c r="AS391" s="7" t="str">
        <f>UPPER(IF($AH391="","",IF(COUNTIF($AS$34:$AS390,$AH391)&lt;1,$AH391,"")))</f>
        <v/>
      </c>
      <c r="AT391" s="133" t="str">
        <f t="shared" si="102"/>
        <v/>
      </c>
      <c r="AU391" s="19"/>
      <c r="AV391" s="16"/>
      <c r="AW391" s="134" t="str">
        <f t="shared" si="103"/>
        <v/>
      </c>
      <c r="AX391" s="5"/>
      <c r="AY391" s="144"/>
      <c r="AZ391" s="132" t="str">
        <f t="shared" si="104"/>
        <v/>
      </c>
      <c r="BA391" s="132" t="str">
        <f t="shared" si="105"/>
        <v/>
      </c>
      <c r="BB391" s="132" t="str">
        <f t="shared" si="96"/>
        <v/>
      </c>
      <c r="BC391" s="132" t="str">
        <f t="shared" si="106"/>
        <v/>
      </c>
      <c r="BD391" s="132" t="str">
        <f t="shared" si="107"/>
        <v/>
      </c>
      <c r="BE391" s="132" t="str">
        <f t="shared" si="112"/>
        <v/>
      </c>
      <c r="BF391" s="132" t="str">
        <f t="shared" si="108"/>
        <v/>
      </c>
      <c r="BG391" s="132" t="str">
        <f t="shared" si="109"/>
        <v/>
      </c>
      <c r="BH391" s="132" t="str">
        <f t="shared" si="110"/>
        <v/>
      </c>
      <c r="BI391" s="125"/>
    </row>
    <row r="392" spans="1:61" s="132" customFormat="1" ht="13">
      <c r="A392" s="125" t="str">
        <f t="shared" si="97"/>
        <v/>
      </c>
      <c r="B392" s="130" t="str">
        <f t="shared" si="98"/>
        <v/>
      </c>
      <c r="C392" s="131"/>
      <c r="D392" s="125">
        <v>358</v>
      </c>
      <c r="E392" s="125" t="str">
        <f t="shared" si="99"/>
        <v/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35"/>
      <c r="AI392" s="125" t="str">
        <f t="shared" si="100"/>
        <v/>
      </c>
      <c r="AJ392" s="18"/>
      <c r="AK392" s="35"/>
      <c r="AL392" s="5"/>
      <c r="AM392" s="5"/>
      <c r="AN392" s="5"/>
      <c r="AO392" s="5"/>
      <c r="AP392" s="5"/>
      <c r="AQ392" s="133" t="str">
        <f t="shared" si="101"/>
        <v/>
      </c>
      <c r="AR392" s="133" t="str">
        <f t="shared" si="111"/>
        <v/>
      </c>
      <c r="AS392" s="7" t="str">
        <f>UPPER(IF($AH392="","",IF(COUNTIF($AS$34:$AS391,$AH392)&lt;1,$AH392,"")))</f>
        <v/>
      </c>
      <c r="AT392" s="133" t="str">
        <f t="shared" si="102"/>
        <v/>
      </c>
      <c r="AU392" s="19"/>
      <c r="AV392" s="16"/>
      <c r="AW392" s="134" t="str">
        <f t="shared" si="103"/>
        <v/>
      </c>
      <c r="AX392" s="5"/>
      <c r="AY392" s="144"/>
      <c r="AZ392" s="132" t="str">
        <f t="shared" si="104"/>
        <v/>
      </c>
      <c r="BA392" s="132" t="str">
        <f t="shared" si="105"/>
        <v/>
      </c>
      <c r="BB392" s="132" t="str">
        <f t="shared" si="96"/>
        <v/>
      </c>
      <c r="BC392" s="132" t="str">
        <f t="shared" si="106"/>
        <v/>
      </c>
      <c r="BD392" s="132" t="str">
        <f t="shared" si="107"/>
        <v/>
      </c>
      <c r="BE392" s="132" t="str">
        <f t="shared" si="112"/>
        <v/>
      </c>
      <c r="BF392" s="132" t="str">
        <f t="shared" si="108"/>
        <v/>
      </c>
      <c r="BG392" s="132" t="str">
        <f t="shared" si="109"/>
        <v/>
      </c>
      <c r="BH392" s="132" t="str">
        <f t="shared" si="110"/>
        <v/>
      </c>
      <c r="BI392" s="125"/>
    </row>
    <row r="393" spans="1:61" s="132" customFormat="1" ht="13">
      <c r="A393" s="125" t="str">
        <f t="shared" si="97"/>
        <v/>
      </c>
      <c r="B393" s="130" t="str">
        <f t="shared" si="98"/>
        <v/>
      </c>
      <c r="C393" s="131"/>
      <c r="D393" s="125">
        <v>359</v>
      </c>
      <c r="E393" s="125" t="str">
        <f t="shared" si="99"/>
        <v/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35"/>
      <c r="AI393" s="125" t="str">
        <f t="shared" si="100"/>
        <v/>
      </c>
      <c r="AJ393" s="18"/>
      <c r="AK393" s="35"/>
      <c r="AL393" s="5"/>
      <c r="AM393" s="5"/>
      <c r="AN393" s="5"/>
      <c r="AO393" s="5"/>
      <c r="AP393" s="5"/>
      <c r="AQ393" s="133" t="str">
        <f t="shared" si="101"/>
        <v/>
      </c>
      <c r="AR393" s="133" t="str">
        <f t="shared" si="111"/>
        <v/>
      </c>
      <c r="AS393" s="7" t="str">
        <f>UPPER(IF($AH393="","",IF(COUNTIF($AS$34:$AS392,$AH393)&lt;1,$AH393,"")))</f>
        <v/>
      </c>
      <c r="AT393" s="133" t="str">
        <f t="shared" si="102"/>
        <v/>
      </c>
      <c r="AU393" s="19"/>
      <c r="AV393" s="16"/>
      <c r="AW393" s="134" t="str">
        <f t="shared" si="103"/>
        <v/>
      </c>
      <c r="AX393" s="5"/>
      <c r="AY393" s="144"/>
      <c r="AZ393" s="132" t="str">
        <f t="shared" si="104"/>
        <v/>
      </c>
      <c r="BA393" s="132" t="str">
        <f t="shared" si="105"/>
        <v/>
      </c>
      <c r="BB393" s="132" t="str">
        <f t="shared" si="96"/>
        <v/>
      </c>
      <c r="BC393" s="132" t="str">
        <f t="shared" si="106"/>
        <v/>
      </c>
      <c r="BD393" s="132" t="str">
        <f t="shared" si="107"/>
        <v/>
      </c>
      <c r="BE393" s="132" t="str">
        <f t="shared" si="112"/>
        <v/>
      </c>
      <c r="BF393" s="132" t="str">
        <f t="shared" si="108"/>
        <v/>
      </c>
      <c r="BG393" s="132" t="str">
        <f t="shared" si="109"/>
        <v/>
      </c>
      <c r="BH393" s="132" t="str">
        <f t="shared" si="110"/>
        <v/>
      </c>
      <c r="BI393" s="125"/>
    </row>
    <row r="394" spans="1:61" s="132" customFormat="1" ht="13">
      <c r="A394" s="125" t="str">
        <f t="shared" si="97"/>
        <v/>
      </c>
      <c r="B394" s="130" t="str">
        <f t="shared" si="98"/>
        <v/>
      </c>
      <c r="C394" s="131"/>
      <c r="D394" s="125">
        <v>360</v>
      </c>
      <c r="E394" s="125" t="str">
        <f t="shared" si="99"/>
        <v/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35"/>
      <c r="AI394" s="125" t="str">
        <f t="shared" si="100"/>
        <v/>
      </c>
      <c r="AJ394" s="18"/>
      <c r="AK394" s="35"/>
      <c r="AL394" s="5"/>
      <c r="AM394" s="5"/>
      <c r="AN394" s="5"/>
      <c r="AO394" s="5"/>
      <c r="AP394" s="5"/>
      <c r="AQ394" s="133" t="str">
        <f t="shared" si="101"/>
        <v/>
      </c>
      <c r="AR394" s="133" t="str">
        <f t="shared" si="111"/>
        <v/>
      </c>
      <c r="AS394" s="7" t="str">
        <f>UPPER(IF($AH394="","",IF(COUNTIF($AS$34:$AS393,$AH394)&lt;1,$AH394,"")))</f>
        <v/>
      </c>
      <c r="AT394" s="133" t="str">
        <f t="shared" si="102"/>
        <v/>
      </c>
      <c r="AU394" s="19"/>
      <c r="AV394" s="16"/>
      <c r="AW394" s="134" t="str">
        <f t="shared" si="103"/>
        <v/>
      </c>
      <c r="AX394" s="5"/>
      <c r="AY394" s="144"/>
      <c r="AZ394" s="132" t="str">
        <f t="shared" si="104"/>
        <v/>
      </c>
      <c r="BA394" s="132" t="str">
        <f t="shared" si="105"/>
        <v/>
      </c>
      <c r="BB394" s="132" t="str">
        <f t="shared" si="96"/>
        <v/>
      </c>
      <c r="BC394" s="132" t="str">
        <f t="shared" si="106"/>
        <v/>
      </c>
      <c r="BD394" s="132" t="str">
        <f t="shared" si="107"/>
        <v/>
      </c>
      <c r="BE394" s="132" t="str">
        <f t="shared" si="112"/>
        <v/>
      </c>
      <c r="BF394" s="132" t="str">
        <f t="shared" si="108"/>
        <v/>
      </c>
      <c r="BG394" s="132" t="str">
        <f t="shared" si="109"/>
        <v/>
      </c>
      <c r="BH394" s="132" t="str">
        <f t="shared" si="110"/>
        <v/>
      </c>
      <c r="BI394" s="125"/>
    </row>
    <row r="395" spans="1:61" s="132" customFormat="1" ht="13">
      <c r="A395" s="125" t="str">
        <f t="shared" si="97"/>
        <v/>
      </c>
      <c r="B395" s="130" t="str">
        <f t="shared" si="98"/>
        <v/>
      </c>
      <c r="C395" s="131"/>
      <c r="D395" s="125">
        <v>361</v>
      </c>
      <c r="E395" s="125" t="str">
        <f t="shared" si="99"/>
        <v/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35"/>
      <c r="AI395" s="125" t="str">
        <f t="shared" si="100"/>
        <v/>
      </c>
      <c r="AJ395" s="18"/>
      <c r="AK395" s="35"/>
      <c r="AL395" s="5"/>
      <c r="AM395" s="5"/>
      <c r="AN395" s="5"/>
      <c r="AO395" s="5"/>
      <c r="AP395" s="5"/>
      <c r="AQ395" s="133" t="str">
        <f t="shared" si="101"/>
        <v/>
      </c>
      <c r="AR395" s="133" t="str">
        <f t="shared" si="111"/>
        <v/>
      </c>
      <c r="AS395" s="7" t="str">
        <f>UPPER(IF($AH395="","",IF(COUNTIF($AS$34:$AS394,$AH395)&lt;1,$AH395,"")))</f>
        <v/>
      </c>
      <c r="AT395" s="133" t="str">
        <f t="shared" si="102"/>
        <v/>
      </c>
      <c r="AU395" s="19"/>
      <c r="AV395" s="16"/>
      <c r="AW395" s="134" t="str">
        <f t="shared" si="103"/>
        <v/>
      </c>
      <c r="AX395" s="5"/>
      <c r="AY395" s="144"/>
      <c r="AZ395" s="132" t="str">
        <f t="shared" si="104"/>
        <v/>
      </c>
      <c r="BA395" s="132" t="str">
        <f t="shared" si="105"/>
        <v/>
      </c>
      <c r="BB395" s="132" t="str">
        <f t="shared" si="96"/>
        <v/>
      </c>
      <c r="BC395" s="132" t="str">
        <f t="shared" si="106"/>
        <v/>
      </c>
      <c r="BD395" s="132" t="str">
        <f t="shared" si="107"/>
        <v/>
      </c>
      <c r="BE395" s="132" t="str">
        <f t="shared" si="112"/>
        <v/>
      </c>
      <c r="BF395" s="132" t="str">
        <f t="shared" si="108"/>
        <v/>
      </c>
      <c r="BG395" s="132" t="str">
        <f t="shared" si="109"/>
        <v/>
      </c>
      <c r="BH395" s="132" t="str">
        <f t="shared" si="110"/>
        <v/>
      </c>
      <c r="BI395" s="125"/>
    </row>
    <row r="396" spans="1:61" s="132" customFormat="1" ht="13">
      <c r="A396" s="125" t="str">
        <f t="shared" si="97"/>
        <v/>
      </c>
      <c r="B396" s="130" t="str">
        <f t="shared" si="98"/>
        <v/>
      </c>
      <c r="C396" s="131"/>
      <c r="D396" s="125">
        <v>362</v>
      </c>
      <c r="E396" s="125" t="str">
        <f t="shared" si="99"/>
        <v/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35"/>
      <c r="AI396" s="125" t="str">
        <f t="shared" si="100"/>
        <v/>
      </c>
      <c r="AJ396" s="18"/>
      <c r="AK396" s="35"/>
      <c r="AL396" s="5"/>
      <c r="AM396" s="5"/>
      <c r="AN396" s="5"/>
      <c r="AO396" s="5"/>
      <c r="AP396" s="5"/>
      <c r="AQ396" s="133" t="str">
        <f t="shared" si="101"/>
        <v/>
      </c>
      <c r="AR396" s="133" t="str">
        <f t="shared" si="111"/>
        <v/>
      </c>
      <c r="AS396" s="7" t="str">
        <f>UPPER(IF($AH396="","",IF(COUNTIF($AS$34:$AS395,$AH396)&lt;1,$AH396,"")))</f>
        <v/>
      </c>
      <c r="AT396" s="133" t="str">
        <f t="shared" si="102"/>
        <v/>
      </c>
      <c r="AU396" s="19"/>
      <c r="AV396" s="16"/>
      <c r="AW396" s="134" t="str">
        <f t="shared" si="103"/>
        <v/>
      </c>
      <c r="AX396" s="5"/>
      <c r="AY396" s="144"/>
      <c r="AZ396" s="132" t="str">
        <f t="shared" si="104"/>
        <v/>
      </c>
      <c r="BA396" s="132" t="str">
        <f t="shared" si="105"/>
        <v/>
      </c>
      <c r="BB396" s="132" t="str">
        <f t="shared" si="96"/>
        <v/>
      </c>
      <c r="BC396" s="132" t="str">
        <f t="shared" si="106"/>
        <v/>
      </c>
      <c r="BD396" s="132" t="str">
        <f t="shared" si="107"/>
        <v/>
      </c>
      <c r="BE396" s="132" t="str">
        <f t="shared" si="112"/>
        <v/>
      </c>
      <c r="BF396" s="132" t="str">
        <f t="shared" si="108"/>
        <v/>
      </c>
      <c r="BG396" s="132" t="str">
        <f t="shared" si="109"/>
        <v/>
      </c>
      <c r="BH396" s="132" t="str">
        <f t="shared" si="110"/>
        <v/>
      </c>
      <c r="BI396" s="125"/>
    </row>
    <row r="397" spans="1:61" s="132" customFormat="1" ht="13">
      <c r="A397" s="125" t="str">
        <f t="shared" si="97"/>
        <v/>
      </c>
      <c r="B397" s="130" t="str">
        <f t="shared" si="98"/>
        <v/>
      </c>
      <c r="C397" s="131"/>
      <c r="D397" s="125">
        <v>363</v>
      </c>
      <c r="E397" s="125" t="str">
        <f t="shared" si="99"/>
        <v/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35"/>
      <c r="AI397" s="125" t="str">
        <f t="shared" si="100"/>
        <v/>
      </c>
      <c r="AJ397" s="18"/>
      <c r="AK397" s="35"/>
      <c r="AL397" s="5"/>
      <c r="AM397" s="5"/>
      <c r="AN397" s="5"/>
      <c r="AO397" s="5"/>
      <c r="AP397" s="5"/>
      <c r="AQ397" s="133" t="str">
        <f t="shared" si="101"/>
        <v/>
      </c>
      <c r="AR397" s="133" t="str">
        <f t="shared" si="111"/>
        <v/>
      </c>
      <c r="AS397" s="7" t="str">
        <f>UPPER(IF($AH397="","",IF(COUNTIF($AS$34:$AS396,$AH397)&lt;1,$AH397,"")))</f>
        <v/>
      </c>
      <c r="AT397" s="133" t="str">
        <f t="shared" si="102"/>
        <v/>
      </c>
      <c r="AU397" s="19"/>
      <c r="AV397" s="16"/>
      <c r="AW397" s="134" t="str">
        <f t="shared" si="103"/>
        <v/>
      </c>
      <c r="AX397" s="5"/>
      <c r="AY397" s="144"/>
      <c r="AZ397" s="132" t="str">
        <f t="shared" si="104"/>
        <v/>
      </c>
      <c r="BA397" s="132" t="str">
        <f t="shared" si="105"/>
        <v/>
      </c>
      <c r="BB397" s="132" t="str">
        <f t="shared" si="96"/>
        <v/>
      </c>
      <c r="BC397" s="132" t="str">
        <f t="shared" si="106"/>
        <v/>
      </c>
      <c r="BD397" s="132" t="str">
        <f t="shared" si="107"/>
        <v/>
      </c>
      <c r="BE397" s="132" t="str">
        <f t="shared" si="112"/>
        <v/>
      </c>
      <c r="BF397" s="132" t="str">
        <f t="shared" si="108"/>
        <v/>
      </c>
      <c r="BG397" s="132" t="str">
        <f t="shared" si="109"/>
        <v/>
      </c>
      <c r="BH397" s="132" t="str">
        <f t="shared" si="110"/>
        <v/>
      </c>
      <c r="BI397" s="125"/>
    </row>
    <row r="398" spans="1:61" s="132" customFormat="1" ht="13">
      <c r="A398" s="125" t="str">
        <f t="shared" si="97"/>
        <v/>
      </c>
      <c r="B398" s="130" t="str">
        <f t="shared" si="98"/>
        <v/>
      </c>
      <c r="C398" s="131"/>
      <c r="D398" s="125">
        <v>364</v>
      </c>
      <c r="E398" s="125" t="str">
        <f t="shared" si="99"/>
        <v/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35"/>
      <c r="AI398" s="125" t="str">
        <f t="shared" si="100"/>
        <v/>
      </c>
      <c r="AJ398" s="18"/>
      <c r="AK398" s="35"/>
      <c r="AL398" s="5"/>
      <c r="AM398" s="5"/>
      <c r="AN398" s="5"/>
      <c r="AO398" s="5"/>
      <c r="AP398" s="5"/>
      <c r="AQ398" s="133" t="str">
        <f t="shared" si="101"/>
        <v/>
      </c>
      <c r="AR398" s="133" t="str">
        <f t="shared" si="111"/>
        <v/>
      </c>
      <c r="AS398" s="7" t="str">
        <f>UPPER(IF($AH398="","",IF(COUNTIF($AS$34:$AS397,$AH398)&lt;1,$AH398,"")))</f>
        <v/>
      </c>
      <c r="AT398" s="133" t="str">
        <f t="shared" si="102"/>
        <v/>
      </c>
      <c r="AU398" s="19"/>
      <c r="AV398" s="16"/>
      <c r="AW398" s="134" t="str">
        <f t="shared" si="103"/>
        <v/>
      </c>
      <c r="AX398" s="5"/>
      <c r="AY398" s="144"/>
      <c r="AZ398" s="132" t="str">
        <f t="shared" si="104"/>
        <v/>
      </c>
      <c r="BA398" s="132" t="str">
        <f t="shared" si="105"/>
        <v/>
      </c>
      <c r="BB398" s="132" t="str">
        <f t="shared" si="96"/>
        <v/>
      </c>
      <c r="BC398" s="132" t="str">
        <f t="shared" si="106"/>
        <v/>
      </c>
      <c r="BD398" s="132" t="str">
        <f t="shared" si="107"/>
        <v/>
      </c>
      <c r="BE398" s="132" t="str">
        <f t="shared" si="112"/>
        <v/>
      </c>
      <c r="BF398" s="132" t="str">
        <f t="shared" si="108"/>
        <v/>
      </c>
      <c r="BG398" s="132" t="str">
        <f t="shared" si="109"/>
        <v/>
      </c>
      <c r="BH398" s="132" t="str">
        <f t="shared" si="110"/>
        <v/>
      </c>
      <c r="BI398" s="125"/>
    </row>
    <row r="399" spans="1:61" s="132" customFormat="1" ht="13">
      <c r="A399" s="125" t="str">
        <f t="shared" si="97"/>
        <v/>
      </c>
      <c r="B399" s="130" t="str">
        <f t="shared" si="98"/>
        <v/>
      </c>
      <c r="C399" s="131"/>
      <c r="D399" s="125">
        <v>365</v>
      </c>
      <c r="E399" s="125" t="str">
        <f t="shared" si="99"/>
        <v/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35"/>
      <c r="AI399" s="125" t="str">
        <f t="shared" si="100"/>
        <v/>
      </c>
      <c r="AJ399" s="18"/>
      <c r="AK399" s="35"/>
      <c r="AL399" s="5"/>
      <c r="AM399" s="5"/>
      <c r="AN399" s="5"/>
      <c r="AO399" s="5"/>
      <c r="AP399" s="5"/>
      <c r="AQ399" s="133" t="str">
        <f t="shared" si="101"/>
        <v/>
      </c>
      <c r="AR399" s="133" t="str">
        <f t="shared" si="111"/>
        <v/>
      </c>
      <c r="AS399" s="7" t="str">
        <f>UPPER(IF($AH399="","",IF(COUNTIF($AS$34:$AS398,$AH399)&lt;1,$AH399,"")))</f>
        <v/>
      </c>
      <c r="AT399" s="133" t="str">
        <f t="shared" si="102"/>
        <v/>
      </c>
      <c r="AU399" s="19"/>
      <c r="AV399" s="16"/>
      <c r="AW399" s="134" t="str">
        <f t="shared" si="103"/>
        <v/>
      </c>
      <c r="AX399" s="5"/>
      <c r="AY399" s="144"/>
      <c r="AZ399" s="132" t="str">
        <f t="shared" si="104"/>
        <v/>
      </c>
      <c r="BA399" s="132" t="str">
        <f t="shared" si="105"/>
        <v/>
      </c>
      <c r="BB399" s="132" t="str">
        <f t="shared" si="96"/>
        <v/>
      </c>
      <c r="BC399" s="132" t="str">
        <f t="shared" si="106"/>
        <v/>
      </c>
      <c r="BD399" s="132" t="str">
        <f t="shared" si="107"/>
        <v/>
      </c>
      <c r="BE399" s="132" t="str">
        <f t="shared" si="112"/>
        <v/>
      </c>
      <c r="BF399" s="132" t="str">
        <f t="shared" si="108"/>
        <v/>
      </c>
      <c r="BG399" s="132" t="str">
        <f t="shared" si="109"/>
        <v/>
      </c>
      <c r="BH399" s="132" t="str">
        <f t="shared" si="110"/>
        <v/>
      </c>
      <c r="BI399" s="125"/>
    </row>
    <row r="400" spans="1:61" s="132" customFormat="1" ht="13">
      <c r="A400" s="125" t="str">
        <f t="shared" si="97"/>
        <v/>
      </c>
      <c r="B400" s="130" t="str">
        <f t="shared" si="98"/>
        <v/>
      </c>
      <c r="C400" s="131"/>
      <c r="D400" s="125">
        <v>366</v>
      </c>
      <c r="E400" s="125" t="str">
        <f t="shared" si="99"/>
        <v/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35"/>
      <c r="AI400" s="125" t="str">
        <f t="shared" si="100"/>
        <v/>
      </c>
      <c r="AJ400" s="18"/>
      <c r="AK400" s="35"/>
      <c r="AL400" s="5"/>
      <c r="AM400" s="5"/>
      <c r="AN400" s="5"/>
      <c r="AO400" s="5"/>
      <c r="AP400" s="5"/>
      <c r="AQ400" s="133" t="str">
        <f t="shared" si="101"/>
        <v/>
      </c>
      <c r="AR400" s="133" t="str">
        <f t="shared" si="111"/>
        <v/>
      </c>
      <c r="AS400" s="7" t="str">
        <f>UPPER(IF($AH400="","",IF(COUNTIF($AS$34:$AS399,$AH400)&lt;1,$AH400,"")))</f>
        <v/>
      </c>
      <c r="AT400" s="133" t="str">
        <f t="shared" si="102"/>
        <v/>
      </c>
      <c r="AU400" s="19"/>
      <c r="AV400" s="16"/>
      <c r="AW400" s="134" t="str">
        <f t="shared" si="103"/>
        <v/>
      </c>
      <c r="AX400" s="5"/>
      <c r="AY400" s="144"/>
      <c r="AZ400" s="132" t="str">
        <f t="shared" si="104"/>
        <v/>
      </c>
      <c r="BA400" s="132" t="str">
        <f t="shared" si="105"/>
        <v/>
      </c>
      <c r="BB400" s="132" t="str">
        <f t="shared" si="96"/>
        <v/>
      </c>
      <c r="BC400" s="132" t="str">
        <f t="shared" si="106"/>
        <v/>
      </c>
      <c r="BD400" s="132" t="str">
        <f t="shared" si="107"/>
        <v/>
      </c>
      <c r="BE400" s="132" t="str">
        <f t="shared" si="112"/>
        <v/>
      </c>
      <c r="BF400" s="132" t="str">
        <f t="shared" si="108"/>
        <v/>
      </c>
      <c r="BG400" s="132" t="str">
        <f t="shared" si="109"/>
        <v/>
      </c>
      <c r="BH400" s="132" t="str">
        <f t="shared" si="110"/>
        <v/>
      </c>
      <c r="BI400" s="125"/>
    </row>
    <row r="401" spans="1:61" s="132" customFormat="1" ht="13">
      <c r="A401" s="125" t="str">
        <f t="shared" si="97"/>
        <v/>
      </c>
      <c r="B401" s="130" t="str">
        <f t="shared" si="98"/>
        <v/>
      </c>
      <c r="C401" s="131"/>
      <c r="D401" s="125">
        <v>367</v>
      </c>
      <c r="E401" s="125" t="str">
        <f t="shared" si="99"/>
        <v/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35"/>
      <c r="AI401" s="125" t="str">
        <f t="shared" si="100"/>
        <v/>
      </c>
      <c r="AJ401" s="18"/>
      <c r="AK401" s="35"/>
      <c r="AL401" s="5"/>
      <c r="AM401" s="5"/>
      <c r="AN401" s="5"/>
      <c r="AO401" s="5"/>
      <c r="AP401" s="5"/>
      <c r="AQ401" s="133" t="str">
        <f t="shared" si="101"/>
        <v/>
      </c>
      <c r="AR401" s="133" t="str">
        <f t="shared" si="111"/>
        <v/>
      </c>
      <c r="AS401" s="7" t="str">
        <f>UPPER(IF($AH401="","",IF(COUNTIF($AS$34:$AS400,$AH401)&lt;1,$AH401,"")))</f>
        <v/>
      </c>
      <c r="AT401" s="133" t="str">
        <f t="shared" si="102"/>
        <v/>
      </c>
      <c r="AU401" s="19"/>
      <c r="AV401" s="16"/>
      <c r="AW401" s="134" t="str">
        <f t="shared" si="103"/>
        <v/>
      </c>
      <c r="AX401" s="5"/>
      <c r="AY401" s="144"/>
      <c r="AZ401" s="132" t="str">
        <f t="shared" si="104"/>
        <v/>
      </c>
      <c r="BA401" s="132" t="str">
        <f t="shared" si="105"/>
        <v/>
      </c>
      <c r="BB401" s="132" t="str">
        <f t="shared" si="96"/>
        <v/>
      </c>
      <c r="BC401" s="132" t="str">
        <f t="shared" si="106"/>
        <v/>
      </c>
      <c r="BD401" s="132" t="str">
        <f t="shared" si="107"/>
        <v/>
      </c>
      <c r="BE401" s="132" t="str">
        <f t="shared" si="112"/>
        <v/>
      </c>
      <c r="BF401" s="132" t="str">
        <f t="shared" si="108"/>
        <v/>
      </c>
      <c r="BG401" s="132" t="str">
        <f t="shared" si="109"/>
        <v/>
      </c>
      <c r="BH401" s="132" t="str">
        <f t="shared" si="110"/>
        <v/>
      </c>
      <c r="BI401" s="125"/>
    </row>
    <row r="402" spans="1:61" s="132" customFormat="1" ht="13">
      <c r="A402" s="125" t="str">
        <f t="shared" si="97"/>
        <v/>
      </c>
      <c r="B402" s="130" t="str">
        <f t="shared" si="98"/>
        <v/>
      </c>
      <c r="C402" s="131"/>
      <c r="D402" s="125">
        <v>368</v>
      </c>
      <c r="E402" s="125" t="str">
        <f t="shared" si="99"/>
        <v/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35"/>
      <c r="AI402" s="125" t="str">
        <f t="shared" si="100"/>
        <v/>
      </c>
      <c r="AJ402" s="18"/>
      <c r="AK402" s="35"/>
      <c r="AL402" s="5"/>
      <c r="AM402" s="5"/>
      <c r="AN402" s="5"/>
      <c r="AO402" s="5"/>
      <c r="AP402" s="5"/>
      <c r="AQ402" s="133" t="str">
        <f t="shared" si="101"/>
        <v/>
      </c>
      <c r="AR402" s="133" t="str">
        <f t="shared" si="111"/>
        <v/>
      </c>
      <c r="AS402" s="7" t="str">
        <f>UPPER(IF($AH402="","",IF(COUNTIF($AS$34:$AS401,$AH402)&lt;1,$AH402,"")))</f>
        <v/>
      </c>
      <c r="AT402" s="133" t="str">
        <f t="shared" si="102"/>
        <v/>
      </c>
      <c r="AU402" s="19"/>
      <c r="AV402" s="16"/>
      <c r="AW402" s="134" t="str">
        <f t="shared" si="103"/>
        <v/>
      </c>
      <c r="AX402" s="5"/>
      <c r="AY402" s="144"/>
      <c r="AZ402" s="132" t="str">
        <f t="shared" si="104"/>
        <v/>
      </c>
      <c r="BA402" s="132" t="str">
        <f t="shared" si="105"/>
        <v/>
      </c>
      <c r="BB402" s="132" t="str">
        <f t="shared" si="96"/>
        <v/>
      </c>
      <c r="BC402" s="132" t="str">
        <f t="shared" si="106"/>
        <v/>
      </c>
      <c r="BD402" s="132" t="str">
        <f t="shared" si="107"/>
        <v/>
      </c>
      <c r="BE402" s="132" t="str">
        <f t="shared" si="112"/>
        <v/>
      </c>
      <c r="BF402" s="132" t="str">
        <f t="shared" si="108"/>
        <v/>
      </c>
      <c r="BG402" s="132" t="str">
        <f t="shared" si="109"/>
        <v/>
      </c>
      <c r="BH402" s="132" t="str">
        <f t="shared" si="110"/>
        <v/>
      </c>
      <c r="BI402" s="125"/>
    </row>
    <row r="403" spans="1:61" s="132" customFormat="1" ht="13">
      <c r="A403" s="125" t="str">
        <f t="shared" si="97"/>
        <v/>
      </c>
      <c r="B403" s="130" t="str">
        <f t="shared" si="98"/>
        <v/>
      </c>
      <c r="C403" s="131"/>
      <c r="D403" s="125">
        <v>369</v>
      </c>
      <c r="E403" s="125" t="str">
        <f t="shared" si="99"/>
        <v/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35"/>
      <c r="AI403" s="125" t="str">
        <f t="shared" si="100"/>
        <v/>
      </c>
      <c r="AJ403" s="18"/>
      <c r="AK403" s="35"/>
      <c r="AL403" s="5"/>
      <c r="AM403" s="5"/>
      <c r="AN403" s="5"/>
      <c r="AO403" s="5"/>
      <c r="AP403" s="5"/>
      <c r="AQ403" s="133" t="str">
        <f t="shared" si="101"/>
        <v/>
      </c>
      <c r="AR403" s="133" t="str">
        <f t="shared" si="111"/>
        <v/>
      </c>
      <c r="AS403" s="7" t="str">
        <f>UPPER(IF($AH403="","",IF(COUNTIF($AS$34:$AS402,$AH403)&lt;1,$AH403,"")))</f>
        <v/>
      </c>
      <c r="AT403" s="133" t="str">
        <f t="shared" si="102"/>
        <v/>
      </c>
      <c r="AU403" s="19"/>
      <c r="AV403" s="16"/>
      <c r="AW403" s="134" t="str">
        <f t="shared" si="103"/>
        <v/>
      </c>
      <c r="AX403" s="5"/>
      <c r="AY403" s="144"/>
      <c r="AZ403" s="132" t="str">
        <f t="shared" si="104"/>
        <v/>
      </c>
      <c r="BA403" s="132" t="str">
        <f t="shared" si="105"/>
        <v/>
      </c>
      <c r="BB403" s="132" t="str">
        <f t="shared" si="96"/>
        <v/>
      </c>
      <c r="BC403" s="132" t="str">
        <f t="shared" si="106"/>
        <v/>
      </c>
      <c r="BD403" s="132" t="str">
        <f t="shared" si="107"/>
        <v/>
      </c>
      <c r="BE403" s="132" t="str">
        <f t="shared" si="112"/>
        <v/>
      </c>
      <c r="BF403" s="132" t="str">
        <f t="shared" si="108"/>
        <v/>
      </c>
      <c r="BG403" s="132" t="str">
        <f t="shared" si="109"/>
        <v/>
      </c>
      <c r="BH403" s="132" t="str">
        <f t="shared" si="110"/>
        <v/>
      </c>
      <c r="BI403" s="125"/>
    </row>
    <row r="404" spans="1:61" s="132" customFormat="1" ht="13">
      <c r="A404" s="125" t="str">
        <f t="shared" si="97"/>
        <v/>
      </c>
      <c r="B404" s="130" t="str">
        <f t="shared" si="98"/>
        <v/>
      </c>
      <c r="C404" s="131"/>
      <c r="D404" s="125">
        <v>370</v>
      </c>
      <c r="E404" s="125" t="str">
        <f t="shared" si="99"/>
        <v/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35"/>
      <c r="AI404" s="125" t="str">
        <f t="shared" si="100"/>
        <v/>
      </c>
      <c r="AJ404" s="18"/>
      <c r="AK404" s="35"/>
      <c r="AL404" s="5"/>
      <c r="AM404" s="5"/>
      <c r="AN404" s="5"/>
      <c r="AO404" s="5"/>
      <c r="AP404" s="5"/>
      <c r="AQ404" s="133" t="str">
        <f t="shared" si="101"/>
        <v/>
      </c>
      <c r="AR404" s="133" t="str">
        <f t="shared" si="111"/>
        <v/>
      </c>
      <c r="AS404" s="7" t="str">
        <f>UPPER(IF($AH404="","",IF(COUNTIF($AS$34:$AS403,$AH404)&lt;1,$AH404,"")))</f>
        <v/>
      </c>
      <c r="AT404" s="133" t="str">
        <f t="shared" si="102"/>
        <v/>
      </c>
      <c r="AU404" s="19"/>
      <c r="AV404" s="16"/>
      <c r="AW404" s="134" t="str">
        <f t="shared" si="103"/>
        <v/>
      </c>
      <c r="AX404" s="5"/>
      <c r="AY404" s="144"/>
      <c r="AZ404" s="132" t="str">
        <f t="shared" si="104"/>
        <v/>
      </c>
      <c r="BA404" s="132" t="str">
        <f t="shared" si="105"/>
        <v/>
      </c>
      <c r="BB404" s="132" t="str">
        <f t="shared" si="96"/>
        <v/>
      </c>
      <c r="BC404" s="132" t="str">
        <f t="shared" si="106"/>
        <v/>
      </c>
      <c r="BD404" s="132" t="str">
        <f t="shared" si="107"/>
        <v/>
      </c>
      <c r="BE404" s="132" t="str">
        <f t="shared" si="112"/>
        <v/>
      </c>
      <c r="BF404" s="132" t="str">
        <f t="shared" si="108"/>
        <v/>
      </c>
      <c r="BG404" s="132" t="str">
        <f t="shared" si="109"/>
        <v/>
      </c>
      <c r="BH404" s="132" t="str">
        <f t="shared" si="110"/>
        <v/>
      </c>
      <c r="BI404" s="125"/>
    </row>
    <row r="405" spans="1:61" s="132" customFormat="1" ht="13">
      <c r="A405" s="125" t="str">
        <f t="shared" si="97"/>
        <v/>
      </c>
      <c r="B405" s="130" t="str">
        <f t="shared" si="98"/>
        <v/>
      </c>
      <c r="C405" s="131"/>
      <c r="D405" s="125">
        <v>371</v>
      </c>
      <c r="E405" s="125" t="str">
        <f t="shared" si="99"/>
        <v/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35"/>
      <c r="AI405" s="125" t="str">
        <f t="shared" si="100"/>
        <v/>
      </c>
      <c r="AJ405" s="18"/>
      <c r="AK405" s="35"/>
      <c r="AL405" s="5"/>
      <c r="AM405" s="5"/>
      <c r="AN405" s="5"/>
      <c r="AO405" s="5"/>
      <c r="AP405" s="5"/>
      <c r="AQ405" s="133" t="str">
        <f t="shared" si="101"/>
        <v/>
      </c>
      <c r="AR405" s="133" t="str">
        <f t="shared" si="111"/>
        <v/>
      </c>
      <c r="AS405" s="7" t="str">
        <f>UPPER(IF($AH405="","",IF(COUNTIF($AS$34:$AS404,$AH405)&lt;1,$AH405,"")))</f>
        <v/>
      </c>
      <c r="AT405" s="133" t="str">
        <f t="shared" si="102"/>
        <v/>
      </c>
      <c r="AU405" s="19"/>
      <c r="AV405" s="16"/>
      <c r="AW405" s="134" t="str">
        <f t="shared" si="103"/>
        <v/>
      </c>
      <c r="AX405" s="5"/>
      <c r="AY405" s="144"/>
      <c r="AZ405" s="132" t="str">
        <f t="shared" si="104"/>
        <v/>
      </c>
      <c r="BA405" s="132" t="str">
        <f t="shared" si="105"/>
        <v/>
      </c>
      <c r="BB405" s="132" t="str">
        <f t="shared" ref="BB405:BB468" si="113">SUBSTITUTE(F405," ","")</f>
        <v/>
      </c>
      <c r="BC405" s="132" t="str">
        <f t="shared" si="106"/>
        <v/>
      </c>
      <c r="BD405" s="132" t="str">
        <f t="shared" si="107"/>
        <v/>
      </c>
      <c r="BE405" s="132" t="str">
        <f t="shared" si="112"/>
        <v/>
      </c>
      <c r="BF405" s="132" t="str">
        <f t="shared" si="108"/>
        <v/>
      </c>
      <c r="BG405" s="132" t="str">
        <f t="shared" si="109"/>
        <v/>
      </c>
      <c r="BH405" s="132" t="str">
        <f t="shared" si="110"/>
        <v/>
      </c>
      <c r="BI405" s="125"/>
    </row>
    <row r="406" spans="1:61" s="132" customFormat="1" ht="13">
      <c r="A406" s="125" t="str">
        <f t="shared" si="97"/>
        <v/>
      </c>
      <c r="B406" s="130" t="str">
        <f t="shared" si="98"/>
        <v/>
      </c>
      <c r="C406" s="131"/>
      <c r="D406" s="125">
        <v>372</v>
      </c>
      <c r="E406" s="125" t="str">
        <f t="shared" si="99"/>
        <v/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35"/>
      <c r="AI406" s="125" t="str">
        <f t="shared" si="100"/>
        <v/>
      </c>
      <c r="AJ406" s="18"/>
      <c r="AK406" s="35"/>
      <c r="AL406" s="5"/>
      <c r="AM406" s="5"/>
      <c r="AN406" s="5"/>
      <c r="AO406" s="5"/>
      <c r="AP406" s="5"/>
      <c r="AQ406" s="133" t="str">
        <f t="shared" si="101"/>
        <v/>
      </c>
      <c r="AR406" s="133" t="str">
        <f t="shared" si="111"/>
        <v/>
      </c>
      <c r="AS406" s="7" t="str">
        <f>UPPER(IF($AH406="","",IF(COUNTIF($AS$34:$AS405,$AH406)&lt;1,$AH406,"")))</f>
        <v/>
      </c>
      <c r="AT406" s="133" t="str">
        <f t="shared" si="102"/>
        <v/>
      </c>
      <c r="AU406" s="19"/>
      <c r="AV406" s="16"/>
      <c r="AW406" s="134" t="str">
        <f t="shared" si="103"/>
        <v/>
      </c>
      <c r="AX406" s="5"/>
      <c r="AY406" s="144"/>
      <c r="AZ406" s="132" t="str">
        <f t="shared" si="104"/>
        <v/>
      </c>
      <c r="BA406" s="132" t="str">
        <f t="shared" si="105"/>
        <v/>
      </c>
      <c r="BB406" s="132" t="str">
        <f t="shared" si="113"/>
        <v/>
      </c>
      <c r="BC406" s="132" t="str">
        <f t="shared" si="106"/>
        <v/>
      </c>
      <c r="BD406" s="132" t="str">
        <f t="shared" si="107"/>
        <v/>
      </c>
      <c r="BE406" s="132" t="str">
        <f t="shared" si="112"/>
        <v/>
      </c>
      <c r="BF406" s="132" t="str">
        <f t="shared" si="108"/>
        <v/>
      </c>
      <c r="BG406" s="132" t="str">
        <f t="shared" si="109"/>
        <v/>
      </c>
      <c r="BH406" s="132" t="str">
        <f t="shared" si="110"/>
        <v/>
      </c>
      <c r="BI406" s="125"/>
    </row>
    <row r="407" spans="1:61" s="132" customFormat="1" ht="13">
      <c r="A407" s="125" t="str">
        <f t="shared" si="97"/>
        <v/>
      </c>
      <c r="B407" s="130" t="str">
        <f t="shared" si="98"/>
        <v/>
      </c>
      <c r="C407" s="131"/>
      <c r="D407" s="125">
        <v>373</v>
      </c>
      <c r="E407" s="125" t="str">
        <f t="shared" si="99"/>
        <v/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35"/>
      <c r="AI407" s="125" t="str">
        <f t="shared" si="100"/>
        <v/>
      </c>
      <c r="AJ407" s="18"/>
      <c r="AK407" s="35"/>
      <c r="AL407" s="5"/>
      <c r="AM407" s="5"/>
      <c r="AN407" s="5"/>
      <c r="AO407" s="5"/>
      <c r="AP407" s="5"/>
      <c r="AQ407" s="133" t="str">
        <f t="shared" si="101"/>
        <v/>
      </c>
      <c r="AR407" s="133" t="str">
        <f t="shared" si="111"/>
        <v/>
      </c>
      <c r="AS407" s="7" t="str">
        <f>UPPER(IF($AH407="","",IF(COUNTIF($AS$34:$AS406,$AH407)&lt;1,$AH407,"")))</f>
        <v/>
      </c>
      <c r="AT407" s="133" t="str">
        <f t="shared" si="102"/>
        <v/>
      </c>
      <c r="AU407" s="19"/>
      <c r="AV407" s="16"/>
      <c r="AW407" s="134" t="str">
        <f t="shared" si="103"/>
        <v/>
      </c>
      <c r="AX407" s="5"/>
      <c r="AY407" s="144"/>
      <c r="AZ407" s="132" t="str">
        <f t="shared" si="104"/>
        <v/>
      </c>
      <c r="BA407" s="132" t="str">
        <f t="shared" si="105"/>
        <v/>
      </c>
      <c r="BB407" s="132" t="str">
        <f t="shared" si="113"/>
        <v/>
      </c>
      <c r="BC407" s="132" t="str">
        <f t="shared" si="106"/>
        <v/>
      </c>
      <c r="BD407" s="132" t="str">
        <f t="shared" si="107"/>
        <v/>
      </c>
      <c r="BE407" s="132" t="str">
        <f t="shared" si="112"/>
        <v/>
      </c>
      <c r="BF407" s="132" t="str">
        <f t="shared" si="108"/>
        <v/>
      </c>
      <c r="BG407" s="132" t="str">
        <f t="shared" si="109"/>
        <v/>
      </c>
      <c r="BH407" s="132" t="str">
        <f t="shared" si="110"/>
        <v/>
      </c>
      <c r="BI407" s="125"/>
    </row>
    <row r="408" spans="1:61" s="132" customFormat="1" ht="13">
      <c r="A408" s="125" t="str">
        <f t="shared" si="97"/>
        <v/>
      </c>
      <c r="B408" s="130" t="str">
        <f t="shared" si="98"/>
        <v/>
      </c>
      <c r="C408" s="131"/>
      <c r="D408" s="125">
        <v>374</v>
      </c>
      <c r="E408" s="125" t="str">
        <f t="shared" si="99"/>
        <v/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35"/>
      <c r="AI408" s="125" t="str">
        <f t="shared" si="100"/>
        <v/>
      </c>
      <c r="AJ408" s="18"/>
      <c r="AK408" s="35"/>
      <c r="AL408" s="5"/>
      <c r="AM408" s="5"/>
      <c r="AN408" s="5"/>
      <c r="AO408" s="5"/>
      <c r="AP408" s="5"/>
      <c r="AQ408" s="133" t="str">
        <f t="shared" si="101"/>
        <v/>
      </c>
      <c r="AR408" s="133" t="str">
        <f t="shared" si="111"/>
        <v/>
      </c>
      <c r="AS408" s="7" t="str">
        <f>UPPER(IF($AH408="","",IF(COUNTIF($AS$34:$AS407,$AH408)&lt;1,$AH408,"")))</f>
        <v/>
      </c>
      <c r="AT408" s="133" t="str">
        <f t="shared" si="102"/>
        <v/>
      </c>
      <c r="AU408" s="19"/>
      <c r="AV408" s="16"/>
      <c r="AW408" s="134" t="str">
        <f t="shared" si="103"/>
        <v/>
      </c>
      <c r="AX408" s="5"/>
      <c r="AY408" s="144"/>
      <c r="AZ408" s="132" t="str">
        <f t="shared" si="104"/>
        <v/>
      </c>
      <c r="BA408" s="132" t="str">
        <f t="shared" si="105"/>
        <v/>
      </c>
      <c r="BB408" s="132" t="str">
        <f t="shared" si="113"/>
        <v/>
      </c>
      <c r="BC408" s="132" t="str">
        <f t="shared" si="106"/>
        <v/>
      </c>
      <c r="BD408" s="132" t="str">
        <f t="shared" si="107"/>
        <v/>
      </c>
      <c r="BE408" s="132" t="str">
        <f t="shared" si="112"/>
        <v/>
      </c>
      <c r="BF408" s="132" t="str">
        <f t="shared" si="108"/>
        <v/>
      </c>
      <c r="BG408" s="132" t="str">
        <f t="shared" si="109"/>
        <v/>
      </c>
      <c r="BH408" s="132" t="str">
        <f t="shared" si="110"/>
        <v/>
      </c>
      <c r="BI408" s="125"/>
    </row>
    <row r="409" spans="1:61" s="132" customFormat="1" ht="13">
      <c r="A409" s="125" t="str">
        <f t="shared" si="97"/>
        <v/>
      </c>
      <c r="B409" s="130" t="str">
        <f t="shared" si="98"/>
        <v/>
      </c>
      <c r="C409" s="131"/>
      <c r="D409" s="125">
        <v>375</v>
      </c>
      <c r="E409" s="125" t="str">
        <f t="shared" si="99"/>
        <v/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35"/>
      <c r="AI409" s="125" t="str">
        <f t="shared" si="100"/>
        <v/>
      </c>
      <c r="AJ409" s="18"/>
      <c r="AK409" s="35"/>
      <c r="AL409" s="5"/>
      <c r="AM409" s="5"/>
      <c r="AN409" s="5"/>
      <c r="AO409" s="5"/>
      <c r="AP409" s="5"/>
      <c r="AQ409" s="133" t="str">
        <f t="shared" si="101"/>
        <v/>
      </c>
      <c r="AR409" s="133" t="str">
        <f t="shared" si="111"/>
        <v/>
      </c>
      <c r="AS409" s="7" t="str">
        <f>UPPER(IF($AH409="","",IF(COUNTIF($AS$34:$AS408,$AH409)&lt;1,$AH409,"")))</f>
        <v/>
      </c>
      <c r="AT409" s="133" t="str">
        <f t="shared" si="102"/>
        <v/>
      </c>
      <c r="AU409" s="19"/>
      <c r="AV409" s="16"/>
      <c r="AW409" s="134" t="str">
        <f t="shared" si="103"/>
        <v/>
      </c>
      <c r="AX409" s="5"/>
      <c r="AY409" s="144"/>
      <c r="AZ409" s="132" t="str">
        <f t="shared" si="104"/>
        <v/>
      </c>
      <c r="BA409" s="132" t="str">
        <f t="shared" si="105"/>
        <v/>
      </c>
      <c r="BB409" s="132" t="str">
        <f t="shared" si="113"/>
        <v/>
      </c>
      <c r="BC409" s="132" t="str">
        <f t="shared" si="106"/>
        <v/>
      </c>
      <c r="BD409" s="132" t="str">
        <f t="shared" si="107"/>
        <v/>
      </c>
      <c r="BE409" s="132" t="str">
        <f t="shared" si="112"/>
        <v/>
      </c>
      <c r="BF409" s="132" t="str">
        <f t="shared" si="108"/>
        <v/>
      </c>
      <c r="BG409" s="132" t="str">
        <f t="shared" si="109"/>
        <v/>
      </c>
      <c r="BH409" s="132" t="str">
        <f t="shared" si="110"/>
        <v/>
      </c>
      <c r="BI409" s="125"/>
    </row>
    <row r="410" spans="1:61" s="132" customFormat="1" ht="13">
      <c r="A410" s="125" t="str">
        <f t="shared" si="97"/>
        <v/>
      </c>
      <c r="B410" s="130" t="str">
        <f t="shared" si="98"/>
        <v/>
      </c>
      <c r="C410" s="131"/>
      <c r="D410" s="125">
        <v>376</v>
      </c>
      <c r="E410" s="125" t="str">
        <f t="shared" si="99"/>
        <v/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35"/>
      <c r="AI410" s="125" t="str">
        <f t="shared" si="100"/>
        <v/>
      </c>
      <c r="AJ410" s="18"/>
      <c r="AK410" s="35"/>
      <c r="AL410" s="5"/>
      <c r="AM410" s="5"/>
      <c r="AN410" s="5"/>
      <c r="AO410" s="5"/>
      <c r="AP410" s="5"/>
      <c r="AQ410" s="133" t="str">
        <f t="shared" si="101"/>
        <v/>
      </c>
      <c r="AR410" s="133" t="str">
        <f t="shared" si="111"/>
        <v/>
      </c>
      <c r="AS410" s="7" t="str">
        <f>UPPER(IF($AH410="","",IF(COUNTIF($AS$34:$AS409,$AH410)&lt;1,$AH410,"")))</f>
        <v/>
      </c>
      <c r="AT410" s="133" t="str">
        <f t="shared" si="102"/>
        <v/>
      </c>
      <c r="AU410" s="19"/>
      <c r="AV410" s="16"/>
      <c r="AW410" s="134" t="str">
        <f t="shared" si="103"/>
        <v/>
      </c>
      <c r="AX410" s="5"/>
      <c r="AY410" s="144"/>
      <c r="AZ410" s="132" t="str">
        <f t="shared" si="104"/>
        <v/>
      </c>
      <c r="BA410" s="132" t="str">
        <f t="shared" si="105"/>
        <v/>
      </c>
      <c r="BB410" s="132" t="str">
        <f t="shared" si="113"/>
        <v/>
      </c>
      <c r="BC410" s="132" t="str">
        <f t="shared" si="106"/>
        <v/>
      </c>
      <c r="BD410" s="132" t="str">
        <f t="shared" si="107"/>
        <v/>
      </c>
      <c r="BE410" s="132" t="str">
        <f t="shared" si="112"/>
        <v/>
      </c>
      <c r="BF410" s="132" t="str">
        <f t="shared" si="108"/>
        <v/>
      </c>
      <c r="BG410" s="132" t="str">
        <f t="shared" si="109"/>
        <v/>
      </c>
      <c r="BH410" s="132" t="str">
        <f t="shared" si="110"/>
        <v/>
      </c>
      <c r="BI410" s="125"/>
    </row>
    <row r="411" spans="1:61" s="132" customFormat="1" ht="13">
      <c r="A411" s="125" t="str">
        <f t="shared" si="97"/>
        <v/>
      </c>
      <c r="B411" s="130" t="str">
        <f t="shared" si="98"/>
        <v/>
      </c>
      <c r="C411" s="131"/>
      <c r="D411" s="125">
        <v>377</v>
      </c>
      <c r="E411" s="125" t="str">
        <f t="shared" si="99"/>
        <v/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35"/>
      <c r="AI411" s="125" t="str">
        <f t="shared" si="100"/>
        <v/>
      </c>
      <c r="AJ411" s="18"/>
      <c r="AK411" s="35"/>
      <c r="AL411" s="5"/>
      <c r="AM411" s="5"/>
      <c r="AN411" s="5"/>
      <c r="AO411" s="5"/>
      <c r="AP411" s="5"/>
      <c r="AQ411" s="133" t="str">
        <f t="shared" si="101"/>
        <v/>
      </c>
      <c r="AR411" s="133" t="str">
        <f t="shared" si="111"/>
        <v/>
      </c>
      <c r="AS411" s="7" t="str">
        <f>UPPER(IF($AH411="","",IF(COUNTIF($AS$34:$AS410,$AH411)&lt;1,$AH411,"")))</f>
        <v/>
      </c>
      <c r="AT411" s="133" t="str">
        <f t="shared" si="102"/>
        <v/>
      </c>
      <c r="AU411" s="19"/>
      <c r="AV411" s="16"/>
      <c r="AW411" s="134" t="str">
        <f t="shared" si="103"/>
        <v/>
      </c>
      <c r="AX411" s="5"/>
      <c r="AY411" s="144"/>
      <c r="AZ411" s="132" t="str">
        <f t="shared" si="104"/>
        <v/>
      </c>
      <c r="BA411" s="132" t="str">
        <f t="shared" si="105"/>
        <v/>
      </c>
      <c r="BB411" s="132" t="str">
        <f t="shared" si="113"/>
        <v/>
      </c>
      <c r="BC411" s="132" t="str">
        <f t="shared" si="106"/>
        <v/>
      </c>
      <c r="BD411" s="132" t="str">
        <f t="shared" si="107"/>
        <v/>
      </c>
      <c r="BE411" s="132" t="str">
        <f t="shared" si="112"/>
        <v/>
      </c>
      <c r="BF411" s="132" t="str">
        <f t="shared" si="108"/>
        <v/>
      </c>
      <c r="BG411" s="132" t="str">
        <f t="shared" si="109"/>
        <v/>
      </c>
      <c r="BH411" s="132" t="str">
        <f t="shared" si="110"/>
        <v/>
      </c>
      <c r="BI411" s="125"/>
    </row>
    <row r="412" spans="1:61" s="132" customFormat="1" ht="13">
      <c r="A412" s="125" t="str">
        <f t="shared" si="97"/>
        <v/>
      </c>
      <c r="B412" s="130" t="str">
        <f t="shared" si="98"/>
        <v/>
      </c>
      <c r="C412" s="131"/>
      <c r="D412" s="125">
        <v>378</v>
      </c>
      <c r="E412" s="125" t="str">
        <f t="shared" si="99"/>
        <v/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35"/>
      <c r="AI412" s="125" t="str">
        <f t="shared" si="100"/>
        <v/>
      </c>
      <c r="AJ412" s="18"/>
      <c r="AK412" s="35"/>
      <c r="AL412" s="5"/>
      <c r="AM412" s="5"/>
      <c r="AN412" s="5"/>
      <c r="AO412" s="5"/>
      <c r="AP412" s="5"/>
      <c r="AQ412" s="133" t="str">
        <f t="shared" si="101"/>
        <v/>
      </c>
      <c r="AR412" s="133" t="str">
        <f t="shared" si="111"/>
        <v/>
      </c>
      <c r="AS412" s="7" t="str">
        <f>UPPER(IF($AH412="","",IF(COUNTIF($AS$34:$AS411,$AH412)&lt;1,$AH412,"")))</f>
        <v/>
      </c>
      <c r="AT412" s="133" t="str">
        <f t="shared" si="102"/>
        <v/>
      </c>
      <c r="AU412" s="19"/>
      <c r="AV412" s="16"/>
      <c r="AW412" s="134" t="str">
        <f t="shared" si="103"/>
        <v/>
      </c>
      <c r="AX412" s="5"/>
      <c r="AY412" s="144"/>
      <c r="AZ412" s="132" t="str">
        <f t="shared" si="104"/>
        <v/>
      </c>
      <c r="BA412" s="132" t="str">
        <f t="shared" si="105"/>
        <v/>
      </c>
      <c r="BB412" s="132" t="str">
        <f t="shared" si="113"/>
        <v/>
      </c>
      <c r="BC412" s="132" t="str">
        <f t="shared" si="106"/>
        <v/>
      </c>
      <c r="BD412" s="132" t="str">
        <f t="shared" si="107"/>
        <v/>
      </c>
      <c r="BE412" s="132" t="str">
        <f t="shared" si="112"/>
        <v/>
      </c>
      <c r="BF412" s="132" t="str">
        <f t="shared" si="108"/>
        <v/>
      </c>
      <c r="BG412" s="132" t="str">
        <f t="shared" si="109"/>
        <v/>
      </c>
      <c r="BH412" s="132" t="str">
        <f t="shared" si="110"/>
        <v/>
      </c>
      <c r="BI412" s="125"/>
    </row>
    <row r="413" spans="1:61" s="132" customFormat="1" ht="13">
      <c r="A413" s="125" t="str">
        <f t="shared" si="97"/>
        <v/>
      </c>
      <c r="B413" s="130" t="str">
        <f t="shared" si="98"/>
        <v/>
      </c>
      <c r="C413" s="131"/>
      <c r="D413" s="125">
        <v>379</v>
      </c>
      <c r="E413" s="125" t="str">
        <f t="shared" si="99"/>
        <v/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35"/>
      <c r="AI413" s="125" t="str">
        <f t="shared" si="100"/>
        <v/>
      </c>
      <c r="AJ413" s="18"/>
      <c r="AK413" s="35"/>
      <c r="AL413" s="5"/>
      <c r="AM413" s="5"/>
      <c r="AN413" s="5"/>
      <c r="AO413" s="5"/>
      <c r="AP413" s="5"/>
      <c r="AQ413" s="133" t="str">
        <f t="shared" si="101"/>
        <v/>
      </c>
      <c r="AR413" s="133" t="str">
        <f t="shared" si="111"/>
        <v/>
      </c>
      <c r="AS413" s="7" t="str">
        <f>UPPER(IF($AH413="","",IF(COUNTIF($AS$34:$AS412,$AH413)&lt;1,$AH413,"")))</f>
        <v/>
      </c>
      <c r="AT413" s="133" t="str">
        <f t="shared" si="102"/>
        <v/>
      </c>
      <c r="AU413" s="19"/>
      <c r="AV413" s="16"/>
      <c r="AW413" s="134" t="str">
        <f t="shared" si="103"/>
        <v/>
      </c>
      <c r="AX413" s="5"/>
      <c r="AY413" s="144"/>
      <c r="AZ413" s="132" t="str">
        <f t="shared" si="104"/>
        <v/>
      </c>
      <c r="BA413" s="132" t="str">
        <f t="shared" si="105"/>
        <v/>
      </c>
      <c r="BB413" s="132" t="str">
        <f t="shared" si="113"/>
        <v/>
      </c>
      <c r="BC413" s="132" t="str">
        <f t="shared" si="106"/>
        <v/>
      </c>
      <c r="BD413" s="132" t="str">
        <f t="shared" si="107"/>
        <v/>
      </c>
      <c r="BE413" s="132" t="str">
        <f t="shared" si="112"/>
        <v/>
      </c>
      <c r="BF413" s="132" t="str">
        <f t="shared" si="108"/>
        <v/>
      </c>
      <c r="BG413" s="132" t="str">
        <f t="shared" si="109"/>
        <v/>
      </c>
      <c r="BH413" s="132" t="str">
        <f t="shared" si="110"/>
        <v/>
      </c>
      <c r="BI413" s="125"/>
    </row>
    <row r="414" spans="1:61" s="132" customFormat="1" ht="13">
      <c r="A414" s="125" t="str">
        <f t="shared" si="97"/>
        <v/>
      </c>
      <c r="B414" s="130" t="str">
        <f t="shared" si="98"/>
        <v/>
      </c>
      <c r="C414" s="131"/>
      <c r="D414" s="125">
        <v>380</v>
      </c>
      <c r="E414" s="125" t="str">
        <f t="shared" si="99"/>
        <v/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35"/>
      <c r="AI414" s="125" t="str">
        <f t="shared" si="100"/>
        <v/>
      </c>
      <c r="AJ414" s="18"/>
      <c r="AK414" s="35"/>
      <c r="AL414" s="5"/>
      <c r="AM414" s="5"/>
      <c r="AN414" s="5"/>
      <c r="AO414" s="5"/>
      <c r="AP414" s="5"/>
      <c r="AQ414" s="133" t="str">
        <f t="shared" si="101"/>
        <v/>
      </c>
      <c r="AR414" s="133" t="str">
        <f t="shared" si="111"/>
        <v/>
      </c>
      <c r="AS414" s="7" t="str">
        <f>UPPER(IF($AH414="","",IF(COUNTIF($AS$34:$AS413,$AH414)&lt;1,$AH414,"")))</f>
        <v/>
      </c>
      <c r="AT414" s="133" t="str">
        <f t="shared" si="102"/>
        <v/>
      </c>
      <c r="AU414" s="19"/>
      <c r="AV414" s="16"/>
      <c r="AW414" s="134" t="str">
        <f t="shared" si="103"/>
        <v/>
      </c>
      <c r="AX414" s="5"/>
      <c r="AY414" s="144"/>
      <c r="AZ414" s="132" t="str">
        <f t="shared" si="104"/>
        <v/>
      </c>
      <c r="BA414" s="132" t="str">
        <f t="shared" si="105"/>
        <v/>
      </c>
      <c r="BB414" s="132" t="str">
        <f t="shared" si="113"/>
        <v/>
      </c>
      <c r="BC414" s="132" t="str">
        <f t="shared" si="106"/>
        <v/>
      </c>
      <c r="BD414" s="132" t="str">
        <f t="shared" si="107"/>
        <v/>
      </c>
      <c r="BE414" s="132" t="str">
        <f t="shared" si="112"/>
        <v/>
      </c>
      <c r="BF414" s="132" t="str">
        <f t="shared" si="108"/>
        <v/>
      </c>
      <c r="BG414" s="132" t="str">
        <f t="shared" si="109"/>
        <v/>
      </c>
      <c r="BH414" s="132" t="str">
        <f t="shared" si="110"/>
        <v/>
      </c>
      <c r="BI414" s="125"/>
    </row>
    <row r="415" spans="1:61" s="132" customFormat="1" ht="13">
      <c r="A415" s="125" t="str">
        <f t="shared" si="97"/>
        <v/>
      </c>
      <c r="B415" s="130" t="str">
        <f t="shared" si="98"/>
        <v/>
      </c>
      <c r="C415" s="131"/>
      <c r="D415" s="125">
        <v>381</v>
      </c>
      <c r="E415" s="125" t="str">
        <f t="shared" si="99"/>
        <v/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35"/>
      <c r="AI415" s="125" t="str">
        <f t="shared" si="100"/>
        <v/>
      </c>
      <c r="AJ415" s="18"/>
      <c r="AK415" s="35"/>
      <c r="AL415" s="5"/>
      <c r="AM415" s="5"/>
      <c r="AN415" s="5"/>
      <c r="AO415" s="5"/>
      <c r="AP415" s="5"/>
      <c r="AQ415" s="133" t="str">
        <f t="shared" si="101"/>
        <v/>
      </c>
      <c r="AR415" s="133" t="str">
        <f t="shared" si="111"/>
        <v/>
      </c>
      <c r="AS415" s="7" t="str">
        <f>UPPER(IF($AH415="","",IF(COUNTIF($AS$34:$AS414,$AH415)&lt;1,$AH415,"")))</f>
        <v/>
      </c>
      <c r="AT415" s="133" t="str">
        <f t="shared" si="102"/>
        <v/>
      </c>
      <c r="AU415" s="19"/>
      <c r="AV415" s="16"/>
      <c r="AW415" s="134" t="str">
        <f t="shared" si="103"/>
        <v/>
      </c>
      <c r="AX415" s="5"/>
      <c r="AY415" s="144"/>
      <c r="AZ415" s="132" t="str">
        <f t="shared" si="104"/>
        <v/>
      </c>
      <c r="BA415" s="132" t="str">
        <f t="shared" si="105"/>
        <v/>
      </c>
      <c r="BB415" s="132" t="str">
        <f t="shared" si="113"/>
        <v/>
      </c>
      <c r="BC415" s="132" t="str">
        <f t="shared" si="106"/>
        <v/>
      </c>
      <c r="BD415" s="132" t="str">
        <f t="shared" si="107"/>
        <v/>
      </c>
      <c r="BE415" s="132" t="str">
        <f t="shared" si="112"/>
        <v/>
      </c>
      <c r="BF415" s="132" t="str">
        <f t="shared" si="108"/>
        <v/>
      </c>
      <c r="BG415" s="132" t="str">
        <f t="shared" si="109"/>
        <v/>
      </c>
      <c r="BH415" s="132" t="str">
        <f t="shared" si="110"/>
        <v/>
      </c>
      <c r="BI415" s="125"/>
    </row>
    <row r="416" spans="1:61" s="132" customFormat="1" ht="13">
      <c r="A416" s="125" t="str">
        <f t="shared" si="97"/>
        <v/>
      </c>
      <c r="B416" s="130" t="str">
        <f t="shared" si="98"/>
        <v/>
      </c>
      <c r="C416" s="131"/>
      <c r="D416" s="125">
        <v>382</v>
      </c>
      <c r="E416" s="125" t="str">
        <f t="shared" si="99"/>
        <v/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35"/>
      <c r="AI416" s="125" t="str">
        <f t="shared" si="100"/>
        <v/>
      </c>
      <c r="AJ416" s="18"/>
      <c r="AK416" s="35"/>
      <c r="AL416" s="5"/>
      <c r="AM416" s="5"/>
      <c r="AN416" s="5"/>
      <c r="AO416" s="5"/>
      <c r="AP416" s="5"/>
      <c r="AQ416" s="133" t="str">
        <f t="shared" si="101"/>
        <v/>
      </c>
      <c r="AR416" s="133" t="str">
        <f t="shared" si="111"/>
        <v/>
      </c>
      <c r="AS416" s="7" t="str">
        <f>UPPER(IF($AH416="","",IF(COUNTIF($AS$34:$AS415,$AH416)&lt;1,$AH416,"")))</f>
        <v/>
      </c>
      <c r="AT416" s="133" t="str">
        <f t="shared" si="102"/>
        <v/>
      </c>
      <c r="AU416" s="19"/>
      <c r="AV416" s="16"/>
      <c r="AW416" s="134" t="str">
        <f t="shared" si="103"/>
        <v/>
      </c>
      <c r="AX416" s="5"/>
      <c r="AY416" s="144"/>
      <c r="AZ416" s="132" t="str">
        <f t="shared" si="104"/>
        <v/>
      </c>
      <c r="BA416" s="132" t="str">
        <f t="shared" si="105"/>
        <v/>
      </c>
      <c r="BB416" s="132" t="str">
        <f t="shared" si="113"/>
        <v/>
      </c>
      <c r="BC416" s="132" t="str">
        <f t="shared" si="106"/>
        <v/>
      </c>
      <c r="BD416" s="132" t="str">
        <f t="shared" si="107"/>
        <v/>
      </c>
      <c r="BE416" s="132" t="str">
        <f t="shared" si="112"/>
        <v/>
      </c>
      <c r="BF416" s="132" t="str">
        <f t="shared" si="108"/>
        <v/>
      </c>
      <c r="BG416" s="132" t="str">
        <f t="shared" si="109"/>
        <v/>
      </c>
      <c r="BH416" s="132" t="str">
        <f t="shared" si="110"/>
        <v/>
      </c>
      <c r="BI416" s="125"/>
    </row>
    <row r="417" spans="1:61" s="132" customFormat="1" ht="13">
      <c r="A417" s="125" t="str">
        <f t="shared" si="97"/>
        <v/>
      </c>
      <c r="B417" s="130" t="str">
        <f t="shared" si="98"/>
        <v/>
      </c>
      <c r="C417" s="131"/>
      <c r="D417" s="125">
        <v>383</v>
      </c>
      <c r="E417" s="125" t="str">
        <f t="shared" si="99"/>
        <v/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35"/>
      <c r="AI417" s="125" t="str">
        <f t="shared" si="100"/>
        <v/>
      </c>
      <c r="AJ417" s="18"/>
      <c r="AK417" s="35"/>
      <c r="AL417" s="5"/>
      <c r="AM417" s="5"/>
      <c r="AN417" s="5"/>
      <c r="AO417" s="5"/>
      <c r="AP417" s="5"/>
      <c r="AQ417" s="133" t="str">
        <f t="shared" si="101"/>
        <v/>
      </c>
      <c r="AR417" s="133" t="str">
        <f t="shared" si="111"/>
        <v/>
      </c>
      <c r="AS417" s="7" t="str">
        <f>UPPER(IF($AH417="","",IF(COUNTIF($AS$34:$AS416,$AH417)&lt;1,$AH417,"")))</f>
        <v/>
      </c>
      <c r="AT417" s="133" t="str">
        <f t="shared" si="102"/>
        <v/>
      </c>
      <c r="AU417" s="19"/>
      <c r="AV417" s="16"/>
      <c r="AW417" s="134" t="str">
        <f t="shared" si="103"/>
        <v/>
      </c>
      <c r="AX417" s="5"/>
      <c r="AY417" s="144"/>
      <c r="AZ417" s="132" t="str">
        <f t="shared" si="104"/>
        <v/>
      </c>
      <c r="BA417" s="132" t="str">
        <f t="shared" si="105"/>
        <v/>
      </c>
      <c r="BB417" s="132" t="str">
        <f t="shared" si="113"/>
        <v/>
      </c>
      <c r="BC417" s="132" t="str">
        <f t="shared" si="106"/>
        <v/>
      </c>
      <c r="BD417" s="132" t="str">
        <f t="shared" si="107"/>
        <v/>
      </c>
      <c r="BE417" s="132" t="str">
        <f t="shared" si="112"/>
        <v/>
      </c>
      <c r="BF417" s="132" t="str">
        <f t="shared" si="108"/>
        <v/>
      </c>
      <c r="BG417" s="132" t="str">
        <f t="shared" si="109"/>
        <v/>
      </c>
      <c r="BH417" s="132" t="str">
        <f t="shared" si="110"/>
        <v/>
      </c>
      <c r="BI417" s="125"/>
    </row>
    <row r="418" spans="1:61" s="132" customFormat="1" ht="13">
      <c r="A418" s="125" t="str">
        <f t="shared" si="97"/>
        <v/>
      </c>
      <c r="B418" s="130" t="str">
        <f t="shared" si="98"/>
        <v/>
      </c>
      <c r="C418" s="131"/>
      <c r="D418" s="125">
        <v>384</v>
      </c>
      <c r="E418" s="125" t="str">
        <f t="shared" si="99"/>
        <v/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35"/>
      <c r="AI418" s="125" t="str">
        <f t="shared" si="100"/>
        <v/>
      </c>
      <c r="AJ418" s="18"/>
      <c r="AK418" s="35"/>
      <c r="AL418" s="5"/>
      <c r="AM418" s="5"/>
      <c r="AN418" s="5"/>
      <c r="AO418" s="5"/>
      <c r="AP418" s="5"/>
      <c r="AQ418" s="133" t="str">
        <f t="shared" si="101"/>
        <v/>
      </c>
      <c r="AR418" s="133" t="str">
        <f t="shared" si="111"/>
        <v/>
      </c>
      <c r="AS418" s="7" t="str">
        <f>UPPER(IF($AH418="","",IF(COUNTIF($AS$34:$AS417,$AH418)&lt;1,$AH418,"")))</f>
        <v/>
      </c>
      <c r="AT418" s="133" t="str">
        <f t="shared" si="102"/>
        <v/>
      </c>
      <c r="AU418" s="19"/>
      <c r="AV418" s="16"/>
      <c r="AW418" s="134" t="str">
        <f t="shared" si="103"/>
        <v/>
      </c>
      <c r="AX418" s="5"/>
      <c r="AY418" s="144"/>
      <c r="AZ418" s="132" t="str">
        <f t="shared" si="104"/>
        <v/>
      </c>
      <c r="BA418" s="132" t="str">
        <f t="shared" si="105"/>
        <v/>
      </c>
      <c r="BB418" s="132" t="str">
        <f t="shared" si="113"/>
        <v/>
      </c>
      <c r="BC418" s="132" t="str">
        <f t="shared" si="106"/>
        <v/>
      </c>
      <c r="BD418" s="132" t="str">
        <f t="shared" si="107"/>
        <v/>
      </c>
      <c r="BE418" s="132" t="str">
        <f t="shared" si="112"/>
        <v/>
      </c>
      <c r="BF418" s="132" t="str">
        <f t="shared" si="108"/>
        <v/>
      </c>
      <c r="BG418" s="132" t="str">
        <f t="shared" si="109"/>
        <v/>
      </c>
      <c r="BH418" s="132" t="str">
        <f t="shared" si="110"/>
        <v/>
      </c>
      <c r="BI418" s="125"/>
    </row>
    <row r="419" spans="1:61" s="132" customFormat="1" ht="13">
      <c r="A419" s="125" t="str">
        <f t="shared" ref="A419:A482" si="114">UPPER(IF($I419="","",IF($I419&lt;$D$4,$H419&amp;"O",IF($H419="M",VLOOKUP($I419,$D$4:$F$11,2,0),IF($H419="F",VLOOKUP($I419,$D$4:$F$11,3,0))))))</f>
        <v/>
      </c>
      <c r="B419" s="130" t="str">
        <f t="shared" ref="B419:B482" si="115">IF(G419="","",IF(C419="","X",E419&amp;TEXT(C419,"000")))</f>
        <v/>
      </c>
      <c r="C419" s="131"/>
      <c r="D419" s="125">
        <v>385</v>
      </c>
      <c r="E419" s="125" t="str">
        <f t="shared" ref="E419:E482" si="116">IF(COUNTA($R419:$W419)&gt;0,$H419&amp;"O",IF(COUNTA($Z419:$AB419)&gt;0,$H419&amp;"O",IF($AY419="OPEN",$H419&amp;"O",$A419)))</f>
        <v/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35"/>
      <c r="AI419" s="125" t="str">
        <f t="shared" ref="AI419:AI482" si="117">IF(AH419="","",IF(COUNTIF(AH$35:AH$1035,$AH419)&lt;4,"每隊最少4人",IF(COUNTIF(AH$35:AH$1035,AH419)&gt;6,"每隊最多6人",COUNTIF(AH$35:AH$1035,AH419))))</f>
        <v/>
      </c>
      <c r="AJ419" s="18"/>
      <c r="AK419" s="35"/>
      <c r="AL419" s="5"/>
      <c r="AM419" s="5"/>
      <c r="AN419" s="5"/>
      <c r="AO419" s="5"/>
      <c r="AP419" s="5"/>
      <c r="AQ419" s="133" t="str">
        <f t="shared" ref="AQ419:AQ482" si="118">IF($I419="","",IF(COUNTA(L419:AE419)&gt;3,"超過3項個人項目",IF(COUNTA(L419:AE419)=0,"最少選1個人項目",IF(AL419="Y",0,IF(COUNTA(AK419)=1,COUNTA(L419:AE419)*($AQ$31+$AQ$32)+$AQ$30,IF(COUNTA(AK419)=0,COUNTA(L419:AE419)*($AQ$31+$AQ$30),"Error"))))))</f>
        <v/>
      </c>
      <c r="AR419" s="133" t="str">
        <f t="shared" si="111"/>
        <v/>
      </c>
      <c r="AS419" s="7" t="str">
        <f>UPPER(IF($AH419="","",IF(COUNTIF($AS$34:$AS418,$AH419)&lt;1,$AH419,"")))</f>
        <v/>
      </c>
      <c r="AT419" s="133" t="str">
        <f t="shared" ref="AT419:AT482" si="119">IF(E419="","",IF(AJ419="",AQ419+AR419+AU419,AQ419+AR419+AU419+$AJ$34))</f>
        <v/>
      </c>
      <c r="AU419" s="19"/>
      <c r="AV419" s="16"/>
      <c r="AW419" s="134" t="str">
        <f t="shared" ref="AW419:AW482" si="120">IF(AT419="","",IF(AV419-AT419=0,"",AV419-AT419))</f>
        <v/>
      </c>
      <c r="AX419" s="5"/>
      <c r="AY419" s="144"/>
      <c r="AZ419" s="132" t="str">
        <f t="shared" ref="AZ419:AZ482" si="121">B419</f>
        <v/>
      </c>
      <c r="BA419" s="132" t="str">
        <f t="shared" ref="BA419:BA482" si="122">E419</f>
        <v/>
      </c>
      <c r="BB419" s="132" t="str">
        <f t="shared" si="113"/>
        <v/>
      </c>
      <c r="BC419" s="132" t="str">
        <f t="shared" ref="BC419:BC482" si="123">UPPER(TRIM($G419))</f>
        <v/>
      </c>
      <c r="BD419" s="132" t="str">
        <f t="shared" ref="BD419:BD482" si="124">UPPER(TRIM(CONCATENATE(L419&amp;" ",M419&amp;" ",N419&amp;" ",O419&amp;" ",P419&amp;" ",Q419&amp;" ",R419&amp;" ",S419&amp;" ",T419&amp;" ",U419&amp;" ",V419&amp;" ",W419&amp;" ",X419&amp;" ",Y419&amp;" ",Z419&amp;" ",AA419&amp;" ",AB419&amp;" ",AC419&amp;" ",AD419&amp;" ",AE419&amp;" ",AF419&amp;" ",AG419)))</f>
        <v/>
      </c>
      <c r="BE419" s="132" t="str">
        <f t="shared" si="112"/>
        <v/>
      </c>
      <c r="BF419" s="132" t="str">
        <f t="shared" ref="BF419:BF482" si="125">IF(AN419="","",UPPER(AN419))</f>
        <v/>
      </c>
      <c r="BG419" s="132" t="str">
        <f t="shared" ref="BG419:BG482" si="126">IF(AO419="","",PROPER(AO419))</f>
        <v/>
      </c>
      <c r="BH419" s="132" t="str">
        <f t="shared" ref="BH419:BH482" si="127">IF(AX419="","",PROPER(AX419))</f>
        <v/>
      </c>
      <c r="BI419" s="125"/>
    </row>
    <row r="420" spans="1:61" s="132" customFormat="1" ht="13">
      <c r="A420" s="125" t="str">
        <f t="shared" si="114"/>
        <v/>
      </c>
      <c r="B420" s="130" t="str">
        <f t="shared" si="115"/>
        <v/>
      </c>
      <c r="C420" s="131"/>
      <c r="D420" s="125">
        <v>386</v>
      </c>
      <c r="E420" s="125" t="str">
        <f t="shared" si="116"/>
        <v/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35"/>
      <c r="AI420" s="125" t="str">
        <f t="shared" si="117"/>
        <v/>
      </c>
      <c r="AJ420" s="18"/>
      <c r="AK420" s="35"/>
      <c r="AL420" s="5"/>
      <c r="AM420" s="5"/>
      <c r="AN420" s="5"/>
      <c r="AO420" s="5"/>
      <c r="AP420" s="5"/>
      <c r="AQ420" s="133" t="str">
        <f t="shared" si="118"/>
        <v/>
      </c>
      <c r="AR420" s="133" t="str">
        <f t="shared" ref="AR420:AR483" si="128">IF(I421="","",IF(COUNTA(AF420:AG420)&gt;1,"只可選1項接力",IF(AS420="",0,$AR$31)))</f>
        <v/>
      </c>
      <c r="AS420" s="7" t="str">
        <f>UPPER(IF($AH420="","",IF(COUNTIF($AS$34:$AS419,$AH420)&lt;1,$AH420,"")))</f>
        <v/>
      </c>
      <c r="AT420" s="133" t="str">
        <f t="shared" si="119"/>
        <v/>
      </c>
      <c r="AU420" s="19"/>
      <c r="AV420" s="16"/>
      <c r="AW420" s="134" t="str">
        <f t="shared" si="120"/>
        <v/>
      </c>
      <c r="AX420" s="5"/>
      <c r="AY420" s="144"/>
      <c r="AZ420" s="132" t="str">
        <f t="shared" si="121"/>
        <v/>
      </c>
      <c r="BA420" s="132" t="str">
        <f t="shared" si="122"/>
        <v/>
      </c>
      <c r="BB420" s="132" t="str">
        <f t="shared" si="113"/>
        <v/>
      </c>
      <c r="BC420" s="132" t="str">
        <f t="shared" si="123"/>
        <v/>
      </c>
      <c r="BD420" s="132" t="str">
        <f t="shared" si="124"/>
        <v/>
      </c>
      <c r="BE420" s="132" t="str">
        <f t="shared" ref="BE420:BE483" si="129">IF(AH420="","",UPPER(AH420))</f>
        <v/>
      </c>
      <c r="BF420" s="132" t="str">
        <f t="shared" si="125"/>
        <v/>
      </c>
      <c r="BG420" s="132" t="str">
        <f t="shared" si="126"/>
        <v/>
      </c>
      <c r="BH420" s="132" t="str">
        <f t="shared" si="127"/>
        <v/>
      </c>
      <c r="BI420" s="125"/>
    </row>
    <row r="421" spans="1:61" s="132" customFormat="1" ht="13">
      <c r="A421" s="125" t="str">
        <f t="shared" si="114"/>
        <v/>
      </c>
      <c r="B421" s="130" t="str">
        <f t="shared" si="115"/>
        <v/>
      </c>
      <c r="C421" s="131"/>
      <c r="D421" s="125">
        <v>387</v>
      </c>
      <c r="E421" s="125" t="str">
        <f t="shared" si="116"/>
        <v/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35"/>
      <c r="AI421" s="125" t="str">
        <f t="shared" si="117"/>
        <v/>
      </c>
      <c r="AJ421" s="18"/>
      <c r="AK421" s="35"/>
      <c r="AL421" s="5"/>
      <c r="AM421" s="5"/>
      <c r="AN421" s="5"/>
      <c r="AO421" s="5"/>
      <c r="AP421" s="5"/>
      <c r="AQ421" s="133" t="str">
        <f t="shared" si="118"/>
        <v/>
      </c>
      <c r="AR421" s="133" t="str">
        <f t="shared" si="128"/>
        <v/>
      </c>
      <c r="AS421" s="7" t="str">
        <f>UPPER(IF($AH421="","",IF(COUNTIF($AS$34:$AS420,$AH421)&lt;1,$AH421,"")))</f>
        <v/>
      </c>
      <c r="AT421" s="133" t="str">
        <f t="shared" si="119"/>
        <v/>
      </c>
      <c r="AU421" s="19"/>
      <c r="AV421" s="16"/>
      <c r="AW421" s="134" t="str">
        <f t="shared" si="120"/>
        <v/>
      </c>
      <c r="AX421" s="5"/>
      <c r="AY421" s="144"/>
      <c r="AZ421" s="132" t="str">
        <f t="shared" si="121"/>
        <v/>
      </c>
      <c r="BA421" s="132" t="str">
        <f t="shared" si="122"/>
        <v/>
      </c>
      <c r="BB421" s="132" t="str">
        <f t="shared" si="113"/>
        <v/>
      </c>
      <c r="BC421" s="132" t="str">
        <f t="shared" si="123"/>
        <v/>
      </c>
      <c r="BD421" s="132" t="str">
        <f t="shared" si="124"/>
        <v/>
      </c>
      <c r="BE421" s="132" t="str">
        <f t="shared" si="129"/>
        <v/>
      </c>
      <c r="BF421" s="132" t="str">
        <f t="shared" si="125"/>
        <v/>
      </c>
      <c r="BG421" s="132" t="str">
        <f t="shared" si="126"/>
        <v/>
      </c>
      <c r="BH421" s="132" t="str">
        <f t="shared" si="127"/>
        <v/>
      </c>
      <c r="BI421" s="125"/>
    </row>
    <row r="422" spans="1:61" s="132" customFormat="1" ht="13">
      <c r="A422" s="125" t="str">
        <f t="shared" si="114"/>
        <v/>
      </c>
      <c r="B422" s="130" t="str">
        <f t="shared" si="115"/>
        <v/>
      </c>
      <c r="C422" s="131"/>
      <c r="D422" s="125">
        <v>388</v>
      </c>
      <c r="E422" s="125" t="str">
        <f t="shared" si="116"/>
        <v/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35"/>
      <c r="AI422" s="125" t="str">
        <f t="shared" si="117"/>
        <v/>
      </c>
      <c r="AJ422" s="18"/>
      <c r="AK422" s="35"/>
      <c r="AL422" s="5"/>
      <c r="AM422" s="5"/>
      <c r="AN422" s="5"/>
      <c r="AO422" s="5"/>
      <c r="AP422" s="5"/>
      <c r="AQ422" s="133" t="str">
        <f t="shared" si="118"/>
        <v/>
      </c>
      <c r="AR422" s="133" t="str">
        <f t="shared" si="128"/>
        <v/>
      </c>
      <c r="AS422" s="7" t="str">
        <f>UPPER(IF($AH422="","",IF(COUNTIF($AS$34:$AS421,$AH422)&lt;1,$AH422,"")))</f>
        <v/>
      </c>
      <c r="AT422" s="133" t="str">
        <f t="shared" si="119"/>
        <v/>
      </c>
      <c r="AU422" s="19"/>
      <c r="AV422" s="16"/>
      <c r="AW422" s="134" t="str">
        <f t="shared" si="120"/>
        <v/>
      </c>
      <c r="AX422" s="5"/>
      <c r="AY422" s="144"/>
      <c r="AZ422" s="132" t="str">
        <f t="shared" si="121"/>
        <v/>
      </c>
      <c r="BA422" s="132" t="str">
        <f t="shared" si="122"/>
        <v/>
      </c>
      <c r="BB422" s="132" t="str">
        <f t="shared" si="113"/>
        <v/>
      </c>
      <c r="BC422" s="132" t="str">
        <f t="shared" si="123"/>
        <v/>
      </c>
      <c r="BD422" s="132" t="str">
        <f t="shared" si="124"/>
        <v/>
      </c>
      <c r="BE422" s="132" t="str">
        <f t="shared" si="129"/>
        <v/>
      </c>
      <c r="BF422" s="132" t="str">
        <f t="shared" si="125"/>
        <v/>
      </c>
      <c r="BG422" s="132" t="str">
        <f t="shared" si="126"/>
        <v/>
      </c>
      <c r="BH422" s="132" t="str">
        <f t="shared" si="127"/>
        <v/>
      </c>
      <c r="BI422" s="125"/>
    </row>
    <row r="423" spans="1:61" s="132" customFormat="1" ht="13">
      <c r="A423" s="125" t="str">
        <f t="shared" si="114"/>
        <v/>
      </c>
      <c r="B423" s="130" t="str">
        <f t="shared" si="115"/>
        <v/>
      </c>
      <c r="C423" s="131"/>
      <c r="D423" s="125">
        <v>389</v>
      </c>
      <c r="E423" s="125" t="str">
        <f t="shared" si="116"/>
        <v/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35"/>
      <c r="AI423" s="125" t="str">
        <f t="shared" si="117"/>
        <v/>
      </c>
      <c r="AJ423" s="18"/>
      <c r="AK423" s="35"/>
      <c r="AL423" s="5"/>
      <c r="AM423" s="5"/>
      <c r="AN423" s="5"/>
      <c r="AO423" s="5"/>
      <c r="AP423" s="5"/>
      <c r="AQ423" s="133" t="str">
        <f t="shared" si="118"/>
        <v/>
      </c>
      <c r="AR423" s="133" t="str">
        <f t="shared" si="128"/>
        <v/>
      </c>
      <c r="AS423" s="7" t="str">
        <f>UPPER(IF($AH423="","",IF(COUNTIF($AS$34:$AS422,$AH423)&lt;1,$AH423,"")))</f>
        <v/>
      </c>
      <c r="AT423" s="133" t="str">
        <f t="shared" si="119"/>
        <v/>
      </c>
      <c r="AU423" s="19"/>
      <c r="AV423" s="16"/>
      <c r="AW423" s="134" t="str">
        <f t="shared" si="120"/>
        <v/>
      </c>
      <c r="AX423" s="5"/>
      <c r="AY423" s="144"/>
      <c r="AZ423" s="132" t="str">
        <f t="shared" si="121"/>
        <v/>
      </c>
      <c r="BA423" s="132" t="str">
        <f t="shared" si="122"/>
        <v/>
      </c>
      <c r="BB423" s="132" t="str">
        <f t="shared" si="113"/>
        <v/>
      </c>
      <c r="BC423" s="132" t="str">
        <f t="shared" si="123"/>
        <v/>
      </c>
      <c r="BD423" s="132" t="str">
        <f t="shared" si="124"/>
        <v/>
      </c>
      <c r="BE423" s="132" t="str">
        <f t="shared" si="129"/>
        <v/>
      </c>
      <c r="BF423" s="132" t="str">
        <f t="shared" si="125"/>
        <v/>
      </c>
      <c r="BG423" s="132" t="str">
        <f t="shared" si="126"/>
        <v/>
      </c>
      <c r="BH423" s="132" t="str">
        <f t="shared" si="127"/>
        <v/>
      </c>
      <c r="BI423" s="125"/>
    </row>
    <row r="424" spans="1:61" s="132" customFormat="1" ht="13">
      <c r="A424" s="125" t="str">
        <f t="shared" si="114"/>
        <v/>
      </c>
      <c r="B424" s="130" t="str">
        <f t="shared" si="115"/>
        <v/>
      </c>
      <c r="C424" s="131"/>
      <c r="D424" s="125">
        <v>390</v>
      </c>
      <c r="E424" s="125" t="str">
        <f t="shared" si="116"/>
        <v/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35"/>
      <c r="AI424" s="125" t="str">
        <f t="shared" si="117"/>
        <v/>
      </c>
      <c r="AJ424" s="18"/>
      <c r="AK424" s="35"/>
      <c r="AL424" s="5"/>
      <c r="AM424" s="5"/>
      <c r="AN424" s="5"/>
      <c r="AO424" s="5"/>
      <c r="AP424" s="5"/>
      <c r="AQ424" s="133" t="str">
        <f t="shared" si="118"/>
        <v/>
      </c>
      <c r="AR424" s="133" t="str">
        <f t="shared" si="128"/>
        <v/>
      </c>
      <c r="AS424" s="7" t="str">
        <f>UPPER(IF($AH424="","",IF(COUNTIF($AS$34:$AS423,$AH424)&lt;1,$AH424,"")))</f>
        <v/>
      </c>
      <c r="AT424" s="133" t="str">
        <f t="shared" si="119"/>
        <v/>
      </c>
      <c r="AU424" s="19"/>
      <c r="AV424" s="16"/>
      <c r="AW424" s="134" t="str">
        <f t="shared" si="120"/>
        <v/>
      </c>
      <c r="AX424" s="5"/>
      <c r="AY424" s="144"/>
      <c r="AZ424" s="132" t="str">
        <f t="shared" si="121"/>
        <v/>
      </c>
      <c r="BA424" s="132" t="str">
        <f t="shared" si="122"/>
        <v/>
      </c>
      <c r="BB424" s="132" t="str">
        <f t="shared" si="113"/>
        <v/>
      </c>
      <c r="BC424" s="132" t="str">
        <f t="shared" si="123"/>
        <v/>
      </c>
      <c r="BD424" s="132" t="str">
        <f t="shared" si="124"/>
        <v/>
      </c>
      <c r="BE424" s="132" t="str">
        <f t="shared" si="129"/>
        <v/>
      </c>
      <c r="BF424" s="132" t="str">
        <f t="shared" si="125"/>
        <v/>
      </c>
      <c r="BG424" s="132" t="str">
        <f t="shared" si="126"/>
        <v/>
      </c>
      <c r="BH424" s="132" t="str">
        <f t="shared" si="127"/>
        <v/>
      </c>
      <c r="BI424" s="125"/>
    </row>
    <row r="425" spans="1:61" s="132" customFormat="1" ht="13">
      <c r="A425" s="125" t="str">
        <f t="shared" si="114"/>
        <v/>
      </c>
      <c r="B425" s="130" t="str">
        <f t="shared" si="115"/>
        <v/>
      </c>
      <c r="C425" s="131"/>
      <c r="D425" s="125">
        <v>391</v>
      </c>
      <c r="E425" s="125" t="str">
        <f t="shared" si="116"/>
        <v/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35"/>
      <c r="AI425" s="125" t="str">
        <f t="shared" si="117"/>
        <v/>
      </c>
      <c r="AJ425" s="18"/>
      <c r="AK425" s="35"/>
      <c r="AL425" s="5"/>
      <c r="AM425" s="5"/>
      <c r="AN425" s="5"/>
      <c r="AO425" s="5"/>
      <c r="AP425" s="5"/>
      <c r="AQ425" s="133" t="str">
        <f t="shared" si="118"/>
        <v/>
      </c>
      <c r="AR425" s="133" t="str">
        <f t="shared" si="128"/>
        <v/>
      </c>
      <c r="AS425" s="7" t="str">
        <f>UPPER(IF($AH425="","",IF(COUNTIF($AS$34:$AS424,$AH425)&lt;1,$AH425,"")))</f>
        <v/>
      </c>
      <c r="AT425" s="133" t="str">
        <f t="shared" si="119"/>
        <v/>
      </c>
      <c r="AU425" s="19"/>
      <c r="AV425" s="16"/>
      <c r="AW425" s="134" t="str">
        <f t="shared" si="120"/>
        <v/>
      </c>
      <c r="AX425" s="5"/>
      <c r="AY425" s="144"/>
      <c r="AZ425" s="132" t="str">
        <f t="shared" si="121"/>
        <v/>
      </c>
      <c r="BA425" s="132" t="str">
        <f t="shared" si="122"/>
        <v/>
      </c>
      <c r="BB425" s="132" t="str">
        <f t="shared" si="113"/>
        <v/>
      </c>
      <c r="BC425" s="132" t="str">
        <f t="shared" si="123"/>
        <v/>
      </c>
      <c r="BD425" s="132" t="str">
        <f t="shared" si="124"/>
        <v/>
      </c>
      <c r="BE425" s="132" t="str">
        <f t="shared" si="129"/>
        <v/>
      </c>
      <c r="BF425" s="132" t="str">
        <f t="shared" si="125"/>
        <v/>
      </c>
      <c r="BG425" s="132" t="str">
        <f t="shared" si="126"/>
        <v/>
      </c>
      <c r="BH425" s="132" t="str">
        <f t="shared" si="127"/>
        <v/>
      </c>
      <c r="BI425" s="125"/>
    </row>
    <row r="426" spans="1:61" s="132" customFormat="1" ht="13">
      <c r="A426" s="125" t="str">
        <f t="shared" si="114"/>
        <v/>
      </c>
      <c r="B426" s="130" t="str">
        <f t="shared" si="115"/>
        <v/>
      </c>
      <c r="C426" s="131"/>
      <c r="D426" s="125">
        <v>392</v>
      </c>
      <c r="E426" s="125" t="str">
        <f t="shared" si="116"/>
        <v/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35"/>
      <c r="AI426" s="125" t="str">
        <f t="shared" si="117"/>
        <v/>
      </c>
      <c r="AJ426" s="18"/>
      <c r="AK426" s="35"/>
      <c r="AL426" s="5"/>
      <c r="AM426" s="5"/>
      <c r="AN426" s="5"/>
      <c r="AO426" s="5"/>
      <c r="AP426" s="5"/>
      <c r="AQ426" s="133" t="str">
        <f t="shared" si="118"/>
        <v/>
      </c>
      <c r="AR426" s="133" t="str">
        <f t="shared" si="128"/>
        <v/>
      </c>
      <c r="AS426" s="7" t="str">
        <f>UPPER(IF($AH426="","",IF(COUNTIF($AS$34:$AS425,$AH426)&lt;1,$AH426,"")))</f>
        <v/>
      </c>
      <c r="AT426" s="133" t="str">
        <f t="shared" si="119"/>
        <v/>
      </c>
      <c r="AU426" s="19"/>
      <c r="AV426" s="16"/>
      <c r="AW426" s="134" t="str">
        <f t="shared" si="120"/>
        <v/>
      </c>
      <c r="AX426" s="5"/>
      <c r="AY426" s="144"/>
      <c r="AZ426" s="132" t="str">
        <f t="shared" si="121"/>
        <v/>
      </c>
      <c r="BA426" s="132" t="str">
        <f t="shared" si="122"/>
        <v/>
      </c>
      <c r="BB426" s="132" t="str">
        <f t="shared" si="113"/>
        <v/>
      </c>
      <c r="BC426" s="132" t="str">
        <f t="shared" si="123"/>
        <v/>
      </c>
      <c r="BD426" s="132" t="str">
        <f t="shared" si="124"/>
        <v/>
      </c>
      <c r="BE426" s="132" t="str">
        <f t="shared" si="129"/>
        <v/>
      </c>
      <c r="BF426" s="132" t="str">
        <f t="shared" si="125"/>
        <v/>
      </c>
      <c r="BG426" s="132" t="str">
        <f t="shared" si="126"/>
        <v/>
      </c>
      <c r="BH426" s="132" t="str">
        <f t="shared" si="127"/>
        <v/>
      </c>
      <c r="BI426" s="125"/>
    </row>
    <row r="427" spans="1:61" s="132" customFormat="1" ht="13">
      <c r="A427" s="125" t="str">
        <f t="shared" si="114"/>
        <v/>
      </c>
      <c r="B427" s="130" t="str">
        <f t="shared" si="115"/>
        <v/>
      </c>
      <c r="C427" s="131"/>
      <c r="D427" s="125">
        <v>393</v>
      </c>
      <c r="E427" s="125" t="str">
        <f t="shared" si="116"/>
        <v/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35"/>
      <c r="AI427" s="125" t="str">
        <f t="shared" si="117"/>
        <v/>
      </c>
      <c r="AJ427" s="18"/>
      <c r="AK427" s="35"/>
      <c r="AL427" s="5"/>
      <c r="AM427" s="5"/>
      <c r="AN427" s="5"/>
      <c r="AO427" s="5"/>
      <c r="AP427" s="5"/>
      <c r="AQ427" s="133" t="str">
        <f t="shared" si="118"/>
        <v/>
      </c>
      <c r="AR427" s="133" t="str">
        <f t="shared" si="128"/>
        <v/>
      </c>
      <c r="AS427" s="7" t="str">
        <f>UPPER(IF($AH427="","",IF(COUNTIF($AS$34:$AS426,$AH427)&lt;1,$AH427,"")))</f>
        <v/>
      </c>
      <c r="AT427" s="133" t="str">
        <f t="shared" si="119"/>
        <v/>
      </c>
      <c r="AU427" s="19"/>
      <c r="AV427" s="16"/>
      <c r="AW427" s="134" t="str">
        <f t="shared" si="120"/>
        <v/>
      </c>
      <c r="AX427" s="5"/>
      <c r="AY427" s="144"/>
      <c r="AZ427" s="132" t="str">
        <f t="shared" si="121"/>
        <v/>
      </c>
      <c r="BA427" s="132" t="str">
        <f t="shared" si="122"/>
        <v/>
      </c>
      <c r="BB427" s="132" t="str">
        <f t="shared" si="113"/>
        <v/>
      </c>
      <c r="BC427" s="132" t="str">
        <f t="shared" si="123"/>
        <v/>
      </c>
      <c r="BD427" s="132" t="str">
        <f t="shared" si="124"/>
        <v/>
      </c>
      <c r="BE427" s="132" t="str">
        <f t="shared" si="129"/>
        <v/>
      </c>
      <c r="BF427" s="132" t="str">
        <f t="shared" si="125"/>
        <v/>
      </c>
      <c r="BG427" s="132" t="str">
        <f t="shared" si="126"/>
        <v/>
      </c>
      <c r="BH427" s="132" t="str">
        <f t="shared" si="127"/>
        <v/>
      </c>
      <c r="BI427" s="125"/>
    </row>
    <row r="428" spans="1:61" s="132" customFormat="1" ht="13">
      <c r="A428" s="125" t="str">
        <f t="shared" si="114"/>
        <v/>
      </c>
      <c r="B428" s="130" t="str">
        <f t="shared" si="115"/>
        <v/>
      </c>
      <c r="C428" s="131"/>
      <c r="D428" s="125">
        <v>394</v>
      </c>
      <c r="E428" s="125" t="str">
        <f t="shared" si="116"/>
        <v/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35"/>
      <c r="AI428" s="125" t="str">
        <f t="shared" si="117"/>
        <v/>
      </c>
      <c r="AJ428" s="18"/>
      <c r="AK428" s="35"/>
      <c r="AL428" s="5"/>
      <c r="AM428" s="5"/>
      <c r="AN428" s="5"/>
      <c r="AO428" s="5"/>
      <c r="AP428" s="5"/>
      <c r="AQ428" s="133" t="str">
        <f t="shared" si="118"/>
        <v/>
      </c>
      <c r="AR428" s="133" t="str">
        <f t="shared" si="128"/>
        <v/>
      </c>
      <c r="AS428" s="7" t="str">
        <f>UPPER(IF($AH428="","",IF(COUNTIF($AS$34:$AS427,$AH428)&lt;1,$AH428,"")))</f>
        <v/>
      </c>
      <c r="AT428" s="133" t="str">
        <f t="shared" si="119"/>
        <v/>
      </c>
      <c r="AU428" s="19"/>
      <c r="AV428" s="16"/>
      <c r="AW428" s="134" t="str">
        <f t="shared" si="120"/>
        <v/>
      </c>
      <c r="AX428" s="5"/>
      <c r="AY428" s="144"/>
      <c r="AZ428" s="132" t="str">
        <f t="shared" si="121"/>
        <v/>
      </c>
      <c r="BA428" s="132" t="str">
        <f t="shared" si="122"/>
        <v/>
      </c>
      <c r="BB428" s="132" t="str">
        <f t="shared" si="113"/>
        <v/>
      </c>
      <c r="BC428" s="132" t="str">
        <f t="shared" si="123"/>
        <v/>
      </c>
      <c r="BD428" s="132" t="str">
        <f t="shared" si="124"/>
        <v/>
      </c>
      <c r="BE428" s="132" t="str">
        <f t="shared" si="129"/>
        <v/>
      </c>
      <c r="BF428" s="132" t="str">
        <f t="shared" si="125"/>
        <v/>
      </c>
      <c r="BG428" s="132" t="str">
        <f t="shared" si="126"/>
        <v/>
      </c>
      <c r="BH428" s="132" t="str">
        <f t="shared" si="127"/>
        <v/>
      </c>
      <c r="BI428" s="125"/>
    </row>
    <row r="429" spans="1:61" s="132" customFormat="1" ht="13">
      <c r="A429" s="125" t="str">
        <f t="shared" si="114"/>
        <v/>
      </c>
      <c r="B429" s="130" t="str">
        <f t="shared" si="115"/>
        <v/>
      </c>
      <c r="C429" s="131"/>
      <c r="D429" s="125">
        <v>395</v>
      </c>
      <c r="E429" s="125" t="str">
        <f t="shared" si="116"/>
        <v/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35"/>
      <c r="AI429" s="125" t="str">
        <f t="shared" si="117"/>
        <v/>
      </c>
      <c r="AJ429" s="18"/>
      <c r="AK429" s="35"/>
      <c r="AL429" s="5"/>
      <c r="AM429" s="5"/>
      <c r="AN429" s="5"/>
      <c r="AO429" s="5"/>
      <c r="AP429" s="5"/>
      <c r="AQ429" s="133" t="str">
        <f t="shared" si="118"/>
        <v/>
      </c>
      <c r="AR429" s="133" t="str">
        <f t="shared" si="128"/>
        <v/>
      </c>
      <c r="AS429" s="7" t="str">
        <f>UPPER(IF($AH429="","",IF(COUNTIF($AS$34:$AS428,$AH429)&lt;1,$AH429,"")))</f>
        <v/>
      </c>
      <c r="AT429" s="133" t="str">
        <f t="shared" si="119"/>
        <v/>
      </c>
      <c r="AU429" s="19"/>
      <c r="AV429" s="16"/>
      <c r="AW429" s="134" t="str">
        <f t="shared" si="120"/>
        <v/>
      </c>
      <c r="AX429" s="5"/>
      <c r="AY429" s="144"/>
      <c r="AZ429" s="132" t="str">
        <f t="shared" si="121"/>
        <v/>
      </c>
      <c r="BA429" s="132" t="str">
        <f t="shared" si="122"/>
        <v/>
      </c>
      <c r="BB429" s="132" t="str">
        <f t="shared" si="113"/>
        <v/>
      </c>
      <c r="BC429" s="132" t="str">
        <f t="shared" si="123"/>
        <v/>
      </c>
      <c r="BD429" s="132" t="str">
        <f t="shared" si="124"/>
        <v/>
      </c>
      <c r="BE429" s="132" t="str">
        <f t="shared" si="129"/>
        <v/>
      </c>
      <c r="BF429" s="132" t="str">
        <f t="shared" si="125"/>
        <v/>
      </c>
      <c r="BG429" s="132" t="str">
        <f t="shared" si="126"/>
        <v/>
      </c>
      <c r="BH429" s="132" t="str">
        <f t="shared" si="127"/>
        <v/>
      </c>
      <c r="BI429" s="125"/>
    </row>
    <row r="430" spans="1:61" s="132" customFormat="1" ht="13">
      <c r="A430" s="125" t="str">
        <f t="shared" si="114"/>
        <v/>
      </c>
      <c r="B430" s="130" t="str">
        <f t="shared" si="115"/>
        <v/>
      </c>
      <c r="C430" s="131"/>
      <c r="D430" s="125">
        <v>396</v>
      </c>
      <c r="E430" s="125" t="str">
        <f t="shared" si="116"/>
        <v/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35"/>
      <c r="AI430" s="125" t="str">
        <f t="shared" si="117"/>
        <v/>
      </c>
      <c r="AJ430" s="18"/>
      <c r="AK430" s="35"/>
      <c r="AL430" s="5"/>
      <c r="AM430" s="5"/>
      <c r="AN430" s="5"/>
      <c r="AO430" s="5"/>
      <c r="AP430" s="5"/>
      <c r="AQ430" s="133" t="str">
        <f t="shared" si="118"/>
        <v/>
      </c>
      <c r="AR430" s="133" t="str">
        <f t="shared" si="128"/>
        <v/>
      </c>
      <c r="AS430" s="7" t="str">
        <f>UPPER(IF($AH430="","",IF(COUNTIF($AS$34:$AS429,$AH430)&lt;1,$AH430,"")))</f>
        <v/>
      </c>
      <c r="AT430" s="133" t="str">
        <f t="shared" si="119"/>
        <v/>
      </c>
      <c r="AU430" s="19"/>
      <c r="AV430" s="16"/>
      <c r="AW430" s="134" t="str">
        <f t="shared" si="120"/>
        <v/>
      </c>
      <c r="AX430" s="5"/>
      <c r="AY430" s="144"/>
      <c r="AZ430" s="132" t="str">
        <f t="shared" si="121"/>
        <v/>
      </c>
      <c r="BA430" s="132" t="str">
        <f t="shared" si="122"/>
        <v/>
      </c>
      <c r="BB430" s="132" t="str">
        <f t="shared" si="113"/>
        <v/>
      </c>
      <c r="BC430" s="132" t="str">
        <f t="shared" si="123"/>
        <v/>
      </c>
      <c r="BD430" s="132" t="str">
        <f t="shared" si="124"/>
        <v/>
      </c>
      <c r="BE430" s="132" t="str">
        <f t="shared" si="129"/>
        <v/>
      </c>
      <c r="BF430" s="132" t="str">
        <f t="shared" si="125"/>
        <v/>
      </c>
      <c r="BG430" s="132" t="str">
        <f t="shared" si="126"/>
        <v/>
      </c>
      <c r="BH430" s="132" t="str">
        <f t="shared" si="127"/>
        <v/>
      </c>
      <c r="BI430" s="125"/>
    </row>
    <row r="431" spans="1:61" s="132" customFormat="1" ht="13">
      <c r="A431" s="125" t="str">
        <f t="shared" si="114"/>
        <v/>
      </c>
      <c r="B431" s="130" t="str">
        <f t="shared" si="115"/>
        <v/>
      </c>
      <c r="C431" s="131"/>
      <c r="D431" s="125">
        <v>397</v>
      </c>
      <c r="E431" s="125" t="str">
        <f t="shared" si="116"/>
        <v/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35"/>
      <c r="AI431" s="125" t="str">
        <f t="shared" si="117"/>
        <v/>
      </c>
      <c r="AJ431" s="18"/>
      <c r="AK431" s="35"/>
      <c r="AL431" s="5"/>
      <c r="AM431" s="5"/>
      <c r="AN431" s="5"/>
      <c r="AO431" s="5"/>
      <c r="AP431" s="5"/>
      <c r="AQ431" s="133" t="str">
        <f t="shared" si="118"/>
        <v/>
      </c>
      <c r="AR431" s="133" t="str">
        <f t="shared" si="128"/>
        <v/>
      </c>
      <c r="AS431" s="7" t="str">
        <f>UPPER(IF($AH431="","",IF(COUNTIF($AS$34:$AS430,$AH431)&lt;1,$AH431,"")))</f>
        <v/>
      </c>
      <c r="AT431" s="133" t="str">
        <f t="shared" si="119"/>
        <v/>
      </c>
      <c r="AU431" s="19"/>
      <c r="AV431" s="16"/>
      <c r="AW431" s="134" t="str">
        <f t="shared" si="120"/>
        <v/>
      </c>
      <c r="AX431" s="5"/>
      <c r="AY431" s="144"/>
      <c r="AZ431" s="132" t="str">
        <f t="shared" si="121"/>
        <v/>
      </c>
      <c r="BA431" s="132" t="str">
        <f t="shared" si="122"/>
        <v/>
      </c>
      <c r="BB431" s="132" t="str">
        <f t="shared" si="113"/>
        <v/>
      </c>
      <c r="BC431" s="132" t="str">
        <f t="shared" si="123"/>
        <v/>
      </c>
      <c r="BD431" s="132" t="str">
        <f t="shared" si="124"/>
        <v/>
      </c>
      <c r="BE431" s="132" t="str">
        <f t="shared" si="129"/>
        <v/>
      </c>
      <c r="BF431" s="132" t="str">
        <f t="shared" si="125"/>
        <v/>
      </c>
      <c r="BG431" s="132" t="str">
        <f t="shared" si="126"/>
        <v/>
      </c>
      <c r="BH431" s="132" t="str">
        <f t="shared" si="127"/>
        <v/>
      </c>
      <c r="BI431" s="125"/>
    </row>
    <row r="432" spans="1:61" s="132" customFormat="1" ht="13">
      <c r="A432" s="125" t="str">
        <f t="shared" si="114"/>
        <v/>
      </c>
      <c r="B432" s="130" t="str">
        <f t="shared" si="115"/>
        <v/>
      </c>
      <c r="C432" s="131"/>
      <c r="D432" s="125">
        <v>398</v>
      </c>
      <c r="E432" s="125" t="str">
        <f t="shared" si="116"/>
        <v/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35"/>
      <c r="AI432" s="125" t="str">
        <f t="shared" si="117"/>
        <v/>
      </c>
      <c r="AJ432" s="18"/>
      <c r="AK432" s="35"/>
      <c r="AL432" s="5"/>
      <c r="AM432" s="5"/>
      <c r="AN432" s="5"/>
      <c r="AO432" s="5"/>
      <c r="AP432" s="5"/>
      <c r="AQ432" s="133" t="str">
        <f t="shared" si="118"/>
        <v/>
      </c>
      <c r="AR432" s="133" t="str">
        <f t="shared" si="128"/>
        <v/>
      </c>
      <c r="AS432" s="7" t="str">
        <f>UPPER(IF($AH432="","",IF(COUNTIF($AS$34:$AS431,$AH432)&lt;1,$AH432,"")))</f>
        <v/>
      </c>
      <c r="AT432" s="133" t="str">
        <f t="shared" si="119"/>
        <v/>
      </c>
      <c r="AU432" s="19"/>
      <c r="AV432" s="16"/>
      <c r="AW432" s="134" t="str">
        <f t="shared" si="120"/>
        <v/>
      </c>
      <c r="AX432" s="5"/>
      <c r="AY432" s="144"/>
      <c r="AZ432" s="132" t="str">
        <f t="shared" si="121"/>
        <v/>
      </c>
      <c r="BA432" s="132" t="str">
        <f t="shared" si="122"/>
        <v/>
      </c>
      <c r="BB432" s="132" t="str">
        <f t="shared" si="113"/>
        <v/>
      </c>
      <c r="BC432" s="132" t="str">
        <f t="shared" si="123"/>
        <v/>
      </c>
      <c r="BD432" s="132" t="str">
        <f t="shared" si="124"/>
        <v/>
      </c>
      <c r="BE432" s="132" t="str">
        <f t="shared" si="129"/>
        <v/>
      </c>
      <c r="BF432" s="132" t="str">
        <f t="shared" si="125"/>
        <v/>
      </c>
      <c r="BG432" s="132" t="str">
        <f t="shared" si="126"/>
        <v/>
      </c>
      <c r="BH432" s="132" t="str">
        <f t="shared" si="127"/>
        <v/>
      </c>
      <c r="BI432" s="125"/>
    </row>
    <row r="433" spans="1:61" s="132" customFormat="1" ht="13">
      <c r="A433" s="125" t="str">
        <f t="shared" si="114"/>
        <v/>
      </c>
      <c r="B433" s="130" t="str">
        <f t="shared" si="115"/>
        <v/>
      </c>
      <c r="C433" s="131"/>
      <c r="D433" s="125">
        <v>399</v>
      </c>
      <c r="E433" s="125" t="str">
        <f t="shared" si="116"/>
        <v/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35"/>
      <c r="AI433" s="125" t="str">
        <f t="shared" si="117"/>
        <v/>
      </c>
      <c r="AJ433" s="18"/>
      <c r="AK433" s="35"/>
      <c r="AL433" s="5"/>
      <c r="AM433" s="5"/>
      <c r="AN433" s="5"/>
      <c r="AO433" s="5"/>
      <c r="AP433" s="5"/>
      <c r="AQ433" s="133" t="str">
        <f t="shared" si="118"/>
        <v/>
      </c>
      <c r="AR433" s="133" t="str">
        <f t="shared" si="128"/>
        <v/>
      </c>
      <c r="AS433" s="7" t="str">
        <f>UPPER(IF($AH433="","",IF(COUNTIF($AS$34:$AS432,$AH433)&lt;1,$AH433,"")))</f>
        <v/>
      </c>
      <c r="AT433" s="133" t="str">
        <f t="shared" si="119"/>
        <v/>
      </c>
      <c r="AU433" s="19"/>
      <c r="AV433" s="16"/>
      <c r="AW433" s="134" t="str">
        <f t="shared" si="120"/>
        <v/>
      </c>
      <c r="AX433" s="5"/>
      <c r="AY433" s="144"/>
      <c r="AZ433" s="132" t="str">
        <f t="shared" si="121"/>
        <v/>
      </c>
      <c r="BA433" s="132" t="str">
        <f t="shared" si="122"/>
        <v/>
      </c>
      <c r="BB433" s="132" t="str">
        <f t="shared" si="113"/>
        <v/>
      </c>
      <c r="BC433" s="132" t="str">
        <f t="shared" si="123"/>
        <v/>
      </c>
      <c r="BD433" s="132" t="str">
        <f t="shared" si="124"/>
        <v/>
      </c>
      <c r="BE433" s="132" t="str">
        <f t="shared" si="129"/>
        <v/>
      </c>
      <c r="BF433" s="132" t="str">
        <f t="shared" si="125"/>
        <v/>
      </c>
      <c r="BG433" s="132" t="str">
        <f t="shared" si="126"/>
        <v/>
      </c>
      <c r="BH433" s="132" t="str">
        <f t="shared" si="127"/>
        <v/>
      </c>
      <c r="BI433" s="125"/>
    </row>
    <row r="434" spans="1:61" s="132" customFormat="1" ht="13">
      <c r="A434" s="125" t="str">
        <f t="shared" si="114"/>
        <v/>
      </c>
      <c r="B434" s="130" t="str">
        <f t="shared" si="115"/>
        <v/>
      </c>
      <c r="C434" s="131"/>
      <c r="D434" s="125">
        <v>400</v>
      </c>
      <c r="E434" s="125" t="str">
        <f t="shared" si="116"/>
        <v/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35"/>
      <c r="AI434" s="125" t="str">
        <f t="shared" si="117"/>
        <v/>
      </c>
      <c r="AJ434" s="18"/>
      <c r="AK434" s="35"/>
      <c r="AL434" s="5"/>
      <c r="AM434" s="5"/>
      <c r="AN434" s="5"/>
      <c r="AO434" s="5"/>
      <c r="AP434" s="5"/>
      <c r="AQ434" s="133" t="str">
        <f t="shared" si="118"/>
        <v/>
      </c>
      <c r="AR434" s="133" t="str">
        <f t="shared" si="128"/>
        <v/>
      </c>
      <c r="AS434" s="7" t="str">
        <f>UPPER(IF($AH434="","",IF(COUNTIF($AS$34:$AS433,$AH434)&lt;1,$AH434,"")))</f>
        <v/>
      </c>
      <c r="AT434" s="133" t="str">
        <f t="shared" si="119"/>
        <v/>
      </c>
      <c r="AU434" s="19"/>
      <c r="AV434" s="16"/>
      <c r="AW434" s="134" t="str">
        <f t="shared" si="120"/>
        <v/>
      </c>
      <c r="AX434" s="5"/>
      <c r="AY434" s="144"/>
      <c r="AZ434" s="132" t="str">
        <f t="shared" si="121"/>
        <v/>
      </c>
      <c r="BA434" s="132" t="str">
        <f t="shared" si="122"/>
        <v/>
      </c>
      <c r="BB434" s="132" t="str">
        <f t="shared" si="113"/>
        <v/>
      </c>
      <c r="BC434" s="132" t="str">
        <f t="shared" si="123"/>
        <v/>
      </c>
      <c r="BD434" s="132" t="str">
        <f t="shared" si="124"/>
        <v/>
      </c>
      <c r="BE434" s="132" t="str">
        <f t="shared" si="129"/>
        <v/>
      </c>
      <c r="BF434" s="132" t="str">
        <f t="shared" si="125"/>
        <v/>
      </c>
      <c r="BG434" s="132" t="str">
        <f t="shared" si="126"/>
        <v/>
      </c>
      <c r="BH434" s="132" t="str">
        <f t="shared" si="127"/>
        <v/>
      </c>
      <c r="BI434" s="125"/>
    </row>
    <row r="435" spans="1:61" s="132" customFormat="1" ht="13">
      <c r="A435" s="125" t="str">
        <f t="shared" si="114"/>
        <v/>
      </c>
      <c r="B435" s="130" t="str">
        <f t="shared" si="115"/>
        <v/>
      </c>
      <c r="C435" s="131"/>
      <c r="D435" s="125">
        <v>401</v>
      </c>
      <c r="E435" s="125" t="str">
        <f t="shared" si="116"/>
        <v/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35"/>
      <c r="AI435" s="125" t="str">
        <f t="shared" si="117"/>
        <v/>
      </c>
      <c r="AJ435" s="18"/>
      <c r="AK435" s="35"/>
      <c r="AL435" s="5"/>
      <c r="AM435" s="5"/>
      <c r="AN435" s="5"/>
      <c r="AO435" s="5"/>
      <c r="AP435" s="5"/>
      <c r="AQ435" s="133" t="str">
        <f t="shared" si="118"/>
        <v/>
      </c>
      <c r="AR435" s="133" t="str">
        <f t="shared" si="128"/>
        <v/>
      </c>
      <c r="AS435" s="7" t="str">
        <f>UPPER(IF($AH435="","",IF(COUNTIF($AS$34:$AS434,$AH435)&lt;1,$AH435,"")))</f>
        <v/>
      </c>
      <c r="AT435" s="133" t="str">
        <f t="shared" si="119"/>
        <v/>
      </c>
      <c r="AU435" s="19"/>
      <c r="AV435" s="16"/>
      <c r="AW435" s="134" t="str">
        <f t="shared" si="120"/>
        <v/>
      </c>
      <c r="AX435" s="5"/>
      <c r="AY435" s="144"/>
      <c r="AZ435" s="132" t="str">
        <f t="shared" si="121"/>
        <v/>
      </c>
      <c r="BA435" s="132" t="str">
        <f t="shared" si="122"/>
        <v/>
      </c>
      <c r="BB435" s="132" t="str">
        <f t="shared" si="113"/>
        <v/>
      </c>
      <c r="BC435" s="132" t="str">
        <f t="shared" si="123"/>
        <v/>
      </c>
      <c r="BD435" s="132" t="str">
        <f t="shared" si="124"/>
        <v/>
      </c>
      <c r="BE435" s="132" t="str">
        <f t="shared" si="129"/>
        <v/>
      </c>
      <c r="BF435" s="132" t="str">
        <f t="shared" si="125"/>
        <v/>
      </c>
      <c r="BG435" s="132" t="str">
        <f t="shared" si="126"/>
        <v/>
      </c>
      <c r="BH435" s="132" t="str">
        <f t="shared" si="127"/>
        <v/>
      </c>
      <c r="BI435" s="125"/>
    </row>
    <row r="436" spans="1:61" s="132" customFormat="1" ht="13">
      <c r="A436" s="125" t="str">
        <f t="shared" si="114"/>
        <v/>
      </c>
      <c r="B436" s="130" t="str">
        <f t="shared" si="115"/>
        <v/>
      </c>
      <c r="C436" s="131"/>
      <c r="D436" s="125">
        <v>402</v>
      </c>
      <c r="E436" s="125" t="str">
        <f t="shared" si="116"/>
        <v/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35"/>
      <c r="AI436" s="125" t="str">
        <f t="shared" si="117"/>
        <v/>
      </c>
      <c r="AJ436" s="18"/>
      <c r="AK436" s="35"/>
      <c r="AL436" s="5"/>
      <c r="AM436" s="5"/>
      <c r="AN436" s="5"/>
      <c r="AO436" s="5"/>
      <c r="AP436" s="5"/>
      <c r="AQ436" s="133" t="str">
        <f t="shared" si="118"/>
        <v/>
      </c>
      <c r="AR436" s="133" t="str">
        <f t="shared" si="128"/>
        <v/>
      </c>
      <c r="AS436" s="7" t="str">
        <f>UPPER(IF($AH436="","",IF(COUNTIF($AS$34:$AS435,$AH436)&lt;1,$AH436,"")))</f>
        <v/>
      </c>
      <c r="AT436" s="133" t="str">
        <f t="shared" si="119"/>
        <v/>
      </c>
      <c r="AU436" s="19"/>
      <c r="AV436" s="16"/>
      <c r="AW436" s="134" t="str">
        <f t="shared" si="120"/>
        <v/>
      </c>
      <c r="AX436" s="5"/>
      <c r="AY436" s="144"/>
      <c r="AZ436" s="132" t="str">
        <f t="shared" si="121"/>
        <v/>
      </c>
      <c r="BA436" s="132" t="str">
        <f t="shared" si="122"/>
        <v/>
      </c>
      <c r="BB436" s="132" t="str">
        <f t="shared" si="113"/>
        <v/>
      </c>
      <c r="BC436" s="132" t="str">
        <f t="shared" si="123"/>
        <v/>
      </c>
      <c r="BD436" s="132" t="str">
        <f t="shared" si="124"/>
        <v/>
      </c>
      <c r="BE436" s="132" t="str">
        <f t="shared" si="129"/>
        <v/>
      </c>
      <c r="BF436" s="132" t="str">
        <f t="shared" si="125"/>
        <v/>
      </c>
      <c r="BG436" s="132" t="str">
        <f t="shared" si="126"/>
        <v/>
      </c>
      <c r="BH436" s="132" t="str">
        <f t="shared" si="127"/>
        <v/>
      </c>
      <c r="BI436" s="125"/>
    </row>
    <row r="437" spans="1:61" s="132" customFormat="1" ht="13">
      <c r="A437" s="125" t="str">
        <f t="shared" si="114"/>
        <v/>
      </c>
      <c r="B437" s="130" t="str">
        <f t="shared" si="115"/>
        <v/>
      </c>
      <c r="C437" s="131"/>
      <c r="D437" s="125">
        <v>403</v>
      </c>
      <c r="E437" s="125" t="str">
        <f t="shared" si="116"/>
        <v/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35"/>
      <c r="AI437" s="125" t="str">
        <f t="shared" si="117"/>
        <v/>
      </c>
      <c r="AJ437" s="18"/>
      <c r="AK437" s="35"/>
      <c r="AL437" s="5"/>
      <c r="AM437" s="5"/>
      <c r="AN437" s="5"/>
      <c r="AO437" s="5"/>
      <c r="AP437" s="5"/>
      <c r="AQ437" s="133" t="str">
        <f t="shared" si="118"/>
        <v/>
      </c>
      <c r="AR437" s="133" t="str">
        <f t="shared" si="128"/>
        <v/>
      </c>
      <c r="AS437" s="7" t="str">
        <f>UPPER(IF($AH437="","",IF(COUNTIF($AS$34:$AS436,$AH437)&lt;1,$AH437,"")))</f>
        <v/>
      </c>
      <c r="AT437" s="133" t="str">
        <f t="shared" si="119"/>
        <v/>
      </c>
      <c r="AU437" s="19"/>
      <c r="AV437" s="16"/>
      <c r="AW437" s="134" t="str">
        <f t="shared" si="120"/>
        <v/>
      </c>
      <c r="AX437" s="5"/>
      <c r="AY437" s="144"/>
      <c r="AZ437" s="132" t="str">
        <f t="shared" si="121"/>
        <v/>
      </c>
      <c r="BA437" s="132" t="str">
        <f t="shared" si="122"/>
        <v/>
      </c>
      <c r="BB437" s="132" t="str">
        <f t="shared" si="113"/>
        <v/>
      </c>
      <c r="BC437" s="132" t="str">
        <f t="shared" si="123"/>
        <v/>
      </c>
      <c r="BD437" s="132" t="str">
        <f t="shared" si="124"/>
        <v/>
      </c>
      <c r="BE437" s="132" t="str">
        <f t="shared" si="129"/>
        <v/>
      </c>
      <c r="BF437" s="132" t="str">
        <f t="shared" si="125"/>
        <v/>
      </c>
      <c r="BG437" s="132" t="str">
        <f t="shared" si="126"/>
        <v/>
      </c>
      <c r="BH437" s="132" t="str">
        <f t="shared" si="127"/>
        <v/>
      </c>
      <c r="BI437" s="125"/>
    </row>
    <row r="438" spans="1:61" s="132" customFormat="1" ht="13">
      <c r="A438" s="125" t="str">
        <f t="shared" si="114"/>
        <v/>
      </c>
      <c r="B438" s="130" t="str">
        <f t="shared" si="115"/>
        <v/>
      </c>
      <c r="C438" s="131"/>
      <c r="D438" s="125">
        <v>404</v>
      </c>
      <c r="E438" s="125" t="str">
        <f t="shared" si="116"/>
        <v/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35"/>
      <c r="AI438" s="125" t="str">
        <f t="shared" si="117"/>
        <v/>
      </c>
      <c r="AJ438" s="18"/>
      <c r="AK438" s="35"/>
      <c r="AL438" s="5"/>
      <c r="AM438" s="5"/>
      <c r="AN438" s="5"/>
      <c r="AO438" s="5"/>
      <c r="AP438" s="5"/>
      <c r="AQ438" s="133" t="str">
        <f t="shared" si="118"/>
        <v/>
      </c>
      <c r="AR438" s="133" t="str">
        <f t="shared" si="128"/>
        <v/>
      </c>
      <c r="AS438" s="7" t="str">
        <f>UPPER(IF($AH438="","",IF(COUNTIF($AS$34:$AS437,$AH438)&lt;1,$AH438,"")))</f>
        <v/>
      </c>
      <c r="AT438" s="133" t="str">
        <f t="shared" si="119"/>
        <v/>
      </c>
      <c r="AU438" s="19"/>
      <c r="AV438" s="16"/>
      <c r="AW438" s="134" t="str">
        <f t="shared" si="120"/>
        <v/>
      </c>
      <c r="AX438" s="5"/>
      <c r="AY438" s="144"/>
      <c r="AZ438" s="132" t="str">
        <f t="shared" si="121"/>
        <v/>
      </c>
      <c r="BA438" s="132" t="str">
        <f t="shared" si="122"/>
        <v/>
      </c>
      <c r="BB438" s="132" t="str">
        <f t="shared" si="113"/>
        <v/>
      </c>
      <c r="BC438" s="132" t="str">
        <f t="shared" si="123"/>
        <v/>
      </c>
      <c r="BD438" s="132" t="str">
        <f t="shared" si="124"/>
        <v/>
      </c>
      <c r="BE438" s="132" t="str">
        <f t="shared" si="129"/>
        <v/>
      </c>
      <c r="BF438" s="132" t="str">
        <f t="shared" si="125"/>
        <v/>
      </c>
      <c r="BG438" s="132" t="str">
        <f t="shared" si="126"/>
        <v/>
      </c>
      <c r="BH438" s="132" t="str">
        <f t="shared" si="127"/>
        <v/>
      </c>
      <c r="BI438" s="125"/>
    </row>
    <row r="439" spans="1:61" s="132" customFormat="1" ht="13">
      <c r="A439" s="125" t="str">
        <f t="shared" si="114"/>
        <v/>
      </c>
      <c r="B439" s="130" t="str">
        <f t="shared" si="115"/>
        <v/>
      </c>
      <c r="C439" s="131"/>
      <c r="D439" s="125">
        <v>405</v>
      </c>
      <c r="E439" s="125" t="str">
        <f t="shared" si="116"/>
        <v/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35"/>
      <c r="AI439" s="125" t="str">
        <f t="shared" si="117"/>
        <v/>
      </c>
      <c r="AJ439" s="18"/>
      <c r="AK439" s="35"/>
      <c r="AL439" s="5"/>
      <c r="AM439" s="5"/>
      <c r="AN439" s="5"/>
      <c r="AO439" s="5"/>
      <c r="AP439" s="5"/>
      <c r="AQ439" s="133" t="str">
        <f t="shared" si="118"/>
        <v/>
      </c>
      <c r="AR439" s="133" t="str">
        <f t="shared" si="128"/>
        <v/>
      </c>
      <c r="AS439" s="7" t="str">
        <f>UPPER(IF($AH439="","",IF(COUNTIF($AS$34:$AS438,$AH439)&lt;1,$AH439,"")))</f>
        <v/>
      </c>
      <c r="AT439" s="133" t="str">
        <f t="shared" si="119"/>
        <v/>
      </c>
      <c r="AU439" s="19"/>
      <c r="AV439" s="16"/>
      <c r="AW439" s="134" t="str">
        <f t="shared" si="120"/>
        <v/>
      </c>
      <c r="AX439" s="5"/>
      <c r="AY439" s="144"/>
      <c r="AZ439" s="132" t="str">
        <f t="shared" si="121"/>
        <v/>
      </c>
      <c r="BA439" s="132" t="str">
        <f t="shared" si="122"/>
        <v/>
      </c>
      <c r="BB439" s="132" t="str">
        <f t="shared" si="113"/>
        <v/>
      </c>
      <c r="BC439" s="132" t="str">
        <f t="shared" si="123"/>
        <v/>
      </c>
      <c r="BD439" s="132" t="str">
        <f t="shared" si="124"/>
        <v/>
      </c>
      <c r="BE439" s="132" t="str">
        <f t="shared" si="129"/>
        <v/>
      </c>
      <c r="BF439" s="132" t="str">
        <f t="shared" si="125"/>
        <v/>
      </c>
      <c r="BG439" s="132" t="str">
        <f t="shared" si="126"/>
        <v/>
      </c>
      <c r="BH439" s="132" t="str">
        <f t="shared" si="127"/>
        <v/>
      </c>
      <c r="BI439" s="125"/>
    </row>
    <row r="440" spans="1:61" s="132" customFormat="1" ht="13">
      <c r="A440" s="125" t="str">
        <f t="shared" si="114"/>
        <v/>
      </c>
      <c r="B440" s="130" t="str">
        <f t="shared" si="115"/>
        <v/>
      </c>
      <c r="C440" s="131"/>
      <c r="D440" s="125">
        <v>406</v>
      </c>
      <c r="E440" s="125" t="str">
        <f t="shared" si="116"/>
        <v/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35"/>
      <c r="AI440" s="125" t="str">
        <f t="shared" si="117"/>
        <v/>
      </c>
      <c r="AJ440" s="18"/>
      <c r="AK440" s="35"/>
      <c r="AL440" s="5"/>
      <c r="AM440" s="5"/>
      <c r="AN440" s="5"/>
      <c r="AO440" s="5"/>
      <c r="AP440" s="5"/>
      <c r="AQ440" s="133" t="str">
        <f t="shared" si="118"/>
        <v/>
      </c>
      <c r="AR440" s="133" t="str">
        <f t="shared" si="128"/>
        <v/>
      </c>
      <c r="AS440" s="7" t="str">
        <f>UPPER(IF($AH440="","",IF(COUNTIF($AS$34:$AS439,$AH440)&lt;1,$AH440,"")))</f>
        <v/>
      </c>
      <c r="AT440" s="133" t="str">
        <f t="shared" si="119"/>
        <v/>
      </c>
      <c r="AU440" s="19"/>
      <c r="AV440" s="16"/>
      <c r="AW440" s="134" t="str">
        <f t="shared" si="120"/>
        <v/>
      </c>
      <c r="AX440" s="5"/>
      <c r="AY440" s="144"/>
      <c r="AZ440" s="132" t="str">
        <f t="shared" si="121"/>
        <v/>
      </c>
      <c r="BA440" s="132" t="str">
        <f t="shared" si="122"/>
        <v/>
      </c>
      <c r="BB440" s="132" t="str">
        <f t="shared" si="113"/>
        <v/>
      </c>
      <c r="BC440" s="132" t="str">
        <f t="shared" si="123"/>
        <v/>
      </c>
      <c r="BD440" s="132" t="str">
        <f t="shared" si="124"/>
        <v/>
      </c>
      <c r="BE440" s="132" t="str">
        <f t="shared" si="129"/>
        <v/>
      </c>
      <c r="BF440" s="132" t="str">
        <f t="shared" si="125"/>
        <v/>
      </c>
      <c r="BG440" s="132" t="str">
        <f t="shared" si="126"/>
        <v/>
      </c>
      <c r="BH440" s="132" t="str">
        <f t="shared" si="127"/>
        <v/>
      </c>
      <c r="BI440" s="125"/>
    </row>
    <row r="441" spans="1:61" s="132" customFormat="1" ht="13">
      <c r="A441" s="125" t="str">
        <f t="shared" si="114"/>
        <v/>
      </c>
      <c r="B441" s="130" t="str">
        <f t="shared" si="115"/>
        <v/>
      </c>
      <c r="C441" s="131"/>
      <c r="D441" s="125">
        <v>407</v>
      </c>
      <c r="E441" s="125" t="str">
        <f t="shared" si="116"/>
        <v/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35"/>
      <c r="AI441" s="125" t="str">
        <f t="shared" si="117"/>
        <v/>
      </c>
      <c r="AJ441" s="18"/>
      <c r="AK441" s="35"/>
      <c r="AL441" s="5"/>
      <c r="AM441" s="5"/>
      <c r="AN441" s="5"/>
      <c r="AO441" s="5"/>
      <c r="AP441" s="5"/>
      <c r="AQ441" s="133" t="str">
        <f t="shared" si="118"/>
        <v/>
      </c>
      <c r="AR441" s="133" t="str">
        <f t="shared" si="128"/>
        <v/>
      </c>
      <c r="AS441" s="7" t="str">
        <f>UPPER(IF($AH441="","",IF(COUNTIF($AS$34:$AS440,$AH441)&lt;1,$AH441,"")))</f>
        <v/>
      </c>
      <c r="AT441" s="133" t="str">
        <f t="shared" si="119"/>
        <v/>
      </c>
      <c r="AU441" s="19"/>
      <c r="AV441" s="16"/>
      <c r="AW441" s="134" t="str">
        <f t="shared" si="120"/>
        <v/>
      </c>
      <c r="AX441" s="5"/>
      <c r="AY441" s="144"/>
      <c r="AZ441" s="132" t="str">
        <f t="shared" si="121"/>
        <v/>
      </c>
      <c r="BA441" s="132" t="str">
        <f t="shared" si="122"/>
        <v/>
      </c>
      <c r="BB441" s="132" t="str">
        <f t="shared" si="113"/>
        <v/>
      </c>
      <c r="BC441" s="132" t="str">
        <f t="shared" si="123"/>
        <v/>
      </c>
      <c r="BD441" s="132" t="str">
        <f t="shared" si="124"/>
        <v/>
      </c>
      <c r="BE441" s="132" t="str">
        <f t="shared" si="129"/>
        <v/>
      </c>
      <c r="BF441" s="132" t="str">
        <f t="shared" si="125"/>
        <v/>
      </c>
      <c r="BG441" s="132" t="str">
        <f t="shared" si="126"/>
        <v/>
      </c>
      <c r="BH441" s="132" t="str">
        <f t="shared" si="127"/>
        <v/>
      </c>
      <c r="BI441" s="125"/>
    </row>
    <row r="442" spans="1:61" s="132" customFormat="1" ht="13">
      <c r="A442" s="125" t="str">
        <f t="shared" si="114"/>
        <v/>
      </c>
      <c r="B442" s="130" t="str">
        <f t="shared" si="115"/>
        <v/>
      </c>
      <c r="C442" s="131"/>
      <c r="D442" s="125">
        <v>408</v>
      </c>
      <c r="E442" s="125" t="str">
        <f t="shared" si="116"/>
        <v/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35"/>
      <c r="AI442" s="125" t="str">
        <f t="shared" si="117"/>
        <v/>
      </c>
      <c r="AJ442" s="18"/>
      <c r="AK442" s="35"/>
      <c r="AL442" s="5"/>
      <c r="AM442" s="5"/>
      <c r="AN442" s="5"/>
      <c r="AO442" s="5"/>
      <c r="AP442" s="5"/>
      <c r="AQ442" s="133" t="str">
        <f t="shared" si="118"/>
        <v/>
      </c>
      <c r="AR442" s="133" t="str">
        <f t="shared" si="128"/>
        <v/>
      </c>
      <c r="AS442" s="7" t="str">
        <f>UPPER(IF($AH442="","",IF(COUNTIF($AS$34:$AS441,$AH442)&lt;1,$AH442,"")))</f>
        <v/>
      </c>
      <c r="AT442" s="133" t="str">
        <f t="shared" si="119"/>
        <v/>
      </c>
      <c r="AU442" s="19"/>
      <c r="AV442" s="16"/>
      <c r="AW442" s="134" t="str">
        <f t="shared" si="120"/>
        <v/>
      </c>
      <c r="AX442" s="5"/>
      <c r="AY442" s="144"/>
      <c r="AZ442" s="132" t="str">
        <f t="shared" si="121"/>
        <v/>
      </c>
      <c r="BA442" s="132" t="str">
        <f t="shared" si="122"/>
        <v/>
      </c>
      <c r="BB442" s="132" t="str">
        <f t="shared" si="113"/>
        <v/>
      </c>
      <c r="BC442" s="132" t="str">
        <f t="shared" si="123"/>
        <v/>
      </c>
      <c r="BD442" s="132" t="str">
        <f t="shared" si="124"/>
        <v/>
      </c>
      <c r="BE442" s="132" t="str">
        <f t="shared" si="129"/>
        <v/>
      </c>
      <c r="BF442" s="132" t="str">
        <f t="shared" si="125"/>
        <v/>
      </c>
      <c r="BG442" s="132" t="str">
        <f t="shared" si="126"/>
        <v/>
      </c>
      <c r="BH442" s="132" t="str">
        <f t="shared" si="127"/>
        <v/>
      </c>
      <c r="BI442" s="125"/>
    </row>
    <row r="443" spans="1:61" s="132" customFormat="1" ht="13">
      <c r="A443" s="125" t="str">
        <f t="shared" si="114"/>
        <v/>
      </c>
      <c r="B443" s="130" t="str">
        <f t="shared" si="115"/>
        <v/>
      </c>
      <c r="C443" s="131"/>
      <c r="D443" s="125">
        <v>409</v>
      </c>
      <c r="E443" s="125" t="str">
        <f t="shared" si="116"/>
        <v/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35"/>
      <c r="AI443" s="125" t="str">
        <f t="shared" si="117"/>
        <v/>
      </c>
      <c r="AJ443" s="18"/>
      <c r="AK443" s="35"/>
      <c r="AL443" s="5"/>
      <c r="AM443" s="5"/>
      <c r="AN443" s="5"/>
      <c r="AO443" s="5"/>
      <c r="AP443" s="5"/>
      <c r="AQ443" s="133" t="str">
        <f t="shared" si="118"/>
        <v/>
      </c>
      <c r="AR443" s="133" t="str">
        <f t="shared" si="128"/>
        <v/>
      </c>
      <c r="AS443" s="7" t="str">
        <f>UPPER(IF($AH443="","",IF(COUNTIF($AS$34:$AS442,$AH443)&lt;1,$AH443,"")))</f>
        <v/>
      </c>
      <c r="AT443" s="133" t="str">
        <f t="shared" si="119"/>
        <v/>
      </c>
      <c r="AU443" s="19"/>
      <c r="AV443" s="16"/>
      <c r="AW443" s="134" t="str">
        <f t="shared" si="120"/>
        <v/>
      </c>
      <c r="AX443" s="5"/>
      <c r="AY443" s="144"/>
      <c r="AZ443" s="132" t="str">
        <f t="shared" si="121"/>
        <v/>
      </c>
      <c r="BA443" s="132" t="str">
        <f t="shared" si="122"/>
        <v/>
      </c>
      <c r="BB443" s="132" t="str">
        <f t="shared" si="113"/>
        <v/>
      </c>
      <c r="BC443" s="132" t="str">
        <f t="shared" si="123"/>
        <v/>
      </c>
      <c r="BD443" s="132" t="str">
        <f t="shared" si="124"/>
        <v/>
      </c>
      <c r="BE443" s="132" t="str">
        <f t="shared" si="129"/>
        <v/>
      </c>
      <c r="BF443" s="132" t="str">
        <f t="shared" si="125"/>
        <v/>
      </c>
      <c r="BG443" s="132" t="str">
        <f t="shared" si="126"/>
        <v/>
      </c>
      <c r="BH443" s="132" t="str">
        <f t="shared" si="127"/>
        <v/>
      </c>
      <c r="BI443" s="125"/>
    </row>
    <row r="444" spans="1:61" s="132" customFormat="1" ht="13">
      <c r="A444" s="125" t="str">
        <f t="shared" si="114"/>
        <v/>
      </c>
      <c r="B444" s="130" t="str">
        <f t="shared" si="115"/>
        <v/>
      </c>
      <c r="C444" s="131"/>
      <c r="D444" s="125">
        <v>410</v>
      </c>
      <c r="E444" s="125" t="str">
        <f t="shared" si="116"/>
        <v/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35"/>
      <c r="AI444" s="125" t="str">
        <f t="shared" si="117"/>
        <v/>
      </c>
      <c r="AJ444" s="18"/>
      <c r="AK444" s="35"/>
      <c r="AL444" s="5"/>
      <c r="AM444" s="5"/>
      <c r="AN444" s="5"/>
      <c r="AO444" s="5"/>
      <c r="AP444" s="5"/>
      <c r="AQ444" s="133" t="str">
        <f t="shared" si="118"/>
        <v/>
      </c>
      <c r="AR444" s="133" t="str">
        <f t="shared" si="128"/>
        <v/>
      </c>
      <c r="AS444" s="7" t="str">
        <f>UPPER(IF($AH444="","",IF(COUNTIF($AS$34:$AS443,$AH444)&lt;1,$AH444,"")))</f>
        <v/>
      </c>
      <c r="AT444" s="133" t="str">
        <f t="shared" si="119"/>
        <v/>
      </c>
      <c r="AU444" s="19"/>
      <c r="AV444" s="16"/>
      <c r="AW444" s="134" t="str">
        <f t="shared" si="120"/>
        <v/>
      </c>
      <c r="AX444" s="5"/>
      <c r="AY444" s="144"/>
      <c r="AZ444" s="132" t="str">
        <f t="shared" si="121"/>
        <v/>
      </c>
      <c r="BA444" s="132" t="str">
        <f t="shared" si="122"/>
        <v/>
      </c>
      <c r="BB444" s="132" t="str">
        <f t="shared" si="113"/>
        <v/>
      </c>
      <c r="BC444" s="132" t="str">
        <f t="shared" si="123"/>
        <v/>
      </c>
      <c r="BD444" s="132" t="str">
        <f t="shared" si="124"/>
        <v/>
      </c>
      <c r="BE444" s="132" t="str">
        <f t="shared" si="129"/>
        <v/>
      </c>
      <c r="BF444" s="132" t="str">
        <f t="shared" si="125"/>
        <v/>
      </c>
      <c r="BG444" s="132" t="str">
        <f t="shared" si="126"/>
        <v/>
      </c>
      <c r="BH444" s="132" t="str">
        <f t="shared" si="127"/>
        <v/>
      </c>
      <c r="BI444" s="125"/>
    </row>
    <row r="445" spans="1:61" s="132" customFormat="1" ht="13">
      <c r="A445" s="125" t="str">
        <f t="shared" si="114"/>
        <v/>
      </c>
      <c r="B445" s="130" t="str">
        <f t="shared" si="115"/>
        <v/>
      </c>
      <c r="C445" s="131"/>
      <c r="D445" s="125">
        <v>411</v>
      </c>
      <c r="E445" s="125" t="str">
        <f t="shared" si="116"/>
        <v/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35"/>
      <c r="AI445" s="125" t="str">
        <f t="shared" si="117"/>
        <v/>
      </c>
      <c r="AJ445" s="18"/>
      <c r="AK445" s="35"/>
      <c r="AL445" s="5"/>
      <c r="AM445" s="5"/>
      <c r="AN445" s="5"/>
      <c r="AO445" s="5"/>
      <c r="AP445" s="5"/>
      <c r="AQ445" s="133" t="str">
        <f t="shared" si="118"/>
        <v/>
      </c>
      <c r="AR445" s="133" t="str">
        <f t="shared" si="128"/>
        <v/>
      </c>
      <c r="AS445" s="7" t="str">
        <f>UPPER(IF($AH445="","",IF(COUNTIF($AS$34:$AS444,$AH445)&lt;1,$AH445,"")))</f>
        <v/>
      </c>
      <c r="AT445" s="133" t="str">
        <f t="shared" si="119"/>
        <v/>
      </c>
      <c r="AU445" s="19"/>
      <c r="AV445" s="16"/>
      <c r="AW445" s="134" t="str">
        <f t="shared" si="120"/>
        <v/>
      </c>
      <c r="AX445" s="5"/>
      <c r="AY445" s="144"/>
      <c r="AZ445" s="132" t="str">
        <f t="shared" si="121"/>
        <v/>
      </c>
      <c r="BA445" s="132" t="str">
        <f t="shared" si="122"/>
        <v/>
      </c>
      <c r="BB445" s="132" t="str">
        <f t="shared" si="113"/>
        <v/>
      </c>
      <c r="BC445" s="132" t="str">
        <f t="shared" si="123"/>
        <v/>
      </c>
      <c r="BD445" s="132" t="str">
        <f t="shared" si="124"/>
        <v/>
      </c>
      <c r="BE445" s="132" t="str">
        <f t="shared" si="129"/>
        <v/>
      </c>
      <c r="BF445" s="132" t="str">
        <f t="shared" si="125"/>
        <v/>
      </c>
      <c r="BG445" s="132" t="str">
        <f t="shared" si="126"/>
        <v/>
      </c>
      <c r="BH445" s="132" t="str">
        <f t="shared" si="127"/>
        <v/>
      </c>
      <c r="BI445" s="125"/>
    </row>
    <row r="446" spans="1:61" s="132" customFormat="1" ht="13">
      <c r="A446" s="125" t="str">
        <f t="shared" si="114"/>
        <v/>
      </c>
      <c r="B446" s="130" t="str">
        <f t="shared" si="115"/>
        <v/>
      </c>
      <c r="C446" s="131"/>
      <c r="D446" s="125">
        <v>412</v>
      </c>
      <c r="E446" s="125" t="str">
        <f t="shared" si="116"/>
        <v/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35"/>
      <c r="AI446" s="125" t="str">
        <f t="shared" si="117"/>
        <v/>
      </c>
      <c r="AJ446" s="18"/>
      <c r="AK446" s="35"/>
      <c r="AL446" s="5"/>
      <c r="AM446" s="5"/>
      <c r="AN446" s="5"/>
      <c r="AO446" s="5"/>
      <c r="AP446" s="5"/>
      <c r="AQ446" s="133" t="str">
        <f t="shared" si="118"/>
        <v/>
      </c>
      <c r="AR446" s="133" t="str">
        <f t="shared" si="128"/>
        <v/>
      </c>
      <c r="AS446" s="7" t="str">
        <f>UPPER(IF($AH446="","",IF(COUNTIF($AS$34:$AS445,$AH446)&lt;1,$AH446,"")))</f>
        <v/>
      </c>
      <c r="AT446" s="133" t="str">
        <f t="shared" si="119"/>
        <v/>
      </c>
      <c r="AU446" s="19"/>
      <c r="AV446" s="16"/>
      <c r="AW446" s="134" t="str">
        <f t="shared" si="120"/>
        <v/>
      </c>
      <c r="AX446" s="5"/>
      <c r="AY446" s="144"/>
      <c r="AZ446" s="132" t="str">
        <f t="shared" si="121"/>
        <v/>
      </c>
      <c r="BA446" s="132" t="str">
        <f t="shared" si="122"/>
        <v/>
      </c>
      <c r="BB446" s="132" t="str">
        <f t="shared" si="113"/>
        <v/>
      </c>
      <c r="BC446" s="132" t="str">
        <f t="shared" si="123"/>
        <v/>
      </c>
      <c r="BD446" s="132" t="str">
        <f t="shared" si="124"/>
        <v/>
      </c>
      <c r="BE446" s="132" t="str">
        <f t="shared" si="129"/>
        <v/>
      </c>
      <c r="BF446" s="132" t="str">
        <f t="shared" si="125"/>
        <v/>
      </c>
      <c r="BG446" s="132" t="str">
        <f t="shared" si="126"/>
        <v/>
      </c>
      <c r="BH446" s="132" t="str">
        <f t="shared" si="127"/>
        <v/>
      </c>
      <c r="BI446" s="125"/>
    </row>
    <row r="447" spans="1:61" s="132" customFormat="1" ht="13">
      <c r="A447" s="125" t="str">
        <f t="shared" si="114"/>
        <v/>
      </c>
      <c r="B447" s="130" t="str">
        <f t="shared" si="115"/>
        <v/>
      </c>
      <c r="C447" s="131"/>
      <c r="D447" s="125">
        <v>413</v>
      </c>
      <c r="E447" s="125" t="str">
        <f t="shared" si="116"/>
        <v/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35"/>
      <c r="AI447" s="125" t="str">
        <f t="shared" si="117"/>
        <v/>
      </c>
      <c r="AJ447" s="18"/>
      <c r="AK447" s="35"/>
      <c r="AL447" s="5"/>
      <c r="AM447" s="5"/>
      <c r="AN447" s="5"/>
      <c r="AO447" s="5"/>
      <c r="AP447" s="5"/>
      <c r="AQ447" s="133" t="str">
        <f t="shared" si="118"/>
        <v/>
      </c>
      <c r="AR447" s="133" t="str">
        <f t="shared" si="128"/>
        <v/>
      </c>
      <c r="AS447" s="7" t="str">
        <f>UPPER(IF($AH447="","",IF(COUNTIF($AS$34:$AS446,$AH447)&lt;1,$AH447,"")))</f>
        <v/>
      </c>
      <c r="AT447" s="133" t="str">
        <f t="shared" si="119"/>
        <v/>
      </c>
      <c r="AU447" s="19"/>
      <c r="AV447" s="16"/>
      <c r="AW447" s="134" t="str">
        <f t="shared" si="120"/>
        <v/>
      </c>
      <c r="AX447" s="5"/>
      <c r="AY447" s="144"/>
      <c r="AZ447" s="132" t="str">
        <f t="shared" si="121"/>
        <v/>
      </c>
      <c r="BA447" s="132" t="str">
        <f t="shared" si="122"/>
        <v/>
      </c>
      <c r="BB447" s="132" t="str">
        <f t="shared" si="113"/>
        <v/>
      </c>
      <c r="BC447" s="132" t="str">
        <f t="shared" si="123"/>
        <v/>
      </c>
      <c r="BD447" s="132" t="str">
        <f t="shared" si="124"/>
        <v/>
      </c>
      <c r="BE447" s="132" t="str">
        <f t="shared" si="129"/>
        <v/>
      </c>
      <c r="BF447" s="132" t="str">
        <f t="shared" si="125"/>
        <v/>
      </c>
      <c r="BG447" s="132" t="str">
        <f t="shared" si="126"/>
        <v/>
      </c>
      <c r="BH447" s="132" t="str">
        <f t="shared" si="127"/>
        <v/>
      </c>
      <c r="BI447" s="125"/>
    </row>
    <row r="448" spans="1:61" s="132" customFormat="1" ht="13">
      <c r="A448" s="125" t="str">
        <f t="shared" si="114"/>
        <v/>
      </c>
      <c r="B448" s="130" t="str">
        <f t="shared" si="115"/>
        <v/>
      </c>
      <c r="C448" s="131"/>
      <c r="D448" s="125">
        <v>414</v>
      </c>
      <c r="E448" s="125" t="str">
        <f t="shared" si="116"/>
        <v/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35"/>
      <c r="AI448" s="125" t="str">
        <f t="shared" si="117"/>
        <v/>
      </c>
      <c r="AJ448" s="18"/>
      <c r="AK448" s="35"/>
      <c r="AL448" s="5"/>
      <c r="AM448" s="5"/>
      <c r="AN448" s="5"/>
      <c r="AO448" s="5"/>
      <c r="AP448" s="5"/>
      <c r="AQ448" s="133" t="str">
        <f t="shared" si="118"/>
        <v/>
      </c>
      <c r="AR448" s="133" t="str">
        <f t="shared" si="128"/>
        <v/>
      </c>
      <c r="AS448" s="7" t="str">
        <f>UPPER(IF($AH448="","",IF(COUNTIF($AS$34:$AS447,$AH448)&lt;1,$AH448,"")))</f>
        <v/>
      </c>
      <c r="AT448" s="133" t="str">
        <f t="shared" si="119"/>
        <v/>
      </c>
      <c r="AU448" s="19"/>
      <c r="AV448" s="16"/>
      <c r="AW448" s="134" t="str">
        <f t="shared" si="120"/>
        <v/>
      </c>
      <c r="AX448" s="5"/>
      <c r="AY448" s="144"/>
      <c r="AZ448" s="132" t="str">
        <f t="shared" si="121"/>
        <v/>
      </c>
      <c r="BA448" s="132" t="str">
        <f t="shared" si="122"/>
        <v/>
      </c>
      <c r="BB448" s="132" t="str">
        <f t="shared" si="113"/>
        <v/>
      </c>
      <c r="BC448" s="132" t="str">
        <f t="shared" si="123"/>
        <v/>
      </c>
      <c r="BD448" s="132" t="str">
        <f t="shared" si="124"/>
        <v/>
      </c>
      <c r="BE448" s="132" t="str">
        <f t="shared" si="129"/>
        <v/>
      </c>
      <c r="BF448" s="132" t="str">
        <f t="shared" si="125"/>
        <v/>
      </c>
      <c r="BG448" s="132" t="str">
        <f t="shared" si="126"/>
        <v/>
      </c>
      <c r="BH448" s="132" t="str">
        <f t="shared" si="127"/>
        <v/>
      </c>
      <c r="BI448" s="125"/>
    </row>
    <row r="449" spans="1:61" s="132" customFormat="1" ht="13">
      <c r="A449" s="125" t="str">
        <f t="shared" si="114"/>
        <v/>
      </c>
      <c r="B449" s="130" t="str">
        <f t="shared" si="115"/>
        <v/>
      </c>
      <c r="C449" s="131"/>
      <c r="D449" s="125">
        <v>415</v>
      </c>
      <c r="E449" s="125" t="str">
        <f t="shared" si="116"/>
        <v/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35"/>
      <c r="AI449" s="125" t="str">
        <f t="shared" si="117"/>
        <v/>
      </c>
      <c r="AJ449" s="18"/>
      <c r="AK449" s="35"/>
      <c r="AL449" s="5"/>
      <c r="AM449" s="5"/>
      <c r="AN449" s="5"/>
      <c r="AO449" s="5"/>
      <c r="AP449" s="5"/>
      <c r="AQ449" s="133" t="str">
        <f t="shared" si="118"/>
        <v/>
      </c>
      <c r="AR449" s="133" t="str">
        <f t="shared" si="128"/>
        <v/>
      </c>
      <c r="AS449" s="7" t="str">
        <f>UPPER(IF($AH449="","",IF(COUNTIF($AS$34:$AS448,$AH449)&lt;1,$AH449,"")))</f>
        <v/>
      </c>
      <c r="AT449" s="133" t="str">
        <f t="shared" si="119"/>
        <v/>
      </c>
      <c r="AU449" s="19"/>
      <c r="AV449" s="16"/>
      <c r="AW449" s="134" t="str">
        <f t="shared" si="120"/>
        <v/>
      </c>
      <c r="AX449" s="5"/>
      <c r="AY449" s="144"/>
      <c r="AZ449" s="132" t="str">
        <f t="shared" si="121"/>
        <v/>
      </c>
      <c r="BA449" s="132" t="str">
        <f t="shared" si="122"/>
        <v/>
      </c>
      <c r="BB449" s="132" t="str">
        <f t="shared" si="113"/>
        <v/>
      </c>
      <c r="BC449" s="132" t="str">
        <f t="shared" si="123"/>
        <v/>
      </c>
      <c r="BD449" s="132" t="str">
        <f t="shared" si="124"/>
        <v/>
      </c>
      <c r="BE449" s="132" t="str">
        <f t="shared" si="129"/>
        <v/>
      </c>
      <c r="BF449" s="132" t="str">
        <f t="shared" si="125"/>
        <v/>
      </c>
      <c r="BG449" s="132" t="str">
        <f t="shared" si="126"/>
        <v/>
      </c>
      <c r="BH449" s="132" t="str">
        <f t="shared" si="127"/>
        <v/>
      </c>
      <c r="BI449" s="125"/>
    </row>
    <row r="450" spans="1:61" s="132" customFormat="1" ht="13">
      <c r="A450" s="125" t="str">
        <f t="shared" si="114"/>
        <v/>
      </c>
      <c r="B450" s="130" t="str">
        <f t="shared" si="115"/>
        <v/>
      </c>
      <c r="C450" s="131"/>
      <c r="D450" s="125">
        <v>416</v>
      </c>
      <c r="E450" s="125" t="str">
        <f t="shared" si="116"/>
        <v/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35"/>
      <c r="AI450" s="125" t="str">
        <f t="shared" si="117"/>
        <v/>
      </c>
      <c r="AJ450" s="18"/>
      <c r="AK450" s="35"/>
      <c r="AL450" s="5"/>
      <c r="AM450" s="5"/>
      <c r="AN450" s="5"/>
      <c r="AO450" s="5"/>
      <c r="AP450" s="5"/>
      <c r="AQ450" s="133" t="str">
        <f t="shared" si="118"/>
        <v/>
      </c>
      <c r="AR450" s="133" t="str">
        <f t="shared" si="128"/>
        <v/>
      </c>
      <c r="AS450" s="7" t="str">
        <f>UPPER(IF($AH450="","",IF(COUNTIF($AS$34:$AS449,$AH450)&lt;1,$AH450,"")))</f>
        <v/>
      </c>
      <c r="AT450" s="133" t="str">
        <f t="shared" si="119"/>
        <v/>
      </c>
      <c r="AU450" s="19"/>
      <c r="AV450" s="16"/>
      <c r="AW450" s="134" t="str">
        <f t="shared" si="120"/>
        <v/>
      </c>
      <c r="AX450" s="5"/>
      <c r="AY450" s="144"/>
      <c r="AZ450" s="132" t="str">
        <f t="shared" si="121"/>
        <v/>
      </c>
      <c r="BA450" s="132" t="str">
        <f t="shared" si="122"/>
        <v/>
      </c>
      <c r="BB450" s="132" t="str">
        <f t="shared" si="113"/>
        <v/>
      </c>
      <c r="BC450" s="132" t="str">
        <f t="shared" si="123"/>
        <v/>
      </c>
      <c r="BD450" s="132" t="str">
        <f t="shared" si="124"/>
        <v/>
      </c>
      <c r="BE450" s="132" t="str">
        <f t="shared" si="129"/>
        <v/>
      </c>
      <c r="BF450" s="132" t="str">
        <f t="shared" si="125"/>
        <v/>
      </c>
      <c r="BG450" s="132" t="str">
        <f t="shared" si="126"/>
        <v/>
      </c>
      <c r="BH450" s="132" t="str">
        <f t="shared" si="127"/>
        <v/>
      </c>
      <c r="BI450" s="125"/>
    </row>
    <row r="451" spans="1:61" s="132" customFormat="1" ht="13">
      <c r="A451" s="125" t="str">
        <f t="shared" si="114"/>
        <v/>
      </c>
      <c r="B451" s="130" t="str">
        <f t="shared" si="115"/>
        <v/>
      </c>
      <c r="C451" s="131"/>
      <c r="D451" s="125">
        <v>417</v>
      </c>
      <c r="E451" s="125" t="str">
        <f t="shared" si="116"/>
        <v/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35"/>
      <c r="AI451" s="125" t="str">
        <f t="shared" si="117"/>
        <v/>
      </c>
      <c r="AJ451" s="18"/>
      <c r="AK451" s="35"/>
      <c r="AL451" s="5"/>
      <c r="AM451" s="5"/>
      <c r="AN451" s="5"/>
      <c r="AO451" s="5"/>
      <c r="AP451" s="5"/>
      <c r="AQ451" s="133" t="str">
        <f t="shared" si="118"/>
        <v/>
      </c>
      <c r="AR451" s="133" t="str">
        <f t="shared" si="128"/>
        <v/>
      </c>
      <c r="AS451" s="7" t="str">
        <f>UPPER(IF($AH451="","",IF(COUNTIF($AS$34:$AS450,$AH451)&lt;1,$AH451,"")))</f>
        <v/>
      </c>
      <c r="AT451" s="133" t="str">
        <f t="shared" si="119"/>
        <v/>
      </c>
      <c r="AU451" s="19"/>
      <c r="AV451" s="16"/>
      <c r="AW451" s="134" t="str">
        <f t="shared" si="120"/>
        <v/>
      </c>
      <c r="AX451" s="5"/>
      <c r="AY451" s="144"/>
      <c r="AZ451" s="132" t="str">
        <f t="shared" si="121"/>
        <v/>
      </c>
      <c r="BA451" s="132" t="str">
        <f t="shared" si="122"/>
        <v/>
      </c>
      <c r="BB451" s="132" t="str">
        <f t="shared" si="113"/>
        <v/>
      </c>
      <c r="BC451" s="132" t="str">
        <f t="shared" si="123"/>
        <v/>
      </c>
      <c r="BD451" s="132" t="str">
        <f t="shared" si="124"/>
        <v/>
      </c>
      <c r="BE451" s="132" t="str">
        <f t="shared" si="129"/>
        <v/>
      </c>
      <c r="BF451" s="132" t="str">
        <f t="shared" si="125"/>
        <v/>
      </c>
      <c r="BG451" s="132" t="str">
        <f t="shared" si="126"/>
        <v/>
      </c>
      <c r="BH451" s="132" t="str">
        <f t="shared" si="127"/>
        <v/>
      </c>
      <c r="BI451" s="125"/>
    </row>
    <row r="452" spans="1:61" s="132" customFormat="1" ht="13">
      <c r="A452" s="125" t="str">
        <f t="shared" si="114"/>
        <v/>
      </c>
      <c r="B452" s="130" t="str">
        <f t="shared" si="115"/>
        <v/>
      </c>
      <c r="C452" s="131"/>
      <c r="D452" s="125">
        <v>418</v>
      </c>
      <c r="E452" s="125" t="str">
        <f t="shared" si="116"/>
        <v/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35"/>
      <c r="AI452" s="125" t="str">
        <f t="shared" si="117"/>
        <v/>
      </c>
      <c r="AJ452" s="18"/>
      <c r="AK452" s="35"/>
      <c r="AL452" s="5"/>
      <c r="AM452" s="5"/>
      <c r="AN452" s="5"/>
      <c r="AO452" s="5"/>
      <c r="AP452" s="5"/>
      <c r="AQ452" s="133" t="str">
        <f t="shared" si="118"/>
        <v/>
      </c>
      <c r="AR452" s="133" t="str">
        <f t="shared" si="128"/>
        <v/>
      </c>
      <c r="AS452" s="7" t="str">
        <f>UPPER(IF($AH452="","",IF(COUNTIF($AS$34:$AS451,$AH452)&lt;1,$AH452,"")))</f>
        <v/>
      </c>
      <c r="AT452" s="133" t="str">
        <f t="shared" si="119"/>
        <v/>
      </c>
      <c r="AU452" s="19"/>
      <c r="AV452" s="16"/>
      <c r="AW452" s="134" t="str">
        <f t="shared" si="120"/>
        <v/>
      </c>
      <c r="AX452" s="5"/>
      <c r="AY452" s="144"/>
      <c r="AZ452" s="132" t="str">
        <f t="shared" si="121"/>
        <v/>
      </c>
      <c r="BA452" s="132" t="str">
        <f t="shared" si="122"/>
        <v/>
      </c>
      <c r="BB452" s="132" t="str">
        <f t="shared" si="113"/>
        <v/>
      </c>
      <c r="BC452" s="132" t="str">
        <f t="shared" si="123"/>
        <v/>
      </c>
      <c r="BD452" s="132" t="str">
        <f t="shared" si="124"/>
        <v/>
      </c>
      <c r="BE452" s="132" t="str">
        <f t="shared" si="129"/>
        <v/>
      </c>
      <c r="BF452" s="132" t="str">
        <f t="shared" si="125"/>
        <v/>
      </c>
      <c r="BG452" s="132" t="str">
        <f t="shared" si="126"/>
        <v/>
      </c>
      <c r="BH452" s="132" t="str">
        <f t="shared" si="127"/>
        <v/>
      </c>
      <c r="BI452" s="125"/>
    </row>
    <row r="453" spans="1:61" s="132" customFormat="1" ht="13">
      <c r="A453" s="125" t="str">
        <f t="shared" si="114"/>
        <v/>
      </c>
      <c r="B453" s="130" t="str">
        <f t="shared" si="115"/>
        <v/>
      </c>
      <c r="C453" s="131"/>
      <c r="D453" s="125">
        <v>419</v>
      </c>
      <c r="E453" s="125" t="str">
        <f t="shared" si="116"/>
        <v/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35"/>
      <c r="AI453" s="125" t="str">
        <f t="shared" si="117"/>
        <v/>
      </c>
      <c r="AJ453" s="18"/>
      <c r="AK453" s="35"/>
      <c r="AL453" s="5"/>
      <c r="AM453" s="5"/>
      <c r="AN453" s="5"/>
      <c r="AO453" s="5"/>
      <c r="AP453" s="5"/>
      <c r="AQ453" s="133" t="str">
        <f t="shared" si="118"/>
        <v/>
      </c>
      <c r="AR453" s="133" t="str">
        <f t="shared" si="128"/>
        <v/>
      </c>
      <c r="AS453" s="7" t="str">
        <f>UPPER(IF($AH453="","",IF(COUNTIF($AS$34:$AS452,$AH453)&lt;1,$AH453,"")))</f>
        <v/>
      </c>
      <c r="AT453" s="133" t="str">
        <f t="shared" si="119"/>
        <v/>
      </c>
      <c r="AU453" s="19"/>
      <c r="AV453" s="16"/>
      <c r="AW453" s="134" t="str">
        <f t="shared" si="120"/>
        <v/>
      </c>
      <c r="AX453" s="5"/>
      <c r="AY453" s="144"/>
      <c r="AZ453" s="132" t="str">
        <f t="shared" si="121"/>
        <v/>
      </c>
      <c r="BA453" s="132" t="str">
        <f t="shared" si="122"/>
        <v/>
      </c>
      <c r="BB453" s="132" t="str">
        <f t="shared" si="113"/>
        <v/>
      </c>
      <c r="BC453" s="132" t="str">
        <f t="shared" si="123"/>
        <v/>
      </c>
      <c r="BD453" s="132" t="str">
        <f t="shared" si="124"/>
        <v/>
      </c>
      <c r="BE453" s="132" t="str">
        <f t="shared" si="129"/>
        <v/>
      </c>
      <c r="BF453" s="132" t="str">
        <f t="shared" si="125"/>
        <v/>
      </c>
      <c r="BG453" s="132" t="str">
        <f t="shared" si="126"/>
        <v/>
      </c>
      <c r="BH453" s="132" t="str">
        <f t="shared" si="127"/>
        <v/>
      </c>
      <c r="BI453" s="125"/>
    </row>
    <row r="454" spans="1:61" s="132" customFormat="1" ht="13">
      <c r="A454" s="125" t="str">
        <f t="shared" si="114"/>
        <v/>
      </c>
      <c r="B454" s="130" t="str">
        <f t="shared" si="115"/>
        <v/>
      </c>
      <c r="C454" s="131"/>
      <c r="D454" s="125">
        <v>420</v>
      </c>
      <c r="E454" s="125" t="str">
        <f t="shared" si="116"/>
        <v/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35"/>
      <c r="AI454" s="125" t="str">
        <f t="shared" si="117"/>
        <v/>
      </c>
      <c r="AJ454" s="18"/>
      <c r="AK454" s="35"/>
      <c r="AL454" s="5"/>
      <c r="AM454" s="5"/>
      <c r="AN454" s="5"/>
      <c r="AO454" s="5"/>
      <c r="AP454" s="5"/>
      <c r="AQ454" s="133" t="str">
        <f t="shared" si="118"/>
        <v/>
      </c>
      <c r="AR454" s="133" t="str">
        <f t="shared" si="128"/>
        <v/>
      </c>
      <c r="AS454" s="7" t="str">
        <f>UPPER(IF($AH454="","",IF(COUNTIF($AS$34:$AS453,$AH454)&lt;1,$AH454,"")))</f>
        <v/>
      </c>
      <c r="AT454" s="133" t="str">
        <f t="shared" si="119"/>
        <v/>
      </c>
      <c r="AU454" s="19"/>
      <c r="AV454" s="16"/>
      <c r="AW454" s="134" t="str">
        <f t="shared" si="120"/>
        <v/>
      </c>
      <c r="AX454" s="5"/>
      <c r="AY454" s="144"/>
      <c r="AZ454" s="132" t="str">
        <f t="shared" si="121"/>
        <v/>
      </c>
      <c r="BA454" s="132" t="str">
        <f t="shared" si="122"/>
        <v/>
      </c>
      <c r="BB454" s="132" t="str">
        <f t="shared" si="113"/>
        <v/>
      </c>
      <c r="BC454" s="132" t="str">
        <f t="shared" si="123"/>
        <v/>
      </c>
      <c r="BD454" s="132" t="str">
        <f t="shared" si="124"/>
        <v/>
      </c>
      <c r="BE454" s="132" t="str">
        <f t="shared" si="129"/>
        <v/>
      </c>
      <c r="BF454" s="132" t="str">
        <f t="shared" si="125"/>
        <v/>
      </c>
      <c r="BG454" s="132" t="str">
        <f t="shared" si="126"/>
        <v/>
      </c>
      <c r="BH454" s="132" t="str">
        <f t="shared" si="127"/>
        <v/>
      </c>
      <c r="BI454" s="125"/>
    </row>
    <row r="455" spans="1:61" s="132" customFormat="1" ht="13">
      <c r="A455" s="125" t="str">
        <f t="shared" si="114"/>
        <v/>
      </c>
      <c r="B455" s="130" t="str">
        <f t="shared" si="115"/>
        <v/>
      </c>
      <c r="C455" s="131"/>
      <c r="D455" s="125">
        <v>421</v>
      </c>
      <c r="E455" s="125" t="str">
        <f t="shared" si="116"/>
        <v/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35"/>
      <c r="AI455" s="125" t="str">
        <f t="shared" si="117"/>
        <v/>
      </c>
      <c r="AJ455" s="18"/>
      <c r="AK455" s="35"/>
      <c r="AL455" s="5"/>
      <c r="AM455" s="5"/>
      <c r="AN455" s="5"/>
      <c r="AO455" s="5"/>
      <c r="AP455" s="5"/>
      <c r="AQ455" s="133" t="str">
        <f t="shared" si="118"/>
        <v/>
      </c>
      <c r="AR455" s="133" t="str">
        <f t="shared" si="128"/>
        <v/>
      </c>
      <c r="AS455" s="7" t="str">
        <f>UPPER(IF($AH455="","",IF(COUNTIF($AS$34:$AS454,$AH455)&lt;1,$AH455,"")))</f>
        <v/>
      </c>
      <c r="AT455" s="133" t="str">
        <f t="shared" si="119"/>
        <v/>
      </c>
      <c r="AU455" s="19"/>
      <c r="AV455" s="16"/>
      <c r="AW455" s="134" t="str">
        <f t="shared" si="120"/>
        <v/>
      </c>
      <c r="AX455" s="5"/>
      <c r="AY455" s="144"/>
      <c r="AZ455" s="132" t="str">
        <f t="shared" si="121"/>
        <v/>
      </c>
      <c r="BA455" s="132" t="str">
        <f t="shared" si="122"/>
        <v/>
      </c>
      <c r="BB455" s="132" t="str">
        <f t="shared" si="113"/>
        <v/>
      </c>
      <c r="BC455" s="132" t="str">
        <f t="shared" si="123"/>
        <v/>
      </c>
      <c r="BD455" s="132" t="str">
        <f t="shared" si="124"/>
        <v/>
      </c>
      <c r="BE455" s="132" t="str">
        <f t="shared" si="129"/>
        <v/>
      </c>
      <c r="BF455" s="132" t="str">
        <f t="shared" si="125"/>
        <v/>
      </c>
      <c r="BG455" s="132" t="str">
        <f t="shared" si="126"/>
        <v/>
      </c>
      <c r="BH455" s="132" t="str">
        <f t="shared" si="127"/>
        <v/>
      </c>
      <c r="BI455" s="125"/>
    </row>
    <row r="456" spans="1:61" s="132" customFormat="1" ht="13">
      <c r="A456" s="125" t="str">
        <f t="shared" si="114"/>
        <v/>
      </c>
      <c r="B456" s="130" t="str">
        <f t="shared" si="115"/>
        <v/>
      </c>
      <c r="C456" s="131"/>
      <c r="D456" s="125">
        <v>422</v>
      </c>
      <c r="E456" s="125" t="str">
        <f t="shared" si="116"/>
        <v/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35"/>
      <c r="AI456" s="125" t="str">
        <f t="shared" si="117"/>
        <v/>
      </c>
      <c r="AJ456" s="18"/>
      <c r="AK456" s="35"/>
      <c r="AL456" s="5"/>
      <c r="AM456" s="5"/>
      <c r="AN456" s="5"/>
      <c r="AO456" s="5"/>
      <c r="AP456" s="5"/>
      <c r="AQ456" s="133" t="str">
        <f t="shared" si="118"/>
        <v/>
      </c>
      <c r="AR456" s="133" t="str">
        <f t="shared" si="128"/>
        <v/>
      </c>
      <c r="AS456" s="7" t="str">
        <f>UPPER(IF($AH456="","",IF(COUNTIF($AS$34:$AS455,$AH456)&lt;1,$AH456,"")))</f>
        <v/>
      </c>
      <c r="AT456" s="133" t="str">
        <f t="shared" si="119"/>
        <v/>
      </c>
      <c r="AU456" s="19"/>
      <c r="AV456" s="16"/>
      <c r="AW456" s="134" t="str">
        <f t="shared" si="120"/>
        <v/>
      </c>
      <c r="AX456" s="5"/>
      <c r="AY456" s="144"/>
      <c r="AZ456" s="132" t="str">
        <f t="shared" si="121"/>
        <v/>
      </c>
      <c r="BA456" s="132" t="str">
        <f t="shared" si="122"/>
        <v/>
      </c>
      <c r="BB456" s="132" t="str">
        <f t="shared" si="113"/>
        <v/>
      </c>
      <c r="BC456" s="132" t="str">
        <f t="shared" si="123"/>
        <v/>
      </c>
      <c r="BD456" s="132" t="str">
        <f t="shared" si="124"/>
        <v/>
      </c>
      <c r="BE456" s="132" t="str">
        <f t="shared" si="129"/>
        <v/>
      </c>
      <c r="BF456" s="132" t="str">
        <f t="shared" si="125"/>
        <v/>
      </c>
      <c r="BG456" s="132" t="str">
        <f t="shared" si="126"/>
        <v/>
      </c>
      <c r="BH456" s="132" t="str">
        <f t="shared" si="127"/>
        <v/>
      </c>
      <c r="BI456" s="125"/>
    </row>
    <row r="457" spans="1:61" s="132" customFormat="1" ht="13">
      <c r="A457" s="125" t="str">
        <f t="shared" si="114"/>
        <v/>
      </c>
      <c r="B457" s="130" t="str">
        <f t="shared" si="115"/>
        <v/>
      </c>
      <c r="C457" s="131"/>
      <c r="D457" s="125">
        <v>423</v>
      </c>
      <c r="E457" s="125" t="str">
        <f t="shared" si="116"/>
        <v/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35"/>
      <c r="AI457" s="125" t="str">
        <f t="shared" si="117"/>
        <v/>
      </c>
      <c r="AJ457" s="18"/>
      <c r="AK457" s="35"/>
      <c r="AL457" s="5"/>
      <c r="AM457" s="5"/>
      <c r="AN457" s="5"/>
      <c r="AO457" s="5"/>
      <c r="AP457" s="5"/>
      <c r="AQ457" s="133" t="str">
        <f t="shared" si="118"/>
        <v/>
      </c>
      <c r="AR457" s="133" t="str">
        <f t="shared" si="128"/>
        <v/>
      </c>
      <c r="AS457" s="7" t="str">
        <f>UPPER(IF($AH457="","",IF(COUNTIF($AS$34:$AS456,$AH457)&lt;1,$AH457,"")))</f>
        <v/>
      </c>
      <c r="AT457" s="133" t="str">
        <f t="shared" si="119"/>
        <v/>
      </c>
      <c r="AU457" s="19"/>
      <c r="AV457" s="16"/>
      <c r="AW457" s="134" t="str">
        <f t="shared" si="120"/>
        <v/>
      </c>
      <c r="AX457" s="5"/>
      <c r="AY457" s="144"/>
      <c r="AZ457" s="132" t="str">
        <f t="shared" si="121"/>
        <v/>
      </c>
      <c r="BA457" s="132" t="str">
        <f t="shared" si="122"/>
        <v/>
      </c>
      <c r="BB457" s="132" t="str">
        <f t="shared" si="113"/>
        <v/>
      </c>
      <c r="BC457" s="132" t="str">
        <f t="shared" si="123"/>
        <v/>
      </c>
      <c r="BD457" s="132" t="str">
        <f t="shared" si="124"/>
        <v/>
      </c>
      <c r="BE457" s="132" t="str">
        <f t="shared" si="129"/>
        <v/>
      </c>
      <c r="BF457" s="132" t="str">
        <f t="shared" si="125"/>
        <v/>
      </c>
      <c r="BG457" s="132" t="str">
        <f t="shared" si="126"/>
        <v/>
      </c>
      <c r="BH457" s="132" t="str">
        <f t="shared" si="127"/>
        <v/>
      </c>
      <c r="BI457" s="125"/>
    </row>
    <row r="458" spans="1:61" s="132" customFormat="1" ht="13">
      <c r="A458" s="125" t="str">
        <f t="shared" si="114"/>
        <v/>
      </c>
      <c r="B458" s="130" t="str">
        <f t="shared" si="115"/>
        <v/>
      </c>
      <c r="C458" s="131"/>
      <c r="D458" s="125">
        <v>424</v>
      </c>
      <c r="E458" s="125" t="str">
        <f t="shared" si="116"/>
        <v/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35"/>
      <c r="AI458" s="125" t="str">
        <f t="shared" si="117"/>
        <v/>
      </c>
      <c r="AJ458" s="18"/>
      <c r="AK458" s="35"/>
      <c r="AL458" s="5"/>
      <c r="AM458" s="5"/>
      <c r="AN458" s="5"/>
      <c r="AO458" s="5"/>
      <c r="AP458" s="5"/>
      <c r="AQ458" s="133" t="str">
        <f t="shared" si="118"/>
        <v/>
      </c>
      <c r="AR458" s="133" t="str">
        <f t="shared" si="128"/>
        <v/>
      </c>
      <c r="AS458" s="7" t="str">
        <f>UPPER(IF($AH458="","",IF(COUNTIF($AS$34:$AS457,$AH458)&lt;1,$AH458,"")))</f>
        <v/>
      </c>
      <c r="AT458" s="133" t="str">
        <f t="shared" si="119"/>
        <v/>
      </c>
      <c r="AU458" s="19"/>
      <c r="AV458" s="16"/>
      <c r="AW458" s="134" t="str">
        <f t="shared" si="120"/>
        <v/>
      </c>
      <c r="AX458" s="5"/>
      <c r="AY458" s="144"/>
      <c r="AZ458" s="132" t="str">
        <f t="shared" si="121"/>
        <v/>
      </c>
      <c r="BA458" s="132" t="str">
        <f t="shared" si="122"/>
        <v/>
      </c>
      <c r="BB458" s="132" t="str">
        <f t="shared" si="113"/>
        <v/>
      </c>
      <c r="BC458" s="132" t="str">
        <f t="shared" si="123"/>
        <v/>
      </c>
      <c r="BD458" s="132" t="str">
        <f t="shared" si="124"/>
        <v/>
      </c>
      <c r="BE458" s="132" t="str">
        <f t="shared" si="129"/>
        <v/>
      </c>
      <c r="BF458" s="132" t="str">
        <f t="shared" si="125"/>
        <v/>
      </c>
      <c r="BG458" s="132" t="str">
        <f t="shared" si="126"/>
        <v/>
      </c>
      <c r="BH458" s="132" t="str">
        <f t="shared" si="127"/>
        <v/>
      </c>
      <c r="BI458" s="125"/>
    </row>
    <row r="459" spans="1:61" s="132" customFormat="1" ht="13">
      <c r="A459" s="125" t="str">
        <f t="shared" si="114"/>
        <v/>
      </c>
      <c r="B459" s="130" t="str">
        <f t="shared" si="115"/>
        <v/>
      </c>
      <c r="C459" s="131"/>
      <c r="D459" s="125">
        <v>425</v>
      </c>
      <c r="E459" s="125" t="str">
        <f t="shared" si="116"/>
        <v/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35"/>
      <c r="AI459" s="125" t="str">
        <f t="shared" si="117"/>
        <v/>
      </c>
      <c r="AJ459" s="18"/>
      <c r="AK459" s="35"/>
      <c r="AL459" s="5"/>
      <c r="AM459" s="5"/>
      <c r="AN459" s="5"/>
      <c r="AO459" s="5"/>
      <c r="AP459" s="5"/>
      <c r="AQ459" s="133" t="str">
        <f t="shared" si="118"/>
        <v/>
      </c>
      <c r="AR459" s="133" t="str">
        <f t="shared" si="128"/>
        <v/>
      </c>
      <c r="AS459" s="7" t="str">
        <f>UPPER(IF($AH459="","",IF(COUNTIF($AS$34:$AS458,$AH459)&lt;1,$AH459,"")))</f>
        <v/>
      </c>
      <c r="AT459" s="133" t="str">
        <f t="shared" si="119"/>
        <v/>
      </c>
      <c r="AU459" s="19"/>
      <c r="AV459" s="16"/>
      <c r="AW459" s="134" t="str">
        <f t="shared" si="120"/>
        <v/>
      </c>
      <c r="AX459" s="5"/>
      <c r="AY459" s="144"/>
      <c r="AZ459" s="132" t="str">
        <f t="shared" si="121"/>
        <v/>
      </c>
      <c r="BA459" s="132" t="str">
        <f t="shared" si="122"/>
        <v/>
      </c>
      <c r="BB459" s="132" t="str">
        <f t="shared" si="113"/>
        <v/>
      </c>
      <c r="BC459" s="132" t="str">
        <f t="shared" si="123"/>
        <v/>
      </c>
      <c r="BD459" s="132" t="str">
        <f t="shared" si="124"/>
        <v/>
      </c>
      <c r="BE459" s="132" t="str">
        <f t="shared" si="129"/>
        <v/>
      </c>
      <c r="BF459" s="132" t="str">
        <f t="shared" si="125"/>
        <v/>
      </c>
      <c r="BG459" s="132" t="str">
        <f t="shared" si="126"/>
        <v/>
      </c>
      <c r="BH459" s="132" t="str">
        <f t="shared" si="127"/>
        <v/>
      </c>
      <c r="BI459" s="125"/>
    </row>
    <row r="460" spans="1:61" s="132" customFormat="1" ht="13">
      <c r="A460" s="125" t="str">
        <f t="shared" si="114"/>
        <v/>
      </c>
      <c r="B460" s="130" t="str">
        <f t="shared" si="115"/>
        <v/>
      </c>
      <c r="C460" s="131"/>
      <c r="D460" s="125">
        <v>426</v>
      </c>
      <c r="E460" s="125" t="str">
        <f t="shared" si="116"/>
        <v/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35"/>
      <c r="AI460" s="125" t="str">
        <f t="shared" si="117"/>
        <v/>
      </c>
      <c r="AJ460" s="18"/>
      <c r="AK460" s="35"/>
      <c r="AL460" s="5"/>
      <c r="AM460" s="5"/>
      <c r="AN460" s="5"/>
      <c r="AO460" s="5"/>
      <c r="AP460" s="5"/>
      <c r="AQ460" s="133" t="str">
        <f t="shared" si="118"/>
        <v/>
      </c>
      <c r="AR460" s="133" t="str">
        <f t="shared" si="128"/>
        <v/>
      </c>
      <c r="AS460" s="7" t="str">
        <f>UPPER(IF($AH460="","",IF(COUNTIF($AS$34:$AS459,$AH460)&lt;1,$AH460,"")))</f>
        <v/>
      </c>
      <c r="AT460" s="133" t="str">
        <f t="shared" si="119"/>
        <v/>
      </c>
      <c r="AU460" s="19"/>
      <c r="AV460" s="16"/>
      <c r="AW460" s="134" t="str">
        <f t="shared" si="120"/>
        <v/>
      </c>
      <c r="AX460" s="5"/>
      <c r="AY460" s="144"/>
      <c r="AZ460" s="132" t="str">
        <f t="shared" si="121"/>
        <v/>
      </c>
      <c r="BA460" s="132" t="str">
        <f t="shared" si="122"/>
        <v/>
      </c>
      <c r="BB460" s="132" t="str">
        <f t="shared" si="113"/>
        <v/>
      </c>
      <c r="BC460" s="132" t="str">
        <f t="shared" si="123"/>
        <v/>
      </c>
      <c r="BD460" s="132" t="str">
        <f t="shared" si="124"/>
        <v/>
      </c>
      <c r="BE460" s="132" t="str">
        <f t="shared" si="129"/>
        <v/>
      </c>
      <c r="BF460" s="132" t="str">
        <f t="shared" si="125"/>
        <v/>
      </c>
      <c r="BG460" s="132" t="str">
        <f t="shared" si="126"/>
        <v/>
      </c>
      <c r="BH460" s="132" t="str">
        <f t="shared" si="127"/>
        <v/>
      </c>
      <c r="BI460" s="125"/>
    </row>
    <row r="461" spans="1:61" s="132" customFormat="1" ht="13">
      <c r="A461" s="125" t="str">
        <f t="shared" si="114"/>
        <v/>
      </c>
      <c r="B461" s="130" t="str">
        <f t="shared" si="115"/>
        <v/>
      </c>
      <c r="C461" s="131"/>
      <c r="D461" s="125">
        <v>427</v>
      </c>
      <c r="E461" s="125" t="str">
        <f t="shared" si="116"/>
        <v/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35"/>
      <c r="AI461" s="125" t="str">
        <f t="shared" si="117"/>
        <v/>
      </c>
      <c r="AJ461" s="18"/>
      <c r="AK461" s="35"/>
      <c r="AL461" s="5"/>
      <c r="AM461" s="5"/>
      <c r="AN461" s="5"/>
      <c r="AO461" s="5"/>
      <c r="AP461" s="5"/>
      <c r="AQ461" s="133" t="str">
        <f t="shared" si="118"/>
        <v/>
      </c>
      <c r="AR461" s="133" t="str">
        <f t="shared" si="128"/>
        <v/>
      </c>
      <c r="AS461" s="7" t="str">
        <f>UPPER(IF($AH461="","",IF(COUNTIF($AS$34:$AS460,$AH461)&lt;1,$AH461,"")))</f>
        <v/>
      </c>
      <c r="AT461" s="133" t="str">
        <f t="shared" si="119"/>
        <v/>
      </c>
      <c r="AU461" s="19"/>
      <c r="AV461" s="16"/>
      <c r="AW461" s="134" t="str">
        <f t="shared" si="120"/>
        <v/>
      </c>
      <c r="AX461" s="5"/>
      <c r="AY461" s="144"/>
      <c r="AZ461" s="132" t="str">
        <f t="shared" si="121"/>
        <v/>
      </c>
      <c r="BA461" s="132" t="str">
        <f t="shared" si="122"/>
        <v/>
      </c>
      <c r="BB461" s="132" t="str">
        <f t="shared" si="113"/>
        <v/>
      </c>
      <c r="BC461" s="132" t="str">
        <f t="shared" si="123"/>
        <v/>
      </c>
      <c r="BD461" s="132" t="str">
        <f t="shared" si="124"/>
        <v/>
      </c>
      <c r="BE461" s="132" t="str">
        <f t="shared" si="129"/>
        <v/>
      </c>
      <c r="BF461" s="132" t="str">
        <f t="shared" si="125"/>
        <v/>
      </c>
      <c r="BG461" s="132" t="str">
        <f t="shared" si="126"/>
        <v/>
      </c>
      <c r="BH461" s="132" t="str">
        <f t="shared" si="127"/>
        <v/>
      </c>
      <c r="BI461" s="125"/>
    </row>
    <row r="462" spans="1:61" s="132" customFormat="1" ht="13">
      <c r="A462" s="125" t="str">
        <f t="shared" si="114"/>
        <v/>
      </c>
      <c r="B462" s="130" t="str">
        <f t="shared" si="115"/>
        <v/>
      </c>
      <c r="C462" s="131"/>
      <c r="D462" s="125">
        <v>428</v>
      </c>
      <c r="E462" s="125" t="str">
        <f t="shared" si="116"/>
        <v/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35"/>
      <c r="AI462" s="125" t="str">
        <f t="shared" si="117"/>
        <v/>
      </c>
      <c r="AJ462" s="18"/>
      <c r="AK462" s="35"/>
      <c r="AL462" s="5"/>
      <c r="AM462" s="5"/>
      <c r="AN462" s="5"/>
      <c r="AO462" s="5"/>
      <c r="AP462" s="5"/>
      <c r="AQ462" s="133" t="str">
        <f t="shared" si="118"/>
        <v/>
      </c>
      <c r="AR462" s="133" t="str">
        <f t="shared" si="128"/>
        <v/>
      </c>
      <c r="AS462" s="7" t="str">
        <f>UPPER(IF($AH462="","",IF(COUNTIF($AS$34:$AS461,$AH462)&lt;1,$AH462,"")))</f>
        <v/>
      </c>
      <c r="AT462" s="133" t="str">
        <f t="shared" si="119"/>
        <v/>
      </c>
      <c r="AU462" s="19"/>
      <c r="AV462" s="16"/>
      <c r="AW462" s="134" t="str">
        <f t="shared" si="120"/>
        <v/>
      </c>
      <c r="AX462" s="5"/>
      <c r="AY462" s="144"/>
      <c r="AZ462" s="132" t="str">
        <f t="shared" si="121"/>
        <v/>
      </c>
      <c r="BA462" s="132" t="str">
        <f t="shared" si="122"/>
        <v/>
      </c>
      <c r="BB462" s="132" t="str">
        <f t="shared" si="113"/>
        <v/>
      </c>
      <c r="BC462" s="132" t="str">
        <f t="shared" si="123"/>
        <v/>
      </c>
      <c r="BD462" s="132" t="str">
        <f t="shared" si="124"/>
        <v/>
      </c>
      <c r="BE462" s="132" t="str">
        <f t="shared" si="129"/>
        <v/>
      </c>
      <c r="BF462" s="132" t="str">
        <f t="shared" si="125"/>
        <v/>
      </c>
      <c r="BG462" s="132" t="str">
        <f t="shared" si="126"/>
        <v/>
      </c>
      <c r="BH462" s="132" t="str">
        <f t="shared" si="127"/>
        <v/>
      </c>
      <c r="BI462" s="125"/>
    </row>
    <row r="463" spans="1:61" s="132" customFormat="1" ht="13">
      <c r="A463" s="125" t="str">
        <f t="shared" si="114"/>
        <v/>
      </c>
      <c r="B463" s="130" t="str">
        <f t="shared" si="115"/>
        <v/>
      </c>
      <c r="C463" s="131"/>
      <c r="D463" s="125">
        <v>429</v>
      </c>
      <c r="E463" s="125" t="str">
        <f t="shared" si="116"/>
        <v/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35"/>
      <c r="AI463" s="125" t="str">
        <f t="shared" si="117"/>
        <v/>
      </c>
      <c r="AJ463" s="18"/>
      <c r="AK463" s="35"/>
      <c r="AL463" s="5"/>
      <c r="AM463" s="5"/>
      <c r="AN463" s="5"/>
      <c r="AO463" s="5"/>
      <c r="AP463" s="5"/>
      <c r="AQ463" s="133" t="str">
        <f t="shared" si="118"/>
        <v/>
      </c>
      <c r="AR463" s="133" t="str">
        <f t="shared" si="128"/>
        <v/>
      </c>
      <c r="AS463" s="7" t="str">
        <f>UPPER(IF($AH463="","",IF(COUNTIF($AS$34:$AS462,$AH463)&lt;1,$AH463,"")))</f>
        <v/>
      </c>
      <c r="AT463" s="133" t="str">
        <f t="shared" si="119"/>
        <v/>
      </c>
      <c r="AU463" s="19"/>
      <c r="AV463" s="16"/>
      <c r="AW463" s="134" t="str">
        <f t="shared" si="120"/>
        <v/>
      </c>
      <c r="AX463" s="5"/>
      <c r="AY463" s="144"/>
      <c r="AZ463" s="132" t="str">
        <f t="shared" si="121"/>
        <v/>
      </c>
      <c r="BA463" s="132" t="str">
        <f t="shared" si="122"/>
        <v/>
      </c>
      <c r="BB463" s="132" t="str">
        <f t="shared" si="113"/>
        <v/>
      </c>
      <c r="BC463" s="132" t="str">
        <f t="shared" si="123"/>
        <v/>
      </c>
      <c r="BD463" s="132" t="str">
        <f t="shared" si="124"/>
        <v/>
      </c>
      <c r="BE463" s="132" t="str">
        <f t="shared" si="129"/>
        <v/>
      </c>
      <c r="BF463" s="132" t="str">
        <f t="shared" si="125"/>
        <v/>
      </c>
      <c r="BG463" s="132" t="str">
        <f t="shared" si="126"/>
        <v/>
      </c>
      <c r="BH463" s="132" t="str">
        <f t="shared" si="127"/>
        <v/>
      </c>
      <c r="BI463" s="125"/>
    </row>
    <row r="464" spans="1:61" s="132" customFormat="1" ht="13">
      <c r="A464" s="125" t="str">
        <f t="shared" si="114"/>
        <v/>
      </c>
      <c r="B464" s="130" t="str">
        <f t="shared" si="115"/>
        <v/>
      </c>
      <c r="C464" s="131"/>
      <c r="D464" s="125">
        <v>430</v>
      </c>
      <c r="E464" s="125" t="str">
        <f t="shared" si="116"/>
        <v/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35"/>
      <c r="AI464" s="125" t="str">
        <f t="shared" si="117"/>
        <v/>
      </c>
      <c r="AJ464" s="18"/>
      <c r="AK464" s="35"/>
      <c r="AL464" s="5"/>
      <c r="AM464" s="5"/>
      <c r="AN464" s="5"/>
      <c r="AO464" s="5"/>
      <c r="AP464" s="5"/>
      <c r="AQ464" s="133" t="str">
        <f t="shared" si="118"/>
        <v/>
      </c>
      <c r="AR464" s="133" t="str">
        <f t="shared" si="128"/>
        <v/>
      </c>
      <c r="AS464" s="7" t="str">
        <f>UPPER(IF($AH464="","",IF(COUNTIF($AS$34:$AS463,$AH464)&lt;1,$AH464,"")))</f>
        <v/>
      </c>
      <c r="AT464" s="133" t="str">
        <f t="shared" si="119"/>
        <v/>
      </c>
      <c r="AU464" s="19"/>
      <c r="AV464" s="16"/>
      <c r="AW464" s="134" t="str">
        <f t="shared" si="120"/>
        <v/>
      </c>
      <c r="AX464" s="5"/>
      <c r="AY464" s="144"/>
      <c r="AZ464" s="132" t="str">
        <f t="shared" si="121"/>
        <v/>
      </c>
      <c r="BA464" s="132" t="str">
        <f t="shared" si="122"/>
        <v/>
      </c>
      <c r="BB464" s="132" t="str">
        <f t="shared" si="113"/>
        <v/>
      </c>
      <c r="BC464" s="132" t="str">
        <f t="shared" si="123"/>
        <v/>
      </c>
      <c r="BD464" s="132" t="str">
        <f t="shared" si="124"/>
        <v/>
      </c>
      <c r="BE464" s="132" t="str">
        <f t="shared" si="129"/>
        <v/>
      </c>
      <c r="BF464" s="132" t="str">
        <f t="shared" si="125"/>
        <v/>
      </c>
      <c r="BG464" s="132" t="str">
        <f t="shared" si="126"/>
        <v/>
      </c>
      <c r="BH464" s="132" t="str">
        <f t="shared" si="127"/>
        <v/>
      </c>
      <c r="BI464" s="125"/>
    </row>
    <row r="465" spans="1:61" s="132" customFormat="1" ht="13">
      <c r="A465" s="125" t="str">
        <f t="shared" si="114"/>
        <v/>
      </c>
      <c r="B465" s="130" t="str">
        <f t="shared" si="115"/>
        <v/>
      </c>
      <c r="C465" s="131"/>
      <c r="D465" s="125">
        <v>431</v>
      </c>
      <c r="E465" s="125" t="str">
        <f t="shared" si="116"/>
        <v/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35"/>
      <c r="AI465" s="125" t="str">
        <f t="shared" si="117"/>
        <v/>
      </c>
      <c r="AJ465" s="18"/>
      <c r="AK465" s="35"/>
      <c r="AL465" s="5"/>
      <c r="AM465" s="5"/>
      <c r="AN465" s="5"/>
      <c r="AO465" s="5"/>
      <c r="AP465" s="5"/>
      <c r="AQ465" s="133" t="str">
        <f t="shared" si="118"/>
        <v/>
      </c>
      <c r="AR465" s="133" t="str">
        <f t="shared" si="128"/>
        <v/>
      </c>
      <c r="AS465" s="7" t="str">
        <f>UPPER(IF($AH465="","",IF(COUNTIF($AS$34:$AS464,$AH465)&lt;1,$AH465,"")))</f>
        <v/>
      </c>
      <c r="AT465" s="133" t="str">
        <f t="shared" si="119"/>
        <v/>
      </c>
      <c r="AU465" s="19"/>
      <c r="AV465" s="16"/>
      <c r="AW465" s="134" t="str">
        <f t="shared" si="120"/>
        <v/>
      </c>
      <c r="AX465" s="5"/>
      <c r="AY465" s="144"/>
      <c r="AZ465" s="132" t="str">
        <f t="shared" si="121"/>
        <v/>
      </c>
      <c r="BA465" s="132" t="str">
        <f t="shared" si="122"/>
        <v/>
      </c>
      <c r="BB465" s="132" t="str">
        <f t="shared" si="113"/>
        <v/>
      </c>
      <c r="BC465" s="132" t="str">
        <f t="shared" si="123"/>
        <v/>
      </c>
      <c r="BD465" s="132" t="str">
        <f t="shared" si="124"/>
        <v/>
      </c>
      <c r="BE465" s="132" t="str">
        <f t="shared" si="129"/>
        <v/>
      </c>
      <c r="BF465" s="132" t="str">
        <f t="shared" si="125"/>
        <v/>
      </c>
      <c r="BG465" s="132" t="str">
        <f t="shared" si="126"/>
        <v/>
      </c>
      <c r="BH465" s="132" t="str">
        <f t="shared" si="127"/>
        <v/>
      </c>
      <c r="BI465" s="125"/>
    </row>
    <row r="466" spans="1:61" s="132" customFormat="1" ht="13">
      <c r="A466" s="125" t="str">
        <f t="shared" si="114"/>
        <v/>
      </c>
      <c r="B466" s="130" t="str">
        <f t="shared" si="115"/>
        <v/>
      </c>
      <c r="C466" s="131"/>
      <c r="D466" s="125">
        <v>432</v>
      </c>
      <c r="E466" s="125" t="str">
        <f t="shared" si="116"/>
        <v/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35"/>
      <c r="AI466" s="125" t="str">
        <f t="shared" si="117"/>
        <v/>
      </c>
      <c r="AJ466" s="18"/>
      <c r="AK466" s="35"/>
      <c r="AL466" s="5"/>
      <c r="AM466" s="5"/>
      <c r="AN466" s="5"/>
      <c r="AO466" s="5"/>
      <c r="AP466" s="5"/>
      <c r="AQ466" s="133" t="str">
        <f t="shared" si="118"/>
        <v/>
      </c>
      <c r="AR466" s="133" t="str">
        <f t="shared" si="128"/>
        <v/>
      </c>
      <c r="AS466" s="7" t="str">
        <f>UPPER(IF($AH466="","",IF(COUNTIF($AS$34:$AS465,$AH466)&lt;1,$AH466,"")))</f>
        <v/>
      </c>
      <c r="AT466" s="133" t="str">
        <f t="shared" si="119"/>
        <v/>
      </c>
      <c r="AU466" s="19"/>
      <c r="AV466" s="16"/>
      <c r="AW466" s="134" t="str">
        <f t="shared" si="120"/>
        <v/>
      </c>
      <c r="AX466" s="5"/>
      <c r="AY466" s="144"/>
      <c r="AZ466" s="132" t="str">
        <f t="shared" si="121"/>
        <v/>
      </c>
      <c r="BA466" s="132" t="str">
        <f t="shared" si="122"/>
        <v/>
      </c>
      <c r="BB466" s="132" t="str">
        <f t="shared" si="113"/>
        <v/>
      </c>
      <c r="BC466" s="132" t="str">
        <f t="shared" si="123"/>
        <v/>
      </c>
      <c r="BD466" s="132" t="str">
        <f t="shared" si="124"/>
        <v/>
      </c>
      <c r="BE466" s="132" t="str">
        <f t="shared" si="129"/>
        <v/>
      </c>
      <c r="BF466" s="132" t="str">
        <f t="shared" si="125"/>
        <v/>
      </c>
      <c r="BG466" s="132" t="str">
        <f t="shared" si="126"/>
        <v/>
      </c>
      <c r="BH466" s="132" t="str">
        <f t="shared" si="127"/>
        <v/>
      </c>
      <c r="BI466" s="125"/>
    </row>
    <row r="467" spans="1:61" s="132" customFormat="1" ht="13">
      <c r="A467" s="125" t="str">
        <f t="shared" si="114"/>
        <v/>
      </c>
      <c r="B467" s="130" t="str">
        <f t="shared" si="115"/>
        <v/>
      </c>
      <c r="C467" s="131"/>
      <c r="D467" s="125">
        <v>433</v>
      </c>
      <c r="E467" s="125" t="str">
        <f t="shared" si="116"/>
        <v/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35"/>
      <c r="AI467" s="125" t="str">
        <f t="shared" si="117"/>
        <v/>
      </c>
      <c r="AJ467" s="18"/>
      <c r="AK467" s="35"/>
      <c r="AL467" s="5"/>
      <c r="AM467" s="5"/>
      <c r="AN467" s="5"/>
      <c r="AO467" s="5"/>
      <c r="AP467" s="5"/>
      <c r="AQ467" s="133" t="str">
        <f t="shared" si="118"/>
        <v/>
      </c>
      <c r="AR467" s="133" t="str">
        <f t="shared" si="128"/>
        <v/>
      </c>
      <c r="AS467" s="7" t="str">
        <f>UPPER(IF($AH467="","",IF(COUNTIF($AS$34:$AS466,$AH467)&lt;1,$AH467,"")))</f>
        <v/>
      </c>
      <c r="AT467" s="133" t="str">
        <f t="shared" si="119"/>
        <v/>
      </c>
      <c r="AU467" s="19"/>
      <c r="AV467" s="16"/>
      <c r="AW467" s="134" t="str">
        <f t="shared" si="120"/>
        <v/>
      </c>
      <c r="AX467" s="5"/>
      <c r="AY467" s="144"/>
      <c r="AZ467" s="132" t="str">
        <f t="shared" si="121"/>
        <v/>
      </c>
      <c r="BA467" s="132" t="str">
        <f t="shared" si="122"/>
        <v/>
      </c>
      <c r="BB467" s="132" t="str">
        <f t="shared" si="113"/>
        <v/>
      </c>
      <c r="BC467" s="132" t="str">
        <f t="shared" si="123"/>
        <v/>
      </c>
      <c r="BD467" s="132" t="str">
        <f t="shared" si="124"/>
        <v/>
      </c>
      <c r="BE467" s="132" t="str">
        <f t="shared" si="129"/>
        <v/>
      </c>
      <c r="BF467" s="132" t="str">
        <f t="shared" si="125"/>
        <v/>
      </c>
      <c r="BG467" s="132" t="str">
        <f t="shared" si="126"/>
        <v/>
      </c>
      <c r="BH467" s="132" t="str">
        <f t="shared" si="127"/>
        <v/>
      </c>
      <c r="BI467" s="125"/>
    </row>
    <row r="468" spans="1:61" s="132" customFormat="1" ht="13">
      <c r="A468" s="125" t="str">
        <f t="shared" si="114"/>
        <v/>
      </c>
      <c r="B468" s="130" t="str">
        <f t="shared" si="115"/>
        <v/>
      </c>
      <c r="C468" s="131"/>
      <c r="D468" s="125">
        <v>434</v>
      </c>
      <c r="E468" s="125" t="str">
        <f t="shared" si="116"/>
        <v/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35"/>
      <c r="AI468" s="125" t="str">
        <f t="shared" si="117"/>
        <v/>
      </c>
      <c r="AJ468" s="18"/>
      <c r="AK468" s="35"/>
      <c r="AL468" s="5"/>
      <c r="AM468" s="5"/>
      <c r="AN468" s="5"/>
      <c r="AO468" s="5"/>
      <c r="AP468" s="5"/>
      <c r="AQ468" s="133" t="str">
        <f t="shared" si="118"/>
        <v/>
      </c>
      <c r="AR468" s="133" t="str">
        <f t="shared" si="128"/>
        <v/>
      </c>
      <c r="AS468" s="7" t="str">
        <f>UPPER(IF($AH468="","",IF(COUNTIF($AS$34:$AS467,$AH468)&lt;1,$AH468,"")))</f>
        <v/>
      </c>
      <c r="AT468" s="133" t="str">
        <f t="shared" si="119"/>
        <v/>
      </c>
      <c r="AU468" s="19"/>
      <c r="AV468" s="16"/>
      <c r="AW468" s="134" t="str">
        <f t="shared" si="120"/>
        <v/>
      </c>
      <c r="AX468" s="5"/>
      <c r="AY468" s="144"/>
      <c r="AZ468" s="132" t="str">
        <f t="shared" si="121"/>
        <v/>
      </c>
      <c r="BA468" s="132" t="str">
        <f t="shared" si="122"/>
        <v/>
      </c>
      <c r="BB468" s="132" t="str">
        <f t="shared" si="113"/>
        <v/>
      </c>
      <c r="BC468" s="132" t="str">
        <f t="shared" si="123"/>
        <v/>
      </c>
      <c r="BD468" s="132" t="str">
        <f t="shared" si="124"/>
        <v/>
      </c>
      <c r="BE468" s="132" t="str">
        <f t="shared" si="129"/>
        <v/>
      </c>
      <c r="BF468" s="132" t="str">
        <f t="shared" si="125"/>
        <v/>
      </c>
      <c r="BG468" s="132" t="str">
        <f t="shared" si="126"/>
        <v/>
      </c>
      <c r="BH468" s="132" t="str">
        <f t="shared" si="127"/>
        <v/>
      </c>
      <c r="BI468" s="125"/>
    </row>
    <row r="469" spans="1:61" s="132" customFormat="1" ht="13">
      <c r="A469" s="125" t="str">
        <f t="shared" si="114"/>
        <v/>
      </c>
      <c r="B469" s="130" t="str">
        <f t="shared" si="115"/>
        <v/>
      </c>
      <c r="C469" s="131"/>
      <c r="D469" s="125">
        <v>435</v>
      </c>
      <c r="E469" s="125" t="str">
        <f t="shared" si="116"/>
        <v/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35"/>
      <c r="AI469" s="125" t="str">
        <f t="shared" si="117"/>
        <v/>
      </c>
      <c r="AJ469" s="18"/>
      <c r="AK469" s="35"/>
      <c r="AL469" s="5"/>
      <c r="AM469" s="5"/>
      <c r="AN469" s="5"/>
      <c r="AO469" s="5"/>
      <c r="AP469" s="5"/>
      <c r="AQ469" s="133" t="str">
        <f t="shared" si="118"/>
        <v/>
      </c>
      <c r="AR469" s="133" t="str">
        <f t="shared" si="128"/>
        <v/>
      </c>
      <c r="AS469" s="7" t="str">
        <f>UPPER(IF($AH469="","",IF(COUNTIF($AS$34:$AS468,$AH469)&lt;1,$AH469,"")))</f>
        <v/>
      </c>
      <c r="AT469" s="133" t="str">
        <f t="shared" si="119"/>
        <v/>
      </c>
      <c r="AU469" s="19"/>
      <c r="AV469" s="16"/>
      <c r="AW469" s="134" t="str">
        <f t="shared" si="120"/>
        <v/>
      </c>
      <c r="AX469" s="5"/>
      <c r="AY469" s="144"/>
      <c r="AZ469" s="132" t="str">
        <f t="shared" si="121"/>
        <v/>
      </c>
      <c r="BA469" s="132" t="str">
        <f t="shared" si="122"/>
        <v/>
      </c>
      <c r="BB469" s="132" t="str">
        <f t="shared" ref="BB469:BB532" si="130">SUBSTITUTE(F469," ","")</f>
        <v/>
      </c>
      <c r="BC469" s="132" t="str">
        <f t="shared" si="123"/>
        <v/>
      </c>
      <c r="BD469" s="132" t="str">
        <f t="shared" si="124"/>
        <v/>
      </c>
      <c r="BE469" s="132" t="str">
        <f t="shared" si="129"/>
        <v/>
      </c>
      <c r="BF469" s="132" t="str">
        <f t="shared" si="125"/>
        <v/>
      </c>
      <c r="BG469" s="132" t="str">
        <f t="shared" si="126"/>
        <v/>
      </c>
      <c r="BH469" s="132" t="str">
        <f t="shared" si="127"/>
        <v/>
      </c>
      <c r="BI469" s="125"/>
    </row>
    <row r="470" spans="1:61" s="132" customFormat="1" ht="13">
      <c r="A470" s="125" t="str">
        <f t="shared" si="114"/>
        <v/>
      </c>
      <c r="B470" s="130" t="str">
        <f t="shared" si="115"/>
        <v/>
      </c>
      <c r="C470" s="131"/>
      <c r="D470" s="125">
        <v>436</v>
      </c>
      <c r="E470" s="125" t="str">
        <f t="shared" si="116"/>
        <v/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35"/>
      <c r="AI470" s="125" t="str">
        <f t="shared" si="117"/>
        <v/>
      </c>
      <c r="AJ470" s="18"/>
      <c r="AK470" s="35"/>
      <c r="AL470" s="5"/>
      <c r="AM470" s="5"/>
      <c r="AN470" s="5"/>
      <c r="AO470" s="5"/>
      <c r="AP470" s="5"/>
      <c r="AQ470" s="133" t="str">
        <f t="shared" si="118"/>
        <v/>
      </c>
      <c r="AR470" s="133" t="str">
        <f t="shared" si="128"/>
        <v/>
      </c>
      <c r="AS470" s="7" t="str">
        <f>UPPER(IF($AH470="","",IF(COUNTIF($AS$34:$AS469,$AH470)&lt;1,$AH470,"")))</f>
        <v/>
      </c>
      <c r="AT470" s="133" t="str">
        <f t="shared" si="119"/>
        <v/>
      </c>
      <c r="AU470" s="19"/>
      <c r="AV470" s="16"/>
      <c r="AW470" s="134" t="str">
        <f t="shared" si="120"/>
        <v/>
      </c>
      <c r="AX470" s="5"/>
      <c r="AY470" s="144"/>
      <c r="AZ470" s="132" t="str">
        <f t="shared" si="121"/>
        <v/>
      </c>
      <c r="BA470" s="132" t="str">
        <f t="shared" si="122"/>
        <v/>
      </c>
      <c r="BB470" s="132" t="str">
        <f t="shared" si="130"/>
        <v/>
      </c>
      <c r="BC470" s="132" t="str">
        <f t="shared" si="123"/>
        <v/>
      </c>
      <c r="BD470" s="132" t="str">
        <f t="shared" si="124"/>
        <v/>
      </c>
      <c r="BE470" s="132" t="str">
        <f t="shared" si="129"/>
        <v/>
      </c>
      <c r="BF470" s="132" t="str">
        <f t="shared" si="125"/>
        <v/>
      </c>
      <c r="BG470" s="132" t="str">
        <f t="shared" si="126"/>
        <v/>
      </c>
      <c r="BH470" s="132" t="str">
        <f t="shared" si="127"/>
        <v/>
      </c>
      <c r="BI470" s="125"/>
    </row>
    <row r="471" spans="1:61" s="132" customFormat="1" ht="13">
      <c r="A471" s="125" t="str">
        <f t="shared" si="114"/>
        <v/>
      </c>
      <c r="B471" s="130" t="str">
        <f t="shared" si="115"/>
        <v/>
      </c>
      <c r="C471" s="131"/>
      <c r="D471" s="125">
        <v>437</v>
      </c>
      <c r="E471" s="125" t="str">
        <f t="shared" si="116"/>
        <v/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35"/>
      <c r="AI471" s="125" t="str">
        <f t="shared" si="117"/>
        <v/>
      </c>
      <c r="AJ471" s="18"/>
      <c r="AK471" s="35"/>
      <c r="AL471" s="5"/>
      <c r="AM471" s="5"/>
      <c r="AN471" s="5"/>
      <c r="AO471" s="5"/>
      <c r="AP471" s="5"/>
      <c r="AQ471" s="133" t="str">
        <f t="shared" si="118"/>
        <v/>
      </c>
      <c r="AR471" s="133" t="str">
        <f t="shared" si="128"/>
        <v/>
      </c>
      <c r="AS471" s="7" t="str">
        <f>UPPER(IF($AH471="","",IF(COUNTIF($AS$34:$AS470,$AH471)&lt;1,$AH471,"")))</f>
        <v/>
      </c>
      <c r="AT471" s="133" t="str">
        <f t="shared" si="119"/>
        <v/>
      </c>
      <c r="AU471" s="19"/>
      <c r="AV471" s="16"/>
      <c r="AW471" s="134" t="str">
        <f t="shared" si="120"/>
        <v/>
      </c>
      <c r="AX471" s="5"/>
      <c r="AY471" s="144"/>
      <c r="AZ471" s="132" t="str">
        <f t="shared" si="121"/>
        <v/>
      </c>
      <c r="BA471" s="132" t="str">
        <f t="shared" si="122"/>
        <v/>
      </c>
      <c r="BB471" s="132" t="str">
        <f t="shared" si="130"/>
        <v/>
      </c>
      <c r="BC471" s="132" t="str">
        <f t="shared" si="123"/>
        <v/>
      </c>
      <c r="BD471" s="132" t="str">
        <f t="shared" si="124"/>
        <v/>
      </c>
      <c r="BE471" s="132" t="str">
        <f t="shared" si="129"/>
        <v/>
      </c>
      <c r="BF471" s="132" t="str">
        <f t="shared" si="125"/>
        <v/>
      </c>
      <c r="BG471" s="132" t="str">
        <f t="shared" si="126"/>
        <v/>
      </c>
      <c r="BH471" s="132" t="str">
        <f t="shared" si="127"/>
        <v/>
      </c>
      <c r="BI471" s="125"/>
    </row>
    <row r="472" spans="1:61" s="132" customFormat="1" ht="13">
      <c r="A472" s="125" t="str">
        <f t="shared" si="114"/>
        <v/>
      </c>
      <c r="B472" s="130" t="str">
        <f t="shared" si="115"/>
        <v/>
      </c>
      <c r="C472" s="131"/>
      <c r="D472" s="125">
        <v>438</v>
      </c>
      <c r="E472" s="125" t="str">
        <f t="shared" si="116"/>
        <v/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35"/>
      <c r="AI472" s="125" t="str">
        <f t="shared" si="117"/>
        <v/>
      </c>
      <c r="AJ472" s="18"/>
      <c r="AK472" s="35"/>
      <c r="AL472" s="5"/>
      <c r="AM472" s="5"/>
      <c r="AN472" s="5"/>
      <c r="AO472" s="5"/>
      <c r="AP472" s="5"/>
      <c r="AQ472" s="133" t="str">
        <f t="shared" si="118"/>
        <v/>
      </c>
      <c r="AR472" s="133" t="str">
        <f t="shared" si="128"/>
        <v/>
      </c>
      <c r="AS472" s="7" t="str">
        <f>UPPER(IF($AH472="","",IF(COUNTIF($AS$34:$AS471,$AH472)&lt;1,$AH472,"")))</f>
        <v/>
      </c>
      <c r="AT472" s="133" t="str">
        <f t="shared" si="119"/>
        <v/>
      </c>
      <c r="AU472" s="19"/>
      <c r="AV472" s="16"/>
      <c r="AW472" s="134" t="str">
        <f t="shared" si="120"/>
        <v/>
      </c>
      <c r="AX472" s="5"/>
      <c r="AY472" s="144"/>
      <c r="AZ472" s="132" t="str">
        <f t="shared" si="121"/>
        <v/>
      </c>
      <c r="BA472" s="132" t="str">
        <f t="shared" si="122"/>
        <v/>
      </c>
      <c r="BB472" s="132" t="str">
        <f t="shared" si="130"/>
        <v/>
      </c>
      <c r="BC472" s="132" t="str">
        <f t="shared" si="123"/>
        <v/>
      </c>
      <c r="BD472" s="132" t="str">
        <f t="shared" si="124"/>
        <v/>
      </c>
      <c r="BE472" s="132" t="str">
        <f t="shared" si="129"/>
        <v/>
      </c>
      <c r="BF472" s="132" t="str">
        <f t="shared" si="125"/>
        <v/>
      </c>
      <c r="BG472" s="132" t="str">
        <f t="shared" si="126"/>
        <v/>
      </c>
      <c r="BH472" s="132" t="str">
        <f t="shared" si="127"/>
        <v/>
      </c>
      <c r="BI472" s="125"/>
    </row>
    <row r="473" spans="1:61" s="132" customFormat="1" ht="13">
      <c r="A473" s="125" t="str">
        <f t="shared" si="114"/>
        <v/>
      </c>
      <c r="B473" s="130" t="str">
        <f t="shared" si="115"/>
        <v/>
      </c>
      <c r="C473" s="131"/>
      <c r="D473" s="125">
        <v>439</v>
      </c>
      <c r="E473" s="125" t="str">
        <f t="shared" si="116"/>
        <v/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35"/>
      <c r="AI473" s="125" t="str">
        <f t="shared" si="117"/>
        <v/>
      </c>
      <c r="AJ473" s="18"/>
      <c r="AK473" s="35"/>
      <c r="AL473" s="5"/>
      <c r="AM473" s="5"/>
      <c r="AN473" s="5"/>
      <c r="AO473" s="5"/>
      <c r="AP473" s="5"/>
      <c r="AQ473" s="133" t="str">
        <f t="shared" si="118"/>
        <v/>
      </c>
      <c r="AR473" s="133" t="str">
        <f t="shared" si="128"/>
        <v/>
      </c>
      <c r="AS473" s="7" t="str">
        <f>UPPER(IF($AH473="","",IF(COUNTIF($AS$34:$AS472,$AH473)&lt;1,$AH473,"")))</f>
        <v/>
      </c>
      <c r="AT473" s="133" t="str">
        <f t="shared" si="119"/>
        <v/>
      </c>
      <c r="AU473" s="19"/>
      <c r="AV473" s="16"/>
      <c r="AW473" s="134" t="str">
        <f t="shared" si="120"/>
        <v/>
      </c>
      <c r="AX473" s="5"/>
      <c r="AY473" s="144"/>
      <c r="AZ473" s="132" t="str">
        <f t="shared" si="121"/>
        <v/>
      </c>
      <c r="BA473" s="132" t="str">
        <f t="shared" si="122"/>
        <v/>
      </c>
      <c r="BB473" s="132" t="str">
        <f t="shared" si="130"/>
        <v/>
      </c>
      <c r="BC473" s="132" t="str">
        <f t="shared" si="123"/>
        <v/>
      </c>
      <c r="BD473" s="132" t="str">
        <f t="shared" si="124"/>
        <v/>
      </c>
      <c r="BE473" s="132" t="str">
        <f t="shared" si="129"/>
        <v/>
      </c>
      <c r="BF473" s="132" t="str">
        <f t="shared" si="125"/>
        <v/>
      </c>
      <c r="BG473" s="132" t="str">
        <f t="shared" si="126"/>
        <v/>
      </c>
      <c r="BH473" s="132" t="str">
        <f t="shared" si="127"/>
        <v/>
      </c>
      <c r="BI473" s="125"/>
    </row>
    <row r="474" spans="1:61" s="132" customFormat="1" ht="13">
      <c r="A474" s="125" t="str">
        <f t="shared" si="114"/>
        <v/>
      </c>
      <c r="B474" s="130" t="str">
        <f t="shared" si="115"/>
        <v/>
      </c>
      <c r="C474" s="131"/>
      <c r="D474" s="125">
        <v>440</v>
      </c>
      <c r="E474" s="125" t="str">
        <f t="shared" si="116"/>
        <v/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35"/>
      <c r="AI474" s="125" t="str">
        <f t="shared" si="117"/>
        <v/>
      </c>
      <c r="AJ474" s="18"/>
      <c r="AK474" s="35"/>
      <c r="AL474" s="5"/>
      <c r="AM474" s="5"/>
      <c r="AN474" s="5"/>
      <c r="AO474" s="5"/>
      <c r="AP474" s="5"/>
      <c r="AQ474" s="133" t="str">
        <f t="shared" si="118"/>
        <v/>
      </c>
      <c r="AR474" s="133" t="str">
        <f t="shared" si="128"/>
        <v/>
      </c>
      <c r="AS474" s="7" t="str">
        <f>UPPER(IF($AH474="","",IF(COUNTIF($AS$34:$AS473,$AH474)&lt;1,$AH474,"")))</f>
        <v/>
      </c>
      <c r="AT474" s="133" t="str">
        <f t="shared" si="119"/>
        <v/>
      </c>
      <c r="AU474" s="19"/>
      <c r="AV474" s="16"/>
      <c r="AW474" s="134" t="str">
        <f t="shared" si="120"/>
        <v/>
      </c>
      <c r="AX474" s="5"/>
      <c r="AY474" s="144"/>
      <c r="AZ474" s="132" t="str">
        <f t="shared" si="121"/>
        <v/>
      </c>
      <c r="BA474" s="132" t="str">
        <f t="shared" si="122"/>
        <v/>
      </c>
      <c r="BB474" s="132" t="str">
        <f t="shared" si="130"/>
        <v/>
      </c>
      <c r="BC474" s="132" t="str">
        <f t="shared" si="123"/>
        <v/>
      </c>
      <c r="BD474" s="132" t="str">
        <f t="shared" si="124"/>
        <v/>
      </c>
      <c r="BE474" s="132" t="str">
        <f t="shared" si="129"/>
        <v/>
      </c>
      <c r="BF474" s="132" t="str">
        <f t="shared" si="125"/>
        <v/>
      </c>
      <c r="BG474" s="132" t="str">
        <f t="shared" si="126"/>
        <v/>
      </c>
      <c r="BH474" s="132" t="str">
        <f t="shared" si="127"/>
        <v/>
      </c>
      <c r="BI474" s="125"/>
    </row>
    <row r="475" spans="1:61" s="132" customFormat="1" ht="13">
      <c r="A475" s="125" t="str">
        <f t="shared" si="114"/>
        <v/>
      </c>
      <c r="B475" s="130" t="str">
        <f t="shared" si="115"/>
        <v/>
      </c>
      <c r="C475" s="131"/>
      <c r="D475" s="125">
        <v>441</v>
      </c>
      <c r="E475" s="125" t="str">
        <f t="shared" si="116"/>
        <v/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35"/>
      <c r="AI475" s="125" t="str">
        <f t="shared" si="117"/>
        <v/>
      </c>
      <c r="AJ475" s="18"/>
      <c r="AK475" s="35"/>
      <c r="AL475" s="5"/>
      <c r="AM475" s="5"/>
      <c r="AN475" s="5"/>
      <c r="AO475" s="5"/>
      <c r="AP475" s="5"/>
      <c r="AQ475" s="133" t="str">
        <f t="shared" si="118"/>
        <v/>
      </c>
      <c r="AR475" s="133" t="str">
        <f t="shared" si="128"/>
        <v/>
      </c>
      <c r="AS475" s="7" t="str">
        <f>UPPER(IF($AH475="","",IF(COUNTIF($AS$34:$AS474,$AH475)&lt;1,$AH475,"")))</f>
        <v/>
      </c>
      <c r="AT475" s="133" t="str">
        <f t="shared" si="119"/>
        <v/>
      </c>
      <c r="AU475" s="19"/>
      <c r="AV475" s="16"/>
      <c r="AW475" s="134" t="str">
        <f t="shared" si="120"/>
        <v/>
      </c>
      <c r="AX475" s="5"/>
      <c r="AY475" s="144"/>
      <c r="AZ475" s="132" t="str">
        <f t="shared" si="121"/>
        <v/>
      </c>
      <c r="BA475" s="132" t="str">
        <f t="shared" si="122"/>
        <v/>
      </c>
      <c r="BB475" s="132" t="str">
        <f t="shared" si="130"/>
        <v/>
      </c>
      <c r="BC475" s="132" t="str">
        <f t="shared" si="123"/>
        <v/>
      </c>
      <c r="BD475" s="132" t="str">
        <f t="shared" si="124"/>
        <v/>
      </c>
      <c r="BE475" s="132" t="str">
        <f t="shared" si="129"/>
        <v/>
      </c>
      <c r="BF475" s="132" t="str">
        <f t="shared" si="125"/>
        <v/>
      </c>
      <c r="BG475" s="132" t="str">
        <f t="shared" si="126"/>
        <v/>
      </c>
      <c r="BH475" s="132" t="str">
        <f t="shared" si="127"/>
        <v/>
      </c>
      <c r="BI475" s="125"/>
    </row>
    <row r="476" spans="1:61" s="132" customFormat="1" ht="13">
      <c r="A476" s="125" t="str">
        <f t="shared" si="114"/>
        <v/>
      </c>
      <c r="B476" s="130" t="str">
        <f t="shared" si="115"/>
        <v/>
      </c>
      <c r="C476" s="131"/>
      <c r="D476" s="125">
        <v>442</v>
      </c>
      <c r="E476" s="125" t="str">
        <f t="shared" si="116"/>
        <v/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35"/>
      <c r="AI476" s="125" t="str">
        <f t="shared" si="117"/>
        <v/>
      </c>
      <c r="AJ476" s="18"/>
      <c r="AK476" s="35"/>
      <c r="AL476" s="5"/>
      <c r="AM476" s="5"/>
      <c r="AN476" s="5"/>
      <c r="AO476" s="5"/>
      <c r="AP476" s="5"/>
      <c r="AQ476" s="133" t="str">
        <f t="shared" si="118"/>
        <v/>
      </c>
      <c r="AR476" s="133" t="str">
        <f t="shared" si="128"/>
        <v/>
      </c>
      <c r="AS476" s="7" t="str">
        <f>UPPER(IF($AH476="","",IF(COUNTIF($AS$34:$AS475,$AH476)&lt;1,$AH476,"")))</f>
        <v/>
      </c>
      <c r="AT476" s="133" t="str">
        <f t="shared" si="119"/>
        <v/>
      </c>
      <c r="AU476" s="19"/>
      <c r="AV476" s="16"/>
      <c r="AW476" s="134" t="str">
        <f t="shared" si="120"/>
        <v/>
      </c>
      <c r="AX476" s="5"/>
      <c r="AY476" s="144"/>
      <c r="AZ476" s="132" t="str">
        <f t="shared" si="121"/>
        <v/>
      </c>
      <c r="BA476" s="132" t="str">
        <f t="shared" si="122"/>
        <v/>
      </c>
      <c r="BB476" s="132" t="str">
        <f t="shared" si="130"/>
        <v/>
      </c>
      <c r="BC476" s="132" t="str">
        <f t="shared" si="123"/>
        <v/>
      </c>
      <c r="BD476" s="132" t="str">
        <f t="shared" si="124"/>
        <v/>
      </c>
      <c r="BE476" s="132" t="str">
        <f t="shared" si="129"/>
        <v/>
      </c>
      <c r="BF476" s="132" t="str">
        <f t="shared" si="125"/>
        <v/>
      </c>
      <c r="BG476" s="132" t="str">
        <f t="shared" si="126"/>
        <v/>
      </c>
      <c r="BH476" s="132" t="str">
        <f t="shared" si="127"/>
        <v/>
      </c>
      <c r="BI476" s="125"/>
    </row>
    <row r="477" spans="1:61" s="132" customFormat="1" ht="13">
      <c r="A477" s="125" t="str">
        <f t="shared" si="114"/>
        <v/>
      </c>
      <c r="B477" s="130" t="str">
        <f t="shared" si="115"/>
        <v/>
      </c>
      <c r="C477" s="131"/>
      <c r="D477" s="125">
        <v>443</v>
      </c>
      <c r="E477" s="125" t="str">
        <f t="shared" si="116"/>
        <v/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35"/>
      <c r="AI477" s="125" t="str">
        <f t="shared" si="117"/>
        <v/>
      </c>
      <c r="AJ477" s="18"/>
      <c r="AK477" s="35"/>
      <c r="AL477" s="5"/>
      <c r="AM477" s="5"/>
      <c r="AN477" s="5"/>
      <c r="AO477" s="5"/>
      <c r="AP477" s="5"/>
      <c r="AQ477" s="133" t="str">
        <f t="shared" si="118"/>
        <v/>
      </c>
      <c r="AR477" s="133" t="str">
        <f t="shared" si="128"/>
        <v/>
      </c>
      <c r="AS477" s="7" t="str">
        <f>UPPER(IF($AH477="","",IF(COUNTIF($AS$34:$AS476,$AH477)&lt;1,$AH477,"")))</f>
        <v/>
      </c>
      <c r="AT477" s="133" t="str">
        <f t="shared" si="119"/>
        <v/>
      </c>
      <c r="AU477" s="19"/>
      <c r="AV477" s="16"/>
      <c r="AW477" s="134" t="str">
        <f t="shared" si="120"/>
        <v/>
      </c>
      <c r="AX477" s="5"/>
      <c r="AY477" s="144"/>
      <c r="AZ477" s="132" t="str">
        <f t="shared" si="121"/>
        <v/>
      </c>
      <c r="BA477" s="132" t="str">
        <f t="shared" si="122"/>
        <v/>
      </c>
      <c r="BB477" s="132" t="str">
        <f t="shared" si="130"/>
        <v/>
      </c>
      <c r="BC477" s="132" t="str">
        <f t="shared" si="123"/>
        <v/>
      </c>
      <c r="BD477" s="132" t="str">
        <f t="shared" si="124"/>
        <v/>
      </c>
      <c r="BE477" s="132" t="str">
        <f t="shared" si="129"/>
        <v/>
      </c>
      <c r="BF477" s="132" t="str">
        <f t="shared" si="125"/>
        <v/>
      </c>
      <c r="BG477" s="132" t="str">
        <f t="shared" si="126"/>
        <v/>
      </c>
      <c r="BH477" s="132" t="str">
        <f t="shared" si="127"/>
        <v/>
      </c>
      <c r="BI477" s="125"/>
    </row>
    <row r="478" spans="1:61" s="132" customFormat="1" ht="13">
      <c r="A478" s="125" t="str">
        <f t="shared" si="114"/>
        <v/>
      </c>
      <c r="B478" s="130" t="str">
        <f t="shared" si="115"/>
        <v/>
      </c>
      <c r="C478" s="131"/>
      <c r="D478" s="125">
        <v>444</v>
      </c>
      <c r="E478" s="125" t="str">
        <f t="shared" si="116"/>
        <v/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35"/>
      <c r="AI478" s="125" t="str">
        <f t="shared" si="117"/>
        <v/>
      </c>
      <c r="AJ478" s="18"/>
      <c r="AK478" s="35"/>
      <c r="AL478" s="5"/>
      <c r="AM478" s="5"/>
      <c r="AN478" s="5"/>
      <c r="AO478" s="5"/>
      <c r="AP478" s="5"/>
      <c r="AQ478" s="133" t="str">
        <f t="shared" si="118"/>
        <v/>
      </c>
      <c r="AR478" s="133" t="str">
        <f t="shared" si="128"/>
        <v/>
      </c>
      <c r="AS478" s="7" t="str">
        <f>UPPER(IF($AH478="","",IF(COUNTIF($AS$34:$AS477,$AH478)&lt;1,$AH478,"")))</f>
        <v/>
      </c>
      <c r="AT478" s="133" t="str">
        <f t="shared" si="119"/>
        <v/>
      </c>
      <c r="AU478" s="19"/>
      <c r="AV478" s="16"/>
      <c r="AW478" s="134" t="str">
        <f t="shared" si="120"/>
        <v/>
      </c>
      <c r="AX478" s="5"/>
      <c r="AY478" s="144"/>
      <c r="AZ478" s="132" t="str">
        <f t="shared" si="121"/>
        <v/>
      </c>
      <c r="BA478" s="132" t="str">
        <f t="shared" si="122"/>
        <v/>
      </c>
      <c r="BB478" s="132" t="str">
        <f t="shared" si="130"/>
        <v/>
      </c>
      <c r="BC478" s="132" t="str">
        <f t="shared" si="123"/>
        <v/>
      </c>
      <c r="BD478" s="132" t="str">
        <f t="shared" si="124"/>
        <v/>
      </c>
      <c r="BE478" s="132" t="str">
        <f t="shared" si="129"/>
        <v/>
      </c>
      <c r="BF478" s="132" t="str">
        <f t="shared" si="125"/>
        <v/>
      </c>
      <c r="BG478" s="132" t="str">
        <f t="shared" si="126"/>
        <v/>
      </c>
      <c r="BH478" s="132" t="str">
        <f t="shared" si="127"/>
        <v/>
      </c>
      <c r="BI478" s="125"/>
    </row>
    <row r="479" spans="1:61" s="132" customFormat="1" ht="13">
      <c r="A479" s="125" t="str">
        <f t="shared" si="114"/>
        <v/>
      </c>
      <c r="B479" s="130" t="str">
        <f t="shared" si="115"/>
        <v/>
      </c>
      <c r="C479" s="131"/>
      <c r="D479" s="125">
        <v>445</v>
      </c>
      <c r="E479" s="125" t="str">
        <f t="shared" si="116"/>
        <v/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35"/>
      <c r="AI479" s="125" t="str">
        <f t="shared" si="117"/>
        <v/>
      </c>
      <c r="AJ479" s="18"/>
      <c r="AK479" s="35"/>
      <c r="AL479" s="5"/>
      <c r="AM479" s="5"/>
      <c r="AN479" s="5"/>
      <c r="AO479" s="5"/>
      <c r="AP479" s="5"/>
      <c r="AQ479" s="133" t="str">
        <f t="shared" si="118"/>
        <v/>
      </c>
      <c r="AR479" s="133" t="str">
        <f t="shared" si="128"/>
        <v/>
      </c>
      <c r="AS479" s="7" t="str">
        <f>UPPER(IF($AH479="","",IF(COUNTIF($AS$34:$AS478,$AH479)&lt;1,$AH479,"")))</f>
        <v/>
      </c>
      <c r="AT479" s="133" t="str">
        <f t="shared" si="119"/>
        <v/>
      </c>
      <c r="AU479" s="19"/>
      <c r="AV479" s="16"/>
      <c r="AW479" s="134" t="str">
        <f t="shared" si="120"/>
        <v/>
      </c>
      <c r="AX479" s="5"/>
      <c r="AY479" s="144"/>
      <c r="AZ479" s="132" t="str">
        <f t="shared" si="121"/>
        <v/>
      </c>
      <c r="BA479" s="132" t="str">
        <f t="shared" si="122"/>
        <v/>
      </c>
      <c r="BB479" s="132" t="str">
        <f t="shared" si="130"/>
        <v/>
      </c>
      <c r="BC479" s="132" t="str">
        <f t="shared" si="123"/>
        <v/>
      </c>
      <c r="BD479" s="132" t="str">
        <f t="shared" si="124"/>
        <v/>
      </c>
      <c r="BE479" s="132" t="str">
        <f t="shared" si="129"/>
        <v/>
      </c>
      <c r="BF479" s="132" t="str">
        <f t="shared" si="125"/>
        <v/>
      </c>
      <c r="BG479" s="132" t="str">
        <f t="shared" si="126"/>
        <v/>
      </c>
      <c r="BH479" s="132" t="str">
        <f t="shared" si="127"/>
        <v/>
      </c>
      <c r="BI479" s="125"/>
    </row>
    <row r="480" spans="1:61" s="132" customFormat="1" ht="13">
      <c r="A480" s="125" t="str">
        <f t="shared" si="114"/>
        <v/>
      </c>
      <c r="B480" s="130" t="str">
        <f t="shared" si="115"/>
        <v/>
      </c>
      <c r="C480" s="131"/>
      <c r="D480" s="125">
        <v>446</v>
      </c>
      <c r="E480" s="125" t="str">
        <f t="shared" si="116"/>
        <v/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35"/>
      <c r="AI480" s="125" t="str">
        <f t="shared" si="117"/>
        <v/>
      </c>
      <c r="AJ480" s="18"/>
      <c r="AK480" s="35"/>
      <c r="AL480" s="5"/>
      <c r="AM480" s="5"/>
      <c r="AN480" s="5"/>
      <c r="AO480" s="5"/>
      <c r="AP480" s="5"/>
      <c r="AQ480" s="133" t="str">
        <f t="shared" si="118"/>
        <v/>
      </c>
      <c r="AR480" s="133" t="str">
        <f t="shared" si="128"/>
        <v/>
      </c>
      <c r="AS480" s="7" t="str">
        <f>UPPER(IF($AH480="","",IF(COUNTIF($AS$34:$AS479,$AH480)&lt;1,$AH480,"")))</f>
        <v/>
      </c>
      <c r="AT480" s="133" t="str">
        <f t="shared" si="119"/>
        <v/>
      </c>
      <c r="AU480" s="19"/>
      <c r="AV480" s="16"/>
      <c r="AW480" s="134" t="str">
        <f t="shared" si="120"/>
        <v/>
      </c>
      <c r="AX480" s="5"/>
      <c r="AY480" s="144"/>
      <c r="AZ480" s="132" t="str">
        <f t="shared" si="121"/>
        <v/>
      </c>
      <c r="BA480" s="132" t="str">
        <f t="shared" si="122"/>
        <v/>
      </c>
      <c r="BB480" s="132" t="str">
        <f t="shared" si="130"/>
        <v/>
      </c>
      <c r="BC480" s="132" t="str">
        <f t="shared" si="123"/>
        <v/>
      </c>
      <c r="BD480" s="132" t="str">
        <f t="shared" si="124"/>
        <v/>
      </c>
      <c r="BE480" s="132" t="str">
        <f t="shared" si="129"/>
        <v/>
      </c>
      <c r="BF480" s="132" t="str">
        <f t="shared" si="125"/>
        <v/>
      </c>
      <c r="BG480" s="132" t="str">
        <f t="shared" si="126"/>
        <v/>
      </c>
      <c r="BH480" s="132" t="str">
        <f t="shared" si="127"/>
        <v/>
      </c>
      <c r="BI480" s="125"/>
    </row>
    <row r="481" spans="1:61" s="132" customFormat="1" ht="13">
      <c r="A481" s="125" t="str">
        <f t="shared" si="114"/>
        <v/>
      </c>
      <c r="B481" s="130" t="str">
        <f t="shared" si="115"/>
        <v/>
      </c>
      <c r="C481" s="131"/>
      <c r="D481" s="125">
        <v>447</v>
      </c>
      <c r="E481" s="125" t="str">
        <f t="shared" si="116"/>
        <v/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35"/>
      <c r="AI481" s="125" t="str">
        <f t="shared" si="117"/>
        <v/>
      </c>
      <c r="AJ481" s="18"/>
      <c r="AK481" s="35"/>
      <c r="AL481" s="5"/>
      <c r="AM481" s="5"/>
      <c r="AN481" s="5"/>
      <c r="AO481" s="5"/>
      <c r="AP481" s="5"/>
      <c r="AQ481" s="133" t="str">
        <f t="shared" si="118"/>
        <v/>
      </c>
      <c r="AR481" s="133" t="str">
        <f t="shared" si="128"/>
        <v/>
      </c>
      <c r="AS481" s="7" t="str">
        <f>UPPER(IF($AH481="","",IF(COUNTIF($AS$34:$AS480,$AH481)&lt;1,$AH481,"")))</f>
        <v/>
      </c>
      <c r="AT481" s="133" t="str">
        <f t="shared" si="119"/>
        <v/>
      </c>
      <c r="AU481" s="19"/>
      <c r="AV481" s="16"/>
      <c r="AW481" s="134" t="str">
        <f t="shared" si="120"/>
        <v/>
      </c>
      <c r="AX481" s="5"/>
      <c r="AY481" s="144"/>
      <c r="AZ481" s="132" t="str">
        <f t="shared" si="121"/>
        <v/>
      </c>
      <c r="BA481" s="132" t="str">
        <f t="shared" si="122"/>
        <v/>
      </c>
      <c r="BB481" s="132" t="str">
        <f t="shared" si="130"/>
        <v/>
      </c>
      <c r="BC481" s="132" t="str">
        <f t="shared" si="123"/>
        <v/>
      </c>
      <c r="BD481" s="132" t="str">
        <f t="shared" si="124"/>
        <v/>
      </c>
      <c r="BE481" s="132" t="str">
        <f t="shared" si="129"/>
        <v/>
      </c>
      <c r="BF481" s="132" t="str">
        <f t="shared" si="125"/>
        <v/>
      </c>
      <c r="BG481" s="132" t="str">
        <f t="shared" si="126"/>
        <v/>
      </c>
      <c r="BH481" s="132" t="str">
        <f t="shared" si="127"/>
        <v/>
      </c>
      <c r="BI481" s="125"/>
    </row>
    <row r="482" spans="1:61" s="132" customFormat="1" ht="13">
      <c r="A482" s="125" t="str">
        <f t="shared" si="114"/>
        <v/>
      </c>
      <c r="B482" s="130" t="str">
        <f t="shared" si="115"/>
        <v/>
      </c>
      <c r="C482" s="131"/>
      <c r="D482" s="125">
        <v>448</v>
      </c>
      <c r="E482" s="125" t="str">
        <f t="shared" si="116"/>
        <v/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35"/>
      <c r="AI482" s="125" t="str">
        <f t="shared" si="117"/>
        <v/>
      </c>
      <c r="AJ482" s="18"/>
      <c r="AK482" s="35"/>
      <c r="AL482" s="5"/>
      <c r="AM482" s="5"/>
      <c r="AN482" s="5"/>
      <c r="AO482" s="5"/>
      <c r="AP482" s="5"/>
      <c r="AQ482" s="133" t="str">
        <f t="shared" si="118"/>
        <v/>
      </c>
      <c r="AR482" s="133" t="str">
        <f t="shared" si="128"/>
        <v/>
      </c>
      <c r="AS482" s="7" t="str">
        <f>UPPER(IF($AH482="","",IF(COUNTIF($AS$34:$AS481,$AH482)&lt;1,$AH482,"")))</f>
        <v/>
      </c>
      <c r="AT482" s="133" t="str">
        <f t="shared" si="119"/>
        <v/>
      </c>
      <c r="AU482" s="19"/>
      <c r="AV482" s="16"/>
      <c r="AW482" s="134" t="str">
        <f t="shared" si="120"/>
        <v/>
      </c>
      <c r="AX482" s="5"/>
      <c r="AY482" s="144"/>
      <c r="AZ482" s="132" t="str">
        <f t="shared" si="121"/>
        <v/>
      </c>
      <c r="BA482" s="132" t="str">
        <f t="shared" si="122"/>
        <v/>
      </c>
      <c r="BB482" s="132" t="str">
        <f t="shared" si="130"/>
        <v/>
      </c>
      <c r="BC482" s="132" t="str">
        <f t="shared" si="123"/>
        <v/>
      </c>
      <c r="BD482" s="132" t="str">
        <f t="shared" si="124"/>
        <v/>
      </c>
      <c r="BE482" s="132" t="str">
        <f t="shared" si="129"/>
        <v/>
      </c>
      <c r="BF482" s="132" t="str">
        <f t="shared" si="125"/>
        <v/>
      </c>
      <c r="BG482" s="132" t="str">
        <f t="shared" si="126"/>
        <v/>
      </c>
      <c r="BH482" s="132" t="str">
        <f t="shared" si="127"/>
        <v/>
      </c>
      <c r="BI482" s="125"/>
    </row>
    <row r="483" spans="1:61" s="132" customFormat="1" ht="13">
      <c r="A483" s="125" t="str">
        <f t="shared" ref="A483:A546" si="131">UPPER(IF($I483="","",IF($I483&lt;$D$4,$H483&amp;"O",IF($H483="M",VLOOKUP($I483,$D$4:$F$11,2,0),IF($H483="F",VLOOKUP($I483,$D$4:$F$11,3,0))))))</f>
        <v/>
      </c>
      <c r="B483" s="130" t="str">
        <f t="shared" ref="B483:B546" si="132">IF(G483="","",IF(C483="","X",E483&amp;TEXT(C483,"000")))</f>
        <v/>
      </c>
      <c r="C483" s="131"/>
      <c r="D483" s="125">
        <v>449</v>
      </c>
      <c r="E483" s="125" t="str">
        <f t="shared" ref="E483:E546" si="133">IF(COUNTA($R483:$W483)&gt;0,$H483&amp;"O",IF(COUNTA($Z483:$AB483)&gt;0,$H483&amp;"O",IF($AY483="OPEN",$H483&amp;"O",$A483)))</f>
        <v/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35"/>
      <c r="AI483" s="125" t="str">
        <f t="shared" ref="AI483:AI546" si="134">IF(AH483="","",IF(COUNTIF(AH$35:AH$1035,$AH483)&lt;4,"每隊最少4人",IF(COUNTIF(AH$35:AH$1035,AH483)&gt;6,"每隊最多6人",COUNTIF(AH$35:AH$1035,AH483))))</f>
        <v/>
      </c>
      <c r="AJ483" s="18"/>
      <c r="AK483" s="35"/>
      <c r="AL483" s="5"/>
      <c r="AM483" s="5"/>
      <c r="AN483" s="5"/>
      <c r="AO483" s="5"/>
      <c r="AP483" s="5"/>
      <c r="AQ483" s="133" t="str">
        <f t="shared" ref="AQ483:AQ546" si="135">IF($I483="","",IF(COUNTA(L483:AE483)&gt;3,"超過3項個人項目",IF(COUNTA(L483:AE483)=0,"最少選1個人項目",IF(AL483="Y",0,IF(COUNTA(AK483)=1,COUNTA(L483:AE483)*($AQ$31+$AQ$32)+$AQ$30,IF(COUNTA(AK483)=0,COUNTA(L483:AE483)*($AQ$31+$AQ$30),"Error"))))))</f>
        <v/>
      </c>
      <c r="AR483" s="133" t="str">
        <f t="shared" si="128"/>
        <v/>
      </c>
      <c r="AS483" s="7" t="str">
        <f>UPPER(IF($AH483="","",IF(COUNTIF($AS$34:$AS482,$AH483)&lt;1,$AH483,"")))</f>
        <v/>
      </c>
      <c r="AT483" s="133" t="str">
        <f t="shared" ref="AT483:AT546" si="136">IF(E483="","",IF(AJ483="",AQ483+AR483+AU483,AQ483+AR483+AU483+$AJ$34))</f>
        <v/>
      </c>
      <c r="AU483" s="19"/>
      <c r="AV483" s="16"/>
      <c r="AW483" s="134" t="str">
        <f t="shared" ref="AW483:AW546" si="137">IF(AT483="","",IF(AV483-AT483=0,"",AV483-AT483))</f>
        <v/>
      </c>
      <c r="AX483" s="5"/>
      <c r="AY483" s="144"/>
      <c r="AZ483" s="132" t="str">
        <f t="shared" ref="AZ483:AZ546" si="138">B483</f>
        <v/>
      </c>
      <c r="BA483" s="132" t="str">
        <f t="shared" ref="BA483:BA546" si="139">E483</f>
        <v/>
      </c>
      <c r="BB483" s="132" t="str">
        <f t="shared" si="130"/>
        <v/>
      </c>
      <c r="BC483" s="132" t="str">
        <f t="shared" ref="BC483:BC546" si="140">UPPER(TRIM($G483))</f>
        <v/>
      </c>
      <c r="BD483" s="132" t="str">
        <f t="shared" ref="BD483:BD546" si="141">UPPER(TRIM(CONCATENATE(L483&amp;" ",M483&amp;" ",N483&amp;" ",O483&amp;" ",P483&amp;" ",Q483&amp;" ",R483&amp;" ",S483&amp;" ",T483&amp;" ",U483&amp;" ",V483&amp;" ",W483&amp;" ",X483&amp;" ",Y483&amp;" ",Z483&amp;" ",AA483&amp;" ",AB483&amp;" ",AC483&amp;" ",AD483&amp;" ",AE483&amp;" ",AF483&amp;" ",AG483)))</f>
        <v/>
      </c>
      <c r="BE483" s="132" t="str">
        <f t="shared" si="129"/>
        <v/>
      </c>
      <c r="BF483" s="132" t="str">
        <f t="shared" ref="BF483:BF546" si="142">IF(AN483="","",UPPER(AN483))</f>
        <v/>
      </c>
      <c r="BG483" s="132" t="str">
        <f t="shared" ref="BG483:BG546" si="143">IF(AO483="","",PROPER(AO483))</f>
        <v/>
      </c>
      <c r="BH483" s="132" t="str">
        <f t="shared" ref="BH483:BH546" si="144">IF(AX483="","",PROPER(AX483))</f>
        <v/>
      </c>
      <c r="BI483" s="125"/>
    </row>
    <row r="484" spans="1:61" s="132" customFormat="1" ht="13">
      <c r="A484" s="125" t="str">
        <f t="shared" si="131"/>
        <v/>
      </c>
      <c r="B484" s="130" t="str">
        <f t="shared" si="132"/>
        <v/>
      </c>
      <c r="C484" s="131"/>
      <c r="D484" s="125">
        <v>450</v>
      </c>
      <c r="E484" s="125" t="str">
        <f t="shared" si="133"/>
        <v/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35"/>
      <c r="AI484" s="125" t="str">
        <f t="shared" si="134"/>
        <v/>
      </c>
      <c r="AJ484" s="18"/>
      <c r="AK484" s="35"/>
      <c r="AL484" s="5"/>
      <c r="AM484" s="5"/>
      <c r="AN484" s="5"/>
      <c r="AO484" s="5"/>
      <c r="AP484" s="5"/>
      <c r="AQ484" s="133" t="str">
        <f t="shared" si="135"/>
        <v/>
      </c>
      <c r="AR484" s="133" t="str">
        <f t="shared" ref="AR484:AR547" si="145">IF(I485="","",IF(COUNTA(AF484:AG484)&gt;1,"只可選1項接力",IF(AS484="",0,$AR$31)))</f>
        <v/>
      </c>
      <c r="AS484" s="7" t="str">
        <f>UPPER(IF($AH484="","",IF(COUNTIF($AS$34:$AS483,$AH484)&lt;1,$AH484,"")))</f>
        <v/>
      </c>
      <c r="AT484" s="133" t="str">
        <f t="shared" si="136"/>
        <v/>
      </c>
      <c r="AU484" s="19"/>
      <c r="AV484" s="16"/>
      <c r="AW484" s="134" t="str">
        <f t="shared" si="137"/>
        <v/>
      </c>
      <c r="AX484" s="5"/>
      <c r="AY484" s="144"/>
      <c r="AZ484" s="132" t="str">
        <f t="shared" si="138"/>
        <v/>
      </c>
      <c r="BA484" s="132" t="str">
        <f t="shared" si="139"/>
        <v/>
      </c>
      <c r="BB484" s="132" t="str">
        <f t="shared" si="130"/>
        <v/>
      </c>
      <c r="BC484" s="132" t="str">
        <f t="shared" si="140"/>
        <v/>
      </c>
      <c r="BD484" s="132" t="str">
        <f t="shared" si="141"/>
        <v/>
      </c>
      <c r="BE484" s="132" t="str">
        <f t="shared" ref="BE484:BE547" si="146">IF(AH484="","",UPPER(AH484))</f>
        <v/>
      </c>
      <c r="BF484" s="132" t="str">
        <f t="shared" si="142"/>
        <v/>
      </c>
      <c r="BG484" s="132" t="str">
        <f t="shared" si="143"/>
        <v/>
      </c>
      <c r="BH484" s="132" t="str">
        <f t="shared" si="144"/>
        <v/>
      </c>
      <c r="BI484" s="125"/>
    </row>
    <row r="485" spans="1:61" s="132" customFormat="1" ht="13">
      <c r="A485" s="125" t="str">
        <f t="shared" si="131"/>
        <v/>
      </c>
      <c r="B485" s="130" t="str">
        <f t="shared" si="132"/>
        <v/>
      </c>
      <c r="C485" s="131"/>
      <c r="D485" s="125">
        <v>451</v>
      </c>
      <c r="E485" s="125" t="str">
        <f t="shared" si="133"/>
        <v/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35"/>
      <c r="AI485" s="125" t="str">
        <f t="shared" si="134"/>
        <v/>
      </c>
      <c r="AJ485" s="18"/>
      <c r="AK485" s="35"/>
      <c r="AL485" s="5"/>
      <c r="AM485" s="5"/>
      <c r="AN485" s="5"/>
      <c r="AO485" s="5"/>
      <c r="AP485" s="5"/>
      <c r="AQ485" s="133" t="str">
        <f t="shared" si="135"/>
        <v/>
      </c>
      <c r="AR485" s="133" t="str">
        <f t="shared" si="145"/>
        <v/>
      </c>
      <c r="AS485" s="7" t="str">
        <f>UPPER(IF($AH485="","",IF(COUNTIF($AS$34:$AS484,$AH485)&lt;1,$AH485,"")))</f>
        <v/>
      </c>
      <c r="AT485" s="133" t="str">
        <f t="shared" si="136"/>
        <v/>
      </c>
      <c r="AU485" s="19"/>
      <c r="AV485" s="16"/>
      <c r="AW485" s="134" t="str">
        <f t="shared" si="137"/>
        <v/>
      </c>
      <c r="AX485" s="5"/>
      <c r="AY485" s="144"/>
      <c r="AZ485" s="132" t="str">
        <f t="shared" si="138"/>
        <v/>
      </c>
      <c r="BA485" s="132" t="str">
        <f t="shared" si="139"/>
        <v/>
      </c>
      <c r="BB485" s="132" t="str">
        <f t="shared" si="130"/>
        <v/>
      </c>
      <c r="BC485" s="132" t="str">
        <f t="shared" si="140"/>
        <v/>
      </c>
      <c r="BD485" s="132" t="str">
        <f t="shared" si="141"/>
        <v/>
      </c>
      <c r="BE485" s="132" t="str">
        <f t="shared" si="146"/>
        <v/>
      </c>
      <c r="BF485" s="132" t="str">
        <f t="shared" si="142"/>
        <v/>
      </c>
      <c r="BG485" s="132" t="str">
        <f t="shared" si="143"/>
        <v/>
      </c>
      <c r="BH485" s="132" t="str">
        <f t="shared" si="144"/>
        <v/>
      </c>
      <c r="BI485" s="125"/>
    </row>
    <row r="486" spans="1:61" s="132" customFormat="1" ht="13">
      <c r="A486" s="125" t="str">
        <f t="shared" si="131"/>
        <v/>
      </c>
      <c r="B486" s="130" t="str">
        <f t="shared" si="132"/>
        <v/>
      </c>
      <c r="C486" s="131"/>
      <c r="D486" s="125">
        <v>452</v>
      </c>
      <c r="E486" s="125" t="str">
        <f t="shared" si="133"/>
        <v/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35"/>
      <c r="AI486" s="125" t="str">
        <f t="shared" si="134"/>
        <v/>
      </c>
      <c r="AJ486" s="18"/>
      <c r="AK486" s="35"/>
      <c r="AL486" s="5"/>
      <c r="AM486" s="5"/>
      <c r="AN486" s="5"/>
      <c r="AO486" s="5"/>
      <c r="AP486" s="5"/>
      <c r="AQ486" s="133" t="str">
        <f t="shared" si="135"/>
        <v/>
      </c>
      <c r="AR486" s="133" t="str">
        <f t="shared" si="145"/>
        <v/>
      </c>
      <c r="AS486" s="7" t="str">
        <f>UPPER(IF($AH486="","",IF(COUNTIF($AS$34:$AS485,$AH486)&lt;1,$AH486,"")))</f>
        <v/>
      </c>
      <c r="AT486" s="133" t="str">
        <f t="shared" si="136"/>
        <v/>
      </c>
      <c r="AU486" s="19"/>
      <c r="AV486" s="16"/>
      <c r="AW486" s="134" t="str">
        <f t="shared" si="137"/>
        <v/>
      </c>
      <c r="AX486" s="5"/>
      <c r="AY486" s="144"/>
      <c r="AZ486" s="132" t="str">
        <f t="shared" si="138"/>
        <v/>
      </c>
      <c r="BA486" s="132" t="str">
        <f t="shared" si="139"/>
        <v/>
      </c>
      <c r="BB486" s="132" t="str">
        <f t="shared" si="130"/>
        <v/>
      </c>
      <c r="BC486" s="132" t="str">
        <f t="shared" si="140"/>
        <v/>
      </c>
      <c r="BD486" s="132" t="str">
        <f t="shared" si="141"/>
        <v/>
      </c>
      <c r="BE486" s="132" t="str">
        <f t="shared" si="146"/>
        <v/>
      </c>
      <c r="BF486" s="132" t="str">
        <f t="shared" si="142"/>
        <v/>
      </c>
      <c r="BG486" s="132" t="str">
        <f t="shared" si="143"/>
        <v/>
      </c>
      <c r="BH486" s="132" t="str">
        <f t="shared" si="144"/>
        <v/>
      </c>
      <c r="BI486" s="125"/>
    </row>
    <row r="487" spans="1:61" s="132" customFormat="1" ht="13">
      <c r="A487" s="125" t="str">
        <f t="shared" si="131"/>
        <v/>
      </c>
      <c r="B487" s="130" t="str">
        <f t="shared" si="132"/>
        <v/>
      </c>
      <c r="C487" s="131"/>
      <c r="D487" s="125">
        <v>453</v>
      </c>
      <c r="E487" s="125" t="str">
        <f t="shared" si="133"/>
        <v/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35"/>
      <c r="AI487" s="125" t="str">
        <f t="shared" si="134"/>
        <v/>
      </c>
      <c r="AJ487" s="18"/>
      <c r="AK487" s="35"/>
      <c r="AL487" s="5"/>
      <c r="AM487" s="5"/>
      <c r="AN487" s="5"/>
      <c r="AO487" s="5"/>
      <c r="AP487" s="5"/>
      <c r="AQ487" s="133" t="str">
        <f t="shared" si="135"/>
        <v/>
      </c>
      <c r="AR487" s="133" t="str">
        <f t="shared" si="145"/>
        <v/>
      </c>
      <c r="AS487" s="7" t="str">
        <f>UPPER(IF($AH487="","",IF(COUNTIF($AS$34:$AS486,$AH487)&lt;1,$AH487,"")))</f>
        <v/>
      </c>
      <c r="AT487" s="133" t="str">
        <f t="shared" si="136"/>
        <v/>
      </c>
      <c r="AU487" s="19"/>
      <c r="AV487" s="16"/>
      <c r="AW487" s="134" t="str">
        <f t="shared" si="137"/>
        <v/>
      </c>
      <c r="AX487" s="5"/>
      <c r="AY487" s="144"/>
      <c r="AZ487" s="132" t="str">
        <f t="shared" si="138"/>
        <v/>
      </c>
      <c r="BA487" s="132" t="str">
        <f t="shared" si="139"/>
        <v/>
      </c>
      <c r="BB487" s="132" t="str">
        <f t="shared" si="130"/>
        <v/>
      </c>
      <c r="BC487" s="132" t="str">
        <f t="shared" si="140"/>
        <v/>
      </c>
      <c r="BD487" s="132" t="str">
        <f t="shared" si="141"/>
        <v/>
      </c>
      <c r="BE487" s="132" t="str">
        <f t="shared" si="146"/>
        <v/>
      </c>
      <c r="BF487" s="132" t="str">
        <f t="shared" si="142"/>
        <v/>
      </c>
      <c r="BG487" s="132" t="str">
        <f t="shared" si="143"/>
        <v/>
      </c>
      <c r="BH487" s="132" t="str">
        <f t="shared" si="144"/>
        <v/>
      </c>
      <c r="BI487" s="125"/>
    </row>
    <row r="488" spans="1:61" s="132" customFormat="1" ht="13">
      <c r="A488" s="125" t="str">
        <f t="shared" si="131"/>
        <v/>
      </c>
      <c r="B488" s="130" t="str">
        <f t="shared" si="132"/>
        <v/>
      </c>
      <c r="C488" s="131"/>
      <c r="D488" s="125">
        <v>454</v>
      </c>
      <c r="E488" s="125" t="str">
        <f t="shared" si="133"/>
        <v/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35"/>
      <c r="AI488" s="125" t="str">
        <f t="shared" si="134"/>
        <v/>
      </c>
      <c r="AJ488" s="18"/>
      <c r="AK488" s="35"/>
      <c r="AL488" s="5"/>
      <c r="AM488" s="5"/>
      <c r="AN488" s="5"/>
      <c r="AO488" s="5"/>
      <c r="AP488" s="5"/>
      <c r="AQ488" s="133" t="str">
        <f t="shared" si="135"/>
        <v/>
      </c>
      <c r="AR488" s="133" t="str">
        <f t="shared" si="145"/>
        <v/>
      </c>
      <c r="AS488" s="7" t="str">
        <f>UPPER(IF($AH488="","",IF(COUNTIF($AS$34:$AS487,$AH488)&lt;1,$AH488,"")))</f>
        <v/>
      </c>
      <c r="AT488" s="133" t="str">
        <f t="shared" si="136"/>
        <v/>
      </c>
      <c r="AU488" s="19"/>
      <c r="AV488" s="16"/>
      <c r="AW488" s="134" t="str">
        <f t="shared" si="137"/>
        <v/>
      </c>
      <c r="AX488" s="5"/>
      <c r="AY488" s="144"/>
      <c r="AZ488" s="132" t="str">
        <f t="shared" si="138"/>
        <v/>
      </c>
      <c r="BA488" s="132" t="str">
        <f t="shared" si="139"/>
        <v/>
      </c>
      <c r="BB488" s="132" t="str">
        <f t="shared" si="130"/>
        <v/>
      </c>
      <c r="BC488" s="132" t="str">
        <f t="shared" si="140"/>
        <v/>
      </c>
      <c r="BD488" s="132" t="str">
        <f t="shared" si="141"/>
        <v/>
      </c>
      <c r="BE488" s="132" t="str">
        <f t="shared" si="146"/>
        <v/>
      </c>
      <c r="BF488" s="132" t="str">
        <f t="shared" si="142"/>
        <v/>
      </c>
      <c r="BG488" s="132" t="str">
        <f t="shared" si="143"/>
        <v/>
      </c>
      <c r="BH488" s="132" t="str">
        <f t="shared" si="144"/>
        <v/>
      </c>
      <c r="BI488" s="125"/>
    </row>
    <row r="489" spans="1:61" s="132" customFormat="1" ht="13">
      <c r="A489" s="125" t="str">
        <f t="shared" si="131"/>
        <v/>
      </c>
      <c r="B489" s="130" t="str">
        <f t="shared" si="132"/>
        <v/>
      </c>
      <c r="C489" s="131"/>
      <c r="D489" s="125">
        <v>455</v>
      </c>
      <c r="E489" s="125" t="str">
        <f t="shared" si="133"/>
        <v/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35"/>
      <c r="AI489" s="125" t="str">
        <f t="shared" si="134"/>
        <v/>
      </c>
      <c r="AJ489" s="18"/>
      <c r="AK489" s="35"/>
      <c r="AL489" s="5"/>
      <c r="AM489" s="5"/>
      <c r="AN489" s="5"/>
      <c r="AO489" s="5"/>
      <c r="AP489" s="5"/>
      <c r="AQ489" s="133" t="str">
        <f t="shared" si="135"/>
        <v/>
      </c>
      <c r="AR489" s="133" t="str">
        <f t="shared" si="145"/>
        <v/>
      </c>
      <c r="AS489" s="7" t="str">
        <f>UPPER(IF($AH489="","",IF(COUNTIF($AS$34:$AS488,$AH489)&lt;1,$AH489,"")))</f>
        <v/>
      </c>
      <c r="AT489" s="133" t="str">
        <f t="shared" si="136"/>
        <v/>
      </c>
      <c r="AU489" s="19"/>
      <c r="AV489" s="16"/>
      <c r="AW489" s="134" t="str">
        <f t="shared" si="137"/>
        <v/>
      </c>
      <c r="AX489" s="5"/>
      <c r="AY489" s="144"/>
      <c r="AZ489" s="132" t="str">
        <f t="shared" si="138"/>
        <v/>
      </c>
      <c r="BA489" s="132" t="str">
        <f t="shared" si="139"/>
        <v/>
      </c>
      <c r="BB489" s="132" t="str">
        <f t="shared" si="130"/>
        <v/>
      </c>
      <c r="BC489" s="132" t="str">
        <f t="shared" si="140"/>
        <v/>
      </c>
      <c r="BD489" s="132" t="str">
        <f t="shared" si="141"/>
        <v/>
      </c>
      <c r="BE489" s="132" t="str">
        <f t="shared" si="146"/>
        <v/>
      </c>
      <c r="BF489" s="132" t="str">
        <f t="shared" si="142"/>
        <v/>
      </c>
      <c r="BG489" s="132" t="str">
        <f t="shared" si="143"/>
        <v/>
      </c>
      <c r="BH489" s="132" t="str">
        <f t="shared" si="144"/>
        <v/>
      </c>
      <c r="BI489" s="125"/>
    </row>
    <row r="490" spans="1:61" s="132" customFormat="1" ht="13">
      <c r="A490" s="125" t="str">
        <f t="shared" si="131"/>
        <v/>
      </c>
      <c r="B490" s="130" t="str">
        <f t="shared" si="132"/>
        <v/>
      </c>
      <c r="C490" s="131"/>
      <c r="D490" s="125">
        <v>456</v>
      </c>
      <c r="E490" s="125" t="str">
        <f t="shared" si="133"/>
        <v/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35"/>
      <c r="AI490" s="125" t="str">
        <f t="shared" si="134"/>
        <v/>
      </c>
      <c r="AJ490" s="18"/>
      <c r="AK490" s="35"/>
      <c r="AL490" s="5"/>
      <c r="AM490" s="5"/>
      <c r="AN490" s="5"/>
      <c r="AO490" s="5"/>
      <c r="AP490" s="5"/>
      <c r="AQ490" s="133" t="str">
        <f t="shared" si="135"/>
        <v/>
      </c>
      <c r="AR490" s="133" t="str">
        <f t="shared" si="145"/>
        <v/>
      </c>
      <c r="AS490" s="7" t="str">
        <f>UPPER(IF($AH490="","",IF(COUNTIF($AS$34:$AS489,$AH490)&lt;1,$AH490,"")))</f>
        <v/>
      </c>
      <c r="AT490" s="133" t="str">
        <f t="shared" si="136"/>
        <v/>
      </c>
      <c r="AU490" s="19"/>
      <c r="AV490" s="16"/>
      <c r="AW490" s="134" t="str">
        <f t="shared" si="137"/>
        <v/>
      </c>
      <c r="AX490" s="5"/>
      <c r="AY490" s="144"/>
      <c r="AZ490" s="132" t="str">
        <f t="shared" si="138"/>
        <v/>
      </c>
      <c r="BA490" s="132" t="str">
        <f t="shared" si="139"/>
        <v/>
      </c>
      <c r="BB490" s="132" t="str">
        <f t="shared" si="130"/>
        <v/>
      </c>
      <c r="BC490" s="132" t="str">
        <f t="shared" si="140"/>
        <v/>
      </c>
      <c r="BD490" s="132" t="str">
        <f t="shared" si="141"/>
        <v/>
      </c>
      <c r="BE490" s="132" t="str">
        <f t="shared" si="146"/>
        <v/>
      </c>
      <c r="BF490" s="132" t="str">
        <f t="shared" si="142"/>
        <v/>
      </c>
      <c r="BG490" s="132" t="str">
        <f t="shared" si="143"/>
        <v/>
      </c>
      <c r="BH490" s="132" t="str">
        <f t="shared" si="144"/>
        <v/>
      </c>
      <c r="BI490" s="125"/>
    </row>
    <row r="491" spans="1:61" s="132" customFormat="1" ht="13">
      <c r="A491" s="125" t="str">
        <f t="shared" si="131"/>
        <v/>
      </c>
      <c r="B491" s="130" t="str">
        <f t="shared" si="132"/>
        <v/>
      </c>
      <c r="C491" s="131"/>
      <c r="D491" s="125">
        <v>457</v>
      </c>
      <c r="E491" s="125" t="str">
        <f t="shared" si="133"/>
        <v/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35"/>
      <c r="AI491" s="125" t="str">
        <f t="shared" si="134"/>
        <v/>
      </c>
      <c r="AJ491" s="18"/>
      <c r="AK491" s="35"/>
      <c r="AL491" s="5"/>
      <c r="AM491" s="5"/>
      <c r="AN491" s="5"/>
      <c r="AO491" s="5"/>
      <c r="AP491" s="5"/>
      <c r="AQ491" s="133" t="str">
        <f t="shared" si="135"/>
        <v/>
      </c>
      <c r="AR491" s="133" t="str">
        <f t="shared" si="145"/>
        <v/>
      </c>
      <c r="AS491" s="7" t="str">
        <f>UPPER(IF($AH491="","",IF(COUNTIF($AS$34:$AS490,$AH491)&lt;1,$AH491,"")))</f>
        <v/>
      </c>
      <c r="AT491" s="133" t="str">
        <f t="shared" si="136"/>
        <v/>
      </c>
      <c r="AU491" s="19"/>
      <c r="AV491" s="16"/>
      <c r="AW491" s="134" t="str">
        <f t="shared" si="137"/>
        <v/>
      </c>
      <c r="AX491" s="5"/>
      <c r="AY491" s="144"/>
      <c r="AZ491" s="132" t="str">
        <f t="shared" si="138"/>
        <v/>
      </c>
      <c r="BA491" s="132" t="str">
        <f t="shared" si="139"/>
        <v/>
      </c>
      <c r="BB491" s="132" t="str">
        <f t="shared" si="130"/>
        <v/>
      </c>
      <c r="BC491" s="132" t="str">
        <f t="shared" si="140"/>
        <v/>
      </c>
      <c r="BD491" s="132" t="str">
        <f t="shared" si="141"/>
        <v/>
      </c>
      <c r="BE491" s="132" t="str">
        <f t="shared" si="146"/>
        <v/>
      </c>
      <c r="BF491" s="132" t="str">
        <f t="shared" si="142"/>
        <v/>
      </c>
      <c r="BG491" s="132" t="str">
        <f t="shared" si="143"/>
        <v/>
      </c>
      <c r="BH491" s="132" t="str">
        <f t="shared" si="144"/>
        <v/>
      </c>
      <c r="BI491" s="125"/>
    </row>
    <row r="492" spans="1:61" s="132" customFormat="1" ht="13">
      <c r="A492" s="125" t="str">
        <f t="shared" si="131"/>
        <v/>
      </c>
      <c r="B492" s="130" t="str">
        <f t="shared" si="132"/>
        <v/>
      </c>
      <c r="C492" s="131"/>
      <c r="D492" s="125">
        <v>458</v>
      </c>
      <c r="E492" s="125" t="str">
        <f t="shared" si="133"/>
        <v/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35"/>
      <c r="AI492" s="125" t="str">
        <f t="shared" si="134"/>
        <v/>
      </c>
      <c r="AJ492" s="18"/>
      <c r="AK492" s="35"/>
      <c r="AL492" s="5"/>
      <c r="AM492" s="5"/>
      <c r="AN492" s="5"/>
      <c r="AO492" s="5"/>
      <c r="AP492" s="5"/>
      <c r="AQ492" s="133" t="str">
        <f t="shared" si="135"/>
        <v/>
      </c>
      <c r="AR492" s="133" t="str">
        <f t="shared" si="145"/>
        <v/>
      </c>
      <c r="AS492" s="7" t="str">
        <f>UPPER(IF($AH492="","",IF(COUNTIF($AS$34:$AS491,$AH492)&lt;1,$AH492,"")))</f>
        <v/>
      </c>
      <c r="AT492" s="133" t="str">
        <f t="shared" si="136"/>
        <v/>
      </c>
      <c r="AU492" s="19"/>
      <c r="AV492" s="16"/>
      <c r="AW492" s="134" t="str">
        <f t="shared" si="137"/>
        <v/>
      </c>
      <c r="AX492" s="5"/>
      <c r="AY492" s="144"/>
      <c r="AZ492" s="132" t="str">
        <f t="shared" si="138"/>
        <v/>
      </c>
      <c r="BA492" s="132" t="str">
        <f t="shared" si="139"/>
        <v/>
      </c>
      <c r="BB492" s="132" t="str">
        <f t="shared" si="130"/>
        <v/>
      </c>
      <c r="BC492" s="132" t="str">
        <f t="shared" si="140"/>
        <v/>
      </c>
      <c r="BD492" s="132" t="str">
        <f t="shared" si="141"/>
        <v/>
      </c>
      <c r="BE492" s="132" t="str">
        <f t="shared" si="146"/>
        <v/>
      </c>
      <c r="BF492" s="132" t="str">
        <f t="shared" si="142"/>
        <v/>
      </c>
      <c r="BG492" s="132" t="str">
        <f t="shared" si="143"/>
        <v/>
      </c>
      <c r="BH492" s="132" t="str">
        <f t="shared" si="144"/>
        <v/>
      </c>
      <c r="BI492" s="125"/>
    </row>
    <row r="493" spans="1:61" s="132" customFormat="1" ht="13">
      <c r="A493" s="125" t="str">
        <f t="shared" si="131"/>
        <v/>
      </c>
      <c r="B493" s="130" t="str">
        <f t="shared" si="132"/>
        <v/>
      </c>
      <c r="C493" s="131"/>
      <c r="D493" s="125">
        <v>459</v>
      </c>
      <c r="E493" s="125" t="str">
        <f t="shared" si="133"/>
        <v/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35"/>
      <c r="AI493" s="125" t="str">
        <f t="shared" si="134"/>
        <v/>
      </c>
      <c r="AJ493" s="18"/>
      <c r="AK493" s="35"/>
      <c r="AL493" s="5"/>
      <c r="AM493" s="5"/>
      <c r="AN493" s="5"/>
      <c r="AO493" s="5"/>
      <c r="AP493" s="5"/>
      <c r="AQ493" s="133" t="str">
        <f t="shared" si="135"/>
        <v/>
      </c>
      <c r="AR493" s="133" t="str">
        <f t="shared" si="145"/>
        <v/>
      </c>
      <c r="AS493" s="7" t="str">
        <f>UPPER(IF($AH493="","",IF(COUNTIF($AS$34:$AS492,$AH493)&lt;1,$AH493,"")))</f>
        <v/>
      </c>
      <c r="AT493" s="133" t="str">
        <f t="shared" si="136"/>
        <v/>
      </c>
      <c r="AU493" s="19"/>
      <c r="AV493" s="16"/>
      <c r="AW493" s="134" t="str">
        <f t="shared" si="137"/>
        <v/>
      </c>
      <c r="AX493" s="5"/>
      <c r="AY493" s="144"/>
      <c r="AZ493" s="132" t="str">
        <f t="shared" si="138"/>
        <v/>
      </c>
      <c r="BA493" s="132" t="str">
        <f t="shared" si="139"/>
        <v/>
      </c>
      <c r="BB493" s="132" t="str">
        <f t="shared" si="130"/>
        <v/>
      </c>
      <c r="BC493" s="132" t="str">
        <f t="shared" si="140"/>
        <v/>
      </c>
      <c r="BD493" s="132" t="str">
        <f t="shared" si="141"/>
        <v/>
      </c>
      <c r="BE493" s="132" t="str">
        <f t="shared" si="146"/>
        <v/>
      </c>
      <c r="BF493" s="132" t="str">
        <f t="shared" si="142"/>
        <v/>
      </c>
      <c r="BG493" s="132" t="str">
        <f t="shared" si="143"/>
        <v/>
      </c>
      <c r="BH493" s="132" t="str">
        <f t="shared" si="144"/>
        <v/>
      </c>
      <c r="BI493" s="125"/>
    </row>
    <row r="494" spans="1:61" s="132" customFormat="1" ht="13">
      <c r="A494" s="125" t="str">
        <f t="shared" si="131"/>
        <v/>
      </c>
      <c r="B494" s="130" t="str">
        <f t="shared" si="132"/>
        <v/>
      </c>
      <c r="C494" s="131"/>
      <c r="D494" s="125">
        <v>460</v>
      </c>
      <c r="E494" s="125" t="str">
        <f t="shared" si="133"/>
        <v/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35"/>
      <c r="AI494" s="125" t="str">
        <f t="shared" si="134"/>
        <v/>
      </c>
      <c r="AJ494" s="18"/>
      <c r="AK494" s="35"/>
      <c r="AL494" s="5"/>
      <c r="AM494" s="5"/>
      <c r="AN494" s="5"/>
      <c r="AO494" s="5"/>
      <c r="AP494" s="5"/>
      <c r="AQ494" s="133" t="str">
        <f t="shared" si="135"/>
        <v/>
      </c>
      <c r="AR494" s="133" t="str">
        <f t="shared" si="145"/>
        <v/>
      </c>
      <c r="AS494" s="7" t="str">
        <f>UPPER(IF($AH494="","",IF(COUNTIF($AS$34:$AS493,$AH494)&lt;1,$AH494,"")))</f>
        <v/>
      </c>
      <c r="AT494" s="133" t="str">
        <f t="shared" si="136"/>
        <v/>
      </c>
      <c r="AU494" s="19"/>
      <c r="AV494" s="16"/>
      <c r="AW494" s="134" t="str">
        <f t="shared" si="137"/>
        <v/>
      </c>
      <c r="AX494" s="5"/>
      <c r="AY494" s="144"/>
      <c r="AZ494" s="132" t="str">
        <f t="shared" si="138"/>
        <v/>
      </c>
      <c r="BA494" s="132" t="str">
        <f t="shared" si="139"/>
        <v/>
      </c>
      <c r="BB494" s="132" t="str">
        <f t="shared" si="130"/>
        <v/>
      </c>
      <c r="BC494" s="132" t="str">
        <f t="shared" si="140"/>
        <v/>
      </c>
      <c r="BD494" s="132" t="str">
        <f t="shared" si="141"/>
        <v/>
      </c>
      <c r="BE494" s="132" t="str">
        <f t="shared" si="146"/>
        <v/>
      </c>
      <c r="BF494" s="132" t="str">
        <f t="shared" si="142"/>
        <v/>
      </c>
      <c r="BG494" s="132" t="str">
        <f t="shared" si="143"/>
        <v/>
      </c>
      <c r="BH494" s="132" t="str">
        <f t="shared" si="144"/>
        <v/>
      </c>
      <c r="BI494" s="125"/>
    </row>
    <row r="495" spans="1:61" s="132" customFormat="1" ht="13">
      <c r="A495" s="125" t="str">
        <f t="shared" si="131"/>
        <v/>
      </c>
      <c r="B495" s="130" t="str">
        <f t="shared" si="132"/>
        <v/>
      </c>
      <c r="C495" s="131"/>
      <c r="D495" s="125">
        <v>461</v>
      </c>
      <c r="E495" s="125" t="str">
        <f t="shared" si="133"/>
        <v/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35"/>
      <c r="AI495" s="125" t="str">
        <f t="shared" si="134"/>
        <v/>
      </c>
      <c r="AJ495" s="18"/>
      <c r="AK495" s="35"/>
      <c r="AL495" s="5"/>
      <c r="AM495" s="5"/>
      <c r="AN495" s="5"/>
      <c r="AO495" s="5"/>
      <c r="AP495" s="5"/>
      <c r="AQ495" s="133" t="str">
        <f t="shared" si="135"/>
        <v/>
      </c>
      <c r="AR495" s="133" t="str">
        <f t="shared" si="145"/>
        <v/>
      </c>
      <c r="AS495" s="7" t="str">
        <f>UPPER(IF($AH495="","",IF(COUNTIF($AS$34:$AS494,$AH495)&lt;1,$AH495,"")))</f>
        <v/>
      </c>
      <c r="AT495" s="133" t="str">
        <f t="shared" si="136"/>
        <v/>
      </c>
      <c r="AU495" s="19"/>
      <c r="AV495" s="16"/>
      <c r="AW495" s="134" t="str">
        <f t="shared" si="137"/>
        <v/>
      </c>
      <c r="AX495" s="5"/>
      <c r="AY495" s="144"/>
      <c r="AZ495" s="132" t="str">
        <f t="shared" si="138"/>
        <v/>
      </c>
      <c r="BA495" s="132" t="str">
        <f t="shared" si="139"/>
        <v/>
      </c>
      <c r="BB495" s="132" t="str">
        <f t="shared" si="130"/>
        <v/>
      </c>
      <c r="BC495" s="132" t="str">
        <f t="shared" si="140"/>
        <v/>
      </c>
      <c r="BD495" s="132" t="str">
        <f t="shared" si="141"/>
        <v/>
      </c>
      <c r="BE495" s="132" t="str">
        <f t="shared" si="146"/>
        <v/>
      </c>
      <c r="BF495" s="132" t="str">
        <f t="shared" si="142"/>
        <v/>
      </c>
      <c r="BG495" s="132" t="str">
        <f t="shared" si="143"/>
        <v/>
      </c>
      <c r="BH495" s="132" t="str">
        <f t="shared" si="144"/>
        <v/>
      </c>
      <c r="BI495" s="125"/>
    </row>
    <row r="496" spans="1:61" s="132" customFormat="1" ht="13">
      <c r="A496" s="125" t="str">
        <f t="shared" si="131"/>
        <v/>
      </c>
      <c r="B496" s="130" t="str">
        <f t="shared" si="132"/>
        <v/>
      </c>
      <c r="C496" s="131"/>
      <c r="D496" s="125">
        <v>462</v>
      </c>
      <c r="E496" s="125" t="str">
        <f t="shared" si="133"/>
        <v/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35"/>
      <c r="AI496" s="125" t="str">
        <f t="shared" si="134"/>
        <v/>
      </c>
      <c r="AJ496" s="18"/>
      <c r="AK496" s="35"/>
      <c r="AL496" s="5"/>
      <c r="AM496" s="5"/>
      <c r="AN496" s="5"/>
      <c r="AO496" s="5"/>
      <c r="AP496" s="5"/>
      <c r="AQ496" s="133" t="str">
        <f t="shared" si="135"/>
        <v/>
      </c>
      <c r="AR496" s="133" t="str">
        <f t="shared" si="145"/>
        <v/>
      </c>
      <c r="AS496" s="7" t="str">
        <f>UPPER(IF($AH496="","",IF(COUNTIF($AS$34:$AS495,$AH496)&lt;1,$AH496,"")))</f>
        <v/>
      </c>
      <c r="AT496" s="133" t="str">
        <f t="shared" si="136"/>
        <v/>
      </c>
      <c r="AU496" s="19"/>
      <c r="AV496" s="16"/>
      <c r="AW496" s="134" t="str">
        <f t="shared" si="137"/>
        <v/>
      </c>
      <c r="AX496" s="5"/>
      <c r="AY496" s="144"/>
      <c r="AZ496" s="132" t="str">
        <f t="shared" si="138"/>
        <v/>
      </c>
      <c r="BA496" s="132" t="str">
        <f t="shared" si="139"/>
        <v/>
      </c>
      <c r="BB496" s="132" t="str">
        <f t="shared" si="130"/>
        <v/>
      </c>
      <c r="BC496" s="132" t="str">
        <f t="shared" si="140"/>
        <v/>
      </c>
      <c r="BD496" s="132" t="str">
        <f t="shared" si="141"/>
        <v/>
      </c>
      <c r="BE496" s="132" t="str">
        <f t="shared" si="146"/>
        <v/>
      </c>
      <c r="BF496" s="132" t="str">
        <f t="shared" si="142"/>
        <v/>
      </c>
      <c r="BG496" s="132" t="str">
        <f t="shared" si="143"/>
        <v/>
      </c>
      <c r="BH496" s="132" t="str">
        <f t="shared" si="144"/>
        <v/>
      </c>
      <c r="BI496" s="125"/>
    </row>
    <row r="497" spans="1:61" s="132" customFormat="1" ht="13">
      <c r="A497" s="125" t="str">
        <f t="shared" si="131"/>
        <v/>
      </c>
      <c r="B497" s="130" t="str">
        <f t="shared" si="132"/>
        <v/>
      </c>
      <c r="C497" s="131"/>
      <c r="D497" s="125">
        <v>463</v>
      </c>
      <c r="E497" s="125" t="str">
        <f t="shared" si="133"/>
        <v/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35"/>
      <c r="AI497" s="125" t="str">
        <f t="shared" si="134"/>
        <v/>
      </c>
      <c r="AJ497" s="18"/>
      <c r="AK497" s="35"/>
      <c r="AL497" s="5"/>
      <c r="AM497" s="5"/>
      <c r="AN497" s="5"/>
      <c r="AO497" s="5"/>
      <c r="AP497" s="5"/>
      <c r="AQ497" s="133" t="str">
        <f t="shared" si="135"/>
        <v/>
      </c>
      <c r="AR497" s="133" t="str">
        <f t="shared" si="145"/>
        <v/>
      </c>
      <c r="AS497" s="7" t="str">
        <f>UPPER(IF($AH497="","",IF(COUNTIF($AS$34:$AS496,$AH497)&lt;1,$AH497,"")))</f>
        <v/>
      </c>
      <c r="AT497" s="133" t="str">
        <f t="shared" si="136"/>
        <v/>
      </c>
      <c r="AU497" s="19"/>
      <c r="AV497" s="16"/>
      <c r="AW497" s="134" t="str">
        <f t="shared" si="137"/>
        <v/>
      </c>
      <c r="AX497" s="5"/>
      <c r="AY497" s="144"/>
      <c r="AZ497" s="132" t="str">
        <f t="shared" si="138"/>
        <v/>
      </c>
      <c r="BA497" s="132" t="str">
        <f t="shared" si="139"/>
        <v/>
      </c>
      <c r="BB497" s="132" t="str">
        <f t="shared" si="130"/>
        <v/>
      </c>
      <c r="BC497" s="132" t="str">
        <f t="shared" si="140"/>
        <v/>
      </c>
      <c r="BD497" s="132" t="str">
        <f t="shared" si="141"/>
        <v/>
      </c>
      <c r="BE497" s="132" t="str">
        <f t="shared" si="146"/>
        <v/>
      </c>
      <c r="BF497" s="132" t="str">
        <f t="shared" si="142"/>
        <v/>
      </c>
      <c r="BG497" s="132" t="str">
        <f t="shared" si="143"/>
        <v/>
      </c>
      <c r="BH497" s="132" t="str">
        <f t="shared" si="144"/>
        <v/>
      </c>
      <c r="BI497" s="125"/>
    </row>
    <row r="498" spans="1:61" s="132" customFormat="1" ht="13">
      <c r="A498" s="125" t="str">
        <f t="shared" si="131"/>
        <v/>
      </c>
      <c r="B498" s="130" t="str">
        <f t="shared" si="132"/>
        <v/>
      </c>
      <c r="C498" s="131"/>
      <c r="D498" s="125">
        <v>464</v>
      </c>
      <c r="E498" s="125" t="str">
        <f t="shared" si="133"/>
        <v/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35"/>
      <c r="AI498" s="125" t="str">
        <f t="shared" si="134"/>
        <v/>
      </c>
      <c r="AJ498" s="18"/>
      <c r="AK498" s="35"/>
      <c r="AL498" s="5"/>
      <c r="AM498" s="5"/>
      <c r="AN498" s="5"/>
      <c r="AO498" s="5"/>
      <c r="AP498" s="5"/>
      <c r="AQ498" s="133" t="str">
        <f t="shared" si="135"/>
        <v/>
      </c>
      <c r="AR498" s="133" t="str">
        <f t="shared" si="145"/>
        <v/>
      </c>
      <c r="AS498" s="7" t="str">
        <f>UPPER(IF($AH498="","",IF(COUNTIF($AS$34:$AS497,$AH498)&lt;1,$AH498,"")))</f>
        <v/>
      </c>
      <c r="AT498" s="133" t="str">
        <f t="shared" si="136"/>
        <v/>
      </c>
      <c r="AU498" s="19"/>
      <c r="AV498" s="16"/>
      <c r="AW498" s="134" t="str">
        <f t="shared" si="137"/>
        <v/>
      </c>
      <c r="AX498" s="5"/>
      <c r="AY498" s="144"/>
      <c r="AZ498" s="132" t="str">
        <f t="shared" si="138"/>
        <v/>
      </c>
      <c r="BA498" s="132" t="str">
        <f t="shared" si="139"/>
        <v/>
      </c>
      <c r="BB498" s="132" t="str">
        <f t="shared" si="130"/>
        <v/>
      </c>
      <c r="BC498" s="132" t="str">
        <f t="shared" si="140"/>
        <v/>
      </c>
      <c r="BD498" s="132" t="str">
        <f t="shared" si="141"/>
        <v/>
      </c>
      <c r="BE498" s="132" t="str">
        <f t="shared" si="146"/>
        <v/>
      </c>
      <c r="BF498" s="132" t="str">
        <f t="shared" si="142"/>
        <v/>
      </c>
      <c r="BG498" s="132" t="str">
        <f t="shared" si="143"/>
        <v/>
      </c>
      <c r="BH498" s="132" t="str">
        <f t="shared" si="144"/>
        <v/>
      </c>
      <c r="BI498" s="125"/>
    </row>
    <row r="499" spans="1:61" s="132" customFormat="1" ht="13">
      <c r="A499" s="125" t="str">
        <f t="shared" si="131"/>
        <v/>
      </c>
      <c r="B499" s="130" t="str">
        <f t="shared" si="132"/>
        <v/>
      </c>
      <c r="C499" s="131"/>
      <c r="D499" s="125">
        <v>465</v>
      </c>
      <c r="E499" s="125" t="str">
        <f t="shared" si="133"/>
        <v/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35"/>
      <c r="AI499" s="125" t="str">
        <f t="shared" si="134"/>
        <v/>
      </c>
      <c r="AJ499" s="18"/>
      <c r="AK499" s="35"/>
      <c r="AL499" s="5"/>
      <c r="AM499" s="5"/>
      <c r="AN499" s="5"/>
      <c r="AO499" s="5"/>
      <c r="AP499" s="5"/>
      <c r="AQ499" s="133" t="str">
        <f t="shared" si="135"/>
        <v/>
      </c>
      <c r="AR499" s="133" t="str">
        <f t="shared" si="145"/>
        <v/>
      </c>
      <c r="AS499" s="7" t="str">
        <f>UPPER(IF($AH499="","",IF(COUNTIF($AS$34:$AS498,$AH499)&lt;1,$AH499,"")))</f>
        <v/>
      </c>
      <c r="AT499" s="133" t="str">
        <f t="shared" si="136"/>
        <v/>
      </c>
      <c r="AU499" s="19"/>
      <c r="AV499" s="16"/>
      <c r="AW499" s="134" t="str">
        <f t="shared" si="137"/>
        <v/>
      </c>
      <c r="AX499" s="5"/>
      <c r="AY499" s="144"/>
      <c r="AZ499" s="132" t="str">
        <f t="shared" si="138"/>
        <v/>
      </c>
      <c r="BA499" s="132" t="str">
        <f t="shared" si="139"/>
        <v/>
      </c>
      <c r="BB499" s="132" t="str">
        <f t="shared" si="130"/>
        <v/>
      </c>
      <c r="BC499" s="132" t="str">
        <f t="shared" si="140"/>
        <v/>
      </c>
      <c r="BD499" s="132" t="str">
        <f t="shared" si="141"/>
        <v/>
      </c>
      <c r="BE499" s="132" t="str">
        <f t="shared" si="146"/>
        <v/>
      </c>
      <c r="BF499" s="132" t="str">
        <f t="shared" si="142"/>
        <v/>
      </c>
      <c r="BG499" s="132" t="str">
        <f t="shared" si="143"/>
        <v/>
      </c>
      <c r="BH499" s="132" t="str">
        <f t="shared" si="144"/>
        <v/>
      </c>
      <c r="BI499" s="125"/>
    </row>
    <row r="500" spans="1:61" s="132" customFormat="1" ht="13">
      <c r="A500" s="125" t="str">
        <f t="shared" si="131"/>
        <v/>
      </c>
      <c r="B500" s="130" t="str">
        <f t="shared" si="132"/>
        <v/>
      </c>
      <c r="C500" s="131"/>
      <c r="D500" s="125">
        <v>466</v>
      </c>
      <c r="E500" s="125" t="str">
        <f t="shared" si="133"/>
        <v/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35"/>
      <c r="AI500" s="125" t="str">
        <f t="shared" si="134"/>
        <v/>
      </c>
      <c r="AJ500" s="18"/>
      <c r="AK500" s="35"/>
      <c r="AL500" s="5"/>
      <c r="AM500" s="5"/>
      <c r="AN500" s="5"/>
      <c r="AO500" s="5"/>
      <c r="AP500" s="5"/>
      <c r="AQ500" s="133" t="str">
        <f t="shared" si="135"/>
        <v/>
      </c>
      <c r="AR500" s="133" t="str">
        <f t="shared" si="145"/>
        <v/>
      </c>
      <c r="AS500" s="7" t="str">
        <f>UPPER(IF($AH500="","",IF(COUNTIF($AS$34:$AS499,$AH500)&lt;1,$AH500,"")))</f>
        <v/>
      </c>
      <c r="AT500" s="133" t="str">
        <f t="shared" si="136"/>
        <v/>
      </c>
      <c r="AU500" s="19"/>
      <c r="AV500" s="16"/>
      <c r="AW500" s="134" t="str">
        <f t="shared" si="137"/>
        <v/>
      </c>
      <c r="AX500" s="5"/>
      <c r="AY500" s="144"/>
      <c r="AZ500" s="132" t="str">
        <f t="shared" si="138"/>
        <v/>
      </c>
      <c r="BA500" s="132" t="str">
        <f t="shared" si="139"/>
        <v/>
      </c>
      <c r="BB500" s="132" t="str">
        <f t="shared" si="130"/>
        <v/>
      </c>
      <c r="BC500" s="132" t="str">
        <f t="shared" si="140"/>
        <v/>
      </c>
      <c r="BD500" s="132" t="str">
        <f t="shared" si="141"/>
        <v/>
      </c>
      <c r="BE500" s="132" t="str">
        <f t="shared" si="146"/>
        <v/>
      </c>
      <c r="BF500" s="132" t="str">
        <f t="shared" si="142"/>
        <v/>
      </c>
      <c r="BG500" s="132" t="str">
        <f t="shared" si="143"/>
        <v/>
      </c>
      <c r="BH500" s="132" t="str">
        <f t="shared" si="144"/>
        <v/>
      </c>
      <c r="BI500" s="125"/>
    </row>
    <row r="501" spans="1:61" s="132" customFormat="1" ht="13">
      <c r="A501" s="125" t="str">
        <f t="shared" si="131"/>
        <v/>
      </c>
      <c r="B501" s="130" t="str">
        <f t="shared" si="132"/>
        <v/>
      </c>
      <c r="C501" s="131"/>
      <c r="D501" s="125">
        <v>467</v>
      </c>
      <c r="E501" s="125" t="str">
        <f t="shared" si="133"/>
        <v/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35"/>
      <c r="AI501" s="125" t="str">
        <f t="shared" si="134"/>
        <v/>
      </c>
      <c r="AJ501" s="18"/>
      <c r="AK501" s="35"/>
      <c r="AL501" s="5"/>
      <c r="AM501" s="5"/>
      <c r="AN501" s="5"/>
      <c r="AO501" s="5"/>
      <c r="AP501" s="5"/>
      <c r="AQ501" s="133" t="str">
        <f t="shared" si="135"/>
        <v/>
      </c>
      <c r="AR501" s="133" t="str">
        <f t="shared" si="145"/>
        <v/>
      </c>
      <c r="AS501" s="7" t="str">
        <f>UPPER(IF($AH501="","",IF(COUNTIF($AS$34:$AS500,$AH501)&lt;1,$AH501,"")))</f>
        <v/>
      </c>
      <c r="AT501" s="133" t="str">
        <f t="shared" si="136"/>
        <v/>
      </c>
      <c r="AU501" s="19"/>
      <c r="AV501" s="16"/>
      <c r="AW501" s="134" t="str">
        <f t="shared" si="137"/>
        <v/>
      </c>
      <c r="AX501" s="5"/>
      <c r="AY501" s="144"/>
      <c r="AZ501" s="132" t="str">
        <f t="shared" si="138"/>
        <v/>
      </c>
      <c r="BA501" s="132" t="str">
        <f t="shared" si="139"/>
        <v/>
      </c>
      <c r="BB501" s="132" t="str">
        <f t="shared" si="130"/>
        <v/>
      </c>
      <c r="BC501" s="132" t="str">
        <f t="shared" si="140"/>
        <v/>
      </c>
      <c r="BD501" s="132" t="str">
        <f t="shared" si="141"/>
        <v/>
      </c>
      <c r="BE501" s="132" t="str">
        <f t="shared" si="146"/>
        <v/>
      </c>
      <c r="BF501" s="132" t="str">
        <f t="shared" si="142"/>
        <v/>
      </c>
      <c r="BG501" s="132" t="str">
        <f t="shared" si="143"/>
        <v/>
      </c>
      <c r="BH501" s="132" t="str">
        <f t="shared" si="144"/>
        <v/>
      </c>
      <c r="BI501" s="125"/>
    </row>
    <row r="502" spans="1:61" s="132" customFormat="1" ht="13">
      <c r="A502" s="125" t="str">
        <f t="shared" si="131"/>
        <v/>
      </c>
      <c r="B502" s="130" t="str">
        <f t="shared" si="132"/>
        <v/>
      </c>
      <c r="C502" s="131"/>
      <c r="D502" s="125">
        <v>468</v>
      </c>
      <c r="E502" s="125" t="str">
        <f t="shared" si="133"/>
        <v/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35"/>
      <c r="AI502" s="125" t="str">
        <f t="shared" si="134"/>
        <v/>
      </c>
      <c r="AJ502" s="18"/>
      <c r="AK502" s="35"/>
      <c r="AL502" s="5"/>
      <c r="AM502" s="5"/>
      <c r="AN502" s="5"/>
      <c r="AO502" s="5"/>
      <c r="AP502" s="5"/>
      <c r="AQ502" s="133" t="str">
        <f t="shared" si="135"/>
        <v/>
      </c>
      <c r="AR502" s="133" t="str">
        <f t="shared" si="145"/>
        <v/>
      </c>
      <c r="AS502" s="7" t="str">
        <f>UPPER(IF($AH502="","",IF(COUNTIF($AS$34:$AS501,$AH502)&lt;1,$AH502,"")))</f>
        <v/>
      </c>
      <c r="AT502" s="133" t="str">
        <f t="shared" si="136"/>
        <v/>
      </c>
      <c r="AU502" s="19"/>
      <c r="AV502" s="16"/>
      <c r="AW502" s="134" t="str">
        <f t="shared" si="137"/>
        <v/>
      </c>
      <c r="AX502" s="5"/>
      <c r="AY502" s="144"/>
      <c r="AZ502" s="132" t="str">
        <f t="shared" si="138"/>
        <v/>
      </c>
      <c r="BA502" s="132" t="str">
        <f t="shared" si="139"/>
        <v/>
      </c>
      <c r="BB502" s="132" t="str">
        <f t="shared" si="130"/>
        <v/>
      </c>
      <c r="BC502" s="132" t="str">
        <f t="shared" si="140"/>
        <v/>
      </c>
      <c r="BD502" s="132" t="str">
        <f t="shared" si="141"/>
        <v/>
      </c>
      <c r="BE502" s="132" t="str">
        <f t="shared" si="146"/>
        <v/>
      </c>
      <c r="BF502" s="132" t="str">
        <f t="shared" si="142"/>
        <v/>
      </c>
      <c r="BG502" s="132" t="str">
        <f t="shared" si="143"/>
        <v/>
      </c>
      <c r="BH502" s="132" t="str">
        <f t="shared" si="144"/>
        <v/>
      </c>
      <c r="BI502" s="125"/>
    </row>
    <row r="503" spans="1:61" s="132" customFormat="1" ht="13">
      <c r="A503" s="125" t="str">
        <f t="shared" si="131"/>
        <v/>
      </c>
      <c r="B503" s="130" t="str">
        <f t="shared" si="132"/>
        <v/>
      </c>
      <c r="C503" s="131"/>
      <c r="D503" s="125">
        <v>469</v>
      </c>
      <c r="E503" s="125" t="str">
        <f t="shared" si="133"/>
        <v/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35"/>
      <c r="AI503" s="125" t="str">
        <f t="shared" si="134"/>
        <v/>
      </c>
      <c r="AJ503" s="18"/>
      <c r="AK503" s="35"/>
      <c r="AL503" s="5"/>
      <c r="AM503" s="5"/>
      <c r="AN503" s="5"/>
      <c r="AO503" s="5"/>
      <c r="AP503" s="5"/>
      <c r="AQ503" s="133" t="str">
        <f t="shared" si="135"/>
        <v/>
      </c>
      <c r="AR503" s="133" t="str">
        <f t="shared" si="145"/>
        <v/>
      </c>
      <c r="AS503" s="7" t="str">
        <f>UPPER(IF($AH503="","",IF(COUNTIF($AS$34:$AS502,$AH503)&lt;1,$AH503,"")))</f>
        <v/>
      </c>
      <c r="AT503" s="133" t="str">
        <f t="shared" si="136"/>
        <v/>
      </c>
      <c r="AU503" s="19"/>
      <c r="AV503" s="16"/>
      <c r="AW503" s="134" t="str">
        <f t="shared" si="137"/>
        <v/>
      </c>
      <c r="AX503" s="5"/>
      <c r="AY503" s="144"/>
      <c r="AZ503" s="132" t="str">
        <f t="shared" si="138"/>
        <v/>
      </c>
      <c r="BA503" s="132" t="str">
        <f t="shared" si="139"/>
        <v/>
      </c>
      <c r="BB503" s="132" t="str">
        <f t="shared" si="130"/>
        <v/>
      </c>
      <c r="BC503" s="132" t="str">
        <f t="shared" si="140"/>
        <v/>
      </c>
      <c r="BD503" s="132" t="str">
        <f t="shared" si="141"/>
        <v/>
      </c>
      <c r="BE503" s="132" t="str">
        <f t="shared" si="146"/>
        <v/>
      </c>
      <c r="BF503" s="132" t="str">
        <f t="shared" si="142"/>
        <v/>
      </c>
      <c r="BG503" s="132" t="str">
        <f t="shared" si="143"/>
        <v/>
      </c>
      <c r="BH503" s="132" t="str">
        <f t="shared" si="144"/>
        <v/>
      </c>
      <c r="BI503" s="125"/>
    </row>
    <row r="504" spans="1:61" s="132" customFormat="1" ht="13">
      <c r="A504" s="125" t="str">
        <f t="shared" si="131"/>
        <v/>
      </c>
      <c r="B504" s="130" t="str">
        <f t="shared" si="132"/>
        <v/>
      </c>
      <c r="C504" s="131"/>
      <c r="D504" s="125">
        <v>470</v>
      </c>
      <c r="E504" s="125" t="str">
        <f t="shared" si="133"/>
        <v/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35"/>
      <c r="AI504" s="125" t="str">
        <f t="shared" si="134"/>
        <v/>
      </c>
      <c r="AJ504" s="18"/>
      <c r="AK504" s="35"/>
      <c r="AL504" s="5"/>
      <c r="AM504" s="5"/>
      <c r="AN504" s="5"/>
      <c r="AO504" s="5"/>
      <c r="AP504" s="5"/>
      <c r="AQ504" s="133" t="str">
        <f t="shared" si="135"/>
        <v/>
      </c>
      <c r="AR504" s="133" t="str">
        <f t="shared" si="145"/>
        <v/>
      </c>
      <c r="AS504" s="7" t="str">
        <f>UPPER(IF($AH504="","",IF(COUNTIF($AS$34:$AS503,$AH504)&lt;1,$AH504,"")))</f>
        <v/>
      </c>
      <c r="AT504" s="133" t="str">
        <f t="shared" si="136"/>
        <v/>
      </c>
      <c r="AU504" s="19"/>
      <c r="AV504" s="16"/>
      <c r="AW504" s="134" t="str">
        <f t="shared" si="137"/>
        <v/>
      </c>
      <c r="AX504" s="5"/>
      <c r="AY504" s="144"/>
      <c r="AZ504" s="132" t="str">
        <f t="shared" si="138"/>
        <v/>
      </c>
      <c r="BA504" s="132" t="str">
        <f t="shared" si="139"/>
        <v/>
      </c>
      <c r="BB504" s="132" t="str">
        <f t="shared" si="130"/>
        <v/>
      </c>
      <c r="BC504" s="132" t="str">
        <f t="shared" si="140"/>
        <v/>
      </c>
      <c r="BD504" s="132" t="str">
        <f t="shared" si="141"/>
        <v/>
      </c>
      <c r="BE504" s="132" t="str">
        <f t="shared" si="146"/>
        <v/>
      </c>
      <c r="BF504" s="132" t="str">
        <f t="shared" si="142"/>
        <v/>
      </c>
      <c r="BG504" s="132" t="str">
        <f t="shared" si="143"/>
        <v/>
      </c>
      <c r="BH504" s="132" t="str">
        <f t="shared" si="144"/>
        <v/>
      </c>
      <c r="BI504" s="125"/>
    </row>
    <row r="505" spans="1:61" s="132" customFormat="1" ht="13">
      <c r="A505" s="125" t="str">
        <f t="shared" si="131"/>
        <v/>
      </c>
      <c r="B505" s="130" t="str">
        <f t="shared" si="132"/>
        <v/>
      </c>
      <c r="C505" s="131"/>
      <c r="D505" s="125">
        <v>471</v>
      </c>
      <c r="E505" s="125" t="str">
        <f t="shared" si="133"/>
        <v/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35"/>
      <c r="AI505" s="125" t="str">
        <f t="shared" si="134"/>
        <v/>
      </c>
      <c r="AJ505" s="18"/>
      <c r="AK505" s="35"/>
      <c r="AL505" s="5"/>
      <c r="AM505" s="5"/>
      <c r="AN505" s="5"/>
      <c r="AO505" s="5"/>
      <c r="AP505" s="5"/>
      <c r="AQ505" s="133" t="str">
        <f t="shared" si="135"/>
        <v/>
      </c>
      <c r="AR505" s="133" t="str">
        <f t="shared" si="145"/>
        <v/>
      </c>
      <c r="AS505" s="7" t="str">
        <f>UPPER(IF($AH505="","",IF(COUNTIF($AS$34:$AS504,$AH505)&lt;1,$AH505,"")))</f>
        <v/>
      </c>
      <c r="AT505" s="133" t="str">
        <f t="shared" si="136"/>
        <v/>
      </c>
      <c r="AU505" s="19"/>
      <c r="AV505" s="16"/>
      <c r="AW505" s="134" t="str">
        <f t="shared" si="137"/>
        <v/>
      </c>
      <c r="AX505" s="5"/>
      <c r="AY505" s="144"/>
      <c r="AZ505" s="132" t="str">
        <f t="shared" si="138"/>
        <v/>
      </c>
      <c r="BA505" s="132" t="str">
        <f t="shared" si="139"/>
        <v/>
      </c>
      <c r="BB505" s="132" t="str">
        <f t="shared" si="130"/>
        <v/>
      </c>
      <c r="BC505" s="132" t="str">
        <f t="shared" si="140"/>
        <v/>
      </c>
      <c r="BD505" s="132" t="str">
        <f t="shared" si="141"/>
        <v/>
      </c>
      <c r="BE505" s="132" t="str">
        <f t="shared" si="146"/>
        <v/>
      </c>
      <c r="BF505" s="132" t="str">
        <f t="shared" si="142"/>
        <v/>
      </c>
      <c r="BG505" s="132" t="str">
        <f t="shared" si="143"/>
        <v/>
      </c>
      <c r="BH505" s="132" t="str">
        <f t="shared" si="144"/>
        <v/>
      </c>
      <c r="BI505" s="125"/>
    </row>
    <row r="506" spans="1:61" s="132" customFormat="1" ht="13">
      <c r="A506" s="125" t="str">
        <f t="shared" si="131"/>
        <v/>
      </c>
      <c r="B506" s="130" t="str">
        <f t="shared" si="132"/>
        <v/>
      </c>
      <c r="C506" s="131"/>
      <c r="D506" s="125">
        <v>472</v>
      </c>
      <c r="E506" s="125" t="str">
        <f t="shared" si="133"/>
        <v/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35"/>
      <c r="AI506" s="125" t="str">
        <f t="shared" si="134"/>
        <v/>
      </c>
      <c r="AJ506" s="18"/>
      <c r="AK506" s="35"/>
      <c r="AL506" s="5"/>
      <c r="AM506" s="5"/>
      <c r="AN506" s="5"/>
      <c r="AO506" s="5"/>
      <c r="AP506" s="5"/>
      <c r="AQ506" s="133" t="str">
        <f t="shared" si="135"/>
        <v/>
      </c>
      <c r="AR506" s="133" t="str">
        <f t="shared" si="145"/>
        <v/>
      </c>
      <c r="AS506" s="7" t="str">
        <f>UPPER(IF($AH506="","",IF(COUNTIF($AS$34:$AS505,$AH506)&lt;1,$AH506,"")))</f>
        <v/>
      </c>
      <c r="AT506" s="133" t="str">
        <f t="shared" si="136"/>
        <v/>
      </c>
      <c r="AU506" s="19"/>
      <c r="AV506" s="16"/>
      <c r="AW506" s="134" t="str">
        <f t="shared" si="137"/>
        <v/>
      </c>
      <c r="AX506" s="5"/>
      <c r="AY506" s="144"/>
      <c r="AZ506" s="132" t="str">
        <f t="shared" si="138"/>
        <v/>
      </c>
      <c r="BA506" s="132" t="str">
        <f t="shared" si="139"/>
        <v/>
      </c>
      <c r="BB506" s="132" t="str">
        <f t="shared" si="130"/>
        <v/>
      </c>
      <c r="BC506" s="132" t="str">
        <f t="shared" si="140"/>
        <v/>
      </c>
      <c r="BD506" s="132" t="str">
        <f t="shared" si="141"/>
        <v/>
      </c>
      <c r="BE506" s="132" t="str">
        <f t="shared" si="146"/>
        <v/>
      </c>
      <c r="BF506" s="132" t="str">
        <f t="shared" si="142"/>
        <v/>
      </c>
      <c r="BG506" s="132" t="str">
        <f t="shared" si="143"/>
        <v/>
      </c>
      <c r="BH506" s="132" t="str">
        <f t="shared" si="144"/>
        <v/>
      </c>
      <c r="BI506" s="125"/>
    </row>
    <row r="507" spans="1:61" s="132" customFormat="1" ht="13">
      <c r="A507" s="125" t="str">
        <f t="shared" si="131"/>
        <v/>
      </c>
      <c r="B507" s="130" t="str">
        <f t="shared" si="132"/>
        <v/>
      </c>
      <c r="C507" s="131"/>
      <c r="D507" s="125">
        <v>473</v>
      </c>
      <c r="E507" s="125" t="str">
        <f t="shared" si="133"/>
        <v/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35"/>
      <c r="AI507" s="125" t="str">
        <f t="shared" si="134"/>
        <v/>
      </c>
      <c r="AJ507" s="18"/>
      <c r="AK507" s="35"/>
      <c r="AL507" s="5"/>
      <c r="AM507" s="5"/>
      <c r="AN507" s="5"/>
      <c r="AO507" s="5"/>
      <c r="AP507" s="5"/>
      <c r="AQ507" s="133" t="str">
        <f t="shared" si="135"/>
        <v/>
      </c>
      <c r="AR507" s="133" t="str">
        <f t="shared" si="145"/>
        <v/>
      </c>
      <c r="AS507" s="7" t="str">
        <f>UPPER(IF($AH507="","",IF(COUNTIF($AS$34:$AS506,$AH507)&lt;1,$AH507,"")))</f>
        <v/>
      </c>
      <c r="AT507" s="133" t="str">
        <f t="shared" si="136"/>
        <v/>
      </c>
      <c r="AU507" s="19"/>
      <c r="AV507" s="16"/>
      <c r="AW507" s="134" t="str">
        <f t="shared" si="137"/>
        <v/>
      </c>
      <c r="AX507" s="5"/>
      <c r="AY507" s="144"/>
      <c r="AZ507" s="132" t="str">
        <f t="shared" si="138"/>
        <v/>
      </c>
      <c r="BA507" s="132" t="str">
        <f t="shared" si="139"/>
        <v/>
      </c>
      <c r="BB507" s="132" t="str">
        <f t="shared" si="130"/>
        <v/>
      </c>
      <c r="BC507" s="132" t="str">
        <f t="shared" si="140"/>
        <v/>
      </c>
      <c r="BD507" s="132" t="str">
        <f t="shared" si="141"/>
        <v/>
      </c>
      <c r="BE507" s="132" t="str">
        <f t="shared" si="146"/>
        <v/>
      </c>
      <c r="BF507" s="132" t="str">
        <f t="shared" si="142"/>
        <v/>
      </c>
      <c r="BG507" s="132" t="str">
        <f t="shared" si="143"/>
        <v/>
      </c>
      <c r="BH507" s="132" t="str">
        <f t="shared" si="144"/>
        <v/>
      </c>
      <c r="BI507" s="125"/>
    </row>
    <row r="508" spans="1:61" s="132" customFormat="1" ht="13">
      <c r="A508" s="125" t="str">
        <f t="shared" si="131"/>
        <v/>
      </c>
      <c r="B508" s="130" t="str">
        <f t="shared" si="132"/>
        <v/>
      </c>
      <c r="C508" s="131"/>
      <c r="D508" s="125">
        <v>474</v>
      </c>
      <c r="E508" s="125" t="str">
        <f t="shared" si="133"/>
        <v/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35"/>
      <c r="AI508" s="125" t="str">
        <f t="shared" si="134"/>
        <v/>
      </c>
      <c r="AJ508" s="18"/>
      <c r="AK508" s="35"/>
      <c r="AL508" s="5"/>
      <c r="AM508" s="5"/>
      <c r="AN508" s="5"/>
      <c r="AO508" s="5"/>
      <c r="AP508" s="5"/>
      <c r="AQ508" s="133" t="str">
        <f t="shared" si="135"/>
        <v/>
      </c>
      <c r="AR508" s="133" t="str">
        <f t="shared" si="145"/>
        <v/>
      </c>
      <c r="AS508" s="7" t="str">
        <f>UPPER(IF($AH508="","",IF(COUNTIF($AS$34:$AS507,$AH508)&lt;1,$AH508,"")))</f>
        <v/>
      </c>
      <c r="AT508" s="133" t="str">
        <f t="shared" si="136"/>
        <v/>
      </c>
      <c r="AU508" s="19"/>
      <c r="AV508" s="16"/>
      <c r="AW508" s="134" t="str">
        <f t="shared" si="137"/>
        <v/>
      </c>
      <c r="AX508" s="5"/>
      <c r="AY508" s="144"/>
      <c r="AZ508" s="132" t="str">
        <f t="shared" si="138"/>
        <v/>
      </c>
      <c r="BA508" s="132" t="str">
        <f t="shared" si="139"/>
        <v/>
      </c>
      <c r="BB508" s="132" t="str">
        <f t="shared" si="130"/>
        <v/>
      </c>
      <c r="BC508" s="132" t="str">
        <f t="shared" si="140"/>
        <v/>
      </c>
      <c r="BD508" s="132" t="str">
        <f t="shared" si="141"/>
        <v/>
      </c>
      <c r="BE508" s="132" t="str">
        <f t="shared" si="146"/>
        <v/>
      </c>
      <c r="BF508" s="132" t="str">
        <f t="shared" si="142"/>
        <v/>
      </c>
      <c r="BG508" s="132" t="str">
        <f t="shared" si="143"/>
        <v/>
      </c>
      <c r="BH508" s="132" t="str">
        <f t="shared" si="144"/>
        <v/>
      </c>
      <c r="BI508" s="125"/>
    </row>
    <row r="509" spans="1:61" s="132" customFormat="1" ht="13">
      <c r="A509" s="125" t="str">
        <f t="shared" si="131"/>
        <v/>
      </c>
      <c r="B509" s="130" t="str">
        <f t="shared" si="132"/>
        <v/>
      </c>
      <c r="C509" s="131"/>
      <c r="D509" s="125">
        <v>475</v>
      </c>
      <c r="E509" s="125" t="str">
        <f t="shared" si="133"/>
        <v/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35"/>
      <c r="AI509" s="125" t="str">
        <f t="shared" si="134"/>
        <v/>
      </c>
      <c r="AJ509" s="18"/>
      <c r="AK509" s="35"/>
      <c r="AL509" s="5"/>
      <c r="AM509" s="5"/>
      <c r="AN509" s="5"/>
      <c r="AO509" s="5"/>
      <c r="AP509" s="5"/>
      <c r="AQ509" s="133" t="str">
        <f t="shared" si="135"/>
        <v/>
      </c>
      <c r="AR509" s="133" t="str">
        <f t="shared" si="145"/>
        <v/>
      </c>
      <c r="AS509" s="7" t="str">
        <f>UPPER(IF($AH509="","",IF(COUNTIF($AS$34:$AS508,$AH509)&lt;1,$AH509,"")))</f>
        <v/>
      </c>
      <c r="AT509" s="133" t="str">
        <f t="shared" si="136"/>
        <v/>
      </c>
      <c r="AU509" s="19"/>
      <c r="AV509" s="16"/>
      <c r="AW509" s="134" t="str">
        <f t="shared" si="137"/>
        <v/>
      </c>
      <c r="AX509" s="5"/>
      <c r="AY509" s="144"/>
      <c r="AZ509" s="132" t="str">
        <f t="shared" si="138"/>
        <v/>
      </c>
      <c r="BA509" s="132" t="str">
        <f t="shared" si="139"/>
        <v/>
      </c>
      <c r="BB509" s="132" t="str">
        <f t="shared" si="130"/>
        <v/>
      </c>
      <c r="BC509" s="132" t="str">
        <f t="shared" si="140"/>
        <v/>
      </c>
      <c r="BD509" s="132" t="str">
        <f t="shared" si="141"/>
        <v/>
      </c>
      <c r="BE509" s="132" t="str">
        <f t="shared" si="146"/>
        <v/>
      </c>
      <c r="BF509" s="132" t="str">
        <f t="shared" si="142"/>
        <v/>
      </c>
      <c r="BG509" s="132" t="str">
        <f t="shared" si="143"/>
        <v/>
      </c>
      <c r="BH509" s="132" t="str">
        <f t="shared" si="144"/>
        <v/>
      </c>
      <c r="BI509" s="125"/>
    </row>
    <row r="510" spans="1:61" s="132" customFormat="1" ht="13">
      <c r="A510" s="125" t="str">
        <f t="shared" si="131"/>
        <v/>
      </c>
      <c r="B510" s="130" t="str">
        <f t="shared" si="132"/>
        <v/>
      </c>
      <c r="C510" s="131"/>
      <c r="D510" s="125">
        <v>476</v>
      </c>
      <c r="E510" s="125" t="str">
        <f t="shared" si="133"/>
        <v/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35"/>
      <c r="AI510" s="125" t="str">
        <f t="shared" si="134"/>
        <v/>
      </c>
      <c r="AJ510" s="18"/>
      <c r="AK510" s="35"/>
      <c r="AL510" s="5"/>
      <c r="AM510" s="5"/>
      <c r="AN510" s="5"/>
      <c r="AO510" s="5"/>
      <c r="AP510" s="5"/>
      <c r="AQ510" s="133" t="str">
        <f t="shared" si="135"/>
        <v/>
      </c>
      <c r="AR510" s="133" t="str">
        <f t="shared" si="145"/>
        <v/>
      </c>
      <c r="AS510" s="7" t="str">
        <f>UPPER(IF($AH510="","",IF(COUNTIF($AS$34:$AS509,$AH510)&lt;1,$AH510,"")))</f>
        <v/>
      </c>
      <c r="AT510" s="133" t="str">
        <f t="shared" si="136"/>
        <v/>
      </c>
      <c r="AU510" s="19"/>
      <c r="AV510" s="16"/>
      <c r="AW510" s="134" t="str">
        <f t="shared" si="137"/>
        <v/>
      </c>
      <c r="AX510" s="5"/>
      <c r="AY510" s="144"/>
      <c r="AZ510" s="132" t="str">
        <f t="shared" si="138"/>
        <v/>
      </c>
      <c r="BA510" s="132" t="str">
        <f t="shared" si="139"/>
        <v/>
      </c>
      <c r="BB510" s="132" t="str">
        <f t="shared" si="130"/>
        <v/>
      </c>
      <c r="BC510" s="132" t="str">
        <f t="shared" si="140"/>
        <v/>
      </c>
      <c r="BD510" s="132" t="str">
        <f t="shared" si="141"/>
        <v/>
      </c>
      <c r="BE510" s="132" t="str">
        <f t="shared" si="146"/>
        <v/>
      </c>
      <c r="BF510" s="132" t="str">
        <f t="shared" si="142"/>
        <v/>
      </c>
      <c r="BG510" s="132" t="str">
        <f t="shared" si="143"/>
        <v/>
      </c>
      <c r="BH510" s="132" t="str">
        <f t="shared" si="144"/>
        <v/>
      </c>
      <c r="BI510" s="125"/>
    </row>
    <row r="511" spans="1:61" s="132" customFormat="1" ht="13">
      <c r="A511" s="125" t="str">
        <f t="shared" si="131"/>
        <v/>
      </c>
      <c r="B511" s="130" t="str">
        <f t="shared" si="132"/>
        <v/>
      </c>
      <c r="C511" s="131"/>
      <c r="D511" s="125">
        <v>477</v>
      </c>
      <c r="E511" s="125" t="str">
        <f t="shared" si="133"/>
        <v/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35"/>
      <c r="AI511" s="125" t="str">
        <f t="shared" si="134"/>
        <v/>
      </c>
      <c r="AJ511" s="18"/>
      <c r="AK511" s="35"/>
      <c r="AL511" s="5"/>
      <c r="AM511" s="5"/>
      <c r="AN511" s="5"/>
      <c r="AO511" s="5"/>
      <c r="AP511" s="5"/>
      <c r="AQ511" s="133" t="str">
        <f t="shared" si="135"/>
        <v/>
      </c>
      <c r="AR511" s="133" t="str">
        <f t="shared" si="145"/>
        <v/>
      </c>
      <c r="AS511" s="7" t="str">
        <f>UPPER(IF($AH511="","",IF(COUNTIF($AS$34:$AS510,$AH511)&lt;1,$AH511,"")))</f>
        <v/>
      </c>
      <c r="AT511" s="133" t="str">
        <f t="shared" si="136"/>
        <v/>
      </c>
      <c r="AU511" s="19"/>
      <c r="AV511" s="16"/>
      <c r="AW511" s="134" t="str">
        <f t="shared" si="137"/>
        <v/>
      </c>
      <c r="AX511" s="5"/>
      <c r="AY511" s="144"/>
      <c r="AZ511" s="132" t="str">
        <f t="shared" si="138"/>
        <v/>
      </c>
      <c r="BA511" s="132" t="str">
        <f t="shared" si="139"/>
        <v/>
      </c>
      <c r="BB511" s="132" t="str">
        <f t="shared" si="130"/>
        <v/>
      </c>
      <c r="BC511" s="132" t="str">
        <f t="shared" si="140"/>
        <v/>
      </c>
      <c r="BD511" s="132" t="str">
        <f t="shared" si="141"/>
        <v/>
      </c>
      <c r="BE511" s="132" t="str">
        <f t="shared" si="146"/>
        <v/>
      </c>
      <c r="BF511" s="132" t="str">
        <f t="shared" si="142"/>
        <v/>
      </c>
      <c r="BG511" s="132" t="str">
        <f t="shared" si="143"/>
        <v/>
      </c>
      <c r="BH511" s="132" t="str">
        <f t="shared" si="144"/>
        <v/>
      </c>
      <c r="BI511" s="125"/>
    </row>
    <row r="512" spans="1:61" s="132" customFormat="1" ht="13">
      <c r="A512" s="125" t="str">
        <f t="shared" si="131"/>
        <v/>
      </c>
      <c r="B512" s="130" t="str">
        <f t="shared" si="132"/>
        <v/>
      </c>
      <c r="C512" s="131"/>
      <c r="D512" s="125">
        <v>478</v>
      </c>
      <c r="E512" s="125" t="str">
        <f t="shared" si="133"/>
        <v/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35"/>
      <c r="AI512" s="125" t="str">
        <f t="shared" si="134"/>
        <v/>
      </c>
      <c r="AJ512" s="18"/>
      <c r="AK512" s="35"/>
      <c r="AL512" s="5"/>
      <c r="AM512" s="5"/>
      <c r="AN512" s="5"/>
      <c r="AO512" s="5"/>
      <c r="AP512" s="5"/>
      <c r="AQ512" s="133" t="str">
        <f t="shared" si="135"/>
        <v/>
      </c>
      <c r="AR512" s="133" t="str">
        <f t="shared" si="145"/>
        <v/>
      </c>
      <c r="AS512" s="7" t="str">
        <f>UPPER(IF($AH512="","",IF(COUNTIF($AS$34:$AS511,$AH512)&lt;1,$AH512,"")))</f>
        <v/>
      </c>
      <c r="AT512" s="133" t="str">
        <f t="shared" si="136"/>
        <v/>
      </c>
      <c r="AU512" s="19"/>
      <c r="AV512" s="16"/>
      <c r="AW512" s="134" t="str">
        <f t="shared" si="137"/>
        <v/>
      </c>
      <c r="AX512" s="5"/>
      <c r="AY512" s="144"/>
      <c r="AZ512" s="132" t="str">
        <f t="shared" si="138"/>
        <v/>
      </c>
      <c r="BA512" s="132" t="str">
        <f t="shared" si="139"/>
        <v/>
      </c>
      <c r="BB512" s="132" t="str">
        <f t="shared" si="130"/>
        <v/>
      </c>
      <c r="BC512" s="132" t="str">
        <f t="shared" si="140"/>
        <v/>
      </c>
      <c r="BD512" s="132" t="str">
        <f t="shared" si="141"/>
        <v/>
      </c>
      <c r="BE512" s="132" t="str">
        <f t="shared" si="146"/>
        <v/>
      </c>
      <c r="BF512" s="132" t="str">
        <f t="shared" si="142"/>
        <v/>
      </c>
      <c r="BG512" s="132" t="str">
        <f t="shared" si="143"/>
        <v/>
      </c>
      <c r="BH512" s="132" t="str">
        <f t="shared" si="144"/>
        <v/>
      </c>
      <c r="BI512" s="125"/>
    </row>
    <row r="513" spans="1:61" s="132" customFormat="1" ht="13">
      <c r="A513" s="125" t="str">
        <f t="shared" si="131"/>
        <v/>
      </c>
      <c r="B513" s="130" t="str">
        <f t="shared" si="132"/>
        <v/>
      </c>
      <c r="C513" s="131"/>
      <c r="D513" s="125">
        <v>479</v>
      </c>
      <c r="E513" s="125" t="str">
        <f t="shared" si="133"/>
        <v/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35"/>
      <c r="AI513" s="125" t="str">
        <f t="shared" si="134"/>
        <v/>
      </c>
      <c r="AJ513" s="18"/>
      <c r="AK513" s="35"/>
      <c r="AL513" s="5"/>
      <c r="AM513" s="5"/>
      <c r="AN513" s="5"/>
      <c r="AO513" s="5"/>
      <c r="AP513" s="5"/>
      <c r="AQ513" s="133" t="str">
        <f t="shared" si="135"/>
        <v/>
      </c>
      <c r="AR513" s="133" t="str">
        <f t="shared" si="145"/>
        <v/>
      </c>
      <c r="AS513" s="7" t="str">
        <f>UPPER(IF($AH513="","",IF(COUNTIF($AS$34:$AS512,$AH513)&lt;1,$AH513,"")))</f>
        <v/>
      </c>
      <c r="AT513" s="133" t="str">
        <f t="shared" si="136"/>
        <v/>
      </c>
      <c r="AU513" s="19"/>
      <c r="AV513" s="16"/>
      <c r="AW513" s="134" t="str">
        <f t="shared" si="137"/>
        <v/>
      </c>
      <c r="AX513" s="5"/>
      <c r="AY513" s="144"/>
      <c r="AZ513" s="132" t="str">
        <f t="shared" si="138"/>
        <v/>
      </c>
      <c r="BA513" s="132" t="str">
        <f t="shared" si="139"/>
        <v/>
      </c>
      <c r="BB513" s="132" t="str">
        <f t="shared" si="130"/>
        <v/>
      </c>
      <c r="BC513" s="132" t="str">
        <f t="shared" si="140"/>
        <v/>
      </c>
      <c r="BD513" s="132" t="str">
        <f t="shared" si="141"/>
        <v/>
      </c>
      <c r="BE513" s="132" t="str">
        <f t="shared" si="146"/>
        <v/>
      </c>
      <c r="BF513" s="132" t="str">
        <f t="shared" si="142"/>
        <v/>
      </c>
      <c r="BG513" s="132" t="str">
        <f t="shared" si="143"/>
        <v/>
      </c>
      <c r="BH513" s="132" t="str">
        <f t="shared" si="144"/>
        <v/>
      </c>
      <c r="BI513" s="125"/>
    </row>
    <row r="514" spans="1:61" s="132" customFormat="1" ht="13">
      <c r="A514" s="125" t="str">
        <f t="shared" si="131"/>
        <v/>
      </c>
      <c r="B514" s="130" t="str">
        <f t="shared" si="132"/>
        <v/>
      </c>
      <c r="C514" s="131"/>
      <c r="D514" s="125">
        <v>480</v>
      </c>
      <c r="E514" s="125" t="str">
        <f t="shared" si="133"/>
        <v/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35"/>
      <c r="AI514" s="125" t="str">
        <f t="shared" si="134"/>
        <v/>
      </c>
      <c r="AJ514" s="18"/>
      <c r="AK514" s="35"/>
      <c r="AL514" s="5"/>
      <c r="AM514" s="5"/>
      <c r="AN514" s="5"/>
      <c r="AO514" s="5"/>
      <c r="AP514" s="5"/>
      <c r="AQ514" s="133" t="str">
        <f t="shared" si="135"/>
        <v/>
      </c>
      <c r="AR514" s="133" t="str">
        <f t="shared" si="145"/>
        <v/>
      </c>
      <c r="AS514" s="7" t="str">
        <f>UPPER(IF($AH514="","",IF(COUNTIF($AS$34:$AS513,$AH514)&lt;1,$AH514,"")))</f>
        <v/>
      </c>
      <c r="AT514" s="133" t="str">
        <f t="shared" si="136"/>
        <v/>
      </c>
      <c r="AU514" s="19"/>
      <c r="AV514" s="16"/>
      <c r="AW514" s="134" t="str">
        <f t="shared" si="137"/>
        <v/>
      </c>
      <c r="AX514" s="5"/>
      <c r="AY514" s="144"/>
      <c r="AZ514" s="132" t="str">
        <f t="shared" si="138"/>
        <v/>
      </c>
      <c r="BA514" s="132" t="str">
        <f t="shared" si="139"/>
        <v/>
      </c>
      <c r="BB514" s="132" t="str">
        <f t="shared" si="130"/>
        <v/>
      </c>
      <c r="BC514" s="132" t="str">
        <f t="shared" si="140"/>
        <v/>
      </c>
      <c r="BD514" s="132" t="str">
        <f t="shared" si="141"/>
        <v/>
      </c>
      <c r="BE514" s="132" t="str">
        <f t="shared" si="146"/>
        <v/>
      </c>
      <c r="BF514" s="132" t="str">
        <f t="shared" si="142"/>
        <v/>
      </c>
      <c r="BG514" s="132" t="str">
        <f t="shared" si="143"/>
        <v/>
      </c>
      <c r="BH514" s="132" t="str">
        <f t="shared" si="144"/>
        <v/>
      </c>
      <c r="BI514" s="125"/>
    </row>
    <row r="515" spans="1:61" s="132" customFormat="1" ht="13">
      <c r="A515" s="125" t="str">
        <f t="shared" si="131"/>
        <v/>
      </c>
      <c r="B515" s="130" t="str">
        <f t="shared" si="132"/>
        <v/>
      </c>
      <c r="C515" s="131"/>
      <c r="D515" s="125">
        <v>481</v>
      </c>
      <c r="E515" s="125" t="str">
        <f t="shared" si="133"/>
        <v/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35"/>
      <c r="AI515" s="125" t="str">
        <f t="shared" si="134"/>
        <v/>
      </c>
      <c r="AJ515" s="18"/>
      <c r="AK515" s="35"/>
      <c r="AL515" s="5"/>
      <c r="AM515" s="5"/>
      <c r="AN515" s="5"/>
      <c r="AO515" s="5"/>
      <c r="AP515" s="5"/>
      <c r="AQ515" s="133" t="str">
        <f t="shared" si="135"/>
        <v/>
      </c>
      <c r="AR515" s="133" t="str">
        <f t="shared" si="145"/>
        <v/>
      </c>
      <c r="AS515" s="7" t="str">
        <f>UPPER(IF($AH515="","",IF(COUNTIF($AS$34:$AS514,$AH515)&lt;1,$AH515,"")))</f>
        <v/>
      </c>
      <c r="AT515" s="133" t="str">
        <f t="shared" si="136"/>
        <v/>
      </c>
      <c r="AU515" s="19"/>
      <c r="AV515" s="16"/>
      <c r="AW515" s="134" t="str">
        <f t="shared" si="137"/>
        <v/>
      </c>
      <c r="AX515" s="5"/>
      <c r="AY515" s="144"/>
      <c r="AZ515" s="132" t="str">
        <f t="shared" si="138"/>
        <v/>
      </c>
      <c r="BA515" s="132" t="str">
        <f t="shared" si="139"/>
        <v/>
      </c>
      <c r="BB515" s="132" t="str">
        <f t="shared" si="130"/>
        <v/>
      </c>
      <c r="BC515" s="132" t="str">
        <f t="shared" si="140"/>
        <v/>
      </c>
      <c r="BD515" s="132" t="str">
        <f t="shared" si="141"/>
        <v/>
      </c>
      <c r="BE515" s="132" t="str">
        <f t="shared" si="146"/>
        <v/>
      </c>
      <c r="BF515" s="132" t="str">
        <f t="shared" si="142"/>
        <v/>
      </c>
      <c r="BG515" s="132" t="str">
        <f t="shared" si="143"/>
        <v/>
      </c>
      <c r="BH515" s="132" t="str">
        <f t="shared" si="144"/>
        <v/>
      </c>
      <c r="BI515" s="125"/>
    </row>
    <row r="516" spans="1:61" s="132" customFormat="1" ht="13">
      <c r="A516" s="125" t="str">
        <f t="shared" si="131"/>
        <v/>
      </c>
      <c r="B516" s="130" t="str">
        <f t="shared" si="132"/>
        <v/>
      </c>
      <c r="C516" s="131"/>
      <c r="D516" s="125">
        <v>482</v>
      </c>
      <c r="E516" s="125" t="str">
        <f t="shared" si="133"/>
        <v/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35"/>
      <c r="AI516" s="125" t="str">
        <f t="shared" si="134"/>
        <v/>
      </c>
      <c r="AJ516" s="18"/>
      <c r="AK516" s="35"/>
      <c r="AL516" s="5"/>
      <c r="AM516" s="5"/>
      <c r="AN516" s="5"/>
      <c r="AO516" s="5"/>
      <c r="AP516" s="5"/>
      <c r="AQ516" s="133" t="str">
        <f t="shared" si="135"/>
        <v/>
      </c>
      <c r="AR516" s="133" t="str">
        <f t="shared" si="145"/>
        <v/>
      </c>
      <c r="AS516" s="7" t="str">
        <f>UPPER(IF($AH516="","",IF(COUNTIF($AS$34:$AS515,$AH516)&lt;1,$AH516,"")))</f>
        <v/>
      </c>
      <c r="AT516" s="133" t="str">
        <f t="shared" si="136"/>
        <v/>
      </c>
      <c r="AU516" s="19"/>
      <c r="AV516" s="16"/>
      <c r="AW516" s="134" t="str">
        <f t="shared" si="137"/>
        <v/>
      </c>
      <c r="AX516" s="5"/>
      <c r="AY516" s="144"/>
      <c r="AZ516" s="132" t="str">
        <f t="shared" si="138"/>
        <v/>
      </c>
      <c r="BA516" s="132" t="str">
        <f t="shared" si="139"/>
        <v/>
      </c>
      <c r="BB516" s="132" t="str">
        <f t="shared" si="130"/>
        <v/>
      </c>
      <c r="BC516" s="132" t="str">
        <f t="shared" si="140"/>
        <v/>
      </c>
      <c r="BD516" s="132" t="str">
        <f t="shared" si="141"/>
        <v/>
      </c>
      <c r="BE516" s="132" t="str">
        <f t="shared" si="146"/>
        <v/>
      </c>
      <c r="BF516" s="132" t="str">
        <f t="shared" si="142"/>
        <v/>
      </c>
      <c r="BG516" s="132" t="str">
        <f t="shared" si="143"/>
        <v/>
      </c>
      <c r="BH516" s="132" t="str">
        <f t="shared" si="144"/>
        <v/>
      </c>
      <c r="BI516" s="125"/>
    </row>
    <row r="517" spans="1:61" s="132" customFormat="1" ht="13">
      <c r="A517" s="125" t="str">
        <f t="shared" si="131"/>
        <v/>
      </c>
      <c r="B517" s="130" t="str">
        <f t="shared" si="132"/>
        <v/>
      </c>
      <c r="C517" s="131"/>
      <c r="D517" s="125">
        <v>483</v>
      </c>
      <c r="E517" s="125" t="str">
        <f t="shared" si="133"/>
        <v/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35"/>
      <c r="AI517" s="125" t="str">
        <f t="shared" si="134"/>
        <v/>
      </c>
      <c r="AJ517" s="18"/>
      <c r="AK517" s="35"/>
      <c r="AL517" s="5"/>
      <c r="AM517" s="5"/>
      <c r="AN517" s="5"/>
      <c r="AO517" s="5"/>
      <c r="AP517" s="5"/>
      <c r="AQ517" s="133" t="str">
        <f t="shared" si="135"/>
        <v/>
      </c>
      <c r="AR517" s="133" t="str">
        <f t="shared" si="145"/>
        <v/>
      </c>
      <c r="AS517" s="7" t="str">
        <f>UPPER(IF($AH517="","",IF(COUNTIF($AS$34:$AS516,$AH517)&lt;1,$AH517,"")))</f>
        <v/>
      </c>
      <c r="AT517" s="133" t="str">
        <f t="shared" si="136"/>
        <v/>
      </c>
      <c r="AU517" s="19"/>
      <c r="AV517" s="16"/>
      <c r="AW517" s="134" t="str">
        <f t="shared" si="137"/>
        <v/>
      </c>
      <c r="AX517" s="5"/>
      <c r="AY517" s="144"/>
      <c r="AZ517" s="132" t="str">
        <f t="shared" si="138"/>
        <v/>
      </c>
      <c r="BA517" s="132" t="str">
        <f t="shared" si="139"/>
        <v/>
      </c>
      <c r="BB517" s="132" t="str">
        <f t="shared" si="130"/>
        <v/>
      </c>
      <c r="BC517" s="132" t="str">
        <f t="shared" si="140"/>
        <v/>
      </c>
      <c r="BD517" s="132" t="str">
        <f t="shared" si="141"/>
        <v/>
      </c>
      <c r="BE517" s="132" t="str">
        <f t="shared" si="146"/>
        <v/>
      </c>
      <c r="BF517" s="132" t="str">
        <f t="shared" si="142"/>
        <v/>
      </c>
      <c r="BG517" s="132" t="str">
        <f t="shared" si="143"/>
        <v/>
      </c>
      <c r="BH517" s="132" t="str">
        <f t="shared" si="144"/>
        <v/>
      </c>
      <c r="BI517" s="125"/>
    </row>
    <row r="518" spans="1:61" s="132" customFormat="1" ht="13">
      <c r="A518" s="125" t="str">
        <f t="shared" si="131"/>
        <v/>
      </c>
      <c r="B518" s="130" t="str">
        <f t="shared" si="132"/>
        <v/>
      </c>
      <c r="C518" s="131"/>
      <c r="D518" s="125">
        <v>484</v>
      </c>
      <c r="E518" s="125" t="str">
        <f t="shared" si="133"/>
        <v/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35"/>
      <c r="AI518" s="125" t="str">
        <f t="shared" si="134"/>
        <v/>
      </c>
      <c r="AJ518" s="18"/>
      <c r="AK518" s="35"/>
      <c r="AL518" s="5"/>
      <c r="AM518" s="5"/>
      <c r="AN518" s="5"/>
      <c r="AO518" s="5"/>
      <c r="AP518" s="5"/>
      <c r="AQ518" s="133" t="str">
        <f t="shared" si="135"/>
        <v/>
      </c>
      <c r="AR518" s="133" t="str">
        <f t="shared" si="145"/>
        <v/>
      </c>
      <c r="AS518" s="7" t="str">
        <f>UPPER(IF($AH518="","",IF(COUNTIF($AS$34:$AS517,$AH518)&lt;1,$AH518,"")))</f>
        <v/>
      </c>
      <c r="AT518" s="133" t="str">
        <f t="shared" si="136"/>
        <v/>
      </c>
      <c r="AU518" s="19"/>
      <c r="AV518" s="16"/>
      <c r="AW518" s="134" t="str">
        <f t="shared" si="137"/>
        <v/>
      </c>
      <c r="AX518" s="5"/>
      <c r="AY518" s="144"/>
      <c r="AZ518" s="132" t="str">
        <f t="shared" si="138"/>
        <v/>
      </c>
      <c r="BA518" s="132" t="str">
        <f t="shared" si="139"/>
        <v/>
      </c>
      <c r="BB518" s="132" t="str">
        <f t="shared" si="130"/>
        <v/>
      </c>
      <c r="BC518" s="132" t="str">
        <f t="shared" si="140"/>
        <v/>
      </c>
      <c r="BD518" s="132" t="str">
        <f t="shared" si="141"/>
        <v/>
      </c>
      <c r="BE518" s="132" t="str">
        <f t="shared" si="146"/>
        <v/>
      </c>
      <c r="BF518" s="132" t="str">
        <f t="shared" si="142"/>
        <v/>
      </c>
      <c r="BG518" s="132" t="str">
        <f t="shared" si="143"/>
        <v/>
      </c>
      <c r="BH518" s="132" t="str">
        <f t="shared" si="144"/>
        <v/>
      </c>
      <c r="BI518" s="125"/>
    </row>
    <row r="519" spans="1:61" s="132" customFormat="1" ht="13">
      <c r="A519" s="125" t="str">
        <f t="shared" si="131"/>
        <v/>
      </c>
      <c r="B519" s="130" t="str">
        <f t="shared" si="132"/>
        <v/>
      </c>
      <c r="C519" s="131"/>
      <c r="D519" s="125">
        <v>485</v>
      </c>
      <c r="E519" s="125" t="str">
        <f t="shared" si="133"/>
        <v/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35"/>
      <c r="AI519" s="125" t="str">
        <f t="shared" si="134"/>
        <v/>
      </c>
      <c r="AJ519" s="18"/>
      <c r="AK519" s="35"/>
      <c r="AL519" s="5"/>
      <c r="AM519" s="5"/>
      <c r="AN519" s="5"/>
      <c r="AO519" s="5"/>
      <c r="AP519" s="5"/>
      <c r="AQ519" s="133" t="str">
        <f t="shared" si="135"/>
        <v/>
      </c>
      <c r="AR519" s="133" t="str">
        <f t="shared" si="145"/>
        <v/>
      </c>
      <c r="AS519" s="7" t="str">
        <f>UPPER(IF($AH519="","",IF(COUNTIF($AS$34:$AS518,$AH519)&lt;1,$AH519,"")))</f>
        <v/>
      </c>
      <c r="AT519" s="133" t="str">
        <f t="shared" si="136"/>
        <v/>
      </c>
      <c r="AU519" s="19"/>
      <c r="AV519" s="16"/>
      <c r="AW519" s="134" t="str">
        <f t="shared" si="137"/>
        <v/>
      </c>
      <c r="AX519" s="5"/>
      <c r="AY519" s="144"/>
      <c r="AZ519" s="132" t="str">
        <f t="shared" si="138"/>
        <v/>
      </c>
      <c r="BA519" s="132" t="str">
        <f t="shared" si="139"/>
        <v/>
      </c>
      <c r="BB519" s="132" t="str">
        <f t="shared" si="130"/>
        <v/>
      </c>
      <c r="BC519" s="132" t="str">
        <f t="shared" si="140"/>
        <v/>
      </c>
      <c r="BD519" s="132" t="str">
        <f t="shared" si="141"/>
        <v/>
      </c>
      <c r="BE519" s="132" t="str">
        <f t="shared" si="146"/>
        <v/>
      </c>
      <c r="BF519" s="132" t="str">
        <f t="shared" si="142"/>
        <v/>
      </c>
      <c r="BG519" s="132" t="str">
        <f t="shared" si="143"/>
        <v/>
      </c>
      <c r="BH519" s="132" t="str">
        <f t="shared" si="144"/>
        <v/>
      </c>
      <c r="BI519" s="125"/>
    </row>
    <row r="520" spans="1:61" s="132" customFormat="1" ht="13">
      <c r="A520" s="125" t="str">
        <f t="shared" si="131"/>
        <v/>
      </c>
      <c r="B520" s="130" t="str">
        <f t="shared" si="132"/>
        <v/>
      </c>
      <c r="C520" s="131"/>
      <c r="D520" s="125">
        <v>486</v>
      </c>
      <c r="E520" s="125" t="str">
        <f t="shared" si="133"/>
        <v/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35"/>
      <c r="AI520" s="125" t="str">
        <f t="shared" si="134"/>
        <v/>
      </c>
      <c r="AJ520" s="18"/>
      <c r="AK520" s="35"/>
      <c r="AL520" s="5"/>
      <c r="AM520" s="5"/>
      <c r="AN520" s="5"/>
      <c r="AO520" s="5"/>
      <c r="AP520" s="5"/>
      <c r="AQ520" s="133" t="str">
        <f t="shared" si="135"/>
        <v/>
      </c>
      <c r="AR520" s="133" t="str">
        <f t="shared" si="145"/>
        <v/>
      </c>
      <c r="AS520" s="7" t="str">
        <f>UPPER(IF($AH520="","",IF(COUNTIF($AS$34:$AS519,$AH520)&lt;1,$AH520,"")))</f>
        <v/>
      </c>
      <c r="AT520" s="133" t="str">
        <f t="shared" si="136"/>
        <v/>
      </c>
      <c r="AU520" s="19"/>
      <c r="AV520" s="16"/>
      <c r="AW520" s="134" t="str">
        <f t="shared" si="137"/>
        <v/>
      </c>
      <c r="AX520" s="5"/>
      <c r="AY520" s="144"/>
      <c r="AZ520" s="132" t="str">
        <f t="shared" si="138"/>
        <v/>
      </c>
      <c r="BA520" s="132" t="str">
        <f t="shared" si="139"/>
        <v/>
      </c>
      <c r="BB520" s="132" t="str">
        <f t="shared" si="130"/>
        <v/>
      </c>
      <c r="BC520" s="132" t="str">
        <f t="shared" si="140"/>
        <v/>
      </c>
      <c r="BD520" s="132" t="str">
        <f t="shared" si="141"/>
        <v/>
      </c>
      <c r="BE520" s="132" t="str">
        <f t="shared" si="146"/>
        <v/>
      </c>
      <c r="BF520" s="132" t="str">
        <f t="shared" si="142"/>
        <v/>
      </c>
      <c r="BG520" s="132" t="str">
        <f t="shared" si="143"/>
        <v/>
      </c>
      <c r="BH520" s="132" t="str">
        <f t="shared" si="144"/>
        <v/>
      </c>
      <c r="BI520" s="125"/>
    </row>
    <row r="521" spans="1:61" s="132" customFormat="1" ht="13">
      <c r="A521" s="125" t="str">
        <f t="shared" si="131"/>
        <v/>
      </c>
      <c r="B521" s="130" t="str">
        <f t="shared" si="132"/>
        <v/>
      </c>
      <c r="C521" s="131"/>
      <c r="D521" s="125">
        <v>487</v>
      </c>
      <c r="E521" s="125" t="str">
        <f t="shared" si="133"/>
        <v/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35"/>
      <c r="AI521" s="125" t="str">
        <f t="shared" si="134"/>
        <v/>
      </c>
      <c r="AJ521" s="18"/>
      <c r="AK521" s="35"/>
      <c r="AL521" s="5"/>
      <c r="AM521" s="5"/>
      <c r="AN521" s="5"/>
      <c r="AO521" s="5"/>
      <c r="AP521" s="5"/>
      <c r="AQ521" s="133" t="str">
        <f t="shared" si="135"/>
        <v/>
      </c>
      <c r="AR521" s="133" t="str">
        <f t="shared" si="145"/>
        <v/>
      </c>
      <c r="AS521" s="7" t="str">
        <f>UPPER(IF($AH521="","",IF(COUNTIF($AS$34:$AS520,$AH521)&lt;1,$AH521,"")))</f>
        <v/>
      </c>
      <c r="AT521" s="133" t="str">
        <f t="shared" si="136"/>
        <v/>
      </c>
      <c r="AU521" s="19"/>
      <c r="AV521" s="16"/>
      <c r="AW521" s="134" t="str">
        <f t="shared" si="137"/>
        <v/>
      </c>
      <c r="AX521" s="5"/>
      <c r="AY521" s="144"/>
      <c r="AZ521" s="132" t="str">
        <f t="shared" si="138"/>
        <v/>
      </c>
      <c r="BA521" s="132" t="str">
        <f t="shared" si="139"/>
        <v/>
      </c>
      <c r="BB521" s="132" t="str">
        <f t="shared" si="130"/>
        <v/>
      </c>
      <c r="BC521" s="132" t="str">
        <f t="shared" si="140"/>
        <v/>
      </c>
      <c r="BD521" s="132" t="str">
        <f t="shared" si="141"/>
        <v/>
      </c>
      <c r="BE521" s="132" t="str">
        <f t="shared" si="146"/>
        <v/>
      </c>
      <c r="BF521" s="132" t="str">
        <f t="shared" si="142"/>
        <v/>
      </c>
      <c r="BG521" s="132" t="str">
        <f t="shared" si="143"/>
        <v/>
      </c>
      <c r="BH521" s="132" t="str">
        <f t="shared" si="144"/>
        <v/>
      </c>
      <c r="BI521" s="125"/>
    </row>
    <row r="522" spans="1:61" s="132" customFormat="1" ht="13">
      <c r="A522" s="125" t="str">
        <f t="shared" si="131"/>
        <v/>
      </c>
      <c r="B522" s="130" t="str">
        <f t="shared" si="132"/>
        <v/>
      </c>
      <c r="C522" s="131"/>
      <c r="D522" s="125">
        <v>488</v>
      </c>
      <c r="E522" s="125" t="str">
        <f t="shared" si="133"/>
        <v/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35"/>
      <c r="AI522" s="125" t="str">
        <f t="shared" si="134"/>
        <v/>
      </c>
      <c r="AJ522" s="18"/>
      <c r="AK522" s="35"/>
      <c r="AL522" s="5"/>
      <c r="AM522" s="5"/>
      <c r="AN522" s="5"/>
      <c r="AO522" s="5"/>
      <c r="AP522" s="5"/>
      <c r="AQ522" s="133" t="str">
        <f t="shared" si="135"/>
        <v/>
      </c>
      <c r="AR522" s="133" t="str">
        <f t="shared" si="145"/>
        <v/>
      </c>
      <c r="AS522" s="7" t="str">
        <f>UPPER(IF($AH522="","",IF(COUNTIF($AS$34:$AS521,$AH522)&lt;1,$AH522,"")))</f>
        <v/>
      </c>
      <c r="AT522" s="133" t="str">
        <f t="shared" si="136"/>
        <v/>
      </c>
      <c r="AU522" s="19"/>
      <c r="AV522" s="16"/>
      <c r="AW522" s="134" t="str">
        <f t="shared" si="137"/>
        <v/>
      </c>
      <c r="AX522" s="5"/>
      <c r="AY522" s="144"/>
      <c r="AZ522" s="132" t="str">
        <f t="shared" si="138"/>
        <v/>
      </c>
      <c r="BA522" s="132" t="str">
        <f t="shared" si="139"/>
        <v/>
      </c>
      <c r="BB522" s="132" t="str">
        <f t="shared" si="130"/>
        <v/>
      </c>
      <c r="BC522" s="132" t="str">
        <f t="shared" si="140"/>
        <v/>
      </c>
      <c r="BD522" s="132" t="str">
        <f t="shared" si="141"/>
        <v/>
      </c>
      <c r="BE522" s="132" t="str">
        <f t="shared" si="146"/>
        <v/>
      </c>
      <c r="BF522" s="132" t="str">
        <f t="shared" si="142"/>
        <v/>
      </c>
      <c r="BG522" s="132" t="str">
        <f t="shared" si="143"/>
        <v/>
      </c>
      <c r="BH522" s="132" t="str">
        <f t="shared" si="144"/>
        <v/>
      </c>
      <c r="BI522" s="125"/>
    </row>
    <row r="523" spans="1:61" s="132" customFormat="1" ht="13">
      <c r="A523" s="125" t="str">
        <f t="shared" si="131"/>
        <v/>
      </c>
      <c r="B523" s="130" t="str">
        <f t="shared" si="132"/>
        <v/>
      </c>
      <c r="C523" s="131"/>
      <c r="D523" s="125">
        <v>489</v>
      </c>
      <c r="E523" s="125" t="str">
        <f t="shared" si="133"/>
        <v/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35"/>
      <c r="AI523" s="125" t="str">
        <f t="shared" si="134"/>
        <v/>
      </c>
      <c r="AJ523" s="18"/>
      <c r="AK523" s="35"/>
      <c r="AL523" s="5"/>
      <c r="AM523" s="5"/>
      <c r="AN523" s="5"/>
      <c r="AO523" s="5"/>
      <c r="AP523" s="5"/>
      <c r="AQ523" s="133" t="str">
        <f t="shared" si="135"/>
        <v/>
      </c>
      <c r="AR523" s="133" t="str">
        <f t="shared" si="145"/>
        <v/>
      </c>
      <c r="AS523" s="7" t="str">
        <f>UPPER(IF($AH523="","",IF(COUNTIF($AS$34:$AS522,$AH523)&lt;1,$AH523,"")))</f>
        <v/>
      </c>
      <c r="AT523" s="133" t="str">
        <f t="shared" si="136"/>
        <v/>
      </c>
      <c r="AU523" s="19"/>
      <c r="AV523" s="16"/>
      <c r="AW523" s="134" t="str">
        <f t="shared" si="137"/>
        <v/>
      </c>
      <c r="AX523" s="5"/>
      <c r="AY523" s="144"/>
      <c r="AZ523" s="132" t="str">
        <f t="shared" si="138"/>
        <v/>
      </c>
      <c r="BA523" s="132" t="str">
        <f t="shared" si="139"/>
        <v/>
      </c>
      <c r="BB523" s="132" t="str">
        <f t="shared" si="130"/>
        <v/>
      </c>
      <c r="BC523" s="132" t="str">
        <f t="shared" si="140"/>
        <v/>
      </c>
      <c r="BD523" s="132" t="str">
        <f t="shared" si="141"/>
        <v/>
      </c>
      <c r="BE523" s="132" t="str">
        <f t="shared" si="146"/>
        <v/>
      </c>
      <c r="BF523" s="132" t="str">
        <f t="shared" si="142"/>
        <v/>
      </c>
      <c r="BG523" s="132" t="str">
        <f t="shared" si="143"/>
        <v/>
      </c>
      <c r="BH523" s="132" t="str">
        <f t="shared" si="144"/>
        <v/>
      </c>
      <c r="BI523" s="125"/>
    </row>
    <row r="524" spans="1:61" s="132" customFormat="1" ht="13">
      <c r="A524" s="125" t="str">
        <f t="shared" si="131"/>
        <v/>
      </c>
      <c r="B524" s="130" t="str">
        <f t="shared" si="132"/>
        <v/>
      </c>
      <c r="C524" s="131"/>
      <c r="D524" s="125">
        <v>490</v>
      </c>
      <c r="E524" s="125" t="str">
        <f t="shared" si="133"/>
        <v/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35"/>
      <c r="AI524" s="125" t="str">
        <f t="shared" si="134"/>
        <v/>
      </c>
      <c r="AJ524" s="18"/>
      <c r="AK524" s="35"/>
      <c r="AL524" s="5"/>
      <c r="AM524" s="5"/>
      <c r="AN524" s="5"/>
      <c r="AO524" s="5"/>
      <c r="AP524" s="5"/>
      <c r="AQ524" s="133" t="str">
        <f t="shared" si="135"/>
        <v/>
      </c>
      <c r="AR524" s="133" t="str">
        <f t="shared" si="145"/>
        <v/>
      </c>
      <c r="AS524" s="7" t="str">
        <f>UPPER(IF($AH524="","",IF(COUNTIF($AS$34:$AS523,$AH524)&lt;1,$AH524,"")))</f>
        <v/>
      </c>
      <c r="AT524" s="133" t="str">
        <f t="shared" si="136"/>
        <v/>
      </c>
      <c r="AU524" s="19"/>
      <c r="AV524" s="16"/>
      <c r="AW524" s="134" t="str">
        <f t="shared" si="137"/>
        <v/>
      </c>
      <c r="AX524" s="5"/>
      <c r="AY524" s="144"/>
      <c r="AZ524" s="132" t="str">
        <f t="shared" si="138"/>
        <v/>
      </c>
      <c r="BA524" s="132" t="str">
        <f t="shared" si="139"/>
        <v/>
      </c>
      <c r="BB524" s="132" t="str">
        <f t="shared" si="130"/>
        <v/>
      </c>
      <c r="BC524" s="132" t="str">
        <f t="shared" si="140"/>
        <v/>
      </c>
      <c r="BD524" s="132" t="str">
        <f t="shared" si="141"/>
        <v/>
      </c>
      <c r="BE524" s="132" t="str">
        <f t="shared" si="146"/>
        <v/>
      </c>
      <c r="BF524" s="132" t="str">
        <f t="shared" si="142"/>
        <v/>
      </c>
      <c r="BG524" s="132" t="str">
        <f t="shared" si="143"/>
        <v/>
      </c>
      <c r="BH524" s="132" t="str">
        <f t="shared" si="144"/>
        <v/>
      </c>
      <c r="BI524" s="125"/>
    </row>
    <row r="525" spans="1:61" s="132" customFormat="1" ht="13">
      <c r="A525" s="125" t="str">
        <f t="shared" si="131"/>
        <v/>
      </c>
      <c r="B525" s="130" t="str">
        <f t="shared" si="132"/>
        <v/>
      </c>
      <c r="C525" s="131"/>
      <c r="D525" s="125">
        <v>491</v>
      </c>
      <c r="E525" s="125" t="str">
        <f t="shared" si="133"/>
        <v/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35"/>
      <c r="AI525" s="125" t="str">
        <f t="shared" si="134"/>
        <v/>
      </c>
      <c r="AJ525" s="18"/>
      <c r="AK525" s="35"/>
      <c r="AL525" s="5"/>
      <c r="AM525" s="5"/>
      <c r="AN525" s="5"/>
      <c r="AO525" s="5"/>
      <c r="AP525" s="5"/>
      <c r="AQ525" s="133" t="str">
        <f t="shared" si="135"/>
        <v/>
      </c>
      <c r="AR525" s="133" t="str">
        <f t="shared" si="145"/>
        <v/>
      </c>
      <c r="AS525" s="7" t="str">
        <f>UPPER(IF($AH525="","",IF(COUNTIF($AS$34:$AS524,$AH525)&lt;1,$AH525,"")))</f>
        <v/>
      </c>
      <c r="AT525" s="133" t="str">
        <f t="shared" si="136"/>
        <v/>
      </c>
      <c r="AU525" s="19"/>
      <c r="AV525" s="16"/>
      <c r="AW525" s="134" t="str">
        <f t="shared" si="137"/>
        <v/>
      </c>
      <c r="AX525" s="5"/>
      <c r="AY525" s="144"/>
      <c r="AZ525" s="132" t="str">
        <f t="shared" si="138"/>
        <v/>
      </c>
      <c r="BA525" s="132" t="str">
        <f t="shared" si="139"/>
        <v/>
      </c>
      <c r="BB525" s="132" t="str">
        <f t="shared" si="130"/>
        <v/>
      </c>
      <c r="BC525" s="132" t="str">
        <f t="shared" si="140"/>
        <v/>
      </c>
      <c r="BD525" s="132" t="str">
        <f t="shared" si="141"/>
        <v/>
      </c>
      <c r="BE525" s="132" t="str">
        <f t="shared" si="146"/>
        <v/>
      </c>
      <c r="BF525" s="132" t="str">
        <f t="shared" si="142"/>
        <v/>
      </c>
      <c r="BG525" s="132" t="str">
        <f t="shared" si="143"/>
        <v/>
      </c>
      <c r="BH525" s="132" t="str">
        <f t="shared" si="144"/>
        <v/>
      </c>
      <c r="BI525" s="125"/>
    </row>
    <row r="526" spans="1:61" s="132" customFormat="1" ht="13">
      <c r="A526" s="125" t="str">
        <f t="shared" si="131"/>
        <v/>
      </c>
      <c r="B526" s="130" t="str">
        <f t="shared" si="132"/>
        <v/>
      </c>
      <c r="C526" s="131"/>
      <c r="D526" s="125">
        <v>492</v>
      </c>
      <c r="E526" s="125" t="str">
        <f t="shared" si="133"/>
        <v/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35"/>
      <c r="AI526" s="125" t="str">
        <f t="shared" si="134"/>
        <v/>
      </c>
      <c r="AJ526" s="18"/>
      <c r="AK526" s="35"/>
      <c r="AL526" s="5"/>
      <c r="AM526" s="5"/>
      <c r="AN526" s="5"/>
      <c r="AO526" s="5"/>
      <c r="AP526" s="5"/>
      <c r="AQ526" s="133" t="str">
        <f t="shared" si="135"/>
        <v/>
      </c>
      <c r="AR526" s="133" t="str">
        <f t="shared" si="145"/>
        <v/>
      </c>
      <c r="AS526" s="7" t="str">
        <f>UPPER(IF($AH526="","",IF(COUNTIF($AS$34:$AS525,$AH526)&lt;1,$AH526,"")))</f>
        <v/>
      </c>
      <c r="AT526" s="133" t="str">
        <f t="shared" si="136"/>
        <v/>
      </c>
      <c r="AU526" s="19"/>
      <c r="AV526" s="16"/>
      <c r="AW526" s="134" t="str">
        <f t="shared" si="137"/>
        <v/>
      </c>
      <c r="AX526" s="5"/>
      <c r="AY526" s="144"/>
      <c r="AZ526" s="132" t="str">
        <f t="shared" si="138"/>
        <v/>
      </c>
      <c r="BA526" s="132" t="str">
        <f t="shared" si="139"/>
        <v/>
      </c>
      <c r="BB526" s="132" t="str">
        <f t="shared" si="130"/>
        <v/>
      </c>
      <c r="BC526" s="132" t="str">
        <f t="shared" si="140"/>
        <v/>
      </c>
      <c r="BD526" s="132" t="str">
        <f t="shared" si="141"/>
        <v/>
      </c>
      <c r="BE526" s="132" t="str">
        <f t="shared" si="146"/>
        <v/>
      </c>
      <c r="BF526" s="132" t="str">
        <f t="shared" si="142"/>
        <v/>
      </c>
      <c r="BG526" s="132" t="str">
        <f t="shared" si="143"/>
        <v/>
      </c>
      <c r="BH526" s="132" t="str">
        <f t="shared" si="144"/>
        <v/>
      </c>
      <c r="BI526" s="125"/>
    </row>
    <row r="527" spans="1:61" s="132" customFormat="1" ht="13">
      <c r="A527" s="125" t="str">
        <f t="shared" si="131"/>
        <v/>
      </c>
      <c r="B527" s="130" t="str">
        <f t="shared" si="132"/>
        <v/>
      </c>
      <c r="C527" s="131"/>
      <c r="D527" s="125">
        <v>493</v>
      </c>
      <c r="E527" s="125" t="str">
        <f t="shared" si="133"/>
        <v/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35"/>
      <c r="AI527" s="125" t="str">
        <f t="shared" si="134"/>
        <v/>
      </c>
      <c r="AJ527" s="18"/>
      <c r="AK527" s="35"/>
      <c r="AL527" s="5"/>
      <c r="AM527" s="5"/>
      <c r="AN527" s="5"/>
      <c r="AO527" s="5"/>
      <c r="AP527" s="5"/>
      <c r="AQ527" s="133" t="str">
        <f t="shared" si="135"/>
        <v/>
      </c>
      <c r="AR527" s="133" t="str">
        <f t="shared" si="145"/>
        <v/>
      </c>
      <c r="AS527" s="7" t="str">
        <f>UPPER(IF($AH527="","",IF(COUNTIF($AS$34:$AS526,$AH527)&lt;1,$AH527,"")))</f>
        <v/>
      </c>
      <c r="AT527" s="133" t="str">
        <f t="shared" si="136"/>
        <v/>
      </c>
      <c r="AU527" s="19"/>
      <c r="AV527" s="16"/>
      <c r="AW527" s="134" t="str">
        <f t="shared" si="137"/>
        <v/>
      </c>
      <c r="AX527" s="5"/>
      <c r="AY527" s="144"/>
      <c r="AZ527" s="132" t="str">
        <f t="shared" si="138"/>
        <v/>
      </c>
      <c r="BA527" s="132" t="str">
        <f t="shared" si="139"/>
        <v/>
      </c>
      <c r="BB527" s="132" t="str">
        <f t="shared" si="130"/>
        <v/>
      </c>
      <c r="BC527" s="132" t="str">
        <f t="shared" si="140"/>
        <v/>
      </c>
      <c r="BD527" s="132" t="str">
        <f t="shared" si="141"/>
        <v/>
      </c>
      <c r="BE527" s="132" t="str">
        <f t="shared" si="146"/>
        <v/>
      </c>
      <c r="BF527" s="132" t="str">
        <f t="shared" si="142"/>
        <v/>
      </c>
      <c r="BG527" s="132" t="str">
        <f t="shared" si="143"/>
        <v/>
      </c>
      <c r="BH527" s="132" t="str">
        <f t="shared" si="144"/>
        <v/>
      </c>
      <c r="BI527" s="125"/>
    </row>
    <row r="528" spans="1:61" s="132" customFormat="1" ht="13">
      <c r="A528" s="125" t="str">
        <f t="shared" si="131"/>
        <v/>
      </c>
      <c r="B528" s="130" t="str">
        <f t="shared" si="132"/>
        <v/>
      </c>
      <c r="C528" s="131"/>
      <c r="D528" s="125">
        <v>494</v>
      </c>
      <c r="E528" s="125" t="str">
        <f t="shared" si="133"/>
        <v/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35"/>
      <c r="AI528" s="125" t="str">
        <f t="shared" si="134"/>
        <v/>
      </c>
      <c r="AJ528" s="18"/>
      <c r="AK528" s="35"/>
      <c r="AL528" s="5"/>
      <c r="AM528" s="5"/>
      <c r="AN528" s="5"/>
      <c r="AO528" s="5"/>
      <c r="AP528" s="5"/>
      <c r="AQ528" s="133" t="str">
        <f t="shared" si="135"/>
        <v/>
      </c>
      <c r="AR528" s="133" t="str">
        <f t="shared" si="145"/>
        <v/>
      </c>
      <c r="AS528" s="7" t="str">
        <f>UPPER(IF($AH528="","",IF(COUNTIF($AS$34:$AS527,$AH528)&lt;1,$AH528,"")))</f>
        <v/>
      </c>
      <c r="AT528" s="133" t="str">
        <f t="shared" si="136"/>
        <v/>
      </c>
      <c r="AU528" s="19"/>
      <c r="AV528" s="16"/>
      <c r="AW528" s="134" t="str">
        <f t="shared" si="137"/>
        <v/>
      </c>
      <c r="AX528" s="5"/>
      <c r="AY528" s="144"/>
      <c r="AZ528" s="132" t="str">
        <f t="shared" si="138"/>
        <v/>
      </c>
      <c r="BA528" s="132" t="str">
        <f t="shared" si="139"/>
        <v/>
      </c>
      <c r="BB528" s="132" t="str">
        <f t="shared" si="130"/>
        <v/>
      </c>
      <c r="BC528" s="132" t="str">
        <f t="shared" si="140"/>
        <v/>
      </c>
      <c r="BD528" s="132" t="str">
        <f t="shared" si="141"/>
        <v/>
      </c>
      <c r="BE528" s="132" t="str">
        <f t="shared" si="146"/>
        <v/>
      </c>
      <c r="BF528" s="132" t="str">
        <f t="shared" si="142"/>
        <v/>
      </c>
      <c r="BG528" s="132" t="str">
        <f t="shared" si="143"/>
        <v/>
      </c>
      <c r="BH528" s="132" t="str">
        <f t="shared" si="144"/>
        <v/>
      </c>
      <c r="BI528" s="125"/>
    </row>
    <row r="529" spans="1:61" s="132" customFormat="1" ht="13">
      <c r="A529" s="125" t="str">
        <f t="shared" si="131"/>
        <v/>
      </c>
      <c r="B529" s="130" t="str">
        <f t="shared" si="132"/>
        <v/>
      </c>
      <c r="C529" s="131"/>
      <c r="D529" s="125">
        <v>495</v>
      </c>
      <c r="E529" s="125" t="str">
        <f t="shared" si="133"/>
        <v/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35"/>
      <c r="AI529" s="125" t="str">
        <f t="shared" si="134"/>
        <v/>
      </c>
      <c r="AJ529" s="18"/>
      <c r="AK529" s="35"/>
      <c r="AL529" s="5"/>
      <c r="AM529" s="5"/>
      <c r="AN529" s="5"/>
      <c r="AO529" s="5"/>
      <c r="AP529" s="5"/>
      <c r="AQ529" s="133" t="str">
        <f t="shared" si="135"/>
        <v/>
      </c>
      <c r="AR529" s="133" t="str">
        <f t="shared" si="145"/>
        <v/>
      </c>
      <c r="AS529" s="7" t="str">
        <f>UPPER(IF($AH529="","",IF(COUNTIF($AS$34:$AS528,$AH529)&lt;1,$AH529,"")))</f>
        <v/>
      </c>
      <c r="AT529" s="133" t="str">
        <f t="shared" si="136"/>
        <v/>
      </c>
      <c r="AU529" s="19"/>
      <c r="AV529" s="16"/>
      <c r="AW529" s="134" t="str">
        <f t="shared" si="137"/>
        <v/>
      </c>
      <c r="AX529" s="5"/>
      <c r="AY529" s="144"/>
      <c r="AZ529" s="132" t="str">
        <f t="shared" si="138"/>
        <v/>
      </c>
      <c r="BA529" s="132" t="str">
        <f t="shared" si="139"/>
        <v/>
      </c>
      <c r="BB529" s="132" t="str">
        <f t="shared" si="130"/>
        <v/>
      </c>
      <c r="BC529" s="132" t="str">
        <f t="shared" si="140"/>
        <v/>
      </c>
      <c r="BD529" s="132" t="str">
        <f t="shared" si="141"/>
        <v/>
      </c>
      <c r="BE529" s="132" t="str">
        <f t="shared" si="146"/>
        <v/>
      </c>
      <c r="BF529" s="132" t="str">
        <f t="shared" si="142"/>
        <v/>
      </c>
      <c r="BG529" s="132" t="str">
        <f t="shared" si="143"/>
        <v/>
      </c>
      <c r="BH529" s="132" t="str">
        <f t="shared" si="144"/>
        <v/>
      </c>
      <c r="BI529" s="125"/>
    </row>
    <row r="530" spans="1:61" s="132" customFormat="1" ht="13">
      <c r="A530" s="125" t="str">
        <f t="shared" si="131"/>
        <v/>
      </c>
      <c r="B530" s="130" t="str">
        <f t="shared" si="132"/>
        <v/>
      </c>
      <c r="C530" s="131"/>
      <c r="D530" s="125">
        <v>496</v>
      </c>
      <c r="E530" s="125" t="str">
        <f t="shared" si="133"/>
        <v/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35"/>
      <c r="AI530" s="125" t="str">
        <f t="shared" si="134"/>
        <v/>
      </c>
      <c r="AJ530" s="18"/>
      <c r="AK530" s="35"/>
      <c r="AL530" s="5"/>
      <c r="AM530" s="5"/>
      <c r="AN530" s="5"/>
      <c r="AO530" s="5"/>
      <c r="AP530" s="5"/>
      <c r="AQ530" s="133" t="str">
        <f t="shared" si="135"/>
        <v/>
      </c>
      <c r="AR530" s="133" t="str">
        <f t="shared" si="145"/>
        <v/>
      </c>
      <c r="AS530" s="7" t="str">
        <f>UPPER(IF($AH530="","",IF(COUNTIF($AS$34:$AS529,$AH530)&lt;1,$AH530,"")))</f>
        <v/>
      </c>
      <c r="AT530" s="133" t="str">
        <f t="shared" si="136"/>
        <v/>
      </c>
      <c r="AU530" s="19"/>
      <c r="AV530" s="16"/>
      <c r="AW530" s="134" t="str">
        <f t="shared" si="137"/>
        <v/>
      </c>
      <c r="AX530" s="5"/>
      <c r="AY530" s="144"/>
      <c r="AZ530" s="132" t="str">
        <f t="shared" si="138"/>
        <v/>
      </c>
      <c r="BA530" s="132" t="str">
        <f t="shared" si="139"/>
        <v/>
      </c>
      <c r="BB530" s="132" t="str">
        <f t="shared" si="130"/>
        <v/>
      </c>
      <c r="BC530" s="132" t="str">
        <f t="shared" si="140"/>
        <v/>
      </c>
      <c r="BD530" s="132" t="str">
        <f t="shared" si="141"/>
        <v/>
      </c>
      <c r="BE530" s="132" t="str">
        <f t="shared" si="146"/>
        <v/>
      </c>
      <c r="BF530" s="132" t="str">
        <f t="shared" si="142"/>
        <v/>
      </c>
      <c r="BG530" s="132" t="str">
        <f t="shared" si="143"/>
        <v/>
      </c>
      <c r="BH530" s="132" t="str">
        <f t="shared" si="144"/>
        <v/>
      </c>
      <c r="BI530" s="125"/>
    </row>
    <row r="531" spans="1:61" s="132" customFormat="1" ht="13">
      <c r="A531" s="125" t="str">
        <f t="shared" si="131"/>
        <v/>
      </c>
      <c r="B531" s="130" t="str">
        <f t="shared" si="132"/>
        <v/>
      </c>
      <c r="C531" s="131"/>
      <c r="D531" s="125">
        <v>497</v>
      </c>
      <c r="E531" s="125" t="str">
        <f t="shared" si="133"/>
        <v/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35"/>
      <c r="AI531" s="125" t="str">
        <f t="shared" si="134"/>
        <v/>
      </c>
      <c r="AJ531" s="18"/>
      <c r="AK531" s="35"/>
      <c r="AL531" s="5"/>
      <c r="AM531" s="5"/>
      <c r="AN531" s="5"/>
      <c r="AO531" s="5"/>
      <c r="AP531" s="5"/>
      <c r="AQ531" s="133" t="str">
        <f t="shared" si="135"/>
        <v/>
      </c>
      <c r="AR531" s="133" t="str">
        <f t="shared" si="145"/>
        <v/>
      </c>
      <c r="AS531" s="7" t="str">
        <f>UPPER(IF($AH531="","",IF(COUNTIF($AS$34:$AS530,$AH531)&lt;1,$AH531,"")))</f>
        <v/>
      </c>
      <c r="AT531" s="133" t="str">
        <f t="shared" si="136"/>
        <v/>
      </c>
      <c r="AU531" s="19"/>
      <c r="AV531" s="16"/>
      <c r="AW531" s="134" t="str">
        <f t="shared" si="137"/>
        <v/>
      </c>
      <c r="AX531" s="5"/>
      <c r="AY531" s="144"/>
      <c r="AZ531" s="132" t="str">
        <f t="shared" si="138"/>
        <v/>
      </c>
      <c r="BA531" s="132" t="str">
        <f t="shared" si="139"/>
        <v/>
      </c>
      <c r="BB531" s="132" t="str">
        <f t="shared" si="130"/>
        <v/>
      </c>
      <c r="BC531" s="132" t="str">
        <f t="shared" si="140"/>
        <v/>
      </c>
      <c r="BD531" s="132" t="str">
        <f t="shared" si="141"/>
        <v/>
      </c>
      <c r="BE531" s="132" t="str">
        <f t="shared" si="146"/>
        <v/>
      </c>
      <c r="BF531" s="132" t="str">
        <f t="shared" si="142"/>
        <v/>
      </c>
      <c r="BG531" s="132" t="str">
        <f t="shared" si="143"/>
        <v/>
      </c>
      <c r="BH531" s="132" t="str">
        <f t="shared" si="144"/>
        <v/>
      </c>
      <c r="BI531" s="125"/>
    </row>
    <row r="532" spans="1:61" s="132" customFormat="1" ht="13">
      <c r="A532" s="125" t="str">
        <f t="shared" si="131"/>
        <v/>
      </c>
      <c r="B532" s="130" t="str">
        <f t="shared" si="132"/>
        <v/>
      </c>
      <c r="C532" s="131"/>
      <c r="D532" s="125">
        <v>498</v>
      </c>
      <c r="E532" s="125" t="str">
        <f t="shared" si="133"/>
        <v/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35"/>
      <c r="AI532" s="125" t="str">
        <f t="shared" si="134"/>
        <v/>
      </c>
      <c r="AJ532" s="18"/>
      <c r="AK532" s="35"/>
      <c r="AL532" s="5"/>
      <c r="AM532" s="5"/>
      <c r="AN532" s="5"/>
      <c r="AO532" s="5"/>
      <c r="AP532" s="5"/>
      <c r="AQ532" s="133" t="str">
        <f t="shared" si="135"/>
        <v/>
      </c>
      <c r="AR532" s="133" t="str">
        <f t="shared" si="145"/>
        <v/>
      </c>
      <c r="AS532" s="7" t="str">
        <f>UPPER(IF($AH532="","",IF(COUNTIF($AS$34:$AS531,$AH532)&lt;1,$AH532,"")))</f>
        <v/>
      </c>
      <c r="AT532" s="133" t="str">
        <f t="shared" si="136"/>
        <v/>
      </c>
      <c r="AU532" s="19"/>
      <c r="AV532" s="16"/>
      <c r="AW532" s="134" t="str">
        <f t="shared" si="137"/>
        <v/>
      </c>
      <c r="AX532" s="5"/>
      <c r="AY532" s="144"/>
      <c r="AZ532" s="132" t="str">
        <f t="shared" si="138"/>
        <v/>
      </c>
      <c r="BA532" s="132" t="str">
        <f t="shared" si="139"/>
        <v/>
      </c>
      <c r="BB532" s="132" t="str">
        <f t="shared" si="130"/>
        <v/>
      </c>
      <c r="BC532" s="132" t="str">
        <f t="shared" si="140"/>
        <v/>
      </c>
      <c r="BD532" s="132" t="str">
        <f t="shared" si="141"/>
        <v/>
      </c>
      <c r="BE532" s="132" t="str">
        <f t="shared" si="146"/>
        <v/>
      </c>
      <c r="BF532" s="132" t="str">
        <f t="shared" si="142"/>
        <v/>
      </c>
      <c r="BG532" s="132" t="str">
        <f t="shared" si="143"/>
        <v/>
      </c>
      <c r="BH532" s="132" t="str">
        <f t="shared" si="144"/>
        <v/>
      </c>
      <c r="BI532" s="125"/>
    </row>
    <row r="533" spans="1:61" s="132" customFormat="1" ht="13">
      <c r="A533" s="125" t="str">
        <f t="shared" si="131"/>
        <v/>
      </c>
      <c r="B533" s="130" t="str">
        <f t="shared" si="132"/>
        <v/>
      </c>
      <c r="C533" s="131"/>
      <c r="D533" s="125">
        <v>499</v>
      </c>
      <c r="E533" s="125" t="str">
        <f t="shared" si="133"/>
        <v/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35"/>
      <c r="AI533" s="125" t="str">
        <f t="shared" si="134"/>
        <v/>
      </c>
      <c r="AJ533" s="18"/>
      <c r="AK533" s="35"/>
      <c r="AL533" s="5"/>
      <c r="AM533" s="5"/>
      <c r="AN533" s="5"/>
      <c r="AO533" s="5"/>
      <c r="AP533" s="5"/>
      <c r="AQ533" s="133" t="str">
        <f t="shared" si="135"/>
        <v/>
      </c>
      <c r="AR533" s="133" t="str">
        <f t="shared" si="145"/>
        <v/>
      </c>
      <c r="AS533" s="7" t="str">
        <f>UPPER(IF($AH533="","",IF(COUNTIF($AS$34:$AS532,$AH533)&lt;1,$AH533,"")))</f>
        <v/>
      </c>
      <c r="AT533" s="133" t="str">
        <f t="shared" si="136"/>
        <v/>
      </c>
      <c r="AU533" s="19"/>
      <c r="AV533" s="16"/>
      <c r="AW533" s="134" t="str">
        <f t="shared" si="137"/>
        <v/>
      </c>
      <c r="AX533" s="5"/>
      <c r="AY533" s="144"/>
      <c r="AZ533" s="132" t="str">
        <f t="shared" si="138"/>
        <v/>
      </c>
      <c r="BA533" s="132" t="str">
        <f t="shared" si="139"/>
        <v/>
      </c>
      <c r="BB533" s="132" t="str">
        <f t="shared" ref="BB533:BB596" si="147">SUBSTITUTE(F533," ","")</f>
        <v/>
      </c>
      <c r="BC533" s="132" t="str">
        <f t="shared" si="140"/>
        <v/>
      </c>
      <c r="BD533" s="132" t="str">
        <f t="shared" si="141"/>
        <v/>
      </c>
      <c r="BE533" s="132" t="str">
        <f t="shared" si="146"/>
        <v/>
      </c>
      <c r="BF533" s="132" t="str">
        <f t="shared" si="142"/>
        <v/>
      </c>
      <c r="BG533" s="132" t="str">
        <f t="shared" si="143"/>
        <v/>
      </c>
      <c r="BH533" s="132" t="str">
        <f t="shared" si="144"/>
        <v/>
      </c>
      <c r="BI533" s="125"/>
    </row>
    <row r="534" spans="1:61" s="132" customFormat="1" ht="13">
      <c r="A534" s="125" t="str">
        <f t="shared" si="131"/>
        <v/>
      </c>
      <c r="B534" s="130" t="str">
        <f t="shared" si="132"/>
        <v/>
      </c>
      <c r="C534" s="131"/>
      <c r="D534" s="125">
        <v>500</v>
      </c>
      <c r="E534" s="125" t="str">
        <f t="shared" si="133"/>
        <v/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35"/>
      <c r="AI534" s="125" t="str">
        <f t="shared" si="134"/>
        <v/>
      </c>
      <c r="AJ534" s="18"/>
      <c r="AK534" s="35"/>
      <c r="AL534" s="5"/>
      <c r="AM534" s="5"/>
      <c r="AN534" s="5"/>
      <c r="AO534" s="5"/>
      <c r="AP534" s="5"/>
      <c r="AQ534" s="133" t="str">
        <f t="shared" si="135"/>
        <v/>
      </c>
      <c r="AR534" s="133" t="str">
        <f t="shared" si="145"/>
        <v/>
      </c>
      <c r="AS534" s="7" t="str">
        <f>UPPER(IF($AH534="","",IF(COUNTIF($AS$34:$AS533,$AH534)&lt;1,$AH534,"")))</f>
        <v/>
      </c>
      <c r="AT534" s="133" t="str">
        <f t="shared" si="136"/>
        <v/>
      </c>
      <c r="AU534" s="19"/>
      <c r="AV534" s="16"/>
      <c r="AW534" s="134" t="str">
        <f t="shared" si="137"/>
        <v/>
      </c>
      <c r="AX534" s="5"/>
      <c r="AY534" s="144"/>
      <c r="AZ534" s="132" t="str">
        <f t="shared" si="138"/>
        <v/>
      </c>
      <c r="BA534" s="132" t="str">
        <f t="shared" si="139"/>
        <v/>
      </c>
      <c r="BB534" s="132" t="str">
        <f t="shared" si="147"/>
        <v/>
      </c>
      <c r="BC534" s="132" t="str">
        <f t="shared" si="140"/>
        <v/>
      </c>
      <c r="BD534" s="132" t="str">
        <f t="shared" si="141"/>
        <v/>
      </c>
      <c r="BE534" s="132" t="str">
        <f t="shared" si="146"/>
        <v/>
      </c>
      <c r="BF534" s="132" t="str">
        <f t="shared" si="142"/>
        <v/>
      </c>
      <c r="BG534" s="132" t="str">
        <f t="shared" si="143"/>
        <v/>
      </c>
      <c r="BH534" s="132" t="str">
        <f t="shared" si="144"/>
        <v/>
      </c>
      <c r="BI534" s="125"/>
    </row>
    <row r="535" spans="1:61" s="132" customFormat="1" ht="13">
      <c r="A535" s="125" t="str">
        <f t="shared" si="131"/>
        <v/>
      </c>
      <c r="B535" s="130" t="str">
        <f t="shared" si="132"/>
        <v/>
      </c>
      <c r="C535" s="131"/>
      <c r="D535" s="125">
        <v>501</v>
      </c>
      <c r="E535" s="125" t="str">
        <f t="shared" si="133"/>
        <v/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35"/>
      <c r="AI535" s="125" t="str">
        <f t="shared" si="134"/>
        <v/>
      </c>
      <c r="AJ535" s="18"/>
      <c r="AK535" s="35"/>
      <c r="AL535" s="5"/>
      <c r="AM535" s="5"/>
      <c r="AN535" s="5"/>
      <c r="AO535" s="5"/>
      <c r="AP535" s="5"/>
      <c r="AQ535" s="133" t="str">
        <f t="shared" si="135"/>
        <v/>
      </c>
      <c r="AR535" s="133" t="str">
        <f t="shared" si="145"/>
        <v/>
      </c>
      <c r="AS535" s="7" t="str">
        <f>UPPER(IF($AH535="","",IF(COUNTIF($AS$34:$AS534,$AH535)&lt;1,$AH535,"")))</f>
        <v/>
      </c>
      <c r="AT535" s="133" t="str">
        <f t="shared" si="136"/>
        <v/>
      </c>
      <c r="AU535" s="19"/>
      <c r="AV535" s="16"/>
      <c r="AW535" s="134" t="str">
        <f t="shared" si="137"/>
        <v/>
      </c>
      <c r="AX535" s="5"/>
      <c r="AY535" s="144"/>
      <c r="AZ535" s="132" t="str">
        <f t="shared" si="138"/>
        <v/>
      </c>
      <c r="BA535" s="132" t="str">
        <f t="shared" si="139"/>
        <v/>
      </c>
      <c r="BB535" s="132" t="str">
        <f t="shared" si="147"/>
        <v/>
      </c>
      <c r="BC535" s="132" t="str">
        <f t="shared" si="140"/>
        <v/>
      </c>
      <c r="BD535" s="132" t="str">
        <f t="shared" si="141"/>
        <v/>
      </c>
      <c r="BE535" s="132" t="str">
        <f t="shared" si="146"/>
        <v/>
      </c>
      <c r="BF535" s="132" t="str">
        <f t="shared" si="142"/>
        <v/>
      </c>
      <c r="BG535" s="132" t="str">
        <f t="shared" si="143"/>
        <v/>
      </c>
      <c r="BH535" s="132" t="str">
        <f t="shared" si="144"/>
        <v/>
      </c>
      <c r="BI535" s="125"/>
    </row>
    <row r="536" spans="1:61" s="132" customFormat="1" ht="13">
      <c r="A536" s="125" t="str">
        <f t="shared" si="131"/>
        <v/>
      </c>
      <c r="B536" s="130" t="str">
        <f t="shared" si="132"/>
        <v/>
      </c>
      <c r="C536" s="131"/>
      <c r="D536" s="125">
        <v>502</v>
      </c>
      <c r="E536" s="125" t="str">
        <f t="shared" si="133"/>
        <v/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35"/>
      <c r="AI536" s="125" t="str">
        <f t="shared" si="134"/>
        <v/>
      </c>
      <c r="AJ536" s="18"/>
      <c r="AK536" s="35"/>
      <c r="AL536" s="5"/>
      <c r="AM536" s="5"/>
      <c r="AN536" s="5"/>
      <c r="AO536" s="5"/>
      <c r="AP536" s="5"/>
      <c r="AQ536" s="133" t="str">
        <f t="shared" si="135"/>
        <v/>
      </c>
      <c r="AR536" s="133" t="str">
        <f t="shared" si="145"/>
        <v/>
      </c>
      <c r="AS536" s="7" t="str">
        <f>UPPER(IF($AH536="","",IF(COUNTIF($AS$34:$AS535,$AH536)&lt;1,$AH536,"")))</f>
        <v/>
      </c>
      <c r="AT536" s="133" t="str">
        <f t="shared" si="136"/>
        <v/>
      </c>
      <c r="AU536" s="19"/>
      <c r="AV536" s="16"/>
      <c r="AW536" s="134" t="str">
        <f t="shared" si="137"/>
        <v/>
      </c>
      <c r="AX536" s="5"/>
      <c r="AY536" s="144"/>
      <c r="AZ536" s="132" t="str">
        <f t="shared" si="138"/>
        <v/>
      </c>
      <c r="BA536" s="132" t="str">
        <f t="shared" si="139"/>
        <v/>
      </c>
      <c r="BB536" s="132" t="str">
        <f t="shared" si="147"/>
        <v/>
      </c>
      <c r="BC536" s="132" t="str">
        <f t="shared" si="140"/>
        <v/>
      </c>
      <c r="BD536" s="132" t="str">
        <f t="shared" si="141"/>
        <v/>
      </c>
      <c r="BE536" s="132" t="str">
        <f t="shared" si="146"/>
        <v/>
      </c>
      <c r="BF536" s="132" t="str">
        <f t="shared" si="142"/>
        <v/>
      </c>
      <c r="BG536" s="132" t="str">
        <f t="shared" si="143"/>
        <v/>
      </c>
      <c r="BH536" s="132" t="str">
        <f t="shared" si="144"/>
        <v/>
      </c>
      <c r="BI536" s="125"/>
    </row>
    <row r="537" spans="1:61" s="132" customFormat="1" ht="13">
      <c r="A537" s="125" t="str">
        <f t="shared" si="131"/>
        <v/>
      </c>
      <c r="B537" s="130" t="str">
        <f t="shared" si="132"/>
        <v/>
      </c>
      <c r="C537" s="131"/>
      <c r="D537" s="125">
        <v>503</v>
      </c>
      <c r="E537" s="125" t="str">
        <f t="shared" si="133"/>
        <v/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35"/>
      <c r="AI537" s="125" t="str">
        <f t="shared" si="134"/>
        <v/>
      </c>
      <c r="AJ537" s="18"/>
      <c r="AK537" s="35"/>
      <c r="AL537" s="5"/>
      <c r="AM537" s="5"/>
      <c r="AN537" s="5"/>
      <c r="AO537" s="5"/>
      <c r="AP537" s="5"/>
      <c r="AQ537" s="133" t="str">
        <f t="shared" si="135"/>
        <v/>
      </c>
      <c r="AR537" s="133" t="str">
        <f t="shared" si="145"/>
        <v/>
      </c>
      <c r="AS537" s="7" t="str">
        <f>UPPER(IF($AH537="","",IF(COUNTIF($AS$34:$AS536,$AH537)&lt;1,$AH537,"")))</f>
        <v/>
      </c>
      <c r="AT537" s="133" t="str">
        <f t="shared" si="136"/>
        <v/>
      </c>
      <c r="AU537" s="19"/>
      <c r="AV537" s="16"/>
      <c r="AW537" s="134" t="str">
        <f t="shared" si="137"/>
        <v/>
      </c>
      <c r="AX537" s="5"/>
      <c r="AY537" s="144"/>
      <c r="AZ537" s="132" t="str">
        <f t="shared" si="138"/>
        <v/>
      </c>
      <c r="BA537" s="132" t="str">
        <f t="shared" si="139"/>
        <v/>
      </c>
      <c r="BB537" s="132" t="str">
        <f t="shared" si="147"/>
        <v/>
      </c>
      <c r="BC537" s="132" t="str">
        <f t="shared" si="140"/>
        <v/>
      </c>
      <c r="BD537" s="132" t="str">
        <f t="shared" si="141"/>
        <v/>
      </c>
      <c r="BE537" s="132" t="str">
        <f t="shared" si="146"/>
        <v/>
      </c>
      <c r="BF537" s="132" t="str">
        <f t="shared" si="142"/>
        <v/>
      </c>
      <c r="BG537" s="132" t="str">
        <f t="shared" si="143"/>
        <v/>
      </c>
      <c r="BH537" s="132" t="str">
        <f t="shared" si="144"/>
        <v/>
      </c>
      <c r="BI537" s="125"/>
    </row>
    <row r="538" spans="1:61" s="132" customFormat="1" ht="13">
      <c r="A538" s="125" t="str">
        <f t="shared" si="131"/>
        <v/>
      </c>
      <c r="B538" s="130" t="str">
        <f t="shared" si="132"/>
        <v/>
      </c>
      <c r="C538" s="131"/>
      <c r="D538" s="125">
        <v>504</v>
      </c>
      <c r="E538" s="125" t="str">
        <f t="shared" si="133"/>
        <v/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35"/>
      <c r="AI538" s="125" t="str">
        <f t="shared" si="134"/>
        <v/>
      </c>
      <c r="AJ538" s="18"/>
      <c r="AK538" s="35"/>
      <c r="AL538" s="5"/>
      <c r="AM538" s="5"/>
      <c r="AN538" s="5"/>
      <c r="AO538" s="5"/>
      <c r="AP538" s="5"/>
      <c r="AQ538" s="133" t="str">
        <f t="shared" si="135"/>
        <v/>
      </c>
      <c r="AR538" s="133" t="str">
        <f t="shared" si="145"/>
        <v/>
      </c>
      <c r="AS538" s="7" t="str">
        <f>UPPER(IF($AH538="","",IF(COUNTIF($AS$34:$AS537,$AH538)&lt;1,$AH538,"")))</f>
        <v/>
      </c>
      <c r="AT538" s="133" t="str">
        <f t="shared" si="136"/>
        <v/>
      </c>
      <c r="AU538" s="19"/>
      <c r="AV538" s="16"/>
      <c r="AW538" s="134" t="str">
        <f t="shared" si="137"/>
        <v/>
      </c>
      <c r="AX538" s="5"/>
      <c r="AY538" s="144"/>
      <c r="AZ538" s="132" t="str">
        <f t="shared" si="138"/>
        <v/>
      </c>
      <c r="BA538" s="132" t="str">
        <f t="shared" si="139"/>
        <v/>
      </c>
      <c r="BB538" s="132" t="str">
        <f t="shared" si="147"/>
        <v/>
      </c>
      <c r="BC538" s="132" t="str">
        <f t="shared" si="140"/>
        <v/>
      </c>
      <c r="BD538" s="132" t="str">
        <f t="shared" si="141"/>
        <v/>
      </c>
      <c r="BE538" s="132" t="str">
        <f t="shared" si="146"/>
        <v/>
      </c>
      <c r="BF538" s="132" t="str">
        <f t="shared" si="142"/>
        <v/>
      </c>
      <c r="BG538" s="132" t="str">
        <f t="shared" si="143"/>
        <v/>
      </c>
      <c r="BH538" s="132" t="str">
        <f t="shared" si="144"/>
        <v/>
      </c>
      <c r="BI538" s="125"/>
    </row>
    <row r="539" spans="1:61" s="132" customFormat="1" ht="13">
      <c r="A539" s="125" t="str">
        <f t="shared" si="131"/>
        <v/>
      </c>
      <c r="B539" s="130" t="str">
        <f t="shared" si="132"/>
        <v/>
      </c>
      <c r="C539" s="131"/>
      <c r="D539" s="125">
        <v>505</v>
      </c>
      <c r="E539" s="125" t="str">
        <f t="shared" si="133"/>
        <v/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35"/>
      <c r="AI539" s="125" t="str">
        <f t="shared" si="134"/>
        <v/>
      </c>
      <c r="AJ539" s="18"/>
      <c r="AK539" s="35"/>
      <c r="AL539" s="5"/>
      <c r="AM539" s="5"/>
      <c r="AN539" s="5"/>
      <c r="AO539" s="5"/>
      <c r="AP539" s="5"/>
      <c r="AQ539" s="133" t="str">
        <f t="shared" si="135"/>
        <v/>
      </c>
      <c r="AR539" s="133" t="str">
        <f t="shared" si="145"/>
        <v/>
      </c>
      <c r="AS539" s="7" t="str">
        <f>UPPER(IF($AH539="","",IF(COUNTIF($AS$34:$AS538,$AH539)&lt;1,$AH539,"")))</f>
        <v/>
      </c>
      <c r="AT539" s="133" t="str">
        <f t="shared" si="136"/>
        <v/>
      </c>
      <c r="AU539" s="19"/>
      <c r="AV539" s="16"/>
      <c r="AW539" s="134" t="str">
        <f t="shared" si="137"/>
        <v/>
      </c>
      <c r="AX539" s="5"/>
      <c r="AY539" s="144"/>
      <c r="AZ539" s="132" t="str">
        <f t="shared" si="138"/>
        <v/>
      </c>
      <c r="BA539" s="132" t="str">
        <f t="shared" si="139"/>
        <v/>
      </c>
      <c r="BB539" s="132" t="str">
        <f t="shared" si="147"/>
        <v/>
      </c>
      <c r="BC539" s="132" t="str">
        <f t="shared" si="140"/>
        <v/>
      </c>
      <c r="BD539" s="132" t="str">
        <f t="shared" si="141"/>
        <v/>
      </c>
      <c r="BE539" s="132" t="str">
        <f t="shared" si="146"/>
        <v/>
      </c>
      <c r="BF539" s="132" t="str">
        <f t="shared" si="142"/>
        <v/>
      </c>
      <c r="BG539" s="132" t="str">
        <f t="shared" si="143"/>
        <v/>
      </c>
      <c r="BH539" s="132" t="str">
        <f t="shared" si="144"/>
        <v/>
      </c>
      <c r="BI539" s="125"/>
    </row>
    <row r="540" spans="1:61" s="132" customFormat="1" ht="13">
      <c r="A540" s="125" t="str">
        <f t="shared" si="131"/>
        <v/>
      </c>
      <c r="B540" s="130" t="str">
        <f t="shared" si="132"/>
        <v/>
      </c>
      <c r="C540" s="131"/>
      <c r="D540" s="125">
        <v>506</v>
      </c>
      <c r="E540" s="125" t="str">
        <f t="shared" si="133"/>
        <v/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35"/>
      <c r="AI540" s="125" t="str">
        <f t="shared" si="134"/>
        <v/>
      </c>
      <c r="AJ540" s="18"/>
      <c r="AK540" s="35"/>
      <c r="AL540" s="5"/>
      <c r="AM540" s="5"/>
      <c r="AN540" s="5"/>
      <c r="AO540" s="5"/>
      <c r="AP540" s="5"/>
      <c r="AQ540" s="133" t="str">
        <f t="shared" si="135"/>
        <v/>
      </c>
      <c r="AR540" s="133" t="str">
        <f t="shared" si="145"/>
        <v/>
      </c>
      <c r="AS540" s="7" t="str">
        <f>UPPER(IF($AH540="","",IF(COUNTIF($AS$34:$AS539,$AH540)&lt;1,$AH540,"")))</f>
        <v/>
      </c>
      <c r="AT540" s="133" t="str">
        <f t="shared" si="136"/>
        <v/>
      </c>
      <c r="AU540" s="19"/>
      <c r="AV540" s="16"/>
      <c r="AW540" s="134" t="str">
        <f t="shared" si="137"/>
        <v/>
      </c>
      <c r="AX540" s="5"/>
      <c r="AY540" s="144"/>
      <c r="AZ540" s="132" t="str">
        <f t="shared" si="138"/>
        <v/>
      </c>
      <c r="BA540" s="132" t="str">
        <f t="shared" si="139"/>
        <v/>
      </c>
      <c r="BB540" s="132" t="str">
        <f t="shared" si="147"/>
        <v/>
      </c>
      <c r="BC540" s="132" t="str">
        <f t="shared" si="140"/>
        <v/>
      </c>
      <c r="BD540" s="132" t="str">
        <f t="shared" si="141"/>
        <v/>
      </c>
      <c r="BE540" s="132" t="str">
        <f t="shared" si="146"/>
        <v/>
      </c>
      <c r="BF540" s="132" t="str">
        <f t="shared" si="142"/>
        <v/>
      </c>
      <c r="BG540" s="132" t="str">
        <f t="shared" si="143"/>
        <v/>
      </c>
      <c r="BH540" s="132" t="str">
        <f t="shared" si="144"/>
        <v/>
      </c>
      <c r="BI540" s="125"/>
    </row>
    <row r="541" spans="1:61" s="132" customFormat="1" ht="13">
      <c r="A541" s="125" t="str">
        <f t="shared" si="131"/>
        <v/>
      </c>
      <c r="B541" s="130" t="str">
        <f t="shared" si="132"/>
        <v/>
      </c>
      <c r="C541" s="131"/>
      <c r="D541" s="125">
        <v>507</v>
      </c>
      <c r="E541" s="125" t="str">
        <f t="shared" si="133"/>
        <v/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35"/>
      <c r="AI541" s="125" t="str">
        <f t="shared" si="134"/>
        <v/>
      </c>
      <c r="AJ541" s="18"/>
      <c r="AK541" s="35"/>
      <c r="AL541" s="5"/>
      <c r="AM541" s="5"/>
      <c r="AN541" s="5"/>
      <c r="AO541" s="5"/>
      <c r="AP541" s="5"/>
      <c r="AQ541" s="133" t="str">
        <f t="shared" si="135"/>
        <v/>
      </c>
      <c r="AR541" s="133" t="str">
        <f t="shared" si="145"/>
        <v/>
      </c>
      <c r="AS541" s="7" t="str">
        <f>UPPER(IF($AH541="","",IF(COUNTIF($AS$34:$AS540,$AH541)&lt;1,$AH541,"")))</f>
        <v/>
      </c>
      <c r="AT541" s="133" t="str">
        <f t="shared" si="136"/>
        <v/>
      </c>
      <c r="AU541" s="19"/>
      <c r="AV541" s="16"/>
      <c r="AW541" s="134" t="str">
        <f t="shared" si="137"/>
        <v/>
      </c>
      <c r="AX541" s="5"/>
      <c r="AY541" s="144"/>
      <c r="AZ541" s="132" t="str">
        <f t="shared" si="138"/>
        <v/>
      </c>
      <c r="BA541" s="132" t="str">
        <f t="shared" si="139"/>
        <v/>
      </c>
      <c r="BB541" s="132" t="str">
        <f t="shared" si="147"/>
        <v/>
      </c>
      <c r="BC541" s="132" t="str">
        <f t="shared" si="140"/>
        <v/>
      </c>
      <c r="BD541" s="132" t="str">
        <f t="shared" si="141"/>
        <v/>
      </c>
      <c r="BE541" s="132" t="str">
        <f t="shared" si="146"/>
        <v/>
      </c>
      <c r="BF541" s="132" t="str">
        <f t="shared" si="142"/>
        <v/>
      </c>
      <c r="BG541" s="132" t="str">
        <f t="shared" si="143"/>
        <v/>
      </c>
      <c r="BH541" s="132" t="str">
        <f t="shared" si="144"/>
        <v/>
      </c>
      <c r="BI541" s="125"/>
    </row>
    <row r="542" spans="1:61" s="132" customFormat="1" ht="13">
      <c r="A542" s="125" t="str">
        <f t="shared" si="131"/>
        <v/>
      </c>
      <c r="B542" s="130" t="str">
        <f t="shared" si="132"/>
        <v/>
      </c>
      <c r="C542" s="131"/>
      <c r="D542" s="125">
        <v>508</v>
      </c>
      <c r="E542" s="125" t="str">
        <f t="shared" si="133"/>
        <v/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35"/>
      <c r="AI542" s="125" t="str">
        <f t="shared" si="134"/>
        <v/>
      </c>
      <c r="AJ542" s="18"/>
      <c r="AK542" s="35"/>
      <c r="AL542" s="5"/>
      <c r="AM542" s="5"/>
      <c r="AN542" s="5"/>
      <c r="AO542" s="5"/>
      <c r="AP542" s="5"/>
      <c r="AQ542" s="133" t="str">
        <f t="shared" si="135"/>
        <v/>
      </c>
      <c r="AR542" s="133" t="str">
        <f t="shared" si="145"/>
        <v/>
      </c>
      <c r="AS542" s="7" t="str">
        <f>UPPER(IF($AH542="","",IF(COUNTIF($AS$34:$AS541,$AH542)&lt;1,$AH542,"")))</f>
        <v/>
      </c>
      <c r="AT542" s="133" t="str">
        <f t="shared" si="136"/>
        <v/>
      </c>
      <c r="AU542" s="19"/>
      <c r="AV542" s="16"/>
      <c r="AW542" s="134" t="str">
        <f t="shared" si="137"/>
        <v/>
      </c>
      <c r="AX542" s="5"/>
      <c r="AY542" s="144"/>
      <c r="AZ542" s="132" t="str">
        <f t="shared" si="138"/>
        <v/>
      </c>
      <c r="BA542" s="132" t="str">
        <f t="shared" si="139"/>
        <v/>
      </c>
      <c r="BB542" s="132" t="str">
        <f t="shared" si="147"/>
        <v/>
      </c>
      <c r="BC542" s="132" t="str">
        <f t="shared" si="140"/>
        <v/>
      </c>
      <c r="BD542" s="132" t="str">
        <f t="shared" si="141"/>
        <v/>
      </c>
      <c r="BE542" s="132" t="str">
        <f t="shared" si="146"/>
        <v/>
      </c>
      <c r="BF542" s="132" t="str">
        <f t="shared" si="142"/>
        <v/>
      </c>
      <c r="BG542" s="132" t="str">
        <f t="shared" si="143"/>
        <v/>
      </c>
      <c r="BH542" s="132" t="str">
        <f t="shared" si="144"/>
        <v/>
      </c>
      <c r="BI542" s="125"/>
    </row>
    <row r="543" spans="1:61" s="132" customFormat="1" ht="13">
      <c r="A543" s="125" t="str">
        <f t="shared" si="131"/>
        <v/>
      </c>
      <c r="B543" s="130" t="str">
        <f t="shared" si="132"/>
        <v/>
      </c>
      <c r="C543" s="131"/>
      <c r="D543" s="125">
        <v>509</v>
      </c>
      <c r="E543" s="125" t="str">
        <f t="shared" si="133"/>
        <v/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35"/>
      <c r="AI543" s="125" t="str">
        <f t="shared" si="134"/>
        <v/>
      </c>
      <c r="AJ543" s="18"/>
      <c r="AK543" s="35"/>
      <c r="AL543" s="5"/>
      <c r="AM543" s="5"/>
      <c r="AN543" s="5"/>
      <c r="AO543" s="5"/>
      <c r="AP543" s="5"/>
      <c r="AQ543" s="133" t="str">
        <f t="shared" si="135"/>
        <v/>
      </c>
      <c r="AR543" s="133" t="str">
        <f t="shared" si="145"/>
        <v/>
      </c>
      <c r="AS543" s="7" t="str">
        <f>UPPER(IF($AH543="","",IF(COUNTIF($AS$34:$AS542,$AH543)&lt;1,$AH543,"")))</f>
        <v/>
      </c>
      <c r="AT543" s="133" t="str">
        <f t="shared" si="136"/>
        <v/>
      </c>
      <c r="AU543" s="19"/>
      <c r="AV543" s="16"/>
      <c r="AW543" s="134" t="str">
        <f t="shared" si="137"/>
        <v/>
      </c>
      <c r="AX543" s="5"/>
      <c r="AY543" s="144"/>
      <c r="AZ543" s="132" t="str">
        <f t="shared" si="138"/>
        <v/>
      </c>
      <c r="BA543" s="132" t="str">
        <f t="shared" si="139"/>
        <v/>
      </c>
      <c r="BB543" s="132" t="str">
        <f t="shared" si="147"/>
        <v/>
      </c>
      <c r="BC543" s="132" t="str">
        <f t="shared" si="140"/>
        <v/>
      </c>
      <c r="BD543" s="132" t="str">
        <f t="shared" si="141"/>
        <v/>
      </c>
      <c r="BE543" s="132" t="str">
        <f t="shared" si="146"/>
        <v/>
      </c>
      <c r="BF543" s="132" t="str">
        <f t="shared" si="142"/>
        <v/>
      </c>
      <c r="BG543" s="132" t="str">
        <f t="shared" si="143"/>
        <v/>
      </c>
      <c r="BH543" s="132" t="str">
        <f t="shared" si="144"/>
        <v/>
      </c>
      <c r="BI543" s="125"/>
    </row>
    <row r="544" spans="1:61" s="132" customFormat="1" ht="13">
      <c r="A544" s="125" t="str">
        <f t="shared" si="131"/>
        <v/>
      </c>
      <c r="B544" s="130" t="str">
        <f t="shared" si="132"/>
        <v/>
      </c>
      <c r="C544" s="131"/>
      <c r="D544" s="125">
        <v>510</v>
      </c>
      <c r="E544" s="125" t="str">
        <f t="shared" si="133"/>
        <v/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35"/>
      <c r="AI544" s="125" t="str">
        <f t="shared" si="134"/>
        <v/>
      </c>
      <c r="AJ544" s="18"/>
      <c r="AK544" s="35"/>
      <c r="AL544" s="5"/>
      <c r="AM544" s="5"/>
      <c r="AN544" s="5"/>
      <c r="AO544" s="5"/>
      <c r="AP544" s="5"/>
      <c r="AQ544" s="133" t="str">
        <f t="shared" si="135"/>
        <v/>
      </c>
      <c r="AR544" s="133" t="str">
        <f t="shared" si="145"/>
        <v/>
      </c>
      <c r="AS544" s="7" t="str">
        <f>UPPER(IF($AH544="","",IF(COUNTIF($AS$34:$AS543,$AH544)&lt;1,$AH544,"")))</f>
        <v/>
      </c>
      <c r="AT544" s="133" t="str">
        <f t="shared" si="136"/>
        <v/>
      </c>
      <c r="AU544" s="19"/>
      <c r="AV544" s="16"/>
      <c r="AW544" s="134" t="str">
        <f t="shared" si="137"/>
        <v/>
      </c>
      <c r="AX544" s="5"/>
      <c r="AY544" s="144"/>
      <c r="AZ544" s="132" t="str">
        <f t="shared" si="138"/>
        <v/>
      </c>
      <c r="BA544" s="132" t="str">
        <f t="shared" si="139"/>
        <v/>
      </c>
      <c r="BB544" s="132" t="str">
        <f t="shared" si="147"/>
        <v/>
      </c>
      <c r="BC544" s="132" t="str">
        <f t="shared" si="140"/>
        <v/>
      </c>
      <c r="BD544" s="132" t="str">
        <f t="shared" si="141"/>
        <v/>
      </c>
      <c r="BE544" s="132" t="str">
        <f t="shared" si="146"/>
        <v/>
      </c>
      <c r="BF544" s="132" t="str">
        <f t="shared" si="142"/>
        <v/>
      </c>
      <c r="BG544" s="132" t="str">
        <f t="shared" si="143"/>
        <v/>
      </c>
      <c r="BH544" s="132" t="str">
        <f t="shared" si="144"/>
        <v/>
      </c>
      <c r="BI544" s="125"/>
    </row>
    <row r="545" spans="1:61" s="132" customFormat="1" ht="13">
      <c r="A545" s="125" t="str">
        <f t="shared" si="131"/>
        <v/>
      </c>
      <c r="B545" s="130" t="str">
        <f t="shared" si="132"/>
        <v/>
      </c>
      <c r="C545" s="131"/>
      <c r="D545" s="125">
        <v>511</v>
      </c>
      <c r="E545" s="125" t="str">
        <f t="shared" si="133"/>
        <v/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35"/>
      <c r="AI545" s="125" t="str">
        <f t="shared" si="134"/>
        <v/>
      </c>
      <c r="AJ545" s="18"/>
      <c r="AK545" s="35"/>
      <c r="AL545" s="5"/>
      <c r="AM545" s="5"/>
      <c r="AN545" s="5"/>
      <c r="AO545" s="5"/>
      <c r="AP545" s="5"/>
      <c r="AQ545" s="133" t="str">
        <f t="shared" si="135"/>
        <v/>
      </c>
      <c r="AR545" s="133" t="str">
        <f t="shared" si="145"/>
        <v/>
      </c>
      <c r="AS545" s="7" t="str">
        <f>UPPER(IF($AH545="","",IF(COUNTIF($AS$34:$AS544,$AH545)&lt;1,$AH545,"")))</f>
        <v/>
      </c>
      <c r="AT545" s="133" t="str">
        <f t="shared" si="136"/>
        <v/>
      </c>
      <c r="AU545" s="19"/>
      <c r="AV545" s="16"/>
      <c r="AW545" s="134" t="str">
        <f t="shared" si="137"/>
        <v/>
      </c>
      <c r="AX545" s="5"/>
      <c r="AY545" s="144"/>
      <c r="AZ545" s="132" t="str">
        <f t="shared" si="138"/>
        <v/>
      </c>
      <c r="BA545" s="132" t="str">
        <f t="shared" si="139"/>
        <v/>
      </c>
      <c r="BB545" s="132" t="str">
        <f t="shared" si="147"/>
        <v/>
      </c>
      <c r="BC545" s="132" t="str">
        <f t="shared" si="140"/>
        <v/>
      </c>
      <c r="BD545" s="132" t="str">
        <f t="shared" si="141"/>
        <v/>
      </c>
      <c r="BE545" s="132" t="str">
        <f t="shared" si="146"/>
        <v/>
      </c>
      <c r="BF545" s="132" t="str">
        <f t="shared" si="142"/>
        <v/>
      </c>
      <c r="BG545" s="132" t="str">
        <f t="shared" si="143"/>
        <v/>
      </c>
      <c r="BH545" s="132" t="str">
        <f t="shared" si="144"/>
        <v/>
      </c>
      <c r="BI545" s="125"/>
    </row>
    <row r="546" spans="1:61" s="132" customFormat="1" ht="13">
      <c r="A546" s="125" t="str">
        <f t="shared" si="131"/>
        <v/>
      </c>
      <c r="B546" s="130" t="str">
        <f t="shared" si="132"/>
        <v/>
      </c>
      <c r="C546" s="131"/>
      <c r="D546" s="125">
        <v>512</v>
      </c>
      <c r="E546" s="125" t="str">
        <f t="shared" si="133"/>
        <v/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35"/>
      <c r="AI546" s="125" t="str">
        <f t="shared" si="134"/>
        <v/>
      </c>
      <c r="AJ546" s="18"/>
      <c r="AK546" s="35"/>
      <c r="AL546" s="5"/>
      <c r="AM546" s="5"/>
      <c r="AN546" s="5"/>
      <c r="AO546" s="5"/>
      <c r="AP546" s="5"/>
      <c r="AQ546" s="133" t="str">
        <f t="shared" si="135"/>
        <v/>
      </c>
      <c r="AR546" s="133" t="str">
        <f t="shared" si="145"/>
        <v/>
      </c>
      <c r="AS546" s="7" t="str">
        <f>UPPER(IF($AH546="","",IF(COUNTIF($AS$34:$AS545,$AH546)&lt;1,$AH546,"")))</f>
        <v/>
      </c>
      <c r="AT546" s="133" t="str">
        <f t="shared" si="136"/>
        <v/>
      </c>
      <c r="AU546" s="19"/>
      <c r="AV546" s="16"/>
      <c r="AW546" s="134" t="str">
        <f t="shared" si="137"/>
        <v/>
      </c>
      <c r="AX546" s="5"/>
      <c r="AY546" s="144"/>
      <c r="AZ546" s="132" t="str">
        <f t="shared" si="138"/>
        <v/>
      </c>
      <c r="BA546" s="132" t="str">
        <f t="shared" si="139"/>
        <v/>
      </c>
      <c r="BB546" s="132" t="str">
        <f t="shared" si="147"/>
        <v/>
      </c>
      <c r="BC546" s="132" t="str">
        <f t="shared" si="140"/>
        <v/>
      </c>
      <c r="BD546" s="132" t="str">
        <f t="shared" si="141"/>
        <v/>
      </c>
      <c r="BE546" s="132" t="str">
        <f t="shared" si="146"/>
        <v/>
      </c>
      <c r="BF546" s="132" t="str">
        <f t="shared" si="142"/>
        <v/>
      </c>
      <c r="BG546" s="132" t="str">
        <f t="shared" si="143"/>
        <v/>
      </c>
      <c r="BH546" s="132" t="str">
        <f t="shared" si="144"/>
        <v/>
      </c>
      <c r="BI546" s="125"/>
    </row>
    <row r="547" spans="1:61" s="132" customFormat="1" ht="13">
      <c r="A547" s="125" t="str">
        <f t="shared" ref="A547:A610" si="148">UPPER(IF($I547="","",IF($I547&lt;$D$4,$H547&amp;"O",IF($H547="M",VLOOKUP($I547,$D$4:$F$11,2,0),IF($H547="F",VLOOKUP($I547,$D$4:$F$11,3,0))))))</f>
        <v/>
      </c>
      <c r="B547" s="130" t="str">
        <f t="shared" ref="B547:B610" si="149">IF(G547="","",IF(C547="","X",E547&amp;TEXT(C547,"000")))</f>
        <v/>
      </c>
      <c r="C547" s="131"/>
      <c r="D547" s="125">
        <v>513</v>
      </c>
      <c r="E547" s="125" t="str">
        <f t="shared" ref="E547:E610" si="150">IF(COUNTA($R547:$W547)&gt;0,$H547&amp;"O",IF(COUNTA($Z547:$AB547)&gt;0,$H547&amp;"O",IF($AY547="OPEN",$H547&amp;"O",$A547)))</f>
        <v/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35"/>
      <c r="AI547" s="125" t="str">
        <f t="shared" ref="AI547:AI610" si="151">IF(AH547="","",IF(COUNTIF(AH$35:AH$1035,$AH547)&lt;4,"每隊最少4人",IF(COUNTIF(AH$35:AH$1035,AH547)&gt;6,"每隊最多6人",COUNTIF(AH$35:AH$1035,AH547))))</f>
        <v/>
      </c>
      <c r="AJ547" s="18"/>
      <c r="AK547" s="35"/>
      <c r="AL547" s="5"/>
      <c r="AM547" s="5"/>
      <c r="AN547" s="5"/>
      <c r="AO547" s="5"/>
      <c r="AP547" s="5"/>
      <c r="AQ547" s="133" t="str">
        <f t="shared" ref="AQ547:AQ610" si="152">IF($I547="","",IF(COUNTA(L547:AE547)&gt;3,"超過3項個人項目",IF(COUNTA(L547:AE547)=0,"最少選1個人項目",IF(AL547="Y",0,IF(COUNTA(AK547)=1,COUNTA(L547:AE547)*($AQ$31+$AQ$32)+$AQ$30,IF(COUNTA(AK547)=0,COUNTA(L547:AE547)*($AQ$31+$AQ$30),"Error"))))))</f>
        <v/>
      </c>
      <c r="AR547" s="133" t="str">
        <f t="shared" si="145"/>
        <v/>
      </c>
      <c r="AS547" s="7" t="str">
        <f>UPPER(IF($AH547="","",IF(COUNTIF($AS$34:$AS546,$AH547)&lt;1,$AH547,"")))</f>
        <v/>
      </c>
      <c r="AT547" s="133" t="str">
        <f t="shared" ref="AT547:AT610" si="153">IF(E547="","",IF(AJ547="",AQ547+AR547+AU547,AQ547+AR547+AU547+$AJ$34))</f>
        <v/>
      </c>
      <c r="AU547" s="19"/>
      <c r="AV547" s="16"/>
      <c r="AW547" s="134" t="str">
        <f t="shared" ref="AW547:AW610" si="154">IF(AT547="","",IF(AV547-AT547=0,"",AV547-AT547))</f>
        <v/>
      </c>
      <c r="AX547" s="5"/>
      <c r="AY547" s="144"/>
      <c r="AZ547" s="132" t="str">
        <f t="shared" ref="AZ547:AZ610" si="155">B547</f>
        <v/>
      </c>
      <c r="BA547" s="132" t="str">
        <f t="shared" ref="BA547:BA610" si="156">E547</f>
        <v/>
      </c>
      <c r="BB547" s="132" t="str">
        <f t="shared" si="147"/>
        <v/>
      </c>
      <c r="BC547" s="132" t="str">
        <f t="shared" ref="BC547:BC610" si="157">UPPER(TRIM($G547))</f>
        <v/>
      </c>
      <c r="BD547" s="132" t="str">
        <f t="shared" ref="BD547:BD610" si="158">UPPER(TRIM(CONCATENATE(L547&amp;" ",M547&amp;" ",N547&amp;" ",O547&amp;" ",P547&amp;" ",Q547&amp;" ",R547&amp;" ",S547&amp;" ",T547&amp;" ",U547&amp;" ",V547&amp;" ",W547&amp;" ",X547&amp;" ",Y547&amp;" ",Z547&amp;" ",AA547&amp;" ",AB547&amp;" ",AC547&amp;" ",AD547&amp;" ",AE547&amp;" ",AF547&amp;" ",AG547)))</f>
        <v/>
      </c>
      <c r="BE547" s="132" t="str">
        <f t="shared" si="146"/>
        <v/>
      </c>
      <c r="BF547" s="132" t="str">
        <f t="shared" ref="BF547:BF610" si="159">IF(AN547="","",UPPER(AN547))</f>
        <v/>
      </c>
      <c r="BG547" s="132" t="str">
        <f t="shared" ref="BG547:BG610" si="160">IF(AO547="","",PROPER(AO547))</f>
        <v/>
      </c>
      <c r="BH547" s="132" t="str">
        <f t="shared" ref="BH547:BH610" si="161">IF(AX547="","",PROPER(AX547))</f>
        <v/>
      </c>
      <c r="BI547" s="125"/>
    </row>
    <row r="548" spans="1:61" s="132" customFormat="1" ht="13">
      <c r="A548" s="125" t="str">
        <f t="shared" si="148"/>
        <v/>
      </c>
      <c r="B548" s="130" t="str">
        <f t="shared" si="149"/>
        <v/>
      </c>
      <c r="C548" s="131"/>
      <c r="D548" s="125">
        <v>514</v>
      </c>
      <c r="E548" s="125" t="str">
        <f t="shared" si="150"/>
        <v/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35"/>
      <c r="AI548" s="125" t="str">
        <f t="shared" si="151"/>
        <v/>
      </c>
      <c r="AJ548" s="18"/>
      <c r="AK548" s="35"/>
      <c r="AL548" s="5"/>
      <c r="AM548" s="5"/>
      <c r="AN548" s="5"/>
      <c r="AO548" s="5"/>
      <c r="AP548" s="5"/>
      <c r="AQ548" s="133" t="str">
        <f t="shared" si="152"/>
        <v/>
      </c>
      <c r="AR548" s="133" t="str">
        <f t="shared" ref="AR548:AR611" si="162">IF(I549="","",IF(COUNTA(AF548:AG548)&gt;1,"只可選1項接力",IF(AS548="",0,$AR$31)))</f>
        <v/>
      </c>
      <c r="AS548" s="7" t="str">
        <f>UPPER(IF($AH548="","",IF(COUNTIF($AS$34:$AS547,$AH548)&lt;1,$AH548,"")))</f>
        <v/>
      </c>
      <c r="AT548" s="133" t="str">
        <f t="shared" si="153"/>
        <v/>
      </c>
      <c r="AU548" s="19"/>
      <c r="AV548" s="16"/>
      <c r="AW548" s="134" t="str">
        <f t="shared" si="154"/>
        <v/>
      </c>
      <c r="AX548" s="5"/>
      <c r="AY548" s="144"/>
      <c r="AZ548" s="132" t="str">
        <f t="shared" si="155"/>
        <v/>
      </c>
      <c r="BA548" s="132" t="str">
        <f t="shared" si="156"/>
        <v/>
      </c>
      <c r="BB548" s="132" t="str">
        <f t="shared" si="147"/>
        <v/>
      </c>
      <c r="BC548" s="132" t="str">
        <f t="shared" si="157"/>
        <v/>
      </c>
      <c r="BD548" s="132" t="str">
        <f t="shared" si="158"/>
        <v/>
      </c>
      <c r="BE548" s="132" t="str">
        <f t="shared" ref="BE548:BE611" si="163">IF(AH548="","",UPPER(AH548))</f>
        <v/>
      </c>
      <c r="BF548" s="132" t="str">
        <f t="shared" si="159"/>
        <v/>
      </c>
      <c r="BG548" s="132" t="str">
        <f t="shared" si="160"/>
        <v/>
      </c>
      <c r="BH548" s="132" t="str">
        <f t="shared" si="161"/>
        <v/>
      </c>
      <c r="BI548" s="125"/>
    </row>
    <row r="549" spans="1:61" s="132" customFormat="1" ht="13">
      <c r="A549" s="125" t="str">
        <f t="shared" si="148"/>
        <v/>
      </c>
      <c r="B549" s="130" t="str">
        <f t="shared" si="149"/>
        <v/>
      </c>
      <c r="C549" s="131"/>
      <c r="D549" s="125">
        <v>515</v>
      </c>
      <c r="E549" s="125" t="str">
        <f t="shared" si="150"/>
        <v/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35"/>
      <c r="AI549" s="125" t="str">
        <f t="shared" si="151"/>
        <v/>
      </c>
      <c r="AJ549" s="18"/>
      <c r="AK549" s="35"/>
      <c r="AL549" s="5"/>
      <c r="AM549" s="5"/>
      <c r="AN549" s="5"/>
      <c r="AO549" s="5"/>
      <c r="AP549" s="5"/>
      <c r="AQ549" s="133" t="str">
        <f t="shared" si="152"/>
        <v/>
      </c>
      <c r="AR549" s="133" t="str">
        <f t="shared" si="162"/>
        <v/>
      </c>
      <c r="AS549" s="7" t="str">
        <f>UPPER(IF($AH549="","",IF(COUNTIF($AS$34:$AS548,$AH549)&lt;1,$AH549,"")))</f>
        <v/>
      </c>
      <c r="AT549" s="133" t="str">
        <f t="shared" si="153"/>
        <v/>
      </c>
      <c r="AU549" s="19"/>
      <c r="AV549" s="16"/>
      <c r="AW549" s="134" t="str">
        <f t="shared" si="154"/>
        <v/>
      </c>
      <c r="AX549" s="5"/>
      <c r="AY549" s="144"/>
      <c r="AZ549" s="132" t="str">
        <f t="shared" si="155"/>
        <v/>
      </c>
      <c r="BA549" s="132" t="str">
        <f t="shared" si="156"/>
        <v/>
      </c>
      <c r="BB549" s="132" t="str">
        <f t="shared" si="147"/>
        <v/>
      </c>
      <c r="BC549" s="132" t="str">
        <f t="shared" si="157"/>
        <v/>
      </c>
      <c r="BD549" s="132" t="str">
        <f t="shared" si="158"/>
        <v/>
      </c>
      <c r="BE549" s="132" t="str">
        <f t="shared" si="163"/>
        <v/>
      </c>
      <c r="BF549" s="132" t="str">
        <f t="shared" si="159"/>
        <v/>
      </c>
      <c r="BG549" s="132" t="str">
        <f t="shared" si="160"/>
        <v/>
      </c>
      <c r="BH549" s="132" t="str">
        <f t="shared" si="161"/>
        <v/>
      </c>
      <c r="BI549" s="125"/>
    </row>
    <row r="550" spans="1:61" s="132" customFormat="1" ht="13">
      <c r="A550" s="125" t="str">
        <f t="shared" si="148"/>
        <v/>
      </c>
      <c r="B550" s="130" t="str">
        <f t="shared" si="149"/>
        <v/>
      </c>
      <c r="C550" s="131"/>
      <c r="D550" s="125">
        <v>516</v>
      </c>
      <c r="E550" s="125" t="str">
        <f t="shared" si="150"/>
        <v/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35"/>
      <c r="AI550" s="125" t="str">
        <f t="shared" si="151"/>
        <v/>
      </c>
      <c r="AJ550" s="18"/>
      <c r="AK550" s="35"/>
      <c r="AL550" s="5"/>
      <c r="AM550" s="5"/>
      <c r="AN550" s="5"/>
      <c r="AO550" s="5"/>
      <c r="AP550" s="5"/>
      <c r="AQ550" s="133" t="str">
        <f t="shared" si="152"/>
        <v/>
      </c>
      <c r="AR550" s="133" t="str">
        <f t="shared" si="162"/>
        <v/>
      </c>
      <c r="AS550" s="7" t="str">
        <f>UPPER(IF($AH550="","",IF(COUNTIF($AS$34:$AS549,$AH550)&lt;1,$AH550,"")))</f>
        <v/>
      </c>
      <c r="AT550" s="133" t="str">
        <f t="shared" si="153"/>
        <v/>
      </c>
      <c r="AU550" s="19"/>
      <c r="AV550" s="16"/>
      <c r="AW550" s="134" t="str">
        <f t="shared" si="154"/>
        <v/>
      </c>
      <c r="AX550" s="5"/>
      <c r="AY550" s="144"/>
      <c r="AZ550" s="132" t="str">
        <f t="shared" si="155"/>
        <v/>
      </c>
      <c r="BA550" s="132" t="str">
        <f t="shared" si="156"/>
        <v/>
      </c>
      <c r="BB550" s="132" t="str">
        <f t="shared" si="147"/>
        <v/>
      </c>
      <c r="BC550" s="132" t="str">
        <f t="shared" si="157"/>
        <v/>
      </c>
      <c r="BD550" s="132" t="str">
        <f t="shared" si="158"/>
        <v/>
      </c>
      <c r="BE550" s="132" t="str">
        <f t="shared" si="163"/>
        <v/>
      </c>
      <c r="BF550" s="132" t="str">
        <f t="shared" si="159"/>
        <v/>
      </c>
      <c r="BG550" s="132" t="str">
        <f t="shared" si="160"/>
        <v/>
      </c>
      <c r="BH550" s="132" t="str">
        <f t="shared" si="161"/>
        <v/>
      </c>
      <c r="BI550" s="125"/>
    </row>
    <row r="551" spans="1:61" s="132" customFormat="1" ht="13">
      <c r="A551" s="125" t="str">
        <f t="shared" si="148"/>
        <v/>
      </c>
      <c r="B551" s="130" t="str">
        <f t="shared" si="149"/>
        <v/>
      </c>
      <c r="C551" s="131"/>
      <c r="D551" s="125">
        <v>517</v>
      </c>
      <c r="E551" s="125" t="str">
        <f t="shared" si="150"/>
        <v/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35"/>
      <c r="AI551" s="125" t="str">
        <f t="shared" si="151"/>
        <v/>
      </c>
      <c r="AJ551" s="18"/>
      <c r="AK551" s="35"/>
      <c r="AL551" s="5"/>
      <c r="AM551" s="5"/>
      <c r="AN551" s="5"/>
      <c r="AO551" s="5"/>
      <c r="AP551" s="5"/>
      <c r="AQ551" s="133" t="str">
        <f t="shared" si="152"/>
        <v/>
      </c>
      <c r="AR551" s="133" t="str">
        <f t="shared" si="162"/>
        <v/>
      </c>
      <c r="AS551" s="7" t="str">
        <f>UPPER(IF($AH551="","",IF(COUNTIF($AS$34:$AS550,$AH551)&lt;1,$AH551,"")))</f>
        <v/>
      </c>
      <c r="AT551" s="133" t="str">
        <f t="shared" si="153"/>
        <v/>
      </c>
      <c r="AU551" s="19"/>
      <c r="AV551" s="16"/>
      <c r="AW551" s="134" t="str">
        <f t="shared" si="154"/>
        <v/>
      </c>
      <c r="AX551" s="5"/>
      <c r="AY551" s="144"/>
      <c r="AZ551" s="132" t="str">
        <f t="shared" si="155"/>
        <v/>
      </c>
      <c r="BA551" s="132" t="str">
        <f t="shared" si="156"/>
        <v/>
      </c>
      <c r="BB551" s="132" t="str">
        <f t="shared" si="147"/>
        <v/>
      </c>
      <c r="BC551" s="132" t="str">
        <f t="shared" si="157"/>
        <v/>
      </c>
      <c r="BD551" s="132" t="str">
        <f t="shared" si="158"/>
        <v/>
      </c>
      <c r="BE551" s="132" t="str">
        <f t="shared" si="163"/>
        <v/>
      </c>
      <c r="BF551" s="132" t="str">
        <f t="shared" si="159"/>
        <v/>
      </c>
      <c r="BG551" s="132" t="str">
        <f t="shared" si="160"/>
        <v/>
      </c>
      <c r="BH551" s="132" t="str">
        <f t="shared" si="161"/>
        <v/>
      </c>
      <c r="BI551" s="125"/>
    </row>
    <row r="552" spans="1:61" s="132" customFormat="1" ht="13">
      <c r="A552" s="125" t="str">
        <f t="shared" si="148"/>
        <v/>
      </c>
      <c r="B552" s="130" t="str">
        <f t="shared" si="149"/>
        <v/>
      </c>
      <c r="C552" s="131"/>
      <c r="D552" s="125">
        <v>518</v>
      </c>
      <c r="E552" s="125" t="str">
        <f t="shared" si="150"/>
        <v/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35"/>
      <c r="AI552" s="125" t="str">
        <f t="shared" si="151"/>
        <v/>
      </c>
      <c r="AJ552" s="18"/>
      <c r="AK552" s="35"/>
      <c r="AL552" s="5"/>
      <c r="AM552" s="5"/>
      <c r="AN552" s="5"/>
      <c r="AO552" s="5"/>
      <c r="AP552" s="5"/>
      <c r="AQ552" s="133" t="str">
        <f t="shared" si="152"/>
        <v/>
      </c>
      <c r="AR552" s="133" t="str">
        <f t="shared" si="162"/>
        <v/>
      </c>
      <c r="AS552" s="7" t="str">
        <f>UPPER(IF($AH552="","",IF(COUNTIF($AS$34:$AS551,$AH552)&lt;1,$AH552,"")))</f>
        <v/>
      </c>
      <c r="AT552" s="133" t="str">
        <f t="shared" si="153"/>
        <v/>
      </c>
      <c r="AU552" s="19"/>
      <c r="AV552" s="16"/>
      <c r="AW552" s="134" t="str">
        <f t="shared" si="154"/>
        <v/>
      </c>
      <c r="AX552" s="5"/>
      <c r="AY552" s="144"/>
      <c r="AZ552" s="132" t="str">
        <f t="shared" si="155"/>
        <v/>
      </c>
      <c r="BA552" s="132" t="str">
        <f t="shared" si="156"/>
        <v/>
      </c>
      <c r="BB552" s="132" t="str">
        <f t="shared" si="147"/>
        <v/>
      </c>
      <c r="BC552" s="132" t="str">
        <f t="shared" si="157"/>
        <v/>
      </c>
      <c r="BD552" s="132" t="str">
        <f t="shared" si="158"/>
        <v/>
      </c>
      <c r="BE552" s="132" t="str">
        <f t="shared" si="163"/>
        <v/>
      </c>
      <c r="BF552" s="132" t="str">
        <f t="shared" si="159"/>
        <v/>
      </c>
      <c r="BG552" s="132" t="str">
        <f t="shared" si="160"/>
        <v/>
      </c>
      <c r="BH552" s="132" t="str">
        <f t="shared" si="161"/>
        <v/>
      </c>
      <c r="BI552" s="125"/>
    </row>
    <row r="553" spans="1:61" s="132" customFormat="1" ht="13">
      <c r="A553" s="125" t="str">
        <f t="shared" si="148"/>
        <v/>
      </c>
      <c r="B553" s="130" t="str">
        <f t="shared" si="149"/>
        <v/>
      </c>
      <c r="C553" s="131"/>
      <c r="D553" s="125">
        <v>519</v>
      </c>
      <c r="E553" s="125" t="str">
        <f t="shared" si="150"/>
        <v/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35"/>
      <c r="AI553" s="125" t="str">
        <f t="shared" si="151"/>
        <v/>
      </c>
      <c r="AJ553" s="18"/>
      <c r="AK553" s="35"/>
      <c r="AL553" s="5"/>
      <c r="AM553" s="5"/>
      <c r="AN553" s="5"/>
      <c r="AO553" s="5"/>
      <c r="AP553" s="5"/>
      <c r="AQ553" s="133" t="str">
        <f t="shared" si="152"/>
        <v/>
      </c>
      <c r="AR553" s="133" t="str">
        <f t="shared" si="162"/>
        <v/>
      </c>
      <c r="AS553" s="7" t="str">
        <f>UPPER(IF($AH553="","",IF(COUNTIF($AS$34:$AS552,$AH553)&lt;1,$AH553,"")))</f>
        <v/>
      </c>
      <c r="AT553" s="133" t="str">
        <f t="shared" si="153"/>
        <v/>
      </c>
      <c r="AU553" s="19"/>
      <c r="AV553" s="16"/>
      <c r="AW553" s="134" t="str">
        <f t="shared" si="154"/>
        <v/>
      </c>
      <c r="AX553" s="5"/>
      <c r="AY553" s="144"/>
      <c r="AZ553" s="132" t="str">
        <f t="shared" si="155"/>
        <v/>
      </c>
      <c r="BA553" s="132" t="str">
        <f t="shared" si="156"/>
        <v/>
      </c>
      <c r="BB553" s="132" t="str">
        <f t="shared" si="147"/>
        <v/>
      </c>
      <c r="BC553" s="132" t="str">
        <f t="shared" si="157"/>
        <v/>
      </c>
      <c r="BD553" s="132" t="str">
        <f t="shared" si="158"/>
        <v/>
      </c>
      <c r="BE553" s="132" t="str">
        <f t="shared" si="163"/>
        <v/>
      </c>
      <c r="BF553" s="132" t="str">
        <f t="shared" si="159"/>
        <v/>
      </c>
      <c r="BG553" s="132" t="str">
        <f t="shared" si="160"/>
        <v/>
      </c>
      <c r="BH553" s="132" t="str">
        <f t="shared" si="161"/>
        <v/>
      </c>
      <c r="BI553" s="125"/>
    </row>
    <row r="554" spans="1:61" s="132" customFormat="1" ht="13">
      <c r="A554" s="125" t="str">
        <f t="shared" si="148"/>
        <v/>
      </c>
      <c r="B554" s="130" t="str">
        <f t="shared" si="149"/>
        <v/>
      </c>
      <c r="C554" s="131"/>
      <c r="D554" s="125">
        <v>520</v>
      </c>
      <c r="E554" s="125" t="str">
        <f t="shared" si="150"/>
        <v/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35"/>
      <c r="AI554" s="125" t="str">
        <f t="shared" si="151"/>
        <v/>
      </c>
      <c r="AJ554" s="18"/>
      <c r="AK554" s="35"/>
      <c r="AL554" s="5"/>
      <c r="AM554" s="5"/>
      <c r="AN554" s="5"/>
      <c r="AO554" s="5"/>
      <c r="AP554" s="5"/>
      <c r="AQ554" s="133" t="str">
        <f t="shared" si="152"/>
        <v/>
      </c>
      <c r="AR554" s="133" t="str">
        <f t="shared" si="162"/>
        <v/>
      </c>
      <c r="AS554" s="7" t="str">
        <f>UPPER(IF($AH554="","",IF(COUNTIF($AS$34:$AS553,$AH554)&lt;1,$AH554,"")))</f>
        <v/>
      </c>
      <c r="AT554" s="133" t="str">
        <f t="shared" si="153"/>
        <v/>
      </c>
      <c r="AU554" s="19"/>
      <c r="AV554" s="16"/>
      <c r="AW554" s="134" t="str">
        <f t="shared" si="154"/>
        <v/>
      </c>
      <c r="AX554" s="5"/>
      <c r="AY554" s="144"/>
      <c r="AZ554" s="132" t="str">
        <f t="shared" si="155"/>
        <v/>
      </c>
      <c r="BA554" s="132" t="str">
        <f t="shared" si="156"/>
        <v/>
      </c>
      <c r="BB554" s="132" t="str">
        <f t="shared" si="147"/>
        <v/>
      </c>
      <c r="BC554" s="132" t="str">
        <f t="shared" si="157"/>
        <v/>
      </c>
      <c r="BD554" s="132" t="str">
        <f t="shared" si="158"/>
        <v/>
      </c>
      <c r="BE554" s="132" t="str">
        <f t="shared" si="163"/>
        <v/>
      </c>
      <c r="BF554" s="132" t="str">
        <f t="shared" si="159"/>
        <v/>
      </c>
      <c r="BG554" s="132" t="str">
        <f t="shared" si="160"/>
        <v/>
      </c>
      <c r="BH554" s="132" t="str">
        <f t="shared" si="161"/>
        <v/>
      </c>
      <c r="BI554" s="125"/>
    </row>
    <row r="555" spans="1:61" s="132" customFormat="1" ht="13">
      <c r="A555" s="125" t="str">
        <f t="shared" si="148"/>
        <v/>
      </c>
      <c r="B555" s="130" t="str">
        <f t="shared" si="149"/>
        <v/>
      </c>
      <c r="C555" s="131"/>
      <c r="D555" s="125">
        <v>521</v>
      </c>
      <c r="E555" s="125" t="str">
        <f t="shared" si="150"/>
        <v/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35"/>
      <c r="AI555" s="125" t="str">
        <f t="shared" si="151"/>
        <v/>
      </c>
      <c r="AJ555" s="18"/>
      <c r="AK555" s="35"/>
      <c r="AL555" s="5"/>
      <c r="AM555" s="5"/>
      <c r="AN555" s="5"/>
      <c r="AO555" s="5"/>
      <c r="AP555" s="5"/>
      <c r="AQ555" s="133" t="str">
        <f t="shared" si="152"/>
        <v/>
      </c>
      <c r="AR555" s="133" t="str">
        <f t="shared" si="162"/>
        <v/>
      </c>
      <c r="AS555" s="7" t="str">
        <f>UPPER(IF($AH555="","",IF(COUNTIF($AS$34:$AS554,$AH555)&lt;1,$AH555,"")))</f>
        <v/>
      </c>
      <c r="AT555" s="133" t="str">
        <f t="shared" si="153"/>
        <v/>
      </c>
      <c r="AU555" s="19"/>
      <c r="AV555" s="16"/>
      <c r="AW555" s="134" t="str">
        <f t="shared" si="154"/>
        <v/>
      </c>
      <c r="AX555" s="5"/>
      <c r="AY555" s="144"/>
      <c r="AZ555" s="132" t="str">
        <f t="shared" si="155"/>
        <v/>
      </c>
      <c r="BA555" s="132" t="str">
        <f t="shared" si="156"/>
        <v/>
      </c>
      <c r="BB555" s="132" t="str">
        <f t="shared" si="147"/>
        <v/>
      </c>
      <c r="BC555" s="132" t="str">
        <f t="shared" si="157"/>
        <v/>
      </c>
      <c r="BD555" s="132" t="str">
        <f t="shared" si="158"/>
        <v/>
      </c>
      <c r="BE555" s="132" t="str">
        <f t="shared" si="163"/>
        <v/>
      </c>
      <c r="BF555" s="132" t="str">
        <f t="shared" si="159"/>
        <v/>
      </c>
      <c r="BG555" s="132" t="str">
        <f t="shared" si="160"/>
        <v/>
      </c>
      <c r="BH555" s="132" t="str">
        <f t="shared" si="161"/>
        <v/>
      </c>
      <c r="BI555" s="125"/>
    </row>
    <row r="556" spans="1:61" s="132" customFormat="1" ht="13">
      <c r="A556" s="125" t="str">
        <f t="shared" si="148"/>
        <v/>
      </c>
      <c r="B556" s="130" t="str">
        <f t="shared" si="149"/>
        <v/>
      </c>
      <c r="C556" s="131"/>
      <c r="D556" s="125">
        <v>522</v>
      </c>
      <c r="E556" s="125" t="str">
        <f t="shared" si="150"/>
        <v/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35"/>
      <c r="AI556" s="125" t="str">
        <f t="shared" si="151"/>
        <v/>
      </c>
      <c r="AJ556" s="18"/>
      <c r="AK556" s="35"/>
      <c r="AL556" s="5"/>
      <c r="AM556" s="5"/>
      <c r="AN556" s="5"/>
      <c r="AO556" s="5"/>
      <c r="AP556" s="5"/>
      <c r="AQ556" s="133" t="str">
        <f t="shared" si="152"/>
        <v/>
      </c>
      <c r="AR556" s="133" t="str">
        <f t="shared" si="162"/>
        <v/>
      </c>
      <c r="AS556" s="7" t="str">
        <f>UPPER(IF($AH556="","",IF(COUNTIF($AS$34:$AS555,$AH556)&lt;1,$AH556,"")))</f>
        <v/>
      </c>
      <c r="AT556" s="133" t="str">
        <f t="shared" si="153"/>
        <v/>
      </c>
      <c r="AU556" s="19"/>
      <c r="AV556" s="16"/>
      <c r="AW556" s="134" t="str">
        <f t="shared" si="154"/>
        <v/>
      </c>
      <c r="AX556" s="5"/>
      <c r="AY556" s="144"/>
      <c r="AZ556" s="132" t="str">
        <f t="shared" si="155"/>
        <v/>
      </c>
      <c r="BA556" s="132" t="str">
        <f t="shared" si="156"/>
        <v/>
      </c>
      <c r="BB556" s="132" t="str">
        <f t="shared" si="147"/>
        <v/>
      </c>
      <c r="BC556" s="132" t="str">
        <f t="shared" si="157"/>
        <v/>
      </c>
      <c r="BD556" s="132" t="str">
        <f t="shared" si="158"/>
        <v/>
      </c>
      <c r="BE556" s="132" t="str">
        <f t="shared" si="163"/>
        <v/>
      </c>
      <c r="BF556" s="132" t="str">
        <f t="shared" si="159"/>
        <v/>
      </c>
      <c r="BG556" s="132" t="str">
        <f t="shared" si="160"/>
        <v/>
      </c>
      <c r="BH556" s="132" t="str">
        <f t="shared" si="161"/>
        <v/>
      </c>
      <c r="BI556" s="125"/>
    </row>
    <row r="557" spans="1:61" s="132" customFormat="1" ht="13">
      <c r="A557" s="125" t="str">
        <f t="shared" si="148"/>
        <v/>
      </c>
      <c r="B557" s="130" t="str">
        <f t="shared" si="149"/>
        <v/>
      </c>
      <c r="C557" s="131"/>
      <c r="D557" s="125">
        <v>523</v>
      </c>
      <c r="E557" s="125" t="str">
        <f t="shared" si="150"/>
        <v/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35"/>
      <c r="AI557" s="125" t="str">
        <f t="shared" si="151"/>
        <v/>
      </c>
      <c r="AJ557" s="18"/>
      <c r="AK557" s="35"/>
      <c r="AL557" s="5"/>
      <c r="AM557" s="5"/>
      <c r="AN557" s="5"/>
      <c r="AO557" s="5"/>
      <c r="AP557" s="5"/>
      <c r="AQ557" s="133" t="str">
        <f t="shared" si="152"/>
        <v/>
      </c>
      <c r="AR557" s="133" t="str">
        <f t="shared" si="162"/>
        <v/>
      </c>
      <c r="AS557" s="7" t="str">
        <f>UPPER(IF($AH557="","",IF(COUNTIF($AS$34:$AS556,$AH557)&lt;1,$AH557,"")))</f>
        <v/>
      </c>
      <c r="AT557" s="133" t="str">
        <f t="shared" si="153"/>
        <v/>
      </c>
      <c r="AU557" s="19"/>
      <c r="AV557" s="16"/>
      <c r="AW557" s="134" t="str">
        <f t="shared" si="154"/>
        <v/>
      </c>
      <c r="AX557" s="5"/>
      <c r="AY557" s="144"/>
      <c r="AZ557" s="132" t="str">
        <f t="shared" si="155"/>
        <v/>
      </c>
      <c r="BA557" s="132" t="str">
        <f t="shared" si="156"/>
        <v/>
      </c>
      <c r="BB557" s="132" t="str">
        <f t="shared" si="147"/>
        <v/>
      </c>
      <c r="BC557" s="132" t="str">
        <f t="shared" si="157"/>
        <v/>
      </c>
      <c r="BD557" s="132" t="str">
        <f t="shared" si="158"/>
        <v/>
      </c>
      <c r="BE557" s="132" t="str">
        <f t="shared" si="163"/>
        <v/>
      </c>
      <c r="BF557" s="132" t="str">
        <f t="shared" si="159"/>
        <v/>
      </c>
      <c r="BG557" s="132" t="str">
        <f t="shared" si="160"/>
        <v/>
      </c>
      <c r="BH557" s="132" t="str">
        <f t="shared" si="161"/>
        <v/>
      </c>
      <c r="BI557" s="125"/>
    </row>
    <row r="558" spans="1:61" s="132" customFormat="1" ht="13">
      <c r="A558" s="125" t="str">
        <f t="shared" si="148"/>
        <v/>
      </c>
      <c r="B558" s="130" t="str">
        <f t="shared" si="149"/>
        <v/>
      </c>
      <c r="C558" s="131"/>
      <c r="D558" s="125">
        <v>524</v>
      </c>
      <c r="E558" s="125" t="str">
        <f t="shared" si="150"/>
        <v/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35"/>
      <c r="AI558" s="125" t="str">
        <f t="shared" si="151"/>
        <v/>
      </c>
      <c r="AJ558" s="18"/>
      <c r="AK558" s="35"/>
      <c r="AL558" s="5"/>
      <c r="AM558" s="5"/>
      <c r="AN558" s="5"/>
      <c r="AO558" s="5"/>
      <c r="AP558" s="5"/>
      <c r="AQ558" s="133" t="str">
        <f t="shared" si="152"/>
        <v/>
      </c>
      <c r="AR558" s="133" t="str">
        <f t="shared" si="162"/>
        <v/>
      </c>
      <c r="AS558" s="7" t="str">
        <f>UPPER(IF($AH558="","",IF(COUNTIF($AS$34:$AS557,$AH558)&lt;1,$AH558,"")))</f>
        <v/>
      </c>
      <c r="AT558" s="133" t="str">
        <f t="shared" si="153"/>
        <v/>
      </c>
      <c r="AU558" s="19"/>
      <c r="AV558" s="16"/>
      <c r="AW558" s="134" t="str">
        <f t="shared" si="154"/>
        <v/>
      </c>
      <c r="AX558" s="5"/>
      <c r="AY558" s="144"/>
      <c r="AZ558" s="132" t="str">
        <f t="shared" si="155"/>
        <v/>
      </c>
      <c r="BA558" s="132" t="str">
        <f t="shared" si="156"/>
        <v/>
      </c>
      <c r="BB558" s="132" t="str">
        <f t="shared" si="147"/>
        <v/>
      </c>
      <c r="BC558" s="132" t="str">
        <f t="shared" si="157"/>
        <v/>
      </c>
      <c r="BD558" s="132" t="str">
        <f t="shared" si="158"/>
        <v/>
      </c>
      <c r="BE558" s="132" t="str">
        <f t="shared" si="163"/>
        <v/>
      </c>
      <c r="BF558" s="132" t="str">
        <f t="shared" si="159"/>
        <v/>
      </c>
      <c r="BG558" s="132" t="str">
        <f t="shared" si="160"/>
        <v/>
      </c>
      <c r="BH558" s="132" t="str">
        <f t="shared" si="161"/>
        <v/>
      </c>
      <c r="BI558" s="125"/>
    </row>
    <row r="559" spans="1:61" s="132" customFormat="1" ht="13">
      <c r="A559" s="125" t="str">
        <f t="shared" si="148"/>
        <v/>
      </c>
      <c r="B559" s="130" t="str">
        <f t="shared" si="149"/>
        <v/>
      </c>
      <c r="C559" s="131"/>
      <c r="D559" s="125">
        <v>525</v>
      </c>
      <c r="E559" s="125" t="str">
        <f t="shared" si="150"/>
        <v/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35"/>
      <c r="AI559" s="125" t="str">
        <f t="shared" si="151"/>
        <v/>
      </c>
      <c r="AJ559" s="18"/>
      <c r="AK559" s="35"/>
      <c r="AL559" s="5"/>
      <c r="AM559" s="5"/>
      <c r="AN559" s="5"/>
      <c r="AO559" s="5"/>
      <c r="AP559" s="5"/>
      <c r="AQ559" s="133" t="str">
        <f t="shared" si="152"/>
        <v/>
      </c>
      <c r="AR559" s="133" t="str">
        <f t="shared" si="162"/>
        <v/>
      </c>
      <c r="AS559" s="7" t="str">
        <f>UPPER(IF($AH559="","",IF(COUNTIF($AS$34:$AS558,$AH559)&lt;1,$AH559,"")))</f>
        <v/>
      </c>
      <c r="AT559" s="133" t="str">
        <f t="shared" si="153"/>
        <v/>
      </c>
      <c r="AU559" s="19"/>
      <c r="AV559" s="16"/>
      <c r="AW559" s="134" t="str">
        <f t="shared" si="154"/>
        <v/>
      </c>
      <c r="AX559" s="5"/>
      <c r="AY559" s="144"/>
      <c r="AZ559" s="132" t="str">
        <f t="shared" si="155"/>
        <v/>
      </c>
      <c r="BA559" s="132" t="str">
        <f t="shared" si="156"/>
        <v/>
      </c>
      <c r="BB559" s="132" t="str">
        <f t="shared" si="147"/>
        <v/>
      </c>
      <c r="BC559" s="132" t="str">
        <f t="shared" si="157"/>
        <v/>
      </c>
      <c r="BD559" s="132" t="str">
        <f t="shared" si="158"/>
        <v/>
      </c>
      <c r="BE559" s="132" t="str">
        <f t="shared" si="163"/>
        <v/>
      </c>
      <c r="BF559" s="132" t="str">
        <f t="shared" si="159"/>
        <v/>
      </c>
      <c r="BG559" s="132" t="str">
        <f t="shared" si="160"/>
        <v/>
      </c>
      <c r="BH559" s="132" t="str">
        <f t="shared" si="161"/>
        <v/>
      </c>
      <c r="BI559" s="125"/>
    </row>
    <row r="560" spans="1:61" s="132" customFormat="1" ht="13">
      <c r="A560" s="125" t="str">
        <f t="shared" si="148"/>
        <v/>
      </c>
      <c r="B560" s="130" t="str">
        <f t="shared" si="149"/>
        <v/>
      </c>
      <c r="C560" s="131"/>
      <c r="D560" s="125">
        <v>526</v>
      </c>
      <c r="E560" s="125" t="str">
        <f t="shared" si="150"/>
        <v/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35"/>
      <c r="AI560" s="125" t="str">
        <f t="shared" si="151"/>
        <v/>
      </c>
      <c r="AJ560" s="18"/>
      <c r="AK560" s="35"/>
      <c r="AL560" s="5"/>
      <c r="AM560" s="5"/>
      <c r="AN560" s="5"/>
      <c r="AO560" s="5"/>
      <c r="AP560" s="5"/>
      <c r="AQ560" s="133" t="str">
        <f t="shared" si="152"/>
        <v/>
      </c>
      <c r="AR560" s="133" t="str">
        <f t="shared" si="162"/>
        <v/>
      </c>
      <c r="AS560" s="7" t="str">
        <f>UPPER(IF($AH560="","",IF(COUNTIF($AS$34:$AS559,$AH560)&lt;1,$AH560,"")))</f>
        <v/>
      </c>
      <c r="AT560" s="133" t="str">
        <f t="shared" si="153"/>
        <v/>
      </c>
      <c r="AU560" s="19"/>
      <c r="AV560" s="16"/>
      <c r="AW560" s="134" t="str">
        <f t="shared" si="154"/>
        <v/>
      </c>
      <c r="AX560" s="5"/>
      <c r="AY560" s="144"/>
      <c r="AZ560" s="132" t="str">
        <f t="shared" si="155"/>
        <v/>
      </c>
      <c r="BA560" s="132" t="str">
        <f t="shared" si="156"/>
        <v/>
      </c>
      <c r="BB560" s="132" t="str">
        <f t="shared" si="147"/>
        <v/>
      </c>
      <c r="BC560" s="132" t="str">
        <f t="shared" si="157"/>
        <v/>
      </c>
      <c r="BD560" s="132" t="str">
        <f t="shared" si="158"/>
        <v/>
      </c>
      <c r="BE560" s="132" t="str">
        <f t="shared" si="163"/>
        <v/>
      </c>
      <c r="BF560" s="132" t="str">
        <f t="shared" si="159"/>
        <v/>
      </c>
      <c r="BG560" s="132" t="str">
        <f t="shared" si="160"/>
        <v/>
      </c>
      <c r="BH560" s="132" t="str">
        <f t="shared" si="161"/>
        <v/>
      </c>
      <c r="BI560" s="125"/>
    </row>
    <row r="561" spans="1:61" s="132" customFormat="1" ht="13">
      <c r="A561" s="125" t="str">
        <f t="shared" si="148"/>
        <v/>
      </c>
      <c r="B561" s="130" t="str">
        <f t="shared" si="149"/>
        <v/>
      </c>
      <c r="C561" s="131"/>
      <c r="D561" s="125">
        <v>527</v>
      </c>
      <c r="E561" s="125" t="str">
        <f t="shared" si="150"/>
        <v/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35"/>
      <c r="AI561" s="125" t="str">
        <f t="shared" si="151"/>
        <v/>
      </c>
      <c r="AJ561" s="18"/>
      <c r="AK561" s="35"/>
      <c r="AL561" s="5"/>
      <c r="AM561" s="5"/>
      <c r="AN561" s="5"/>
      <c r="AO561" s="5"/>
      <c r="AP561" s="5"/>
      <c r="AQ561" s="133" t="str">
        <f t="shared" si="152"/>
        <v/>
      </c>
      <c r="AR561" s="133" t="str">
        <f t="shared" si="162"/>
        <v/>
      </c>
      <c r="AS561" s="7" t="str">
        <f>UPPER(IF($AH561="","",IF(COUNTIF($AS$34:$AS560,$AH561)&lt;1,$AH561,"")))</f>
        <v/>
      </c>
      <c r="AT561" s="133" t="str">
        <f t="shared" si="153"/>
        <v/>
      </c>
      <c r="AU561" s="19"/>
      <c r="AV561" s="16"/>
      <c r="AW561" s="134" t="str">
        <f t="shared" si="154"/>
        <v/>
      </c>
      <c r="AX561" s="5"/>
      <c r="AY561" s="144"/>
      <c r="AZ561" s="132" t="str">
        <f t="shared" si="155"/>
        <v/>
      </c>
      <c r="BA561" s="132" t="str">
        <f t="shared" si="156"/>
        <v/>
      </c>
      <c r="BB561" s="132" t="str">
        <f t="shared" si="147"/>
        <v/>
      </c>
      <c r="BC561" s="132" t="str">
        <f t="shared" si="157"/>
        <v/>
      </c>
      <c r="BD561" s="132" t="str">
        <f t="shared" si="158"/>
        <v/>
      </c>
      <c r="BE561" s="132" t="str">
        <f t="shared" si="163"/>
        <v/>
      </c>
      <c r="BF561" s="132" t="str">
        <f t="shared" si="159"/>
        <v/>
      </c>
      <c r="BG561" s="132" t="str">
        <f t="shared" si="160"/>
        <v/>
      </c>
      <c r="BH561" s="132" t="str">
        <f t="shared" si="161"/>
        <v/>
      </c>
      <c r="BI561" s="125"/>
    </row>
    <row r="562" spans="1:61" s="132" customFormat="1" ht="13">
      <c r="A562" s="125" t="str">
        <f t="shared" si="148"/>
        <v/>
      </c>
      <c r="B562" s="130" t="str">
        <f t="shared" si="149"/>
        <v/>
      </c>
      <c r="C562" s="131"/>
      <c r="D562" s="125">
        <v>528</v>
      </c>
      <c r="E562" s="125" t="str">
        <f t="shared" si="150"/>
        <v/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35"/>
      <c r="AI562" s="125" t="str">
        <f t="shared" si="151"/>
        <v/>
      </c>
      <c r="AJ562" s="18"/>
      <c r="AK562" s="35"/>
      <c r="AL562" s="5"/>
      <c r="AM562" s="5"/>
      <c r="AN562" s="5"/>
      <c r="AO562" s="5"/>
      <c r="AP562" s="5"/>
      <c r="AQ562" s="133" t="str">
        <f t="shared" si="152"/>
        <v/>
      </c>
      <c r="AR562" s="133" t="str">
        <f t="shared" si="162"/>
        <v/>
      </c>
      <c r="AS562" s="7" t="str">
        <f>UPPER(IF($AH562="","",IF(COUNTIF($AS$34:$AS561,$AH562)&lt;1,$AH562,"")))</f>
        <v/>
      </c>
      <c r="AT562" s="133" t="str">
        <f t="shared" si="153"/>
        <v/>
      </c>
      <c r="AU562" s="19"/>
      <c r="AV562" s="16"/>
      <c r="AW562" s="134" t="str">
        <f t="shared" si="154"/>
        <v/>
      </c>
      <c r="AX562" s="5"/>
      <c r="AY562" s="144"/>
      <c r="AZ562" s="132" t="str">
        <f t="shared" si="155"/>
        <v/>
      </c>
      <c r="BA562" s="132" t="str">
        <f t="shared" si="156"/>
        <v/>
      </c>
      <c r="BB562" s="132" t="str">
        <f t="shared" si="147"/>
        <v/>
      </c>
      <c r="BC562" s="132" t="str">
        <f t="shared" si="157"/>
        <v/>
      </c>
      <c r="BD562" s="132" t="str">
        <f t="shared" si="158"/>
        <v/>
      </c>
      <c r="BE562" s="132" t="str">
        <f t="shared" si="163"/>
        <v/>
      </c>
      <c r="BF562" s="132" t="str">
        <f t="shared" si="159"/>
        <v/>
      </c>
      <c r="BG562" s="132" t="str">
        <f t="shared" si="160"/>
        <v/>
      </c>
      <c r="BH562" s="132" t="str">
        <f t="shared" si="161"/>
        <v/>
      </c>
      <c r="BI562" s="125"/>
    </row>
    <row r="563" spans="1:61" s="132" customFormat="1" ht="13">
      <c r="A563" s="125" t="str">
        <f t="shared" si="148"/>
        <v/>
      </c>
      <c r="B563" s="130" t="str">
        <f t="shared" si="149"/>
        <v/>
      </c>
      <c r="C563" s="131"/>
      <c r="D563" s="125">
        <v>529</v>
      </c>
      <c r="E563" s="125" t="str">
        <f t="shared" si="150"/>
        <v/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35"/>
      <c r="AI563" s="125" t="str">
        <f t="shared" si="151"/>
        <v/>
      </c>
      <c r="AJ563" s="18"/>
      <c r="AK563" s="35"/>
      <c r="AL563" s="5"/>
      <c r="AM563" s="5"/>
      <c r="AN563" s="5"/>
      <c r="AO563" s="5"/>
      <c r="AP563" s="5"/>
      <c r="AQ563" s="133" t="str">
        <f t="shared" si="152"/>
        <v/>
      </c>
      <c r="AR563" s="133" t="str">
        <f t="shared" si="162"/>
        <v/>
      </c>
      <c r="AS563" s="7" t="str">
        <f>UPPER(IF($AH563="","",IF(COUNTIF($AS$34:$AS562,$AH563)&lt;1,$AH563,"")))</f>
        <v/>
      </c>
      <c r="AT563" s="133" t="str">
        <f t="shared" si="153"/>
        <v/>
      </c>
      <c r="AU563" s="19"/>
      <c r="AV563" s="16"/>
      <c r="AW563" s="134" t="str">
        <f t="shared" si="154"/>
        <v/>
      </c>
      <c r="AX563" s="5"/>
      <c r="AY563" s="144"/>
      <c r="AZ563" s="132" t="str">
        <f t="shared" si="155"/>
        <v/>
      </c>
      <c r="BA563" s="132" t="str">
        <f t="shared" si="156"/>
        <v/>
      </c>
      <c r="BB563" s="132" t="str">
        <f t="shared" si="147"/>
        <v/>
      </c>
      <c r="BC563" s="132" t="str">
        <f t="shared" si="157"/>
        <v/>
      </c>
      <c r="BD563" s="132" t="str">
        <f t="shared" si="158"/>
        <v/>
      </c>
      <c r="BE563" s="132" t="str">
        <f t="shared" si="163"/>
        <v/>
      </c>
      <c r="BF563" s="132" t="str">
        <f t="shared" si="159"/>
        <v/>
      </c>
      <c r="BG563" s="132" t="str">
        <f t="shared" si="160"/>
        <v/>
      </c>
      <c r="BH563" s="132" t="str">
        <f t="shared" si="161"/>
        <v/>
      </c>
      <c r="BI563" s="125"/>
    </row>
    <row r="564" spans="1:61" s="132" customFormat="1" ht="13">
      <c r="A564" s="125" t="str">
        <f t="shared" si="148"/>
        <v/>
      </c>
      <c r="B564" s="130" t="str">
        <f t="shared" si="149"/>
        <v/>
      </c>
      <c r="C564" s="131"/>
      <c r="D564" s="125">
        <v>530</v>
      </c>
      <c r="E564" s="125" t="str">
        <f t="shared" si="150"/>
        <v/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35"/>
      <c r="AI564" s="125" t="str">
        <f t="shared" si="151"/>
        <v/>
      </c>
      <c r="AJ564" s="18"/>
      <c r="AK564" s="35"/>
      <c r="AL564" s="5"/>
      <c r="AM564" s="5"/>
      <c r="AN564" s="5"/>
      <c r="AO564" s="5"/>
      <c r="AP564" s="5"/>
      <c r="AQ564" s="133" t="str">
        <f t="shared" si="152"/>
        <v/>
      </c>
      <c r="AR564" s="133" t="str">
        <f t="shared" si="162"/>
        <v/>
      </c>
      <c r="AS564" s="7" t="str">
        <f>UPPER(IF($AH564="","",IF(COUNTIF($AS$34:$AS563,$AH564)&lt;1,$AH564,"")))</f>
        <v/>
      </c>
      <c r="AT564" s="133" t="str">
        <f t="shared" si="153"/>
        <v/>
      </c>
      <c r="AU564" s="19"/>
      <c r="AV564" s="16"/>
      <c r="AW564" s="134" t="str">
        <f t="shared" si="154"/>
        <v/>
      </c>
      <c r="AX564" s="5"/>
      <c r="AY564" s="144"/>
      <c r="AZ564" s="132" t="str">
        <f t="shared" si="155"/>
        <v/>
      </c>
      <c r="BA564" s="132" t="str">
        <f t="shared" si="156"/>
        <v/>
      </c>
      <c r="BB564" s="132" t="str">
        <f t="shared" si="147"/>
        <v/>
      </c>
      <c r="BC564" s="132" t="str">
        <f t="shared" si="157"/>
        <v/>
      </c>
      <c r="BD564" s="132" t="str">
        <f t="shared" si="158"/>
        <v/>
      </c>
      <c r="BE564" s="132" t="str">
        <f t="shared" si="163"/>
        <v/>
      </c>
      <c r="BF564" s="132" t="str">
        <f t="shared" si="159"/>
        <v/>
      </c>
      <c r="BG564" s="132" t="str">
        <f t="shared" si="160"/>
        <v/>
      </c>
      <c r="BH564" s="132" t="str">
        <f t="shared" si="161"/>
        <v/>
      </c>
      <c r="BI564" s="125"/>
    </row>
    <row r="565" spans="1:61" s="132" customFormat="1" ht="13">
      <c r="A565" s="125" t="str">
        <f t="shared" si="148"/>
        <v/>
      </c>
      <c r="B565" s="130" t="str">
        <f t="shared" si="149"/>
        <v/>
      </c>
      <c r="C565" s="131"/>
      <c r="D565" s="125">
        <v>531</v>
      </c>
      <c r="E565" s="125" t="str">
        <f t="shared" si="150"/>
        <v/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35"/>
      <c r="AI565" s="125" t="str">
        <f t="shared" si="151"/>
        <v/>
      </c>
      <c r="AJ565" s="18"/>
      <c r="AK565" s="35"/>
      <c r="AL565" s="5"/>
      <c r="AM565" s="5"/>
      <c r="AN565" s="5"/>
      <c r="AO565" s="5"/>
      <c r="AP565" s="5"/>
      <c r="AQ565" s="133" t="str">
        <f t="shared" si="152"/>
        <v/>
      </c>
      <c r="AR565" s="133" t="str">
        <f t="shared" si="162"/>
        <v/>
      </c>
      <c r="AS565" s="7" t="str">
        <f>UPPER(IF($AH565="","",IF(COUNTIF($AS$34:$AS564,$AH565)&lt;1,$AH565,"")))</f>
        <v/>
      </c>
      <c r="AT565" s="133" t="str">
        <f t="shared" si="153"/>
        <v/>
      </c>
      <c r="AU565" s="19"/>
      <c r="AV565" s="16"/>
      <c r="AW565" s="134" t="str">
        <f t="shared" si="154"/>
        <v/>
      </c>
      <c r="AX565" s="5"/>
      <c r="AY565" s="144"/>
      <c r="AZ565" s="132" t="str">
        <f t="shared" si="155"/>
        <v/>
      </c>
      <c r="BA565" s="132" t="str">
        <f t="shared" si="156"/>
        <v/>
      </c>
      <c r="BB565" s="132" t="str">
        <f t="shared" si="147"/>
        <v/>
      </c>
      <c r="BC565" s="132" t="str">
        <f t="shared" si="157"/>
        <v/>
      </c>
      <c r="BD565" s="132" t="str">
        <f t="shared" si="158"/>
        <v/>
      </c>
      <c r="BE565" s="132" t="str">
        <f t="shared" si="163"/>
        <v/>
      </c>
      <c r="BF565" s="132" t="str">
        <f t="shared" si="159"/>
        <v/>
      </c>
      <c r="BG565" s="132" t="str">
        <f t="shared" si="160"/>
        <v/>
      </c>
      <c r="BH565" s="132" t="str">
        <f t="shared" si="161"/>
        <v/>
      </c>
      <c r="BI565" s="125"/>
    </row>
    <row r="566" spans="1:61" s="132" customFormat="1" ht="13">
      <c r="A566" s="125" t="str">
        <f t="shared" si="148"/>
        <v/>
      </c>
      <c r="B566" s="130" t="str">
        <f t="shared" si="149"/>
        <v/>
      </c>
      <c r="C566" s="131"/>
      <c r="D566" s="125">
        <v>532</v>
      </c>
      <c r="E566" s="125" t="str">
        <f t="shared" si="150"/>
        <v/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35"/>
      <c r="AI566" s="125" t="str">
        <f t="shared" si="151"/>
        <v/>
      </c>
      <c r="AJ566" s="18"/>
      <c r="AK566" s="35"/>
      <c r="AL566" s="5"/>
      <c r="AM566" s="5"/>
      <c r="AN566" s="5"/>
      <c r="AO566" s="5"/>
      <c r="AP566" s="5"/>
      <c r="AQ566" s="133" t="str">
        <f t="shared" si="152"/>
        <v/>
      </c>
      <c r="AR566" s="133" t="str">
        <f t="shared" si="162"/>
        <v/>
      </c>
      <c r="AS566" s="7" t="str">
        <f>UPPER(IF($AH566="","",IF(COUNTIF($AS$34:$AS565,$AH566)&lt;1,$AH566,"")))</f>
        <v/>
      </c>
      <c r="AT566" s="133" t="str">
        <f t="shared" si="153"/>
        <v/>
      </c>
      <c r="AU566" s="19"/>
      <c r="AV566" s="16"/>
      <c r="AW566" s="134" t="str">
        <f t="shared" si="154"/>
        <v/>
      </c>
      <c r="AX566" s="5"/>
      <c r="AY566" s="144"/>
      <c r="AZ566" s="132" t="str">
        <f t="shared" si="155"/>
        <v/>
      </c>
      <c r="BA566" s="132" t="str">
        <f t="shared" si="156"/>
        <v/>
      </c>
      <c r="BB566" s="132" t="str">
        <f t="shared" si="147"/>
        <v/>
      </c>
      <c r="BC566" s="132" t="str">
        <f t="shared" si="157"/>
        <v/>
      </c>
      <c r="BD566" s="132" t="str">
        <f t="shared" si="158"/>
        <v/>
      </c>
      <c r="BE566" s="132" t="str">
        <f t="shared" si="163"/>
        <v/>
      </c>
      <c r="BF566" s="132" t="str">
        <f t="shared" si="159"/>
        <v/>
      </c>
      <c r="BG566" s="132" t="str">
        <f t="shared" si="160"/>
        <v/>
      </c>
      <c r="BH566" s="132" t="str">
        <f t="shared" si="161"/>
        <v/>
      </c>
      <c r="BI566" s="125"/>
    </row>
    <row r="567" spans="1:61" s="132" customFormat="1" ht="13">
      <c r="A567" s="125" t="str">
        <f t="shared" si="148"/>
        <v/>
      </c>
      <c r="B567" s="130" t="str">
        <f t="shared" si="149"/>
        <v/>
      </c>
      <c r="C567" s="131"/>
      <c r="D567" s="125">
        <v>533</v>
      </c>
      <c r="E567" s="125" t="str">
        <f t="shared" si="150"/>
        <v/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35"/>
      <c r="AI567" s="125" t="str">
        <f t="shared" si="151"/>
        <v/>
      </c>
      <c r="AJ567" s="18"/>
      <c r="AK567" s="35"/>
      <c r="AL567" s="5"/>
      <c r="AM567" s="5"/>
      <c r="AN567" s="5"/>
      <c r="AO567" s="5"/>
      <c r="AP567" s="5"/>
      <c r="AQ567" s="133" t="str">
        <f t="shared" si="152"/>
        <v/>
      </c>
      <c r="AR567" s="133" t="str">
        <f t="shared" si="162"/>
        <v/>
      </c>
      <c r="AS567" s="7" t="str">
        <f>UPPER(IF($AH567="","",IF(COUNTIF($AS$34:$AS566,$AH567)&lt;1,$AH567,"")))</f>
        <v/>
      </c>
      <c r="AT567" s="133" t="str">
        <f t="shared" si="153"/>
        <v/>
      </c>
      <c r="AU567" s="19"/>
      <c r="AV567" s="16"/>
      <c r="AW567" s="134" t="str">
        <f t="shared" si="154"/>
        <v/>
      </c>
      <c r="AX567" s="5"/>
      <c r="AY567" s="144"/>
      <c r="AZ567" s="132" t="str">
        <f t="shared" si="155"/>
        <v/>
      </c>
      <c r="BA567" s="132" t="str">
        <f t="shared" si="156"/>
        <v/>
      </c>
      <c r="BB567" s="132" t="str">
        <f t="shared" si="147"/>
        <v/>
      </c>
      <c r="BC567" s="132" t="str">
        <f t="shared" si="157"/>
        <v/>
      </c>
      <c r="BD567" s="132" t="str">
        <f t="shared" si="158"/>
        <v/>
      </c>
      <c r="BE567" s="132" t="str">
        <f t="shared" si="163"/>
        <v/>
      </c>
      <c r="BF567" s="132" t="str">
        <f t="shared" si="159"/>
        <v/>
      </c>
      <c r="BG567" s="132" t="str">
        <f t="shared" si="160"/>
        <v/>
      </c>
      <c r="BH567" s="132" t="str">
        <f t="shared" si="161"/>
        <v/>
      </c>
      <c r="BI567" s="125"/>
    </row>
    <row r="568" spans="1:61" s="132" customFormat="1" ht="13">
      <c r="A568" s="125" t="str">
        <f t="shared" si="148"/>
        <v/>
      </c>
      <c r="B568" s="130" t="str">
        <f t="shared" si="149"/>
        <v/>
      </c>
      <c r="C568" s="131"/>
      <c r="D568" s="125">
        <v>534</v>
      </c>
      <c r="E568" s="125" t="str">
        <f t="shared" si="150"/>
        <v/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35"/>
      <c r="AI568" s="125" t="str">
        <f t="shared" si="151"/>
        <v/>
      </c>
      <c r="AJ568" s="18"/>
      <c r="AK568" s="35"/>
      <c r="AL568" s="5"/>
      <c r="AM568" s="5"/>
      <c r="AN568" s="5"/>
      <c r="AO568" s="5"/>
      <c r="AP568" s="5"/>
      <c r="AQ568" s="133" t="str">
        <f t="shared" si="152"/>
        <v/>
      </c>
      <c r="AR568" s="133" t="str">
        <f t="shared" si="162"/>
        <v/>
      </c>
      <c r="AS568" s="7" t="str">
        <f>UPPER(IF($AH568="","",IF(COUNTIF($AS$34:$AS567,$AH568)&lt;1,$AH568,"")))</f>
        <v/>
      </c>
      <c r="AT568" s="133" t="str">
        <f t="shared" si="153"/>
        <v/>
      </c>
      <c r="AU568" s="19"/>
      <c r="AV568" s="16"/>
      <c r="AW568" s="134" t="str">
        <f t="shared" si="154"/>
        <v/>
      </c>
      <c r="AX568" s="5"/>
      <c r="AY568" s="144"/>
      <c r="AZ568" s="132" t="str">
        <f t="shared" si="155"/>
        <v/>
      </c>
      <c r="BA568" s="132" t="str">
        <f t="shared" si="156"/>
        <v/>
      </c>
      <c r="BB568" s="132" t="str">
        <f t="shared" si="147"/>
        <v/>
      </c>
      <c r="BC568" s="132" t="str">
        <f t="shared" si="157"/>
        <v/>
      </c>
      <c r="BD568" s="132" t="str">
        <f t="shared" si="158"/>
        <v/>
      </c>
      <c r="BE568" s="132" t="str">
        <f t="shared" si="163"/>
        <v/>
      </c>
      <c r="BF568" s="132" t="str">
        <f t="shared" si="159"/>
        <v/>
      </c>
      <c r="BG568" s="132" t="str">
        <f t="shared" si="160"/>
        <v/>
      </c>
      <c r="BH568" s="132" t="str">
        <f t="shared" si="161"/>
        <v/>
      </c>
      <c r="BI568" s="125"/>
    </row>
    <row r="569" spans="1:61" s="132" customFormat="1" ht="13">
      <c r="A569" s="125" t="str">
        <f t="shared" si="148"/>
        <v/>
      </c>
      <c r="B569" s="130" t="str">
        <f t="shared" si="149"/>
        <v/>
      </c>
      <c r="C569" s="131"/>
      <c r="D569" s="125">
        <v>535</v>
      </c>
      <c r="E569" s="125" t="str">
        <f t="shared" si="150"/>
        <v/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35"/>
      <c r="AI569" s="125" t="str">
        <f t="shared" si="151"/>
        <v/>
      </c>
      <c r="AJ569" s="18"/>
      <c r="AK569" s="35"/>
      <c r="AL569" s="5"/>
      <c r="AM569" s="5"/>
      <c r="AN569" s="5"/>
      <c r="AO569" s="5"/>
      <c r="AP569" s="5"/>
      <c r="AQ569" s="133" t="str">
        <f t="shared" si="152"/>
        <v/>
      </c>
      <c r="AR569" s="133" t="str">
        <f t="shared" si="162"/>
        <v/>
      </c>
      <c r="AS569" s="7" t="str">
        <f>UPPER(IF($AH569="","",IF(COUNTIF($AS$34:$AS568,$AH569)&lt;1,$AH569,"")))</f>
        <v/>
      </c>
      <c r="AT569" s="133" t="str">
        <f t="shared" si="153"/>
        <v/>
      </c>
      <c r="AU569" s="19"/>
      <c r="AV569" s="16"/>
      <c r="AW569" s="134" t="str">
        <f t="shared" si="154"/>
        <v/>
      </c>
      <c r="AX569" s="5"/>
      <c r="AY569" s="144"/>
      <c r="AZ569" s="132" t="str">
        <f t="shared" si="155"/>
        <v/>
      </c>
      <c r="BA569" s="132" t="str">
        <f t="shared" si="156"/>
        <v/>
      </c>
      <c r="BB569" s="132" t="str">
        <f t="shared" si="147"/>
        <v/>
      </c>
      <c r="BC569" s="132" t="str">
        <f t="shared" si="157"/>
        <v/>
      </c>
      <c r="BD569" s="132" t="str">
        <f t="shared" si="158"/>
        <v/>
      </c>
      <c r="BE569" s="132" t="str">
        <f t="shared" si="163"/>
        <v/>
      </c>
      <c r="BF569" s="132" t="str">
        <f t="shared" si="159"/>
        <v/>
      </c>
      <c r="BG569" s="132" t="str">
        <f t="shared" si="160"/>
        <v/>
      </c>
      <c r="BH569" s="132" t="str">
        <f t="shared" si="161"/>
        <v/>
      </c>
      <c r="BI569" s="125"/>
    </row>
    <row r="570" spans="1:61" s="132" customFormat="1" ht="13">
      <c r="A570" s="125" t="str">
        <f t="shared" si="148"/>
        <v/>
      </c>
      <c r="B570" s="130" t="str">
        <f t="shared" si="149"/>
        <v/>
      </c>
      <c r="C570" s="131"/>
      <c r="D570" s="125">
        <v>536</v>
      </c>
      <c r="E570" s="125" t="str">
        <f t="shared" si="150"/>
        <v/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35"/>
      <c r="AI570" s="125" t="str">
        <f t="shared" si="151"/>
        <v/>
      </c>
      <c r="AJ570" s="18"/>
      <c r="AK570" s="35"/>
      <c r="AL570" s="5"/>
      <c r="AM570" s="5"/>
      <c r="AN570" s="5"/>
      <c r="AO570" s="5"/>
      <c r="AP570" s="5"/>
      <c r="AQ570" s="133" t="str">
        <f t="shared" si="152"/>
        <v/>
      </c>
      <c r="AR570" s="133" t="str">
        <f t="shared" si="162"/>
        <v/>
      </c>
      <c r="AS570" s="7" t="str">
        <f>UPPER(IF($AH570="","",IF(COUNTIF($AS$34:$AS569,$AH570)&lt;1,$AH570,"")))</f>
        <v/>
      </c>
      <c r="AT570" s="133" t="str">
        <f t="shared" si="153"/>
        <v/>
      </c>
      <c r="AU570" s="19"/>
      <c r="AV570" s="16"/>
      <c r="AW570" s="134" t="str">
        <f t="shared" si="154"/>
        <v/>
      </c>
      <c r="AX570" s="5"/>
      <c r="AY570" s="144"/>
      <c r="AZ570" s="132" t="str">
        <f t="shared" si="155"/>
        <v/>
      </c>
      <c r="BA570" s="132" t="str">
        <f t="shared" si="156"/>
        <v/>
      </c>
      <c r="BB570" s="132" t="str">
        <f t="shared" si="147"/>
        <v/>
      </c>
      <c r="BC570" s="132" t="str">
        <f t="shared" si="157"/>
        <v/>
      </c>
      <c r="BD570" s="132" t="str">
        <f t="shared" si="158"/>
        <v/>
      </c>
      <c r="BE570" s="132" t="str">
        <f t="shared" si="163"/>
        <v/>
      </c>
      <c r="BF570" s="132" t="str">
        <f t="shared" si="159"/>
        <v/>
      </c>
      <c r="BG570" s="132" t="str">
        <f t="shared" si="160"/>
        <v/>
      </c>
      <c r="BH570" s="132" t="str">
        <f t="shared" si="161"/>
        <v/>
      </c>
      <c r="BI570" s="125"/>
    </row>
    <row r="571" spans="1:61" s="132" customFormat="1" ht="13">
      <c r="A571" s="125" t="str">
        <f t="shared" si="148"/>
        <v/>
      </c>
      <c r="B571" s="130" t="str">
        <f t="shared" si="149"/>
        <v/>
      </c>
      <c r="C571" s="131"/>
      <c r="D571" s="125">
        <v>537</v>
      </c>
      <c r="E571" s="125" t="str">
        <f t="shared" si="150"/>
        <v/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35"/>
      <c r="AI571" s="125" t="str">
        <f t="shared" si="151"/>
        <v/>
      </c>
      <c r="AJ571" s="18"/>
      <c r="AK571" s="35"/>
      <c r="AL571" s="5"/>
      <c r="AM571" s="5"/>
      <c r="AN571" s="5"/>
      <c r="AO571" s="5"/>
      <c r="AP571" s="5"/>
      <c r="AQ571" s="133" t="str">
        <f t="shared" si="152"/>
        <v/>
      </c>
      <c r="AR571" s="133" t="str">
        <f t="shared" si="162"/>
        <v/>
      </c>
      <c r="AS571" s="7" t="str">
        <f>UPPER(IF($AH571="","",IF(COUNTIF($AS$34:$AS570,$AH571)&lt;1,$AH571,"")))</f>
        <v/>
      </c>
      <c r="AT571" s="133" t="str">
        <f t="shared" si="153"/>
        <v/>
      </c>
      <c r="AU571" s="19"/>
      <c r="AV571" s="16"/>
      <c r="AW571" s="134" t="str">
        <f t="shared" si="154"/>
        <v/>
      </c>
      <c r="AX571" s="5"/>
      <c r="AY571" s="144"/>
      <c r="AZ571" s="132" t="str">
        <f t="shared" si="155"/>
        <v/>
      </c>
      <c r="BA571" s="132" t="str">
        <f t="shared" si="156"/>
        <v/>
      </c>
      <c r="BB571" s="132" t="str">
        <f t="shared" si="147"/>
        <v/>
      </c>
      <c r="BC571" s="132" t="str">
        <f t="shared" si="157"/>
        <v/>
      </c>
      <c r="BD571" s="132" t="str">
        <f t="shared" si="158"/>
        <v/>
      </c>
      <c r="BE571" s="132" t="str">
        <f t="shared" si="163"/>
        <v/>
      </c>
      <c r="BF571" s="132" t="str">
        <f t="shared" si="159"/>
        <v/>
      </c>
      <c r="BG571" s="132" t="str">
        <f t="shared" si="160"/>
        <v/>
      </c>
      <c r="BH571" s="132" t="str">
        <f t="shared" si="161"/>
        <v/>
      </c>
      <c r="BI571" s="125"/>
    </row>
    <row r="572" spans="1:61" s="132" customFormat="1" ht="13">
      <c r="A572" s="125" t="str">
        <f t="shared" si="148"/>
        <v/>
      </c>
      <c r="B572" s="130" t="str">
        <f t="shared" si="149"/>
        <v/>
      </c>
      <c r="C572" s="131"/>
      <c r="D572" s="125">
        <v>538</v>
      </c>
      <c r="E572" s="125" t="str">
        <f t="shared" si="150"/>
        <v/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35"/>
      <c r="AI572" s="125" t="str">
        <f t="shared" si="151"/>
        <v/>
      </c>
      <c r="AJ572" s="18"/>
      <c r="AK572" s="35"/>
      <c r="AL572" s="5"/>
      <c r="AM572" s="5"/>
      <c r="AN572" s="5"/>
      <c r="AO572" s="5"/>
      <c r="AP572" s="5"/>
      <c r="AQ572" s="133" t="str">
        <f t="shared" si="152"/>
        <v/>
      </c>
      <c r="AR572" s="133" t="str">
        <f t="shared" si="162"/>
        <v/>
      </c>
      <c r="AS572" s="7" t="str">
        <f>UPPER(IF($AH572="","",IF(COUNTIF($AS$34:$AS571,$AH572)&lt;1,$AH572,"")))</f>
        <v/>
      </c>
      <c r="AT572" s="133" t="str">
        <f t="shared" si="153"/>
        <v/>
      </c>
      <c r="AU572" s="19"/>
      <c r="AV572" s="16"/>
      <c r="AW572" s="134" t="str">
        <f t="shared" si="154"/>
        <v/>
      </c>
      <c r="AX572" s="5"/>
      <c r="AY572" s="144"/>
      <c r="AZ572" s="132" t="str">
        <f t="shared" si="155"/>
        <v/>
      </c>
      <c r="BA572" s="132" t="str">
        <f t="shared" si="156"/>
        <v/>
      </c>
      <c r="BB572" s="132" t="str">
        <f t="shared" si="147"/>
        <v/>
      </c>
      <c r="BC572" s="132" t="str">
        <f t="shared" si="157"/>
        <v/>
      </c>
      <c r="BD572" s="132" t="str">
        <f t="shared" si="158"/>
        <v/>
      </c>
      <c r="BE572" s="132" t="str">
        <f t="shared" si="163"/>
        <v/>
      </c>
      <c r="BF572" s="132" t="str">
        <f t="shared" si="159"/>
        <v/>
      </c>
      <c r="BG572" s="132" t="str">
        <f t="shared" si="160"/>
        <v/>
      </c>
      <c r="BH572" s="132" t="str">
        <f t="shared" si="161"/>
        <v/>
      </c>
      <c r="BI572" s="125"/>
    </row>
    <row r="573" spans="1:61" s="132" customFormat="1" ht="13">
      <c r="A573" s="125" t="str">
        <f t="shared" si="148"/>
        <v/>
      </c>
      <c r="B573" s="130" t="str">
        <f t="shared" si="149"/>
        <v/>
      </c>
      <c r="C573" s="131"/>
      <c r="D573" s="125">
        <v>539</v>
      </c>
      <c r="E573" s="125" t="str">
        <f t="shared" si="150"/>
        <v/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35"/>
      <c r="AI573" s="125" t="str">
        <f t="shared" si="151"/>
        <v/>
      </c>
      <c r="AJ573" s="18"/>
      <c r="AK573" s="35"/>
      <c r="AL573" s="5"/>
      <c r="AM573" s="5"/>
      <c r="AN573" s="5"/>
      <c r="AO573" s="5"/>
      <c r="AP573" s="5"/>
      <c r="AQ573" s="133" t="str">
        <f t="shared" si="152"/>
        <v/>
      </c>
      <c r="AR573" s="133" t="str">
        <f t="shared" si="162"/>
        <v/>
      </c>
      <c r="AS573" s="7" t="str">
        <f>UPPER(IF($AH573="","",IF(COUNTIF($AS$34:$AS572,$AH573)&lt;1,$AH573,"")))</f>
        <v/>
      </c>
      <c r="AT573" s="133" t="str">
        <f t="shared" si="153"/>
        <v/>
      </c>
      <c r="AU573" s="19"/>
      <c r="AV573" s="16"/>
      <c r="AW573" s="134" t="str">
        <f t="shared" si="154"/>
        <v/>
      </c>
      <c r="AX573" s="5"/>
      <c r="AY573" s="144"/>
      <c r="AZ573" s="132" t="str">
        <f t="shared" si="155"/>
        <v/>
      </c>
      <c r="BA573" s="132" t="str">
        <f t="shared" si="156"/>
        <v/>
      </c>
      <c r="BB573" s="132" t="str">
        <f t="shared" si="147"/>
        <v/>
      </c>
      <c r="BC573" s="132" t="str">
        <f t="shared" si="157"/>
        <v/>
      </c>
      <c r="BD573" s="132" t="str">
        <f t="shared" si="158"/>
        <v/>
      </c>
      <c r="BE573" s="132" t="str">
        <f t="shared" si="163"/>
        <v/>
      </c>
      <c r="BF573" s="132" t="str">
        <f t="shared" si="159"/>
        <v/>
      </c>
      <c r="BG573" s="132" t="str">
        <f t="shared" si="160"/>
        <v/>
      </c>
      <c r="BH573" s="132" t="str">
        <f t="shared" si="161"/>
        <v/>
      </c>
      <c r="BI573" s="125"/>
    </row>
    <row r="574" spans="1:61" s="132" customFormat="1" ht="13">
      <c r="A574" s="125" t="str">
        <f t="shared" si="148"/>
        <v/>
      </c>
      <c r="B574" s="130" t="str">
        <f t="shared" si="149"/>
        <v/>
      </c>
      <c r="C574" s="131"/>
      <c r="D574" s="125">
        <v>540</v>
      </c>
      <c r="E574" s="125" t="str">
        <f t="shared" si="150"/>
        <v/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35"/>
      <c r="AI574" s="125" t="str">
        <f t="shared" si="151"/>
        <v/>
      </c>
      <c r="AJ574" s="18"/>
      <c r="AK574" s="35"/>
      <c r="AL574" s="5"/>
      <c r="AM574" s="5"/>
      <c r="AN574" s="5"/>
      <c r="AO574" s="5"/>
      <c r="AP574" s="5"/>
      <c r="AQ574" s="133" t="str">
        <f t="shared" si="152"/>
        <v/>
      </c>
      <c r="AR574" s="133" t="str">
        <f t="shared" si="162"/>
        <v/>
      </c>
      <c r="AS574" s="7" t="str">
        <f>UPPER(IF($AH574="","",IF(COUNTIF($AS$34:$AS573,$AH574)&lt;1,$AH574,"")))</f>
        <v/>
      </c>
      <c r="AT574" s="133" t="str">
        <f t="shared" si="153"/>
        <v/>
      </c>
      <c r="AU574" s="19"/>
      <c r="AV574" s="16"/>
      <c r="AW574" s="134" t="str">
        <f t="shared" si="154"/>
        <v/>
      </c>
      <c r="AX574" s="5"/>
      <c r="AY574" s="144"/>
      <c r="AZ574" s="132" t="str">
        <f t="shared" si="155"/>
        <v/>
      </c>
      <c r="BA574" s="132" t="str">
        <f t="shared" si="156"/>
        <v/>
      </c>
      <c r="BB574" s="132" t="str">
        <f t="shared" si="147"/>
        <v/>
      </c>
      <c r="BC574" s="132" t="str">
        <f t="shared" si="157"/>
        <v/>
      </c>
      <c r="BD574" s="132" t="str">
        <f t="shared" si="158"/>
        <v/>
      </c>
      <c r="BE574" s="132" t="str">
        <f t="shared" si="163"/>
        <v/>
      </c>
      <c r="BF574" s="132" t="str">
        <f t="shared" si="159"/>
        <v/>
      </c>
      <c r="BG574" s="132" t="str">
        <f t="shared" si="160"/>
        <v/>
      </c>
      <c r="BH574" s="132" t="str">
        <f t="shared" si="161"/>
        <v/>
      </c>
      <c r="BI574" s="125"/>
    </row>
    <row r="575" spans="1:61" s="132" customFormat="1" ht="13">
      <c r="A575" s="125" t="str">
        <f t="shared" si="148"/>
        <v/>
      </c>
      <c r="B575" s="130" t="str">
        <f t="shared" si="149"/>
        <v/>
      </c>
      <c r="C575" s="131"/>
      <c r="D575" s="125">
        <v>541</v>
      </c>
      <c r="E575" s="125" t="str">
        <f t="shared" si="150"/>
        <v/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35"/>
      <c r="AI575" s="125" t="str">
        <f t="shared" si="151"/>
        <v/>
      </c>
      <c r="AJ575" s="18"/>
      <c r="AK575" s="35"/>
      <c r="AL575" s="5"/>
      <c r="AM575" s="5"/>
      <c r="AN575" s="5"/>
      <c r="AO575" s="5"/>
      <c r="AP575" s="5"/>
      <c r="AQ575" s="133" t="str">
        <f t="shared" si="152"/>
        <v/>
      </c>
      <c r="AR575" s="133" t="str">
        <f t="shared" si="162"/>
        <v/>
      </c>
      <c r="AS575" s="7" t="str">
        <f>UPPER(IF($AH575="","",IF(COUNTIF($AS$34:$AS574,$AH575)&lt;1,$AH575,"")))</f>
        <v/>
      </c>
      <c r="AT575" s="133" t="str">
        <f t="shared" si="153"/>
        <v/>
      </c>
      <c r="AU575" s="19"/>
      <c r="AV575" s="16"/>
      <c r="AW575" s="134" t="str">
        <f t="shared" si="154"/>
        <v/>
      </c>
      <c r="AX575" s="5"/>
      <c r="AY575" s="144"/>
      <c r="AZ575" s="132" t="str">
        <f t="shared" si="155"/>
        <v/>
      </c>
      <c r="BA575" s="132" t="str">
        <f t="shared" si="156"/>
        <v/>
      </c>
      <c r="BB575" s="132" t="str">
        <f t="shared" si="147"/>
        <v/>
      </c>
      <c r="BC575" s="132" t="str">
        <f t="shared" si="157"/>
        <v/>
      </c>
      <c r="BD575" s="132" t="str">
        <f t="shared" si="158"/>
        <v/>
      </c>
      <c r="BE575" s="132" t="str">
        <f t="shared" si="163"/>
        <v/>
      </c>
      <c r="BF575" s="132" t="str">
        <f t="shared" si="159"/>
        <v/>
      </c>
      <c r="BG575" s="132" t="str">
        <f t="shared" si="160"/>
        <v/>
      </c>
      <c r="BH575" s="132" t="str">
        <f t="shared" si="161"/>
        <v/>
      </c>
      <c r="BI575" s="125"/>
    </row>
    <row r="576" spans="1:61" s="132" customFormat="1" ht="13">
      <c r="A576" s="125" t="str">
        <f t="shared" si="148"/>
        <v/>
      </c>
      <c r="B576" s="130" t="str">
        <f t="shared" si="149"/>
        <v/>
      </c>
      <c r="C576" s="131"/>
      <c r="D576" s="125">
        <v>542</v>
      </c>
      <c r="E576" s="125" t="str">
        <f t="shared" si="150"/>
        <v/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35"/>
      <c r="AI576" s="125" t="str">
        <f t="shared" si="151"/>
        <v/>
      </c>
      <c r="AJ576" s="18"/>
      <c r="AK576" s="35"/>
      <c r="AL576" s="5"/>
      <c r="AM576" s="5"/>
      <c r="AN576" s="5"/>
      <c r="AO576" s="5"/>
      <c r="AP576" s="5"/>
      <c r="AQ576" s="133" t="str">
        <f t="shared" si="152"/>
        <v/>
      </c>
      <c r="AR576" s="133" t="str">
        <f t="shared" si="162"/>
        <v/>
      </c>
      <c r="AS576" s="7" t="str">
        <f>UPPER(IF($AH576="","",IF(COUNTIF($AS$34:$AS575,$AH576)&lt;1,$AH576,"")))</f>
        <v/>
      </c>
      <c r="AT576" s="133" t="str">
        <f t="shared" si="153"/>
        <v/>
      </c>
      <c r="AU576" s="19"/>
      <c r="AV576" s="16"/>
      <c r="AW576" s="134" t="str">
        <f t="shared" si="154"/>
        <v/>
      </c>
      <c r="AX576" s="5"/>
      <c r="AY576" s="144"/>
      <c r="AZ576" s="132" t="str">
        <f t="shared" si="155"/>
        <v/>
      </c>
      <c r="BA576" s="132" t="str">
        <f t="shared" si="156"/>
        <v/>
      </c>
      <c r="BB576" s="132" t="str">
        <f t="shared" si="147"/>
        <v/>
      </c>
      <c r="BC576" s="132" t="str">
        <f t="shared" si="157"/>
        <v/>
      </c>
      <c r="BD576" s="132" t="str">
        <f t="shared" si="158"/>
        <v/>
      </c>
      <c r="BE576" s="132" t="str">
        <f t="shared" si="163"/>
        <v/>
      </c>
      <c r="BF576" s="132" t="str">
        <f t="shared" si="159"/>
        <v/>
      </c>
      <c r="BG576" s="132" t="str">
        <f t="shared" si="160"/>
        <v/>
      </c>
      <c r="BH576" s="132" t="str">
        <f t="shared" si="161"/>
        <v/>
      </c>
      <c r="BI576" s="125"/>
    </row>
    <row r="577" spans="1:61" s="132" customFormat="1" ht="13">
      <c r="A577" s="125" t="str">
        <f t="shared" si="148"/>
        <v/>
      </c>
      <c r="B577" s="130" t="str">
        <f t="shared" si="149"/>
        <v/>
      </c>
      <c r="C577" s="131"/>
      <c r="D577" s="125">
        <v>543</v>
      </c>
      <c r="E577" s="125" t="str">
        <f t="shared" si="150"/>
        <v/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35"/>
      <c r="AI577" s="125" t="str">
        <f t="shared" si="151"/>
        <v/>
      </c>
      <c r="AJ577" s="18"/>
      <c r="AK577" s="35"/>
      <c r="AL577" s="5"/>
      <c r="AM577" s="5"/>
      <c r="AN577" s="5"/>
      <c r="AO577" s="5"/>
      <c r="AP577" s="5"/>
      <c r="AQ577" s="133" t="str">
        <f t="shared" si="152"/>
        <v/>
      </c>
      <c r="AR577" s="133" t="str">
        <f t="shared" si="162"/>
        <v/>
      </c>
      <c r="AS577" s="7" t="str">
        <f>UPPER(IF($AH577="","",IF(COUNTIF($AS$34:$AS576,$AH577)&lt;1,$AH577,"")))</f>
        <v/>
      </c>
      <c r="AT577" s="133" t="str">
        <f t="shared" si="153"/>
        <v/>
      </c>
      <c r="AU577" s="19"/>
      <c r="AV577" s="16"/>
      <c r="AW577" s="134" t="str">
        <f t="shared" si="154"/>
        <v/>
      </c>
      <c r="AX577" s="5"/>
      <c r="AY577" s="144"/>
      <c r="AZ577" s="132" t="str">
        <f t="shared" si="155"/>
        <v/>
      </c>
      <c r="BA577" s="132" t="str">
        <f t="shared" si="156"/>
        <v/>
      </c>
      <c r="BB577" s="132" t="str">
        <f t="shared" si="147"/>
        <v/>
      </c>
      <c r="BC577" s="132" t="str">
        <f t="shared" si="157"/>
        <v/>
      </c>
      <c r="BD577" s="132" t="str">
        <f t="shared" si="158"/>
        <v/>
      </c>
      <c r="BE577" s="132" t="str">
        <f t="shared" si="163"/>
        <v/>
      </c>
      <c r="BF577" s="132" t="str">
        <f t="shared" si="159"/>
        <v/>
      </c>
      <c r="BG577" s="132" t="str">
        <f t="shared" si="160"/>
        <v/>
      </c>
      <c r="BH577" s="132" t="str">
        <f t="shared" si="161"/>
        <v/>
      </c>
      <c r="BI577" s="125"/>
    </row>
    <row r="578" spans="1:61" s="132" customFormat="1" ht="13">
      <c r="A578" s="125" t="str">
        <f t="shared" si="148"/>
        <v/>
      </c>
      <c r="B578" s="130" t="str">
        <f t="shared" si="149"/>
        <v/>
      </c>
      <c r="C578" s="131"/>
      <c r="D578" s="125">
        <v>544</v>
      </c>
      <c r="E578" s="125" t="str">
        <f t="shared" si="150"/>
        <v/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35"/>
      <c r="AI578" s="125" t="str">
        <f t="shared" si="151"/>
        <v/>
      </c>
      <c r="AJ578" s="18"/>
      <c r="AK578" s="35"/>
      <c r="AL578" s="5"/>
      <c r="AM578" s="5"/>
      <c r="AN578" s="5"/>
      <c r="AO578" s="5"/>
      <c r="AP578" s="5"/>
      <c r="AQ578" s="133" t="str">
        <f t="shared" si="152"/>
        <v/>
      </c>
      <c r="AR578" s="133" t="str">
        <f t="shared" si="162"/>
        <v/>
      </c>
      <c r="AS578" s="7" t="str">
        <f>UPPER(IF($AH578="","",IF(COUNTIF($AS$34:$AS577,$AH578)&lt;1,$AH578,"")))</f>
        <v/>
      </c>
      <c r="AT578" s="133" t="str">
        <f t="shared" si="153"/>
        <v/>
      </c>
      <c r="AU578" s="19"/>
      <c r="AV578" s="16"/>
      <c r="AW578" s="134" t="str">
        <f t="shared" si="154"/>
        <v/>
      </c>
      <c r="AX578" s="5"/>
      <c r="AY578" s="144"/>
      <c r="AZ578" s="132" t="str">
        <f t="shared" si="155"/>
        <v/>
      </c>
      <c r="BA578" s="132" t="str">
        <f t="shared" si="156"/>
        <v/>
      </c>
      <c r="BB578" s="132" t="str">
        <f t="shared" si="147"/>
        <v/>
      </c>
      <c r="BC578" s="132" t="str">
        <f t="shared" si="157"/>
        <v/>
      </c>
      <c r="BD578" s="132" t="str">
        <f t="shared" si="158"/>
        <v/>
      </c>
      <c r="BE578" s="132" t="str">
        <f t="shared" si="163"/>
        <v/>
      </c>
      <c r="BF578" s="132" t="str">
        <f t="shared" si="159"/>
        <v/>
      </c>
      <c r="BG578" s="132" t="str">
        <f t="shared" si="160"/>
        <v/>
      </c>
      <c r="BH578" s="132" t="str">
        <f t="shared" si="161"/>
        <v/>
      </c>
      <c r="BI578" s="125"/>
    </row>
    <row r="579" spans="1:61" s="132" customFormat="1" ht="13">
      <c r="A579" s="125" t="str">
        <f t="shared" si="148"/>
        <v/>
      </c>
      <c r="B579" s="130" t="str">
        <f t="shared" si="149"/>
        <v/>
      </c>
      <c r="C579" s="131"/>
      <c r="D579" s="125">
        <v>545</v>
      </c>
      <c r="E579" s="125" t="str">
        <f t="shared" si="150"/>
        <v/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35"/>
      <c r="AI579" s="125" t="str">
        <f t="shared" si="151"/>
        <v/>
      </c>
      <c r="AJ579" s="18"/>
      <c r="AK579" s="35"/>
      <c r="AL579" s="5"/>
      <c r="AM579" s="5"/>
      <c r="AN579" s="5"/>
      <c r="AO579" s="5"/>
      <c r="AP579" s="5"/>
      <c r="AQ579" s="133" t="str">
        <f t="shared" si="152"/>
        <v/>
      </c>
      <c r="AR579" s="133" t="str">
        <f t="shared" si="162"/>
        <v/>
      </c>
      <c r="AS579" s="7" t="str">
        <f>UPPER(IF($AH579="","",IF(COUNTIF($AS$34:$AS578,$AH579)&lt;1,$AH579,"")))</f>
        <v/>
      </c>
      <c r="AT579" s="133" t="str">
        <f t="shared" si="153"/>
        <v/>
      </c>
      <c r="AU579" s="19"/>
      <c r="AV579" s="16"/>
      <c r="AW579" s="134" t="str">
        <f t="shared" si="154"/>
        <v/>
      </c>
      <c r="AX579" s="5"/>
      <c r="AY579" s="144"/>
      <c r="AZ579" s="132" t="str">
        <f t="shared" si="155"/>
        <v/>
      </c>
      <c r="BA579" s="132" t="str">
        <f t="shared" si="156"/>
        <v/>
      </c>
      <c r="BB579" s="132" t="str">
        <f t="shared" si="147"/>
        <v/>
      </c>
      <c r="BC579" s="132" t="str">
        <f t="shared" si="157"/>
        <v/>
      </c>
      <c r="BD579" s="132" t="str">
        <f t="shared" si="158"/>
        <v/>
      </c>
      <c r="BE579" s="132" t="str">
        <f t="shared" si="163"/>
        <v/>
      </c>
      <c r="BF579" s="132" t="str">
        <f t="shared" si="159"/>
        <v/>
      </c>
      <c r="BG579" s="132" t="str">
        <f t="shared" si="160"/>
        <v/>
      </c>
      <c r="BH579" s="132" t="str">
        <f t="shared" si="161"/>
        <v/>
      </c>
      <c r="BI579" s="125"/>
    </row>
    <row r="580" spans="1:61" s="132" customFormat="1" ht="13">
      <c r="A580" s="125" t="str">
        <f t="shared" si="148"/>
        <v/>
      </c>
      <c r="B580" s="130" t="str">
        <f t="shared" si="149"/>
        <v/>
      </c>
      <c r="C580" s="131"/>
      <c r="D580" s="125">
        <v>546</v>
      </c>
      <c r="E580" s="125" t="str">
        <f t="shared" si="150"/>
        <v/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35"/>
      <c r="AI580" s="125" t="str">
        <f t="shared" si="151"/>
        <v/>
      </c>
      <c r="AJ580" s="18"/>
      <c r="AK580" s="35"/>
      <c r="AL580" s="5"/>
      <c r="AM580" s="5"/>
      <c r="AN580" s="5"/>
      <c r="AO580" s="5"/>
      <c r="AP580" s="5"/>
      <c r="AQ580" s="133" t="str">
        <f t="shared" si="152"/>
        <v/>
      </c>
      <c r="AR580" s="133" t="str">
        <f t="shared" si="162"/>
        <v/>
      </c>
      <c r="AS580" s="7" t="str">
        <f>UPPER(IF($AH580="","",IF(COUNTIF($AS$34:$AS579,$AH580)&lt;1,$AH580,"")))</f>
        <v/>
      </c>
      <c r="AT580" s="133" t="str">
        <f t="shared" si="153"/>
        <v/>
      </c>
      <c r="AU580" s="19"/>
      <c r="AV580" s="16"/>
      <c r="AW580" s="134" t="str">
        <f t="shared" si="154"/>
        <v/>
      </c>
      <c r="AX580" s="5"/>
      <c r="AY580" s="144"/>
      <c r="AZ580" s="132" t="str">
        <f t="shared" si="155"/>
        <v/>
      </c>
      <c r="BA580" s="132" t="str">
        <f t="shared" si="156"/>
        <v/>
      </c>
      <c r="BB580" s="132" t="str">
        <f t="shared" si="147"/>
        <v/>
      </c>
      <c r="BC580" s="132" t="str">
        <f t="shared" si="157"/>
        <v/>
      </c>
      <c r="BD580" s="132" t="str">
        <f t="shared" si="158"/>
        <v/>
      </c>
      <c r="BE580" s="132" t="str">
        <f t="shared" si="163"/>
        <v/>
      </c>
      <c r="BF580" s="132" t="str">
        <f t="shared" si="159"/>
        <v/>
      </c>
      <c r="BG580" s="132" t="str">
        <f t="shared" si="160"/>
        <v/>
      </c>
      <c r="BH580" s="132" t="str">
        <f t="shared" si="161"/>
        <v/>
      </c>
      <c r="BI580" s="125"/>
    </row>
    <row r="581" spans="1:61" s="132" customFormat="1" ht="13">
      <c r="A581" s="125" t="str">
        <f t="shared" si="148"/>
        <v/>
      </c>
      <c r="B581" s="130" t="str">
        <f t="shared" si="149"/>
        <v/>
      </c>
      <c r="C581" s="131"/>
      <c r="D581" s="125">
        <v>547</v>
      </c>
      <c r="E581" s="125" t="str">
        <f t="shared" si="150"/>
        <v/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35"/>
      <c r="AI581" s="125" t="str">
        <f t="shared" si="151"/>
        <v/>
      </c>
      <c r="AJ581" s="18"/>
      <c r="AK581" s="35"/>
      <c r="AL581" s="5"/>
      <c r="AM581" s="5"/>
      <c r="AN581" s="5"/>
      <c r="AO581" s="5"/>
      <c r="AP581" s="5"/>
      <c r="AQ581" s="133" t="str">
        <f t="shared" si="152"/>
        <v/>
      </c>
      <c r="AR581" s="133" t="str">
        <f t="shared" si="162"/>
        <v/>
      </c>
      <c r="AS581" s="7" t="str">
        <f>UPPER(IF($AH581="","",IF(COUNTIF($AS$34:$AS580,$AH581)&lt;1,$AH581,"")))</f>
        <v/>
      </c>
      <c r="AT581" s="133" t="str">
        <f t="shared" si="153"/>
        <v/>
      </c>
      <c r="AU581" s="19"/>
      <c r="AV581" s="16"/>
      <c r="AW581" s="134" t="str">
        <f t="shared" si="154"/>
        <v/>
      </c>
      <c r="AX581" s="5"/>
      <c r="AY581" s="144"/>
      <c r="AZ581" s="132" t="str">
        <f t="shared" si="155"/>
        <v/>
      </c>
      <c r="BA581" s="132" t="str">
        <f t="shared" si="156"/>
        <v/>
      </c>
      <c r="BB581" s="132" t="str">
        <f t="shared" si="147"/>
        <v/>
      </c>
      <c r="BC581" s="132" t="str">
        <f t="shared" si="157"/>
        <v/>
      </c>
      <c r="BD581" s="132" t="str">
        <f t="shared" si="158"/>
        <v/>
      </c>
      <c r="BE581" s="132" t="str">
        <f t="shared" si="163"/>
        <v/>
      </c>
      <c r="BF581" s="132" t="str">
        <f t="shared" si="159"/>
        <v/>
      </c>
      <c r="BG581" s="132" t="str">
        <f t="shared" si="160"/>
        <v/>
      </c>
      <c r="BH581" s="132" t="str">
        <f t="shared" si="161"/>
        <v/>
      </c>
      <c r="BI581" s="125"/>
    </row>
    <row r="582" spans="1:61" s="132" customFormat="1" ht="13">
      <c r="A582" s="125" t="str">
        <f t="shared" si="148"/>
        <v/>
      </c>
      <c r="B582" s="130" t="str">
        <f t="shared" si="149"/>
        <v/>
      </c>
      <c r="C582" s="131"/>
      <c r="D582" s="125">
        <v>548</v>
      </c>
      <c r="E582" s="125" t="str">
        <f t="shared" si="150"/>
        <v/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35"/>
      <c r="AI582" s="125" t="str">
        <f t="shared" si="151"/>
        <v/>
      </c>
      <c r="AJ582" s="18"/>
      <c r="AK582" s="35"/>
      <c r="AL582" s="5"/>
      <c r="AM582" s="5"/>
      <c r="AN582" s="5"/>
      <c r="AO582" s="5"/>
      <c r="AP582" s="5"/>
      <c r="AQ582" s="133" t="str">
        <f t="shared" si="152"/>
        <v/>
      </c>
      <c r="AR582" s="133" t="str">
        <f t="shared" si="162"/>
        <v/>
      </c>
      <c r="AS582" s="7" t="str">
        <f>UPPER(IF($AH582="","",IF(COUNTIF($AS$34:$AS581,$AH582)&lt;1,$AH582,"")))</f>
        <v/>
      </c>
      <c r="AT582" s="133" t="str">
        <f t="shared" si="153"/>
        <v/>
      </c>
      <c r="AU582" s="19"/>
      <c r="AV582" s="16"/>
      <c r="AW582" s="134" t="str">
        <f t="shared" si="154"/>
        <v/>
      </c>
      <c r="AX582" s="5"/>
      <c r="AY582" s="144"/>
      <c r="AZ582" s="132" t="str">
        <f t="shared" si="155"/>
        <v/>
      </c>
      <c r="BA582" s="132" t="str">
        <f t="shared" si="156"/>
        <v/>
      </c>
      <c r="BB582" s="132" t="str">
        <f t="shared" si="147"/>
        <v/>
      </c>
      <c r="BC582" s="132" t="str">
        <f t="shared" si="157"/>
        <v/>
      </c>
      <c r="BD582" s="132" t="str">
        <f t="shared" si="158"/>
        <v/>
      </c>
      <c r="BE582" s="132" t="str">
        <f t="shared" si="163"/>
        <v/>
      </c>
      <c r="BF582" s="132" t="str">
        <f t="shared" si="159"/>
        <v/>
      </c>
      <c r="BG582" s="132" t="str">
        <f t="shared" si="160"/>
        <v/>
      </c>
      <c r="BH582" s="132" t="str">
        <f t="shared" si="161"/>
        <v/>
      </c>
      <c r="BI582" s="125"/>
    </row>
    <row r="583" spans="1:61" s="132" customFormat="1" ht="13">
      <c r="A583" s="125" t="str">
        <f t="shared" si="148"/>
        <v/>
      </c>
      <c r="B583" s="130" t="str">
        <f t="shared" si="149"/>
        <v/>
      </c>
      <c r="C583" s="131"/>
      <c r="D583" s="125">
        <v>549</v>
      </c>
      <c r="E583" s="125" t="str">
        <f t="shared" si="150"/>
        <v/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35"/>
      <c r="AI583" s="125" t="str">
        <f t="shared" si="151"/>
        <v/>
      </c>
      <c r="AJ583" s="18"/>
      <c r="AK583" s="35"/>
      <c r="AL583" s="5"/>
      <c r="AM583" s="5"/>
      <c r="AN583" s="5"/>
      <c r="AO583" s="5"/>
      <c r="AP583" s="5"/>
      <c r="AQ583" s="133" t="str">
        <f t="shared" si="152"/>
        <v/>
      </c>
      <c r="AR583" s="133" t="str">
        <f t="shared" si="162"/>
        <v/>
      </c>
      <c r="AS583" s="7" t="str">
        <f>UPPER(IF($AH583="","",IF(COUNTIF($AS$34:$AS582,$AH583)&lt;1,$AH583,"")))</f>
        <v/>
      </c>
      <c r="AT583" s="133" t="str">
        <f t="shared" si="153"/>
        <v/>
      </c>
      <c r="AU583" s="19"/>
      <c r="AV583" s="16"/>
      <c r="AW583" s="134" t="str">
        <f t="shared" si="154"/>
        <v/>
      </c>
      <c r="AX583" s="5"/>
      <c r="AY583" s="144"/>
      <c r="AZ583" s="132" t="str">
        <f t="shared" si="155"/>
        <v/>
      </c>
      <c r="BA583" s="132" t="str">
        <f t="shared" si="156"/>
        <v/>
      </c>
      <c r="BB583" s="132" t="str">
        <f t="shared" si="147"/>
        <v/>
      </c>
      <c r="BC583" s="132" t="str">
        <f t="shared" si="157"/>
        <v/>
      </c>
      <c r="BD583" s="132" t="str">
        <f t="shared" si="158"/>
        <v/>
      </c>
      <c r="BE583" s="132" t="str">
        <f t="shared" si="163"/>
        <v/>
      </c>
      <c r="BF583" s="132" t="str">
        <f t="shared" si="159"/>
        <v/>
      </c>
      <c r="BG583" s="132" t="str">
        <f t="shared" si="160"/>
        <v/>
      </c>
      <c r="BH583" s="132" t="str">
        <f t="shared" si="161"/>
        <v/>
      </c>
      <c r="BI583" s="125"/>
    </row>
    <row r="584" spans="1:61" s="132" customFormat="1" ht="13">
      <c r="A584" s="125" t="str">
        <f t="shared" si="148"/>
        <v/>
      </c>
      <c r="B584" s="130" t="str">
        <f t="shared" si="149"/>
        <v/>
      </c>
      <c r="C584" s="131"/>
      <c r="D584" s="125">
        <v>550</v>
      </c>
      <c r="E584" s="125" t="str">
        <f t="shared" si="150"/>
        <v/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35"/>
      <c r="AI584" s="125" t="str">
        <f t="shared" si="151"/>
        <v/>
      </c>
      <c r="AJ584" s="18"/>
      <c r="AK584" s="35"/>
      <c r="AL584" s="5"/>
      <c r="AM584" s="5"/>
      <c r="AN584" s="5"/>
      <c r="AO584" s="5"/>
      <c r="AP584" s="5"/>
      <c r="AQ584" s="133" t="str">
        <f t="shared" si="152"/>
        <v/>
      </c>
      <c r="AR584" s="133" t="str">
        <f t="shared" si="162"/>
        <v/>
      </c>
      <c r="AS584" s="7" t="str">
        <f>UPPER(IF($AH584="","",IF(COUNTIF($AS$34:$AS583,$AH584)&lt;1,$AH584,"")))</f>
        <v/>
      </c>
      <c r="AT584" s="133" t="str">
        <f t="shared" si="153"/>
        <v/>
      </c>
      <c r="AU584" s="19"/>
      <c r="AV584" s="16"/>
      <c r="AW584" s="134" t="str">
        <f t="shared" si="154"/>
        <v/>
      </c>
      <c r="AX584" s="5"/>
      <c r="AY584" s="144"/>
      <c r="AZ584" s="132" t="str">
        <f t="shared" si="155"/>
        <v/>
      </c>
      <c r="BA584" s="132" t="str">
        <f t="shared" si="156"/>
        <v/>
      </c>
      <c r="BB584" s="132" t="str">
        <f t="shared" si="147"/>
        <v/>
      </c>
      <c r="BC584" s="132" t="str">
        <f t="shared" si="157"/>
        <v/>
      </c>
      <c r="BD584" s="132" t="str">
        <f t="shared" si="158"/>
        <v/>
      </c>
      <c r="BE584" s="132" t="str">
        <f t="shared" si="163"/>
        <v/>
      </c>
      <c r="BF584" s="132" t="str">
        <f t="shared" si="159"/>
        <v/>
      </c>
      <c r="BG584" s="132" t="str">
        <f t="shared" si="160"/>
        <v/>
      </c>
      <c r="BH584" s="132" t="str">
        <f t="shared" si="161"/>
        <v/>
      </c>
      <c r="BI584" s="125"/>
    </row>
    <row r="585" spans="1:61" s="132" customFormat="1" ht="13">
      <c r="A585" s="125" t="str">
        <f t="shared" si="148"/>
        <v/>
      </c>
      <c r="B585" s="130" t="str">
        <f t="shared" si="149"/>
        <v/>
      </c>
      <c r="C585" s="131"/>
      <c r="D585" s="125">
        <v>551</v>
      </c>
      <c r="E585" s="125" t="str">
        <f t="shared" si="150"/>
        <v/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35"/>
      <c r="AI585" s="125" t="str">
        <f t="shared" si="151"/>
        <v/>
      </c>
      <c r="AJ585" s="18"/>
      <c r="AK585" s="35"/>
      <c r="AL585" s="5"/>
      <c r="AM585" s="5"/>
      <c r="AN585" s="5"/>
      <c r="AO585" s="5"/>
      <c r="AP585" s="5"/>
      <c r="AQ585" s="133" t="str">
        <f t="shared" si="152"/>
        <v/>
      </c>
      <c r="AR585" s="133" t="str">
        <f t="shared" si="162"/>
        <v/>
      </c>
      <c r="AS585" s="7" t="str">
        <f>UPPER(IF($AH585="","",IF(COUNTIF($AS$34:$AS584,$AH585)&lt;1,$AH585,"")))</f>
        <v/>
      </c>
      <c r="AT585" s="133" t="str">
        <f t="shared" si="153"/>
        <v/>
      </c>
      <c r="AU585" s="19"/>
      <c r="AV585" s="16"/>
      <c r="AW585" s="134" t="str">
        <f t="shared" si="154"/>
        <v/>
      </c>
      <c r="AX585" s="5"/>
      <c r="AY585" s="144"/>
      <c r="AZ585" s="132" t="str">
        <f t="shared" si="155"/>
        <v/>
      </c>
      <c r="BA585" s="132" t="str">
        <f t="shared" si="156"/>
        <v/>
      </c>
      <c r="BB585" s="132" t="str">
        <f t="shared" si="147"/>
        <v/>
      </c>
      <c r="BC585" s="132" t="str">
        <f t="shared" si="157"/>
        <v/>
      </c>
      <c r="BD585" s="132" t="str">
        <f t="shared" si="158"/>
        <v/>
      </c>
      <c r="BE585" s="132" t="str">
        <f t="shared" si="163"/>
        <v/>
      </c>
      <c r="BF585" s="132" t="str">
        <f t="shared" si="159"/>
        <v/>
      </c>
      <c r="BG585" s="132" t="str">
        <f t="shared" si="160"/>
        <v/>
      </c>
      <c r="BH585" s="132" t="str">
        <f t="shared" si="161"/>
        <v/>
      </c>
      <c r="BI585" s="125"/>
    </row>
    <row r="586" spans="1:61" s="132" customFormat="1" ht="13">
      <c r="A586" s="125" t="str">
        <f t="shared" si="148"/>
        <v/>
      </c>
      <c r="B586" s="130" t="str">
        <f t="shared" si="149"/>
        <v/>
      </c>
      <c r="C586" s="131"/>
      <c r="D586" s="125">
        <v>552</v>
      </c>
      <c r="E586" s="125" t="str">
        <f t="shared" si="150"/>
        <v/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35"/>
      <c r="AI586" s="125" t="str">
        <f t="shared" si="151"/>
        <v/>
      </c>
      <c r="AJ586" s="18"/>
      <c r="AK586" s="35"/>
      <c r="AL586" s="5"/>
      <c r="AM586" s="5"/>
      <c r="AN586" s="5"/>
      <c r="AO586" s="5"/>
      <c r="AP586" s="5"/>
      <c r="AQ586" s="133" t="str">
        <f t="shared" si="152"/>
        <v/>
      </c>
      <c r="AR586" s="133" t="str">
        <f t="shared" si="162"/>
        <v/>
      </c>
      <c r="AS586" s="7" t="str">
        <f>UPPER(IF($AH586="","",IF(COUNTIF($AS$34:$AS585,$AH586)&lt;1,$AH586,"")))</f>
        <v/>
      </c>
      <c r="AT586" s="133" t="str">
        <f t="shared" si="153"/>
        <v/>
      </c>
      <c r="AU586" s="19"/>
      <c r="AV586" s="16"/>
      <c r="AW586" s="134" t="str">
        <f t="shared" si="154"/>
        <v/>
      </c>
      <c r="AX586" s="5"/>
      <c r="AY586" s="144"/>
      <c r="AZ586" s="132" t="str">
        <f t="shared" si="155"/>
        <v/>
      </c>
      <c r="BA586" s="132" t="str">
        <f t="shared" si="156"/>
        <v/>
      </c>
      <c r="BB586" s="132" t="str">
        <f t="shared" si="147"/>
        <v/>
      </c>
      <c r="BC586" s="132" t="str">
        <f t="shared" si="157"/>
        <v/>
      </c>
      <c r="BD586" s="132" t="str">
        <f t="shared" si="158"/>
        <v/>
      </c>
      <c r="BE586" s="132" t="str">
        <f t="shared" si="163"/>
        <v/>
      </c>
      <c r="BF586" s="132" t="str">
        <f t="shared" si="159"/>
        <v/>
      </c>
      <c r="BG586" s="132" t="str">
        <f t="shared" si="160"/>
        <v/>
      </c>
      <c r="BH586" s="132" t="str">
        <f t="shared" si="161"/>
        <v/>
      </c>
      <c r="BI586" s="125"/>
    </row>
    <row r="587" spans="1:61" s="132" customFormat="1" ht="13">
      <c r="A587" s="125" t="str">
        <f t="shared" si="148"/>
        <v/>
      </c>
      <c r="B587" s="130" t="str">
        <f t="shared" si="149"/>
        <v/>
      </c>
      <c r="C587" s="131"/>
      <c r="D587" s="125">
        <v>553</v>
      </c>
      <c r="E587" s="125" t="str">
        <f t="shared" si="150"/>
        <v/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35"/>
      <c r="AI587" s="125" t="str">
        <f t="shared" si="151"/>
        <v/>
      </c>
      <c r="AJ587" s="18"/>
      <c r="AK587" s="35"/>
      <c r="AL587" s="5"/>
      <c r="AM587" s="5"/>
      <c r="AN587" s="5"/>
      <c r="AO587" s="5"/>
      <c r="AP587" s="5"/>
      <c r="AQ587" s="133" t="str">
        <f t="shared" si="152"/>
        <v/>
      </c>
      <c r="AR587" s="133" t="str">
        <f t="shared" si="162"/>
        <v/>
      </c>
      <c r="AS587" s="7" t="str">
        <f>UPPER(IF($AH587="","",IF(COUNTIF($AS$34:$AS586,$AH587)&lt;1,$AH587,"")))</f>
        <v/>
      </c>
      <c r="AT587" s="133" t="str">
        <f t="shared" si="153"/>
        <v/>
      </c>
      <c r="AU587" s="19"/>
      <c r="AV587" s="16"/>
      <c r="AW587" s="134" t="str">
        <f t="shared" si="154"/>
        <v/>
      </c>
      <c r="AX587" s="5"/>
      <c r="AY587" s="144"/>
      <c r="AZ587" s="132" t="str">
        <f t="shared" si="155"/>
        <v/>
      </c>
      <c r="BA587" s="132" t="str">
        <f t="shared" si="156"/>
        <v/>
      </c>
      <c r="BB587" s="132" t="str">
        <f t="shared" si="147"/>
        <v/>
      </c>
      <c r="BC587" s="132" t="str">
        <f t="shared" si="157"/>
        <v/>
      </c>
      <c r="BD587" s="132" t="str">
        <f t="shared" si="158"/>
        <v/>
      </c>
      <c r="BE587" s="132" t="str">
        <f t="shared" si="163"/>
        <v/>
      </c>
      <c r="BF587" s="132" t="str">
        <f t="shared" si="159"/>
        <v/>
      </c>
      <c r="BG587" s="132" t="str">
        <f t="shared" si="160"/>
        <v/>
      </c>
      <c r="BH587" s="132" t="str">
        <f t="shared" si="161"/>
        <v/>
      </c>
      <c r="BI587" s="125"/>
    </row>
    <row r="588" spans="1:61" s="132" customFormat="1" ht="13">
      <c r="A588" s="125" t="str">
        <f t="shared" si="148"/>
        <v/>
      </c>
      <c r="B588" s="130" t="str">
        <f t="shared" si="149"/>
        <v/>
      </c>
      <c r="C588" s="131"/>
      <c r="D588" s="125">
        <v>554</v>
      </c>
      <c r="E588" s="125" t="str">
        <f t="shared" si="150"/>
        <v/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35"/>
      <c r="AI588" s="125" t="str">
        <f t="shared" si="151"/>
        <v/>
      </c>
      <c r="AJ588" s="18"/>
      <c r="AK588" s="35"/>
      <c r="AL588" s="5"/>
      <c r="AM588" s="5"/>
      <c r="AN588" s="5"/>
      <c r="AO588" s="5"/>
      <c r="AP588" s="5"/>
      <c r="AQ588" s="133" t="str">
        <f t="shared" si="152"/>
        <v/>
      </c>
      <c r="AR588" s="133" t="str">
        <f t="shared" si="162"/>
        <v/>
      </c>
      <c r="AS588" s="7" t="str">
        <f>UPPER(IF($AH588="","",IF(COUNTIF($AS$34:$AS587,$AH588)&lt;1,$AH588,"")))</f>
        <v/>
      </c>
      <c r="AT588" s="133" t="str">
        <f t="shared" si="153"/>
        <v/>
      </c>
      <c r="AU588" s="19"/>
      <c r="AV588" s="16"/>
      <c r="AW588" s="134" t="str">
        <f t="shared" si="154"/>
        <v/>
      </c>
      <c r="AX588" s="5"/>
      <c r="AY588" s="144"/>
      <c r="AZ588" s="132" t="str">
        <f t="shared" si="155"/>
        <v/>
      </c>
      <c r="BA588" s="132" t="str">
        <f t="shared" si="156"/>
        <v/>
      </c>
      <c r="BB588" s="132" t="str">
        <f t="shared" si="147"/>
        <v/>
      </c>
      <c r="BC588" s="132" t="str">
        <f t="shared" si="157"/>
        <v/>
      </c>
      <c r="BD588" s="132" t="str">
        <f t="shared" si="158"/>
        <v/>
      </c>
      <c r="BE588" s="132" t="str">
        <f t="shared" si="163"/>
        <v/>
      </c>
      <c r="BF588" s="132" t="str">
        <f t="shared" si="159"/>
        <v/>
      </c>
      <c r="BG588" s="132" t="str">
        <f t="shared" si="160"/>
        <v/>
      </c>
      <c r="BH588" s="132" t="str">
        <f t="shared" si="161"/>
        <v/>
      </c>
      <c r="BI588" s="125"/>
    </row>
    <row r="589" spans="1:61" s="132" customFormat="1" ht="13">
      <c r="A589" s="125" t="str">
        <f t="shared" si="148"/>
        <v/>
      </c>
      <c r="B589" s="130" t="str">
        <f t="shared" si="149"/>
        <v/>
      </c>
      <c r="C589" s="131"/>
      <c r="D589" s="125">
        <v>555</v>
      </c>
      <c r="E589" s="125" t="str">
        <f t="shared" si="150"/>
        <v/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35"/>
      <c r="AI589" s="125" t="str">
        <f t="shared" si="151"/>
        <v/>
      </c>
      <c r="AJ589" s="18"/>
      <c r="AK589" s="35"/>
      <c r="AL589" s="5"/>
      <c r="AM589" s="5"/>
      <c r="AN589" s="5"/>
      <c r="AO589" s="5"/>
      <c r="AP589" s="5"/>
      <c r="AQ589" s="133" t="str">
        <f t="shared" si="152"/>
        <v/>
      </c>
      <c r="AR589" s="133" t="str">
        <f t="shared" si="162"/>
        <v/>
      </c>
      <c r="AS589" s="7" t="str">
        <f>UPPER(IF($AH589="","",IF(COUNTIF($AS$34:$AS588,$AH589)&lt;1,$AH589,"")))</f>
        <v/>
      </c>
      <c r="AT589" s="133" t="str">
        <f t="shared" si="153"/>
        <v/>
      </c>
      <c r="AU589" s="19"/>
      <c r="AV589" s="16"/>
      <c r="AW589" s="134" t="str">
        <f t="shared" si="154"/>
        <v/>
      </c>
      <c r="AX589" s="5"/>
      <c r="AY589" s="144"/>
      <c r="AZ589" s="132" t="str">
        <f t="shared" si="155"/>
        <v/>
      </c>
      <c r="BA589" s="132" t="str">
        <f t="shared" si="156"/>
        <v/>
      </c>
      <c r="BB589" s="132" t="str">
        <f t="shared" si="147"/>
        <v/>
      </c>
      <c r="BC589" s="132" t="str">
        <f t="shared" si="157"/>
        <v/>
      </c>
      <c r="BD589" s="132" t="str">
        <f t="shared" si="158"/>
        <v/>
      </c>
      <c r="BE589" s="132" t="str">
        <f t="shared" si="163"/>
        <v/>
      </c>
      <c r="BF589" s="132" t="str">
        <f t="shared" si="159"/>
        <v/>
      </c>
      <c r="BG589" s="132" t="str">
        <f t="shared" si="160"/>
        <v/>
      </c>
      <c r="BH589" s="132" t="str">
        <f t="shared" si="161"/>
        <v/>
      </c>
      <c r="BI589" s="125"/>
    </row>
    <row r="590" spans="1:61" s="132" customFormat="1" ht="13">
      <c r="A590" s="125" t="str">
        <f t="shared" si="148"/>
        <v/>
      </c>
      <c r="B590" s="130" t="str">
        <f t="shared" si="149"/>
        <v/>
      </c>
      <c r="C590" s="131"/>
      <c r="D590" s="125">
        <v>556</v>
      </c>
      <c r="E590" s="125" t="str">
        <f t="shared" si="150"/>
        <v/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35"/>
      <c r="AI590" s="125" t="str">
        <f t="shared" si="151"/>
        <v/>
      </c>
      <c r="AJ590" s="18"/>
      <c r="AK590" s="35"/>
      <c r="AL590" s="5"/>
      <c r="AM590" s="5"/>
      <c r="AN590" s="5"/>
      <c r="AO590" s="5"/>
      <c r="AP590" s="5"/>
      <c r="AQ590" s="133" t="str">
        <f t="shared" si="152"/>
        <v/>
      </c>
      <c r="AR590" s="133" t="str">
        <f t="shared" si="162"/>
        <v/>
      </c>
      <c r="AS590" s="7" t="str">
        <f>UPPER(IF($AH590="","",IF(COUNTIF($AS$34:$AS589,$AH590)&lt;1,$AH590,"")))</f>
        <v/>
      </c>
      <c r="AT590" s="133" t="str">
        <f t="shared" si="153"/>
        <v/>
      </c>
      <c r="AU590" s="19"/>
      <c r="AV590" s="16"/>
      <c r="AW590" s="134" t="str">
        <f t="shared" si="154"/>
        <v/>
      </c>
      <c r="AX590" s="5"/>
      <c r="AY590" s="144"/>
      <c r="AZ590" s="132" t="str">
        <f t="shared" si="155"/>
        <v/>
      </c>
      <c r="BA590" s="132" t="str">
        <f t="shared" si="156"/>
        <v/>
      </c>
      <c r="BB590" s="132" t="str">
        <f t="shared" si="147"/>
        <v/>
      </c>
      <c r="BC590" s="132" t="str">
        <f t="shared" si="157"/>
        <v/>
      </c>
      <c r="BD590" s="132" t="str">
        <f t="shared" si="158"/>
        <v/>
      </c>
      <c r="BE590" s="132" t="str">
        <f t="shared" si="163"/>
        <v/>
      </c>
      <c r="BF590" s="132" t="str">
        <f t="shared" si="159"/>
        <v/>
      </c>
      <c r="BG590" s="132" t="str">
        <f t="shared" si="160"/>
        <v/>
      </c>
      <c r="BH590" s="132" t="str">
        <f t="shared" si="161"/>
        <v/>
      </c>
      <c r="BI590" s="125"/>
    </row>
    <row r="591" spans="1:61" s="132" customFormat="1" ht="13">
      <c r="A591" s="125" t="str">
        <f t="shared" si="148"/>
        <v/>
      </c>
      <c r="B591" s="130" t="str">
        <f t="shared" si="149"/>
        <v/>
      </c>
      <c r="C591" s="131"/>
      <c r="D591" s="125">
        <v>557</v>
      </c>
      <c r="E591" s="125" t="str">
        <f t="shared" si="150"/>
        <v/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35"/>
      <c r="AI591" s="125" t="str">
        <f t="shared" si="151"/>
        <v/>
      </c>
      <c r="AJ591" s="18"/>
      <c r="AK591" s="35"/>
      <c r="AL591" s="5"/>
      <c r="AM591" s="5"/>
      <c r="AN591" s="5"/>
      <c r="AO591" s="5"/>
      <c r="AP591" s="5"/>
      <c r="AQ591" s="133" t="str">
        <f t="shared" si="152"/>
        <v/>
      </c>
      <c r="AR591" s="133" t="str">
        <f t="shared" si="162"/>
        <v/>
      </c>
      <c r="AS591" s="7" t="str">
        <f>UPPER(IF($AH591="","",IF(COUNTIF($AS$34:$AS590,$AH591)&lt;1,$AH591,"")))</f>
        <v/>
      </c>
      <c r="AT591" s="133" t="str">
        <f t="shared" si="153"/>
        <v/>
      </c>
      <c r="AU591" s="19"/>
      <c r="AV591" s="16"/>
      <c r="AW591" s="134" t="str">
        <f t="shared" si="154"/>
        <v/>
      </c>
      <c r="AX591" s="5"/>
      <c r="AY591" s="144"/>
      <c r="AZ591" s="132" t="str">
        <f t="shared" si="155"/>
        <v/>
      </c>
      <c r="BA591" s="132" t="str">
        <f t="shared" si="156"/>
        <v/>
      </c>
      <c r="BB591" s="132" t="str">
        <f t="shared" si="147"/>
        <v/>
      </c>
      <c r="BC591" s="132" t="str">
        <f t="shared" si="157"/>
        <v/>
      </c>
      <c r="BD591" s="132" t="str">
        <f t="shared" si="158"/>
        <v/>
      </c>
      <c r="BE591" s="132" t="str">
        <f t="shared" si="163"/>
        <v/>
      </c>
      <c r="BF591" s="132" t="str">
        <f t="shared" si="159"/>
        <v/>
      </c>
      <c r="BG591" s="132" t="str">
        <f t="shared" si="160"/>
        <v/>
      </c>
      <c r="BH591" s="132" t="str">
        <f t="shared" si="161"/>
        <v/>
      </c>
      <c r="BI591" s="125"/>
    </row>
    <row r="592" spans="1:61" s="132" customFormat="1" ht="13">
      <c r="A592" s="125" t="str">
        <f t="shared" si="148"/>
        <v/>
      </c>
      <c r="B592" s="130" t="str">
        <f t="shared" si="149"/>
        <v/>
      </c>
      <c r="C592" s="131"/>
      <c r="D592" s="125">
        <v>558</v>
      </c>
      <c r="E592" s="125" t="str">
        <f t="shared" si="150"/>
        <v/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35"/>
      <c r="AI592" s="125" t="str">
        <f t="shared" si="151"/>
        <v/>
      </c>
      <c r="AJ592" s="18"/>
      <c r="AK592" s="35"/>
      <c r="AL592" s="5"/>
      <c r="AM592" s="5"/>
      <c r="AN592" s="5"/>
      <c r="AO592" s="5"/>
      <c r="AP592" s="5"/>
      <c r="AQ592" s="133" t="str">
        <f t="shared" si="152"/>
        <v/>
      </c>
      <c r="AR592" s="133" t="str">
        <f t="shared" si="162"/>
        <v/>
      </c>
      <c r="AS592" s="7" t="str">
        <f>UPPER(IF($AH592="","",IF(COUNTIF($AS$34:$AS591,$AH592)&lt;1,$AH592,"")))</f>
        <v/>
      </c>
      <c r="AT592" s="133" t="str">
        <f t="shared" si="153"/>
        <v/>
      </c>
      <c r="AU592" s="19"/>
      <c r="AV592" s="16"/>
      <c r="AW592" s="134" t="str">
        <f t="shared" si="154"/>
        <v/>
      </c>
      <c r="AX592" s="5"/>
      <c r="AY592" s="144"/>
      <c r="AZ592" s="132" t="str">
        <f t="shared" si="155"/>
        <v/>
      </c>
      <c r="BA592" s="132" t="str">
        <f t="shared" si="156"/>
        <v/>
      </c>
      <c r="BB592" s="132" t="str">
        <f t="shared" si="147"/>
        <v/>
      </c>
      <c r="BC592" s="132" t="str">
        <f t="shared" si="157"/>
        <v/>
      </c>
      <c r="BD592" s="132" t="str">
        <f t="shared" si="158"/>
        <v/>
      </c>
      <c r="BE592" s="132" t="str">
        <f t="shared" si="163"/>
        <v/>
      </c>
      <c r="BF592" s="132" t="str">
        <f t="shared" si="159"/>
        <v/>
      </c>
      <c r="BG592" s="132" t="str">
        <f t="shared" si="160"/>
        <v/>
      </c>
      <c r="BH592" s="132" t="str">
        <f t="shared" si="161"/>
        <v/>
      </c>
      <c r="BI592" s="125"/>
    </row>
    <row r="593" spans="1:61" s="132" customFormat="1" ht="13">
      <c r="A593" s="125" t="str">
        <f t="shared" si="148"/>
        <v/>
      </c>
      <c r="B593" s="130" t="str">
        <f t="shared" si="149"/>
        <v/>
      </c>
      <c r="C593" s="131"/>
      <c r="D593" s="125">
        <v>559</v>
      </c>
      <c r="E593" s="125" t="str">
        <f t="shared" si="150"/>
        <v/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35"/>
      <c r="AI593" s="125" t="str">
        <f t="shared" si="151"/>
        <v/>
      </c>
      <c r="AJ593" s="18"/>
      <c r="AK593" s="35"/>
      <c r="AL593" s="5"/>
      <c r="AM593" s="5"/>
      <c r="AN593" s="5"/>
      <c r="AO593" s="5"/>
      <c r="AP593" s="5"/>
      <c r="AQ593" s="133" t="str">
        <f t="shared" si="152"/>
        <v/>
      </c>
      <c r="AR593" s="133" t="str">
        <f t="shared" si="162"/>
        <v/>
      </c>
      <c r="AS593" s="7" t="str">
        <f>UPPER(IF($AH593="","",IF(COUNTIF($AS$34:$AS592,$AH593)&lt;1,$AH593,"")))</f>
        <v/>
      </c>
      <c r="AT593" s="133" t="str">
        <f t="shared" si="153"/>
        <v/>
      </c>
      <c r="AU593" s="19"/>
      <c r="AV593" s="16"/>
      <c r="AW593" s="134" t="str">
        <f t="shared" si="154"/>
        <v/>
      </c>
      <c r="AX593" s="5"/>
      <c r="AY593" s="144"/>
      <c r="AZ593" s="132" t="str">
        <f t="shared" si="155"/>
        <v/>
      </c>
      <c r="BA593" s="132" t="str">
        <f t="shared" si="156"/>
        <v/>
      </c>
      <c r="BB593" s="132" t="str">
        <f t="shared" si="147"/>
        <v/>
      </c>
      <c r="BC593" s="132" t="str">
        <f t="shared" si="157"/>
        <v/>
      </c>
      <c r="BD593" s="132" t="str">
        <f t="shared" si="158"/>
        <v/>
      </c>
      <c r="BE593" s="132" t="str">
        <f t="shared" si="163"/>
        <v/>
      </c>
      <c r="BF593" s="132" t="str">
        <f t="shared" si="159"/>
        <v/>
      </c>
      <c r="BG593" s="132" t="str">
        <f t="shared" si="160"/>
        <v/>
      </c>
      <c r="BH593" s="132" t="str">
        <f t="shared" si="161"/>
        <v/>
      </c>
      <c r="BI593" s="125"/>
    </row>
    <row r="594" spans="1:61" s="132" customFormat="1" ht="13">
      <c r="A594" s="125" t="str">
        <f t="shared" si="148"/>
        <v/>
      </c>
      <c r="B594" s="130" t="str">
        <f t="shared" si="149"/>
        <v/>
      </c>
      <c r="C594" s="131"/>
      <c r="D594" s="125">
        <v>560</v>
      </c>
      <c r="E594" s="125" t="str">
        <f t="shared" si="150"/>
        <v/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35"/>
      <c r="AI594" s="125" t="str">
        <f t="shared" si="151"/>
        <v/>
      </c>
      <c r="AJ594" s="18"/>
      <c r="AK594" s="35"/>
      <c r="AL594" s="5"/>
      <c r="AM594" s="5"/>
      <c r="AN594" s="5"/>
      <c r="AO594" s="5"/>
      <c r="AP594" s="5"/>
      <c r="AQ594" s="133" t="str">
        <f t="shared" si="152"/>
        <v/>
      </c>
      <c r="AR594" s="133" t="str">
        <f t="shared" si="162"/>
        <v/>
      </c>
      <c r="AS594" s="7" t="str">
        <f>UPPER(IF($AH594="","",IF(COUNTIF($AS$34:$AS593,$AH594)&lt;1,$AH594,"")))</f>
        <v/>
      </c>
      <c r="AT594" s="133" t="str">
        <f t="shared" si="153"/>
        <v/>
      </c>
      <c r="AU594" s="19"/>
      <c r="AV594" s="16"/>
      <c r="AW594" s="134" t="str">
        <f t="shared" si="154"/>
        <v/>
      </c>
      <c r="AX594" s="5"/>
      <c r="AY594" s="144"/>
      <c r="AZ594" s="132" t="str">
        <f t="shared" si="155"/>
        <v/>
      </c>
      <c r="BA594" s="132" t="str">
        <f t="shared" si="156"/>
        <v/>
      </c>
      <c r="BB594" s="132" t="str">
        <f t="shared" si="147"/>
        <v/>
      </c>
      <c r="BC594" s="132" t="str">
        <f t="shared" si="157"/>
        <v/>
      </c>
      <c r="BD594" s="132" t="str">
        <f t="shared" si="158"/>
        <v/>
      </c>
      <c r="BE594" s="132" t="str">
        <f t="shared" si="163"/>
        <v/>
      </c>
      <c r="BF594" s="132" t="str">
        <f t="shared" si="159"/>
        <v/>
      </c>
      <c r="BG594" s="132" t="str">
        <f t="shared" si="160"/>
        <v/>
      </c>
      <c r="BH594" s="132" t="str">
        <f t="shared" si="161"/>
        <v/>
      </c>
      <c r="BI594" s="125"/>
    </row>
    <row r="595" spans="1:61" s="132" customFormat="1" ht="13">
      <c r="A595" s="125" t="str">
        <f t="shared" si="148"/>
        <v/>
      </c>
      <c r="B595" s="130" t="str">
        <f t="shared" si="149"/>
        <v/>
      </c>
      <c r="C595" s="131"/>
      <c r="D595" s="125">
        <v>561</v>
      </c>
      <c r="E595" s="125" t="str">
        <f t="shared" si="150"/>
        <v/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35"/>
      <c r="AI595" s="125" t="str">
        <f t="shared" si="151"/>
        <v/>
      </c>
      <c r="AJ595" s="18"/>
      <c r="AK595" s="35"/>
      <c r="AL595" s="5"/>
      <c r="AM595" s="5"/>
      <c r="AN595" s="5"/>
      <c r="AO595" s="5"/>
      <c r="AP595" s="5"/>
      <c r="AQ595" s="133" t="str">
        <f t="shared" si="152"/>
        <v/>
      </c>
      <c r="AR595" s="133" t="str">
        <f t="shared" si="162"/>
        <v/>
      </c>
      <c r="AS595" s="7" t="str">
        <f>UPPER(IF($AH595="","",IF(COUNTIF($AS$34:$AS594,$AH595)&lt;1,$AH595,"")))</f>
        <v/>
      </c>
      <c r="AT595" s="133" t="str">
        <f t="shared" si="153"/>
        <v/>
      </c>
      <c r="AU595" s="19"/>
      <c r="AV595" s="16"/>
      <c r="AW595" s="134" t="str">
        <f t="shared" si="154"/>
        <v/>
      </c>
      <c r="AX595" s="5"/>
      <c r="AY595" s="144"/>
      <c r="AZ595" s="132" t="str">
        <f t="shared" si="155"/>
        <v/>
      </c>
      <c r="BA595" s="132" t="str">
        <f t="shared" si="156"/>
        <v/>
      </c>
      <c r="BB595" s="132" t="str">
        <f t="shared" si="147"/>
        <v/>
      </c>
      <c r="BC595" s="132" t="str">
        <f t="shared" si="157"/>
        <v/>
      </c>
      <c r="BD595" s="132" t="str">
        <f t="shared" si="158"/>
        <v/>
      </c>
      <c r="BE595" s="132" t="str">
        <f t="shared" si="163"/>
        <v/>
      </c>
      <c r="BF595" s="132" t="str">
        <f t="shared" si="159"/>
        <v/>
      </c>
      <c r="BG595" s="132" t="str">
        <f t="shared" si="160"/>
        <v/>
      </c>
      <c r="BH595" s="132" t="str">
        <f t="shared" si="161"/>
        <v/>
      </c>
      <c r="BI595" s="125"/>
    </row>
    <row r="596" spans="1:61" s="132" customFormat="1" ht="13">
      <c r="A596" s="125" t="str">
        <f t="shared" si="148"/>
        <v/>
      </c>
      <c r="B596" s="130" t="str">
        <f t="shared" si="149"/>
        <v/>
      </c>
      <c r="C596" s="131"/>
      <c r="D596" s="125">
        <v>562</v>
      </c>
      <c r="E596" s="125" t="str">
        <f t="shared" si="150"/>
        <v/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35"/>
      <c r="AI596" s="125" t="str">
        <f t="shared" si="151"/>
        <v/>
      </c>
      <c r="AJ596" s="18"/>
      <c r="AK596" s="35"/>
      <c r="AL596" s="5"/>
      <c r="AM596" s="5"/>
      <c r="AN596" s="5"/>
      <c r="AO596" s="5"/>
      <c r="AP596" s="5"/>
      <c r="AQ596" s="133" t="str">
        <f t="shared" si="152"/>
        <v/>
      </c>
      <c r="AR596" s="133" t="str">
        <f t="shared" si="162"/>
        <v/>
      </c>
      <c r="AS596" s="7" t="str">
        <f>UPPER(IF($AH596="","",IF(COUNTIF($AS$34:$AS595,$AH596)&lt;1,$AH596,"")))</f>
        <v/>
      </c>
      <c r="AT596" s="133" t="str">
        <f t="shared" si="153"/>
        <v/>
      </c>
      <c r="AU596" s="19"/>
      <c r="AV596" s="16"/>
      <c r="AW596" s="134" t="str">
        <f t="shared" si="154"/>
        <v/>
      </c>
      <c r="AX596" s="5"/>
      <c r="AY596" s="144"/>
      <c r="AZ596" s="132" t="str">
        <f t="shared" si="155"/>
        <v/>
      </c>
      <c r="BA596" s="132" t="str">
        <f t="shared" si="156"/>
        <v/>
      </c>
      <c r="BB596" s="132" t="str">
        <f t="shared" si="147"/>
        <v/>
      </c>
      <c r="BC596" s="132" t="str">
        <f t="shared" si="157"/>
        <v/>
      </c>
      <c r="BD596" s="132" t="str">
        <f t="shared" si="158"/>
        <v/>
      </c>
      <c r="BE596" s="132" t="str">
        <f t="shared" si="163"/>
        <v/>
      </c>
      <c r="BF596" s="132" t="str">
        <f t="shared" si="159"/>
        <v/>
      </c>
      <c r="BG596" s="132" t="str">
        <f t="shared" si="160"/>
        <v/>
      </c>
      <c r="BH596" s="132" t="str">
        <f t="shared" si="161"/>
        <v/>
      </c>
      <c r="BI596" s="125"/>
    </row>
    <row r="597" spans="1:61" s="132" customFormat="1" ht="13">
      <c r="A597" s="125" t="str">
        <f t="shared" si="148"/>
        <v/>
      </c>
      <c r="B597" s="130" t="str">
        <f t="shared" si="149"/>
        <v/>
      </c>
      <c r="C597" s="131"/>
      <c r="D597" s="125">
        <v>563</v>
      </c>
      <c r="E597" s="125" t="str">
        <f t="shared" si="150"/>
        <v/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35"/>
      <c r="AI597" s="125" t="str">
        <f t="shared" si="151"/>
        <v/>
      </c>
      <c r="AJ597" s="18"/>
      <c r="AK597" s="35"/>
      <c r="AL597" s="5"/>
      <c r="AM597" s="5"/>
      <c r="AN597" s="5"/>
      <c r="AO597" s="5"/>
      <c r="AP597" s="5"/>
      <c r="AQ597" s="133" t="str">
        <f t="shared" si="152"/>
        <v/>
      </c>
      <c r="AR597" s="133" t="str">
        <f t="shared" si="162"/>
        <v/>
      </c>
      <c r="AS597" s="7" t="str">
        <f>UPPER(IF($AH597="","",IF(COUNTIF($AS$34:$AS596,$AH597)&lt;1,$AH597,"")))</f>
        <v/>
      </c>
      <c r="AT597" s="133" t="str">
        <f t="shared" si="153"/>
        <v/>
      </c>
      <c r="AU597" s="19"/>
      <c r="AV597" s="16"/>
      <c r="AW597" s="134" t="str">
        <f t="shared" si="154"/>
        <v/>
      </c>
      <c r="AX597" s="5"/>
      <c r="AY597" s="144"/>
      <c r="AZ597" s="132" t="str">
        <f t="shared" si="155"/>
        <v/>
      </c>
      <c r="BA597" s="132" t="str">
        <f t="shared" si="156"/>
        <v/>
      </c>
      <c r="BB597" s="132" t="str">
        <f t="shared" ref="BB597:BB660" si="164">SUBSTITUTE(F597," ","")</f>
        <v/>
      </c>
      <c r="BC597" s="132" t="str">
        <f t="shared" si="157"/>
        <v/>
      </c>
      <c r="BD597" s="132" t="str">
        <f t="shared" si="158"/>
        <v/>
      </c>
      <c r="BE597" s="132" t="str">
        <f t="shared" si="163"/>
        <v/>
      </c>
      <c r="BF597" s="132" t="str">
        <f t="shared" si="159"/>
        <v/>
      </c>
      <c r="BG597" s="132" t="str">
        <f t="shared" si="160"/>
        <v/>
      </c>
      <c r="BH597" s="132" t="str">
        <f t="shared" si="161"/>
        <v/>
      </c>
      <c r="BI597" s="125"/>
    </row>
    <row r="598" spans="1:61" s="132" customFormat="1" ht="13">
      <c r="A598" s="125" t="str">
        <f t="shared" si="148"/>
        <v/>
      </c>
      <c r="B598" s="130" t="str">
        <f t="shared" si="149"/>
        <v/>
      </c>
      <c r="C598" s="131"/>
      <c r="D598" s="125">
        <v>564</v>
      </c>
      <c r="E598" s="125" t="str">
        <f t="shared" si="150"/>
        <v/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35"/>
      <c r="AI598" s="125" t="str">
        <f t="shared" si="151"/>
        <v/>
      </c>
      <c r="AJ598" s="18"/>
      <c r="AK598" s="35"/>
      <c r="AL598" s="5"/>
      <c r="AM598" s="5"/>
      <c r="AN598" s="5"/>
      <c r="AO598" s="5"/>
      <c r="AP598" s="5"/>
      <c r="AQ598" s="133" t="str">
        <f t="shared" si="152"/>
        <v/>
      </c>
      <c r="AR598" s="133" t="str">
        <f t="shared" si="162"/>
        <v/>
      </c>
      <c r="AS598" s="7" t="str">
        <f>UPPER(IF($AH598="","",IF(COUNTIF($AS$34:$AS597,$AH598)&lt;1,$AH598,"")))</f>
        <v/>
      </c>
      <c r="AT598" s="133" t="str">
        <f t="shared" si="153"/>
        <v/>
      </c>
      <c r="AU598" s="19"/>
      <c r="AV598" s="16"/>
      <c r="AW598" s="134" t="str">
        <f t="shared" si="154"/>
        <v/>
      </c>
      <c r="AX598" s="5"/>
      <c r="AY598" s="144"/>
      <c r="AZ598" s="132" t="str">
        <f t="shared" si="155"/>
        <v/>
      </c>
      <c r="BA598" s="132" t="str">
        <f t="shared" si="156"/>
        <v/>
      </c>
      <c r="BB598" s="132" t="str">
        <f t="shared" si="164"/>
        <v/>
      </c>
      <c r="BC598" s="132" t="str">
        <f t="shared" si="157"/>
        <v/>
      </c>
      <c r="BD598" s="132" t="str">
        <f t="shared" si="158"/>
        <v/>
      </c>
      <c r="BE598" s="132" t="str">
        <f t="shared" si="163"/>
        <v/>
      </c>
      <c r="BF598" s="132" t="str">
        <f t="shared" si="159"/>
        <v/>
      </c>
      <c r="BG598" s="132" t="str">
        <f t="shared" si="160"/>
        <v/>
      </c>
      <c r="BH598" s="132" t="str">
        <f t="shared" si="161"/>
        <v/>
      </c>
      <c r="BI598" s="125"/>
    </row>
    <row r="599" spans="1:61" s="132" customFormat="1" ht="13">
      <c r="A599" s="125" t="str">
        <f t="shared" si="148"/>
        <v/>
      </c>
      <c r="B599" s="130" t="str">
        <f t="shared" si="149"/>
        <v/>
      </c>
      <c r="C599" s="131"/>
      <c r="D599" s="125">
        <v>565</v>
      </c>
      <c r="E599" s="125" t="str">
        <f t="shared" si="150"/>
        <v/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35"/>
      <c r="AI599" s="125" t="str">
        <f t="shared" si="151"/>
        <v/>
      </c>
      <c r="AJ599" s="18"/>
      <c r="AK599" s="35"/>
      <c r="AL599" s="5"/>
      <c r="AM599" s="5"/>
      <c r="AN599" s="5"/>
      <c r="AO599" s="5"/>
      <c r="AP599" s="5"/>
      <c r="AQ599" s="133" t="str">
        <f t="shared" si="152"/>
        <v/>
      </c>
      <c r="AR599" s="133" t="str">
        <f t="shared" si="162"/>
        <v/>
      </c>
      <c r="AS599" s="7" t="str">
        <f>UPPER(IF($AH599="","",IF(COUNTIF($AS$34:$AS598,$AH599)&lt;1,$AH599,"")))</f>
        <v/>
      </c>
      <c r="AT599" s="133" t="str">
        <f t="shared" si="153"/>
        <v/>
      </c>
      <c r="AU599" s="19"/>
      <c r="AV599" s="16"/>
      <c r="AW599" s="134" t="str">
        <f t="shared" si="154"/>
        <v/>
      </c>
      <c r="AX599" s="5"/>
      <c r="AY599" s="144"/>
      <c r="AZ599" s="132" t="str">
        <f t="shared" si="155"/>
        <v/>
      </c>
      <c r="BA599" s="132" t="str">
        <f t="shared" si="156"/>
        <v/>
      </c>
      <c r="BB599" s="132" t="str">
        <f t="shared" si="164"/>
        <v/>
      </c>
      <c r="BC599" s="132" t="str">
        <f t="shared" si="157"/>
        <v/>
      </c>
      <c r="BD599" s="132" t="str">
        <f t="shared" si="158"/>
        <v/>
      </c>
      <c r="BE599" s="132" t="str">
        <f t="shared" si="163"/>
        <v/>
      </c>
      <c r="BF599" s="132" t="str">
        <f t="shared" si="159"/>
        <v/>
      </c>
      <c r="BG599" s="132" t="str">
        <f t="shared" si="160"/>
        <v/>
      </c>
      <c r="BH599" s="132" t="str">
        <f t="shared" si="161"/>
        <v/>
      </c>
      <c r="BI599" s="125"/>
    </row>
    <row r="600" spans="1:61" s="132" customFormat="1" ht="13">
      <c r="A600" s="125" t="str">
        <f t="shared" si="148"/>
        <v/>
      </c>
      <c r="B600" s="130" t="str">
        <f t="shared" si="149"/>
        <v/>
      </c>
      <c r="C600" s="131"/>
      <c r="D600" s="125">
        <v>566</v>
      </c>
      <c r="E600" s="125" t="str">
        <f t="shared" si="150"/>
        <v/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35"/>
      <c r="AI600" s="125" t="str">
        <f t="shared" si="151"/>
        <v/>
      </c>
      <c r="AJ600" s="18"/>
      <c r="AK600" s="35"/>
      <c r="AL600" s="5"/>
      <c r="AM600" s="5"/>
      <c r="AN600" s="5"/>
      <c r="AO600" s="5"/>
      <c r="AP600" s="5"/>
      <c r="AQ600" s="133" t="str">
        <f t="shared" si="152"/>
        <v/>
      </c>
      <c r="AR600" s="133" t="str">
        <f t="shared" si="162"/>
        <v/>
      </c>
      <c r="AS600" s="7" t="str">
        <f>UPPER(IF($AH600="","",IF(COUNTIF($AS$34:$AS599,$AH600)&lt;1,$AH600,"")))</f>
        <v/>
      </c>
      <c r="AT600" s="133" t="str">
        <f t="shared" si="153"/>
        <v/>
      </c>
      <c r="AU600" s="19"/>
      <c r="AV600" s="16"/>
      <c r="AW600" s="134" t="str">
        <f t="shared" si="154"/>
        <v/>
      </c>
      <c r="AX600" s="5"/>
      <c r="AY600" s="144"/>
      <c r="AZ600" s="132" t="str">
        <f t="shared" si="155"/>
        <v/>
      </c>
      <c r="BA600" s="132" t="str">
        <f t="shared" si="156"/>
        <v/>
      </c>
      <c r="BB600" s="132" t="str">
        <f t="shared" si="164"/>
        <v/>
      </c>
      <c r="BC600" s="132" t="str">
        <f t="shared" si="157"/>
        <v/>
      </c>
      <c r="BD600" s="132" t="str">
        <f t="shared" si="158"/>
        <v/>
      </c>
      <c r="BE600" s="132" t="str">
        <f t="shared" si="163"/>
        <v/>
      </c>
      <c r="BF600" s="132" t="str">
        <f t="shared" si="159"/>
        <v/>
      </c>
      <c r="BG600" s="132" t="str">
        <f t="shared" si="160"/>
        <v/>
      </c>
      <c r="BH600" s="132" t="str">
        <f t="shared" si="161"/>
        <v/>
      </c>
      <c r="BI600" s="125"/>
    </row>
    <row r="601" spans="1:61" s="132" customFormat="1" ht="13">
      <c r="A601" s="125" t="str">
        <f t="shared" si="148"/>
        <v/>
      </c>
      <c r="B601" s="130" t="str">
        <f t="shared" si="149"/>
        <v/>
      </c>
      <c r="C601" s="131"/>
      <c r="D601" s="125">
        <v>567</v>
      </c>
      <c r="E601" s="125" t="str">
        <f t="shared" si="150"/>
        <v/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35"/>
      <c r="AI601" s="125" t="str">
        <f t="shared" si="151"/>
        <v/>
      </c>
      <c r="AJ601" s="18"/>
      <c r="AK601" s="35"/>
      <c r="AL601" s="5"/>
      <c r="AM601" s="5"/>
      <c r="AN601" s="5"/>
      <c r="AO601" s="5"/>
      <c r="AP601" s="5"/>
      <c r="AQ601" s="133" t="str">
        <f t="shared" si="152"/>
        <v/>
      </c>
      <c r="AR601" s="133" t="str">
        <f t="shared" si="162"/>
        <v/>
      </c>
      <c r="AS601" s="7" t="str">
        <f>UPPER(IF($AH601="","",IF(COUNTIF($AS$34:$AS600,$AH601)&lt;1,$AH601,"")))</f>
        <v/>
      </c>
      <c r="AT601" s="133" t="str">
        <f t="shared" si="153"/>
        <v/>
      </c>
      <c r="AU601" s="19"/>
      <c r="AV601" s="16"/>
      <c r="AW601" s="134" t="str">
        <f t="shared" si="154"/>
        <v/>
      </c>
      <c r="AX601" s="5"/>
      <c r="AY601" s="144"/>
      <c r="AZ601" s="132" t="str">
        <f t="shared" si="155"/>
        <v/>
      </c>
      <c r="BA601" s="132" t="str">
        <f t="shared" si="156"/>
        <v/>
      </c>
      <c r="BB601" s="132" t="str">
        <f t="shared" si="164"/>
        <v/>
      </c>
      <c r="BC601" s="132" t="str">
        <f t="shared" si="157"/>
        <v/>
      </c>
      <c r="BD601" s="132" t="str">
        <f t="shared" si="158"/>
        <v/>
      </c>
      <c r="BE601" s="132" t="str">
        <f t="shared" si="163"/>
        <v/>
      </c>
      <c r="BF601" s="132" t="str">
        <f t="shared" si="159"/>
        <v/>
      </c>
      <c r="BG601" s="132" t="str">
        <f t="shared" si="160"/>
        <v/>
      </c>
      <c r="BH601" s="132" t="str">
        <f t="shared" si="161"/>
        <v/>
      </c>
      <c r="BI601" s="125"/>
    </row>
    <row r="602" spans="1:61" s="132" customFormat="1" ht="13">
      <c r="A602" s="125" t="str">
        <f t="shared" si="148"/>
        <v/>
      </c>
      <c r="B602" s="130" t="str">
        <f t="shared" si="149"/>
        <v/>
      </c>
      <c r="C602" s="131"/>
      <c r="D602" s="125">
        <v>568</v>
      </c>
      <c r="E602" s="125" t="str">
        <f t="shared" si="150"/>
        <v/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35"/>
      <c r="AI602" s="125" t="str">
        <f t="shared" si="151"/>
        <v/>
      </c>
      <c r="AJ602" s="18"/>
      <c r="AK602" s="35"/>
      <c r="AL602" s="5"/>
      <c r="AM602" s="5"/>
      <c r="AN602" s="5"/>
      <c r="AO602" s="5"/>
      <c r="AP602" s="5"/>
      <c r="AQ602" s="133" t="str">
        <f t="shared" si="152"/>
        <v/>
      </c>
      <c r="AR602" s="133" t="str">
        <f t="shared" si="162"/>
        <v/>
      </c>
      <c r="AS602" s="7" t="str">
        <f>UPPER(IF($AH602="","",IF(COUNTIF($AS$34:$AS601,$AH602)&lt;1,$AH602,"")))</f>
        <v/>
      </c>
      <c r="AT602" s="133" t="str">
        <f t="shared" si="153"/>
        <v/>
      </c>
      <c r="AU602" s="19"/>
      <c r="AV602" s="16"/>
      <c r="AW602" s="134" t="str">
        <f t="shared" si="154"/>
        <v/>
      </c>
      <c r="AX602" s="5"/>
      <c r="AY602" s="144"/>
      <c r="AZ602" s="132" t="str">
        <f t="shared" si="155"/>
        <v/>
      </c>
      <c r="BA602" s="132" t="str">
        <f t="shared" si="156"/>
        <v/>
      </c>
      <c r="BB602" s="132" t="str">
        <f t="shared" si="164"/>
        <v/>
      </c>
      <c r="BC602" s="132" t="str">
        <f t="shared" si="157"/>
        <v/>
      </c>
      <c r="BD602" s="132" t="str">
        <f t="shared" si="158"/>
        <v/>
      </c>
      <c r="BE602" s="132" t="str">
        <f t="shared" si="163"/>
        <v/>
      </c>
      <c r="BF602" s="132" t="str">
        <f t="shared" si="159"/>
        <v/>
      </c>
      <c r="BG602" s="132" t="str">
        <f t="shared" si="160"/>
        <v/>
      </c>
      <c r="BH602" s="132" t="str">
        <f t="shared" si="161"/>
        <v/>
      </c>
      <c r="BI602" s="125"/>
    </row>
    <row r="603" spans="1:61" s="132" customFormat="1" ht="13">
      <c r="A603" s="125" t="str">
        <f t="shared" si="148"/>
        <v/>
      </c>
      <c r="B603" s="130" t="str">
        <f t="shared" si="149"/>
        <v/>
      </c>
      <c r="C603" s="131"/>
      <c r="D603" s="125">
        <v>569</v>
      </c>
      <c r="E603" s="125" t="str">
        <f t="shared" si="150"/>
        <v/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35"/>
      <c r="AI603" s="125" t="str">
        <f t="shared" si="151"/>
        <v/>
      </c>
      <c r="AJ603" s="18"/>
      <c r="AK603" s="35"/>
      <c r="AL603" s="5"/>
      <c r="AM603" s="5"/>
      <c r="AN603" s="5"/>
      <c r="AO603" s="5"/>
      <c r="AP603" s="5"/>
      <c r="AQ603" s="133" t="str">
        <f t="shared" si="152"/>
        <v/>
      </c>
      <c r="AR603" s="133" t="str">
        <f t="shared" si="162"/>
        <v/>
      </c>
      <c r="AS603" s="7" t="str">
        <f>UPPER(IF($AH603="","",IF(COUNTIF($AS$34:$AS602,$AH603)&lt;1,$AH603,"")))</f>
        <v/>
      </c>
      <c r="AT603" s="133" t="str">
        <f t="shared" si="153"/>
        <v/>
      </c>
      <c r="AU603" s="19"/>
      <c r="AV603" s="16"/>
      <c r="AW603" s="134" t="str">
        <f t="shared" si="154"/>
        <v/>
      </c>
      <c r="AX603" s="5"/>
      <c r="AY603" s="144"/>
      <c r="AZ603" s="132" t="str">
        <f t="shared" si="155"/>
        <v/>
      </c>
      <c r="BA603" s="132" t="str">
        <f t="shared" si="156"/>
        <v/>
      </c>
      <c r="BB603" s="132" t="str">
        <f t="shared" si="164"/>
        <v/>
      </c>
      <c r="BC603" s="132" t="str">
        <f t="shared" si="157"/>
        <v/>
      </c>
      <c r="BD603" s="132" t="str">
        <f t="shared" si="158"/>
        <v/>
      </c>
      <c r="BE603" s="132" t="str">
        <f t="shared" si="163"/>
        <v/>
      </c>
      <c r="BF603" s="132" t="str">
        <f t="shared" si="159"/>
        <v/>
      </c>
      <c r="BG603" s="132" t="str">
        <f t="shared" si="160"/>
        <v/>
      </c>
      <c r="BH603" s="132" t="str">
        <f t="shared" si="161"/>
        <v/>
      </c>
      <c r="BI603" s="125"/>
    </row>
    <row r="604" spans="1:61" s="132" customFormat="1" ht="13">
      <c r="A604" s="125" t="str">
        <f t="shared" si="148"/>
        <v/>
      </c>
      <c r="B604" s="130" t="str">
        <f t="shared" si="149"/>
        <v/>
      </c>
      <c r="C604" s="131"/>
      <c r="D604" s="125">
        <v>570</v>
      </c>
      <c r="E604" s="125" t="str">
        <f t="shared" si="150"/>
        <v/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35"/>
      <c r="AI604" s="125" t="str">
        <f t="shared" si="151"/>
        <v/>
      </c>
      <c r="AJ604" s="18"/>
      <c r="AK604" s="35"/>
      <c r="AL604" s="5"/>
      <c r="AM604" s="5"/>
      <c r="AN604" s="5"/>
      <c r="AO604" s="5"/>
      <c r="AP604" s="5"/>
      <c r="AQ604" s="133" t="str">
        <f t="shared" si="152"/>
        <v/>
      </c>
      <c r="AR604" s="133" t="str">
        <f t="shared" si="162"/>
        <v/>
      </c>
      <c r="AS604" s="7" t="str">
        <f>UPPER(IF($AH604="","",IF(COUNTIF($AS$34:$AS603,$AH604)&lt;1,$AH604,"")))</f>
        <v/>
      </c>
      <c r="AT604" s="133" t="str">
        <f t="shared" si="153"/>
        <v/>
      </c>
      <c r="AU604" s="19"/>
      <c r="AV604" s="16"/>
      <c r="AW604" s="134" t="str">
        <f t="shared" si="154"/>
        <v/>
      </c>
      <c r="AX604" s="5"/>
      <c r="AY604" s="144"/>
      <c r="AZ604" s="132" t="str">
        <f t="shared" si="155"/>
        <v/>
      </c>
      <c r="BA604" s="132" t="str">
        <f t="shared" si="156"/>
        <v/>
      </c>
      <c r="BB604" s="132" t="str">
        <f t="shared" si="164"/>
        <v/>
      </c>
      <c r="BC604" s="132" t="str">
        <f t="shared" si="157"/>
        <v/>
      </c>
      <c r="BD604" s="132" t="str">
        <f t="shared" si="158"/>
        <v/>
      </c>
      <c r="BE604" s="132" t="str">
        <f t="shared" si="163"/>
        <v/>
      </c>
      <c r="BF604" s="132" t="str">
        <f t="shared" si="159"/>
        <v/>
      </c>
      <c r="BG604" s="132" t="str">
        <f t="shared" si="160"/>
        <v/>
      </c>
      <c r="BH604" s="132" t="str">
        <f t="shared" si="161"/>
        <v/>
      </c>
      <c r="BI604" s="125"/>
    </row>
    <row r="605" spans="1:61" s="132" customFormat="1" ht="13">
      <c r="A605" s="125" t="str">
        <f t="shared" si="148"/>
        <v/>
      </c>
      <c r="B605" s="130" t="str">
        <f t="shared" si="149"/>
        <v/>
      </c>
      <c r="C605" s="131"/>
      <c r="D605" s="125">
        <v>571</v>
      </c>
      <c r="E605" s="125" t="str">
        <f t="shared" si="150"/>
        <v/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35"/>
      <c r="AI605" s="125" t="str">
        <f t="shared" si="151"/>
        <v/>
      </c>
      <c r="AJ605" s="18"/>
      <c r="AK605" s="35"/>
      <c r="AL605" s="5"/>
      <c r="AM605" s="5"/>
      <c r="AN605" s="5"/>
      <c r="AO605" s="5"/>
      <c r="AP605" s="5"/>
      <c r="AQ605" s="133" t="str">
        <f t="shared" si="152"/>
        <v/>
      </c>
      <c r="AR605" s="133" t="str">
        <f t="shared" si="162"/>
        <v/>
      </c>
      <c r="AS605" s="7" t="str">
        <f>UPPER(IF($AH605="","",IF(COUNTIF($AS$34:$AS604,$AH605)&lt;1,$AH605,"")))</f>
        <v/>
      </c>
      <c r="AT605" s="133" t="str">
        <f t="shared" si="153"/>
        <v/>
      </c>
      <c r="AU605" s="19"/>
      <c r="AV605" s="16"/>
      <c r="AW605" s="134" t="str">
        <f t="shared" si="154"/>
        <v/>
      </c>
      <c r="AX605" s="5"/>
      <c r="AY605" s="144"/>
      <c r="AZ605" s="132" t="str">
        <f t="shared" si="155"/>
        <v/>
      </c>
      <c r="BA605" s="132" t="str">
        <f t="shared" si="156"/>
        <v/>
      </c>
      <c r="BB605" s="132" t="str">
        <f t="shared" si="164"/>
        <v/>
      </c>
      <c r="BC605" s="132" t="str">
        <f t="shared" si="157"/>
        <v/>
      </c>
      <c r="BD605" s="132" t="str">
        <f t="shared" si="158"/>
        <v/>
      </c>
      <c r="BE605" s="132" t="str">
        <f t="shared" si="163"/>
        <v/>
      </c>
      <c r="BF605" s="132" t="str">
        <f t="shared" si="159"/>
        <v/>
      </c>
      <c r="BG605" s="132" t="str">
        <f t="shared" si="160"/>
        <v/>
      </c>
      <c r="BH605" s="132" t="str">
        <f t="shared" si="161"/>
        <v/>
      </c>
      <c r="BI605" s="125"/>
    </row>
    <row r="606" spans="1:61" s="132" customFormat="1" ht="13">
      <c r="A606" s="125" t="str">
        <f t="shared" si="148"/>
        <v/>
      </c>
      <c r="B606" s="130" t="str">
        <f t="shared" si="149"/>
        <v/>
      </c>
      <c r="C606" s="131"/>
      <c r="D606" s="125">
        <v>572</v>
      </c>
      <c r="E606" s="125" t="str">
        <f t="shared" si="150"/>
        <v/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35"/>
      <c r="AI606" s="125" t="str">
        <f t="shared" si="151"/>
        <v/>
      </c>
      <c r="AJ606" s="18"/>
      <c r="AK606" s="35"/>
      <c r="AL606" s="5"/>
      <c r="AM606" s="5"/>
      <c r="AN606" s="5"/>
      <c r="AO606" s="5"/>
      <c r="AP606" s="5"/>
      <c r="AQ606" s="133" t="str">
        <f t="shared" si="152"/>
        <v/>
      </c>
      <c r="AR606" s="133" t="str">
        <f t="shared" si="162"/>
        <v/>
      </c>
      <c r="AS606" s="7" t="str">
        <f>UPPER(IF($AH606="","",IF(COUNTIF($AS$34:$AS605,$AH606)&lt;1,$AH606,"")))</f>
        <v/>
      </c>
      <c r="AT606" s="133" t="str">
        <f t="shared" si="153"/>
        <v/>
      </c>
      <c r="AU606" s="19"/>
      <c r="AV606" s="16"/>
      <c r="AW606" s="134" t="str">
        <f t="shared" si="154"/>
        <v/>
      </c>
      <c r="AX606" s="5"/>
      <c r="AY606" s="144"/>
      <c r="AZ606" s="132" t="str">
        <f t="shared" si="155"/>
        <v/>
      </c>
      <c r="BA606" s="132" t="str">
        <f t="shared" si="156"/>
        <v/>
      </c>
      <c r="BB606" s="132" t="str">
        <f t="shared" si="164"/>
        <v/>
      </c>
      <c r="BC606" s="132" t="str">
        <f t="shared" si="157"/>
        <v/>
      </c>
      <c r="BD606" s="132" t="str">
        <f t="shared" si="158"/>
        <v/>
      </c>
      <c r="BE606" s="132" t="str">
        <f t="shared" si="163"/>
        <v/>
      </c>
      <c r="BF606" s="132" t="str">
        <f t="shared" si="159"/>
        <v/>
      </c>
      <c r="BG606" s="132" t="str">
        <f t="shared" si="160"/>
        <v/>
      </c>
      <c r="BH606" s="132" t="str">
        <f t="shared" si="161"/>
        <v/>
      </c>
      <c r="BI606" s="125"/>
    </row>
    <row r="607" spans="1:61" s="132" customFormat="1" ht="13">
      <c r="A607" s="125" t="str">
        <f t="shared" si="148"/>
        <v/>
      </c>
      <c r="B607" s="130" t="str">
        <f t="shared" si="149"/>
        <v/>
      </c>
      <c r="C607" s="131"/>
      <c r="D607" s="125">
        <v>573</v>
      </c>
      <c r="E607" s="125" t="str">
        <f t="shared" si="150"/>
        <v/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35"/>
      <c r="AI607" s="125" t="str">
        <f t="shared" si="151"/>
        <v/>
      </c>
      <c r="AJ607" s="18"/>
      <c r="AK607" s="35"/>
      <c r="AL607" s="5"/>
      <c r="AM607" s="5"/>
      <c r="AN607" s="5"/>
      <c r="AO607" s="5"/>
      <c r="AP607" s="5"/>
      <c r="AQ607" s="133" t="str">
        <f t="shared" si="152"/>
        <v/>
      </c>
      <c r="AR607" s="133" t="str">
        <f t="shared" si="162"/>
        <v/>
      </c>
      <c r="AS607" s="7" t="str">
        <f>UPPER(IF($AH607="","",IF(COUNTIF($AS$34:$AS606,$AH607)&lt;1,$AH607,"")))</f>
        <v/>
      </c>
      <c r="AT607" s="133" t="str">
        <f t="shared" si="153"/>
        <v/>
      </c>
      <c r="AU607" s="19"/>
      <c r="AV607" s="16"/>
      <c r="AW607" s="134" t="str">
        <f t="shared" si="154"/>
        <v/>
      </c>
      <c r="AX607" s="5"/>
      <c r="AY607" s="144"/>
      <c r="AZ607" s="132" t="str">
        <f t="shared" si="155"/>
        <v/>
      </c>
      <c r="BA607" s="132" t="str">
        <f t="shared" si="156"/>
        <v/>
      </c>
      <c r="BB607" s="132" t="str">
        <f t="shared" si="164"/>
        <v/>
      </c>
      <c r="BC607" s="132" t="str">
        <f t="shared" si="157"/>
        <v/>
      </c>
      <c r="BD607" s="132" t="str">
        <f t="shared" si="158"/>
        <v/>
      </c>
      <c r="BE607" s="132" t="str">
        <f t="shared" si="163"/>
        <v/>
      </c>
      <c r="BF607" s="132" t="str">
        <f t="shared" si="159"/>
        <v/>
      </c>
      <c r="BG607" s="132" t="str">
        <f t="shared" si="160"/>
        <v/>
      </c>
      <c r="BH607" s="132" t="str">
        <f t="shared" si="161"/>
        <v/>
      </c>
      <c r="BI607" s="125"/>
    </row>
    <row r="608" spans="1:61" s="132" customFormat="1" ht="13">
      <c r="A608" s="125" t="str">
        <f t="shared" si="148"/>
        <v/>
      </c>
      <c r="B608" s="130" t="str">
        <f t="shared" si="149"/>
        <v/>
      </c>
      <c r="C608" s="131"/>
      <c r="D608" s="125">
        <v>574</v>
      </c>
      <c r="E608" s="125" t="str">
        <f t="shared" si="150"/>
        <v/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35"/>
      <c r="AI608" s="125" t="str">
        <f t="shared" si="151"/>
        <v/>
      </c>
      <c r="AJ608" s="18"/>
      <c r="AK608" s="35"/>
      <c r="AL608" s="5"/>
      <c r="AM608" s="5"/>
      <c r="AN608" s="5"/>
      <c r="AO608" s="5"/>
      <c r="AP608" s="5"/>
      <c r="AQ608" s="133" t="str">
        <f t="shared" si="152"/>
        <v/>
      </c>
      <c r="AR608" s="133" t="str">
        <f t="shared" si="162"/>
        <v/>
      </c>
      <c r="AS608" s="7" t="str">
        <f>UPPER(IF($AH608="","",IF(COUNTIF($AS$34:$AS607,$AH608)&lt;1,$AH608,"")))</f>
        <v/>
      </c>
      <c r="AT608" s="133" t="str">
        <f t="shared" si="153"/>
        <v/>
      </c>
      <c r="AU608" s="19"/>
      <c r="AV608" s="16"/>
      <c r="AW608" s="134" t="str">
        <f t="shared" si="154"/>
        <v/>
      </c>
      <c r="AX608" s="5"/>
      <c r="AY608" s="144"/>
      <c r="AZ608" s="132" t="str">
        <f t="shared" si="155"/>
        <v/>
      </c>
      <c r="BA608" s="132" t="str">
        <f t="shared" si="156"/>
        <v/>
      </c>
      <c r="BB608" s="132" t="str">
        <f t="shared" si="164"/>
        <v/>
      </c>
      <c r="BC608" s="132" t="str">
        <f t="shared" si="157"/>
        <v/>
      </c>
      <c r="BD608" s="132" t="str">
        <f t="shared" si="158"/>
        <v/>
      </c>
      <c r="BE608" s="132" t="str">
        <f t="shared" si="163"/>
        <v/>
      </c>
      <c r="BF608" s="132" t="str">
        <f t="shared" si="159"/>
        <v/>
      </c>
      <c r="BG608" s="132" t="str">
        <f t="shared" si="160"/>
        <v/>
      </c>
      <c r="BH608" s="132" t="str">
        <f t="shared" si="161"/>
        <v/>
      </c>
      <c r="BI608" s="125"/>
    </row>
    <row r="609" spans="1:61" s="132" customFormat="1" ht="13">
      <c r="A609" s="125" t="str">
        <f t="shared" si="148"/>
        <v/>
      </c>
      <c r="B609" s="130" t="str">
        <f t="shared" si="149"/>
        <v/>
      </c>
      <c r="C609" s="131"/>
      <c r="D609" s="125">
        <v>575</v>
      </c>
      <c r="E609" s="125" t="str">
        <f t="shared" si="150"/>
        <v/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35"/>
      <c r="AI609" s="125" t="str">
        <f t="shared" si="151"/>
        <v/>
      </c>
      <c r="AJ609" s="18"/>
      <c r="AK609" s="35"/>
      <c r="AL609" s="5"/>
      <c r="AM609" s="5"/>
      <c r="AN609" s="5"/>
      <c r="AO609" s="5"/>
      <c r="AP609" s="5"/>
      <c r="AQ609" s="133" t="str">
        <f t="shared" si="152"/>
        <v/>
      </c>
      <c r="AR609" s="133" t="str">
        <f t="shared" si="162"/>
        <v/>
      </c>
      <c r="AS609" s="7" t="str">
        <f>UPPER(IF($AH609="","",IF(COUNTIF($AS$34:$AS608,$AH609)&lt;1,$AH609,"")))</f>
        <v/>
      </c>
      <c r="AT609" s="133" t="str">
        <f t="shared" si="153"/>
        <v/>
      </c>
      <c r="AU609" s="19"/>
      <c r="AV609" s="16"/>
      <c r="AW609" s="134" t="str">
        <f t="shared" si="154"/>
        <v/>
      </c>
      <c r="AX609" s="5"/>
      <c r="AY609" s="144"/>
      <c r="AZ609" s="132" t="str">
        <f t="shared" si="155"/>
        <v/>
      </c>
      <c r="BA609" s="132" t="str">
        <f t="shared" si="156"/>
        <v/>
      </c>
      <c r="BB609" s="132" t="str">
        <f t="shared" si="164"/>
        <v/>
      </c>
      <c r="BC609" s="132" t="str">
        <f t="shared" si="157"/>
        <v/>
      </c>
      <c r="BD609" s="132" t="str">
        <f t="shared" si="158"/>
        <v/>
      </c>
      <c r="BE609" s="132" t="str">
        <f t="shared" si="163"/>
        <v/>
      </c>
      <c r="BF609" s="132" t="str">
        <f t="shared" si="159"/>
        <v/>
      </c>
      <c r="BG609" s="132" t="str">
        <f t="shared" si="160"/>
        <v/>
      </c>
      <c r="BH609" s="132" t="str">
        <f t="shared" si="161"/>
        <v/>
      </c>
      <c r="BI609" s="125"/>
    </row>
    <row r="610" spans="1:61" s="132" customFormat="1" ht="13">
      <c r="A610" s="125" t="str">
        <f t="shared" si="148"/>
        <v/>
      </c>
      <c r="B610" s="130" t="str">
        <f t="shared" si="149"/>
        <v/>
      </c>
      <c r="C610" s="131"/>
      <c r="D610" s="125">
        <v>576</v>
      </c>
      <c r="E610" s="125" t="str">
        <f t="shared" si="150"/>
        <v/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35"/>
      <c r="AI610" s="125" t="str">
        <f t="shared" si="151"/>
        <v/>
      </c>
      <c r="AJ610" s="18"/>
      <c r="AK610" s="35"/>
      <c r="AL610" s="5"/>
      <c r="AM610" s="5"/>
      <c r="AN610" s="5"/>
      <c r="AO610" s="5"/>
      <c r="AP610" s="5"/>
      <c r="AQ610" s="133" t="str">
        <f t="shared" si="152"/>
        <v/>
      </c>
      <c r="AR610" s="133" t="str">
        <f t="shared" si="162"/>
        <v/>
      </c>
      <c r="AS610" s="7" t="str">
        <f>UPPER(IF($AH610="","",IF(COUNTIF($AS$34:$AS609,$AH610)&lt;1,$AH610,"")))</f>
        <v/>
      </c>
      <c r="AT610" s="133" t="str">
        <f t="shared" si="153"/>
        <v/>
      </c>
      <c r="AU610" s="19"/>
      <c r="AV610" s="16"/>
      <c r="AW610" s="134" t="str">
        <f t="shared" si="154"/>
        <v/>
      </c>
      <c r="AX610" s="5"/>
      <c r="AY610" s="144"/>
      <c r="AZ610" s="132" t="str">
        <f t="shared" si="155"/>
        <v/>
      </c>
      <c r="BA610" s="132" t="str">
        <f t="shared" si="156"/>
        <v/>
      </c>
      <c r="BB610" s="132" t="str">
        <f t="shared" si="164"/>
        <v/>
      </c>
      <c r="BC610" s="132" t="str">
        <f t="shared" si="157"/>
        <v/>
      </c>
      <c r="BD610" s="132" t="str">
        <f t="shared" si="158"/>
        <v/>
      </c>
      <c r="BE610" s="132" t="str">
        <f t="shared" si="163"/>
        <v/>
      </c>
      <c r="BF610" s="132" t="str">
        <f t="shared" si="159"/>
        <v/>
      </c>
      <c r="BG610" s="132" t="str">
        <f t="shared" si="160"/>
        <v/>
      </c>
      <c r="BH610" s="132" t="str">
        <f t="shared" si="161"/>
        <v/>
      </c>
      <c r="BI610" s="125"/>
    </row>
    <row r="611" spans="1:61" s="132" customFormat="1" ht="13">
      <c r="A611" s="125" t="str">
        <f t="shared" ref="A611:A674" si="165">UPPER(IF($I611="","",IF($I611&lt;$D$4,$H611&amp;"O",IF($H611="M",VLOOKUP($I611,$D$4:$F$11,2,0),IF($H611="F",VLOOKUP($I611,$D$4:$F$11,3,0))))))</f>
        <v/>
      </c>
      <c r="B611" s="130" t="str">
        <f t="shared" ref="B611:B674" si="166">IF(G611="","",IF(C611="","X",E611&amp;TEXT(C611,"000")))</f>
        <v/>
      </c>
      <c r="C611" s="131"/>
      <c r="D611" s="125">
        <v>577</v>
      </c>
      <c r="E611" s="125" t="str">
        <f t="shared" ref="E611:E674" si="167">IF(COUNTA($R611:$W611)&gt;0,$H611&amp;"O",IF(COUNTA($Z611:$AB611)&gt;0,$H611&amp;"O",IF($AY611="OPEN",$H611&amp;"O",$A611)))</f>
        <v/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35"/>
      <c r="AI611" s="125" t="str">
        <f t="shared" ref="AI611:AI674" si="168">IF(AH611="","",IF(COUNTIF(AH$35:AH$1035,$AH611)&lt;4,"每隊最少4人",IF(COUNTIF(AH$35:AH$1035,AH611)&gt;6,"每隊最多6人",COUNTIF(AH$35:AH$1035,AH611))))</f>
        <v/>
      </c>
      <c r="AJ611" s="18"/>
      <c r="AK611" s="35"/>
      <c r="AL611" s="5"/>
      <c r="AM611" s="5"/>
      <c r="AN611" s="5"/>
      <c r="AO611" s="5"/>
      <c r="AP611" s="5"/>
      <c r="AQ611" s="133" t="str">
        <f t="shared" ref="AQ611:AQ674" si="169">IF($I611="","",IF(COUNTA(L611:AE611)&gt;3,"超過3項個人項目",IF(COUNTA(L611:AE611)=0,"最少選1個人項目",IF(AL611="Y",0,IF(COUNTA(AK611)=1,COUNTA(L611:AE611)*($AQ$31+$AQ$32)+$AQ$30,IF(COUNTA(AK611)=0,COUNTA(L611:AE611)*($AQ$31+$AQ$30),"Error"))))))</f>
        <v/>
      </c>
      <c r="AR611" s="133" t="str">
        <f t="shared" si="162"/>
        <v/>
      </c>
      <c r="AS611" s="7" t="str">
        <f>UPPER(IF($AH611="","",IF(COUNTIF($AS$34:$AS610,$AH611)&lt;1,$AH611,"")))</f>
        <v/>
      </c>
      <c r="AT611" s="133" t="str">
        <f t="shared" ref="AT611:AT674" si="170">IF(E611="","",IF(AJ611="",AQ611+AR611+AU611,AQ611+AR611+AU611+$AJ$34))</f>
        <v/>
      </c>
      <c r="AU611" s="19"/>
      <c r="AV611" s="16"/>
      <c r="AW611" s="134" t="str">
        <f t="shared" ref="AW611:AW674" si="171">IF(AT611="","",IF(AV611-AT611=0,"",AV611-AT611))</f>
        <v/>
      </c>
      <c r="AX611" s="5"/>
      <c r="AY611" s="144"/>
      <c r="AZ611" s="132" t="str">
        <f t="shared" ref="AZ611:AZ674" si="172">B611</f>
        <v/>
      </c>
      <c r="BA611" s="132" t="str">
        <f t="shared" ref="BA611:BA674" si="173">E611</f>
        <v/>
      </c>
      <c r="BB611" s="132" t="str">
        <f t="shared" si="164"/>
        <v/>
      </c>
      <c r="BC611" s="132" t="str">
        <f t="shared" ref="BC611:BC674" si="174">UPPER(TRIM($G611))</f>
        <v/>
      </c>
      <c r="BD611" s="132" t="str">
        <f t="shared" ref="BD611:BD674" si="175">UPPER(TRIM(CONCATENATE(L611&amp;" ",M611&amp;" ",N611&amp;" ",O611&amp;" ",P611&amp;" ",Q611&amp;" ",R611&amp;" ",S611&amp;" ",T611&amp;" ",U611&amp;" ",V611&amp;" ",W611&amp;" ",X611&amp;" ",Y611&amp;" ",Z611&amp;" ",AA611&amp;" ",AB611&amp;" ",AC611&amp;" ",AD611&amp;" ",AE611&amp;" ",AF611&amp;" ",AG611)))</f>
        <v/>
      </c>
      <c r="BE611" s="132" t="str">
        <f t="shared" si="163"/>
        <v/>
      </c>
      <c r="BF611" s="132" t="str">
        <f t="shared" ref="BF611:BF674" si="176">IF(AN611="","",UPPER(AN611))</f>
        <v/>
      </c>
      <c r="BG611" s="132" t="str">
        <f t="shared" ref="BG611:BG674" si="177">IF(AO611="","",PROPER(AO611))</f>
        <v/>
      </c>
      <c r="BH611" s="132" t="str">
        <f t="shared" ref="BH611:BH674" si="178">IF(AX611="","",PROPER(AX611))</f>
        <v/>
      </c>
      <c r="BI611" s="125"/>
    </row>
    <row r="612" spans="1:61" s="132" customFormat="1" ht="13">
      <c r="A612" s="125" t="str">
        <f t="shared" si="165"/>
        <v/>
      </c>
      <c r="B612" s="130" t="str">
        <f t="shared" si="166"/>
        <v/>
      </c>
      <c r="C612" s="131"/>
      <c r="D612" s="125">
        <v>578</v>
      </c>
      <c r="E612" s="125" t="str">
        <f t="shared" si="167"/>
        <v/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35"/>
      <c r="AI612" s="125" t="str">
        <f t="shared" si="168"/>
        <v/>
      </c>
      <c r="AJ612" s="18"/>
      <c r="AK612" s="35"/>
      <c r="AL612" s="5"/>
      <c r="AM612" s="5"/>
      <c r="AN612" s="5"/>
      <c r="AO612" s="5"/>
      <c r="AP612" s="5"/>
      <c r="AQ612" s="133" t="str">
        <f t="shared" si="169"/>
        <v/>
      </c>
      <c r="AR612" s="133" t="str">
        <f t="shared" ref="AR612:AR675" si="179">IF(I613="","",IF(COUNTA(AF612:AG612)&gt;1,"只可選1項接力",IF(AS612="",0,$AR$31)))</f>
        <v/>
      </c>
      <c r="AS612" s="7" t="str">
        <f>UPPER(IF($AH612="","",IF(COUNTIF($AS$34:$AS611,$AH612)&lt;1,$AH612,"")))</f>
        <v/>
      </c>
      <c r="AT612" s="133" t="str">
        <f t="shared" si="170"/>
        <v/>
      </c>
      <c r="AU612" s="19"/>
      <c r="AV612" s="16"/>
      <c r="AW612" s="134" t="str">
        <f t="shared" si="171"/>
        <v/>
      </c>
      <c r="AX612" s="5"/>
      <c r="AY612" s="144"/>
      <c r="AZ612" s="132" t="str">
        <f t="shared" si="172"/>
        <v/>
      </c>
      <c r="BA612" s="132" t="str">
        <f t="shared" si="173"/>
        <v/>
      </c>
      <c r="BB612" s="132" t="str">
        <f t="shared" si="164"/>
        <v/>
      </c>
      <c r="BC612" s="132" t="str">
        <f t="shared" si="174"/>
        <v/>
      </c>
      <c r="BD612" s="132" t="str">
        <f t="shared" si="175"/>
        <v/>
      </c>
      <c r="BE612" s="132" t="str">
        <f t="shared" ref="BE612:BE675" si="180">IF(AH612="","",UPPER(AH612))</f>
        <v/>
      </c>
      <c r="BF612" s="132" t="str">
        <f t="shared" si="176"/>
        <v/>
      </c>
      <c r="BG612" s="132" t="str">
        <f t="shared" si="177"/>
        <v/>
      </c>
      <c r="BH612" s="132" t="str">
        <f t="shared" si="178"/>
        <v/>
      </c>
      <c r="BI612" s="125"/>
    </row>
    <row r="613" spans="1:61" s="132" customFormat="1" ht="13">
      <c r="A613" s="125" t="str">
        <f t="shared" si="165"/>
        <v/>
      </c>
      <c r="B613" s="130" t="str">
        <f t="shared" si="166"/>
        <v/>
      </c>
      <c r="C613" s="131"/>
      <c r="D613" s="125">
        <v>579</v>
      </c>
      <c r="E613" s="125" t="str">
        <f t="shared" si="167"/>
        <v/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35"/>
      <c r="AI613" s="125" t="str">
        <f t="shared" si="168"/>
        <v/>
      </c>
      <c r="AJ613" s="18"/>
      <c r="AK613" s="35"/>
      <c r="AL613" s="5"/>
      <c r="AM613" s="5"/>
      <c r="AN613" s="5"/>
      <c r="AO613" s="5"/>
      <c r="AP613" s="5"/>
      <c r="AQ613" s="133" t="str">
        <f t="shared" si="169"/>
        <v/>
      </c>
      <c r="AR613" s="133" t="str">
        <f t="shared" si="179"/>
        <v/>
      </c>
      <c r="AS613" s="7" t="str">
        <f>UPPER(IF($AH613="","",IF(COUNTIF($AS$34:$AS612,$AH613)&lt;1,$AH613,"")))</f>
        <v/>
      </c>
      <c r="AT613" s="133" t="str">
        <f t="shared" si="170"/>
        <v/>
      </c>
      <c r="AU613" s="19"/>
      <c r="AV613" s="16"/>
      <c r="AW613" s="134" t="str">
        <f t="shared" si="171"/>
        <v/>
      </c>
      <c r="AX613" s="5"/>
      <c r="AY613" s="144"/>
      <c r="AZ613" s="132" t="str">
        <f t="shared" si="172"/>
        <v/>
      </c>
      <c r="BA613" s="132" t="str">
        <f t="shared" si="173"/>
        <v/>
      </c>
      <c r="BB613" s="132" t="str">
        <f t="shared" si="164"/>
        <v/>
      </c>
      <c r="BC613" s="132" t="str">
        <f t="shared" si="174"/>
        <v/>
      </c>
      <c r="BD613" s="132" t="str">
        <f t="shared" si="175"/>
        <v/>
      </c>
      <c r="BE613" s="132" t="str">
        <f t="shared" si="180"/>
        <v/>
      </c>
      <c r="BF613" s="132" t="str">
        <f t="shared" si="176"/>
        <v/>
      </c>
      <c r="BG613" s="132" t="str">
        <f t="shared" si="177"/>
        <v/>
      </c>
      <c r="BH613" s="132" t="str">
        <f t="shared" si="178"/>
        <v/>
      </c>
      <c r="BI613" s="125"/>
    </row>
    <row r="614" spans="1:61" s="132" customFormat="1" ht="13">
      <c r="A614" s="125" t="str">
        <f t="shared" si="165"/>
        <v/>
      </c>
      <c r="B614" s="130" t="str">
        <f t="shared" si="166"/>
        <v/>
      </c>
      <c r="C614" s="131"/>
      <c r="D614" s="125">
        <v>580</v>
      </c>
      <c r="E614" s="125" t="str">
        <f t="shared" si="167"/>
        <v/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35"/>
      <c r="AI614" s="125" t="str">
        <f t="shared" si="168"/>
        <v/>
      </c>
      <c r="AJ614" s="18"/>
      <c r="AK614" s="35"/>
      <c r="AL614" s="5"/>
      <c r="AM614" s="5"/>
      <c r="AN614" s="5"/>
      <c r="AO614" s="5"/>
      <c r="AP614" s="5"/>
      <c r="AQ614" s="133" t="str">
        <f t="shared" si="169"/>
        <v/>
      </c>
      <c r="AR614" s="133" t="str">
        <f t="shared" si="179"/>
        <v/>
      </c>
      <c r="AS614" s="7" t="str">
        <f>UPPER(IF($AH614="","",IF(COUNTIF($AS$34:$AS613,$AH614)&lt;1,$AH614,"")))</f>
        <v/>
      </c>
      <c r="AT614" s="133" t="str">
        <f t="shared" si="170"/>
        <v/>
      </c>
      <c r="AU614" s="19"/>
      <c r="AV614" s="16"/>
      <c r="AW614" s="134" t="str">
        <f t="shared" si="171"/>
        <v/>
      </c>
      <c r="AX614" s="5"/>
      <c r="AY614" s="144"/>
      <c r="AZ614" s="132" t="str">
        <f t="shared" si="172"/>
        <v/>
      </c>
      <c r="BA614" s="132" t="str">
        <f t="shared" si="173"/>
        <v/>
      </c>
      <c r="BB614" s="132" t="str">
        <f t="shared" si="164"/>
        <v/>
      </c>
      <c r="BC614" s="132" t="str">
        <f t="shared" si="174"/>
        <v/>
      </c>
      <c r="BD614" s="132" t="str">
        <f t="shared" si="175"/>
        <v/>
      </c>
      <c r="BE614" s="132" t="str">
        <f t="shared" si="180"/>
        <v/>
      </c>
      <c r="BF614" s="132" t="str">
        <f t="shared" si="176"/>
        <v/>
      </c>
      <c r="BG614" s="132" t="str">
        <f t="shared" si="177"/>
        <v/>
      </c>
      <c r="BH614" s="132" t="str">
        <f t="shared" si="178"/>
        <v/>
      </c>
      <c r="BI614" s="125"/>
    </row>
    <row r="615" spans="1:61" s="132" customFormat="1" ht="13">
      <c r="A615" s="125" t="str">
        <f t="shared" si="165"/>
        <v/>
      </c>
      <c r="B615" s="130" t="str">
        <f t="shared" si="166"/>
        <v/>
      </c>
      <c r="C615" s="131"/>
      <c r="D615" s="125">
        <v>581</v>
      </c>
      <c r="E615" s="125" t="str">
        <f t="shared" si="167"/>
        <v/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35"/>
      <c r="AI615" s="125" t="str">
        <f t="shared" si="168"/>
        <v/>
      </c>
      <c r="AJ615" s="18"/>
      <c r="AK615" s="35"/>
      <c r="AL615" s="5"/>
      <c r="AM615" s="5"/>
      <c r="AN615" s="5"/>
      <c r="AO615" s="5"/>
      <c r="AP615" s="5"/>
      <c r="AQ615" s="133" t="str">
        <f t="shared" si="169"/>
        <v/>
      </c>
      <c r="AR615" s="133" t="str">
        <f t="shared" si="179"/>
        <v/>
      </c>
      <c r="AS615" s="7" t="str">
        <f>UPPER(IF($AH615="","",IF(COUNTIF($AS$34:$AS614,$AH615)&lt;1,$AH615,"")))</f>
        <v/>
      </c>
      <c r="AT615" s="133" t="str">
        <f t="shared" si="170"/>
        <v/>
      </c>
      <c r="AU615" s="19"/>
      <c r="AV615" s="16"/>
      <c r="AW615" s="134" t="str">
        <f t="shared" si="171"/>
        <v/>
      </c>
      <c r="AX615" s="5"/>
      <c r="AY615" s="144"/>
      <c r="AZ615" s="132" t="str">
        <f t="shared" si="172"/>
        <v/>
      </c>
      <c r="BA615" s="132" t="str">
        <f t="shared" si="173"/>
        <v/>
      </c>
      <c r="BB615" s="132" t="str">
        <f t="shared" si="164"/>
        <v/>
      </c>
      <c r="BC615" s="132" t="str">
        <f t="shared" si="174"/>
        <v/>
      </c>
      <c r="BD615" s="132" t="str">
        <f t="shared" si="175"/>
        <v/>
      </c>
      <c r="BE615" s="132" t="str">
        <f t="shared" si="180"/>
        <v/>
      </c>
      <c r="BF615" s="132" t="str">
        <f t="shared" si="176"/>
        <v/>
      </c>
      <c r="BG615" s="132" t="str">
        <f t="shared" si="177"/>
        <v/>
      </c>
      <c r="BH615" s="132" t="str">
        <f t="shared" si="178"/>
        <v/>
      </c>
      <c r="BI615" s="125"/>
    </row>
    <row r="616" spans="1:61" s="132" customFormat="1" ht="13">
      <c r="A616" s="125" t="str">
        <f t="shared" si="165"/>
        <v/>
      </c>
      <c r="B616" s="130" t="str">
        <f t="shared" si="166"/>
        <v/>
      </c>
      <c r="C616" s="131"/>
      <c r="D616" s="125">
        <v>582</v>
      </c>
      <c r="E616" s="125" t="str">
        <f t="shared" si="167"/>
        <v/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35"/>
      <c r="AI616" s="125" t="str">
        <f t="shared" si="168"/>
        <v/>
      </c>
      <c r="AJ616" s="18"/>
      <c r="AK616" s="35"/>
      <c r="AL616" s="5"/>
      <c r="AM616" s="5"/>
      <c r="AN616" s="5"/>
      <c r="AO616" s="5"/>
      <c r="AP616" s="5"/>
      <c r="AQ616" s="133" t="str">
        <f t="shared" si="169"/>
        <v/>
      </c>
      <c r="AR616" s="133" t="str">
        <f t="shared" si="179"/>
        <v/>
      </c>
      <c r="AS616" s="7" t="str">
        <f>UPPER(IF($AH616="","",IF(COUNTIF($AS$34:$AS615,$AH616)&lt;1,$AH616,"")))</f>
        <v/>
      </c>
      <c r="AT616" s="133" t="str">
        <f t="shared" si="170"/>
        <v/>
      </c>
      <c r="AU616" s="19"/>
      <c r="AV616" s="16"/>
      <c r="AW616" s="134" t="str">
        <f t="shared" si="171"/>
        <v/>
      </c>
      <c r="AX616" s="5"/>
      <c r="AY616" s="144"/>
      <c r="AZ616" s="132" t="str">
        <f t="shared" si="172"/>
        <v/>
      </c>
      <c r="BA616" s="132" t="str">
        <f t="shared" si="173"/>
        <v/>
      </c>
      <c r="BB616" s="132" t="str">
        <f t="shared" si="164"/>
        <v/>
      </c>
      <c r="BC616" s="132" t="str">
        <f t="shared" si="174"/>
        <v/>
      </c>
      <c r="BD616" s="132" t="str">
        <f t="shared" si="175"/>
        <v/>
      </c>
      <c r="BE616" s="132" t="str">
        <f t="shared" si="180"/>
        <v/>
      </c>
      <c r="BF616" s="132" t="str">
        <f t="shared" si="176"/>
        <v/>
      </c>
      <c r="BG616" s="132" t="str">
        <f t="shared" si="177"/>
        <v/>
      </c>
      <c r="BH616" s="132" t="str">
        <f t="shared" si="178"/>
        <v/>
      </c>
      <c r="BI616" s="125"/>
    </row>
    <row r="617" spans="1:61" s="132" customFormat="1" ht="13">
      <c r="A617" s="125" t="str">
        <f t="shared" si="165"/>
        <v/>
      </c>
      <c r="B617" s="130" t="str">
        <f t="shared" si="166"/>
        <v/>
      </c>
      <c r="C617" s="131"/>
      <c r="D617" s="125">
        <v>583</v>
      </c>
      <c r="E617" s="125" t="str">
        <f t="shared" si="167"/>
        <v/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35"/>
      <c r="AI617" s="125" t="str">
        <f t="shared" si="168"/>
        <v/>
      </c>
      <c r="AJ617" s="18"/>
      <c r="AK617" s="35"/>
      <c r="AL617" s="5"/>
      <c r="AM617" s="5"/>
      <c r="AN617" s="5"/>
      <c r="AO617" s="5"/>
      <c r="AP617" s="5"/>
      <c r="AQ617" s="133" t="str">
        <f t="shared" si="169"/>
        <v/>
      </c>
      <c r="AR617" s="133" t="str">
        <f t="shared" si="179"/>
        <v/>
      </c>
      <c r="AS617" s="7" t="str">
        <f>UPPER(IF($AH617="","",IF(COUNTIF($AS$34:$AS616,$AH617)&lt;1,$AH617,"")))</f>
        <v/>
      </c>
      <c r="AT617" s="133" t="str">
        <f t="shared" si="170"/>
        <v/>
      </c>
      <c r="AU617" s="19"/>
      <c r="AV617" s="16"/>
      <c r="AW617" s="134" t="str">
        <f t="shared" si="171"/>
        <v/>
      </c>
      <c r="AX617" s="5"/>
      <c r="AY617" s="144"/>
      <c r="AZ617" s="132" t="str">
        <f t="shared" si="172"/>
        <v/>
      </c>
      <c r="BA617" s="132" t="str">
        <f t="shared" si="173"/>
        <v/>
      </c>
      <c r="BB617" s="132" t="str">
        <f t="shared" si="164"/>
        <v/>
      </c>
      <c r="BC617" s="132" t="str">
        <f t="shared" si="174"/>
        <v/>
      </c>
      <c r="BD617" s="132" t="str">
        <f t="shared" si="175"/>
        <v/>
      </c>
      <c r="BE617" s="132" t="str">
        <f t="shared" si="180"/>
        <v/>
      </c>
      <c r="BF617" s="132" t="str">
        <f t="shared" si="176"/>
        <v/>
      </c>
      <c r="BG617" s="132" t="str">
        <f t="shared" si="177"/>
        <v/>
      </c>
      <c r="BH617" s="132" t="str">
        <f t="shared" si="178"/>
        <v/>
      </c>
      <c r="BI617" s="125"/>
    </row>
    <row r="618" spans="1:61" s="132" customFormat="1" ht="13">
      <c r="A618" s="125" t="str">
        <f t="shared" si="165"/>
        <v/>
      </c>
      <c r="B618" s="130" t="str">
        <f t="shared" si="166"/>
        <v/>
      </c>
      <c r="C618" s="131"/>
      <c r="D618" s="125">
        <v>584</v>
      </c>
      <c r="E618" s="125" t="str">
        <f t="shared" si="167"/>
        <v/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35"/>
      <c r="AI618" s="125" t="str">
        <f t="shared" si="168"/>
        <v/>
      </c>
      <c r="AJ618" s="18"/>
      <c r="AK618" s="35"/>
      <c r="AL618" s="5"/>
      <c r="AM618" s="5"/>
      <c r="AN618" s="5"/>
      <c r="AO618" s="5"/>
      <c r="AP618" s="5"/>
      <c r="AQ618" s="133" t="str">
        <f t="shared" si="169"/>
        <v/>
      </c>
      <c r="AR618" s="133" t="str">
        <f t="shared" si="179"/>
        <v/>
      </c>
      <c r="AS618" s="7" t="str">
        <f>UPPER(IF($AH618="","",IF(COUNTIF($AS$34:$AS617,$AH618)&lt;1,$AH618,"")))</f>
        <v/>
      </c>
      <c r="AT618" s="133" t="str">
        <f t="shared" si="170"/>
        <v/>
      </c>
      <c r="AU618" s="19"/>
      <c r="AV618" s="16"/>
      <c r="AW618" s="134" t="str">
        <f t="shared" si="171"/>
        <v/>
      </c>
      <c r="AX618" s="5"/>
      <c r="AY618" s="144"/>
      <c r="AZ618" s="132" t="str">
        <f t="shared" si="172"/>
        <v/>
      </c>
      <c r="BA618" s="132" t="str">
        <f t="shared" si="173"/>
        <v/>
      </c>
      <c r="BB618" s="132" t="str">
        <f t="shared" si="164"/>
        <v/>
      </c>
      <c r="BC618" s="132" t="str">
        <f t="shared" si="174"/>
        <v/>
      </c>
      <c r="BD618" s="132" t="str">
        <f t="shared" si="175"/>
        <v/>
      </c>
      <c r="BE618" s="132" t="str">
        <f t="shared" si="180"/>
        <v/>
      </c>
      <c r="BF618" s="132" t="str">
        <f t="shared" si="176"/>
        <v/>
      </c>
      <c r="BG618" s="132" t="str">
        <f t="shared" si="177"/>
        <v/>
      </c>
      <c r="BH618" s="132" t="str">
        <f t="shared" si="178"/>
        <v/>
      </c>
      <c r="BI618" s="125"/>
    </row>
    <row r="619" spans="1:61" s="132" customFormat="1" ht="13">
      <c r="A619" s="125" t="str">
        <f t="shared" si="165"/>
        <v/>
      </c>
      <c r="B619" s="130" t="str">
        <f t="shared" si="166"/>
        <v/>
      </c>
      <c r="C619" s="131"/>
      <c r="D619" s="125">
        <v>585</v>
      </c>
      <c r="E619" s="125" t="str">
        <f t="shared" si="167"/>
        <v/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35"/>
      <c r="AI619" s="125" t="str">
        <f t="shared" si="168"/>
        <v/>
      </c>
      <c r="AJ619" s="18"/>
      <c r="AK619" s="35"/>
      <c r="AL619" s="5"/>
      <c r="AM619" s="5"/>
      <c r="AN619" s="5"/>
      <c r="AO619" s="5"/>
      <c r="AP619" s="5"/>
      <c r="AQ619" s="133" t="str">
        <f t="shared" si="169"/>
        <v/>
      </c>
      <c r="AR619" s="133" t="str">
        <f t="shared" si="179"/>
        <v/>
      </c>
      <c r="AS619" s="7" t="str">
        <f>UPPER(IF($AH619="","",IF(COUNTIF($AS$34:$AS618,$AH619)&lt;1,$AH619,"")))</f>
        <v/>
      </c>
      <c r="AT619" s="133" t="str">
        <f t="shared" si="170"/>
        <v/>
      </c>
      <c r="AU619" s="19"/>
      <c r="AV619" s="16"/>
      <c r="AW619" s="134" t="str">
        <f t="shared" si="171"/>
        <v/>
      </c>
      <c r="AX619" s="5"/>
      <c r="AY619" s="144"/>
      <c r="AZ619" s="132" t="str">
        <f t="shared" si="172"/>
        <v/>
      </c>
      <c r="BA619" s="132" t="str">
        <f t="shared" si="173"/>
        <v/>
      </c>
      <c r="BB619" s="132" t="str">
        <f t="shared" si="164"/>
        <v/>
      </c>
      <c r="BC619" s="132" t="str">
        <f t="shared" si="174"/>
        <v/>
      </c>
      <c r="BD619" s="132" t="str">
        <f t="shared" si="175"/>
        <v/>
      </c>
      <c r="BE619" s="132" t="str">
        <f t="shared" si="180"/>
        <v/>
      </c>
      <c r="BF619" s="132" t="str">
        <f t="shared" si="176"/>
        <v/>
      </c>
      <c r="BG619" s="132" t="str">
        <f t="shared" si="177"/>
        <v/>
      </c>
      <c r="BH619" s="132" t="str">
        <f t="shared" si="178"/>
        <v/>
      </c>
      <c r="BI619" s="125"/>
    </row>
    <row r="620" spans="1:61" s="132" customFormat="1" ht="13">
      <c r="A620" s="125" t="str">
        <f t="shared" si="165"/>
        <v/>
      </c>
      <c r="B620" s="130" t="str">
        <f t="shared" si="166"/>
        <v/>
      </c>
      <c r="C620" s="131"/>
      <c r="D620" s="125">
        <v>586</v>
      </c>
      <c r="E620" s="125" t="str">
        <f t="shared" si="167"/>
        <v/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35"/>
      <c r="AI620" s="125" t="str">
        <f t="shared" si="168"/>
        <v/>
      </c>
      <c r="AJ620" s="18"/>
      <c r="AK620" s="35"/>
      <c r="AL620" s="5"/>
      <c r="AM620" s="5"/>
      <c r="AN620" s="5"/>
      <c r="AO620" s="5"/>
      <c r="AP620" s="5"/>
      <c r="AQ620" s="133" t="str">
        <f t="shared" si="169"/>
        <v/>
      </c>
      <c r="AR620" s="133" t="str">
        <f t="shared" si="179"/>
        <v/>
      </c>
      <c r="AS620" s="7" t="str">
        <f>UPPER(IF($AH620="","",IF(COUNTIF($AS$34:$AS619,$AH620)&lt;1,$AH620,"")))</f>
        <v/>
      </c>
      <c r="AT620" s="133" t="str">
        <f t="shared" si="170"/>
        <v/>
      </c>
      <c r="AU620" s="19"/>
      <c r="AV620" s="16"/>
      <c r="AW620" s="134" t="str">
        <f t="shared" si="171"/>
        <v/>
      </c>
      <c r="AX620" s="5"/>
      <c r="AY620" s="144"/>
      <c r="AZ620" s="132" t="str">
        <f t="shared" si="172"/>
        <v/>
      </c>
      <c r="BA620" s="132" t="str">
        <f t="shared" si="173"/>
        <v/>
      </c>
      <c r="BB620" s="132" t="str">
        <f t="shared" si="164"/>
        <v/>
      </c>
      <c r="BC620" s="132" t="str">
        <f t="shared" si="174"/>
        <v/>
      </c>
      <c r="BD620" s="132" t="str">
        <f t="shared" si="175"/>
        <v/>
      </c>
      <c r="BE620" s="132" t="str">
        <f t="shared" si="180"/>
        <v/>
      </c>
      <c r="BF620" s="132" t="str">
        <f t="shared" si="176"/>
        <v/>
      </c>
      <c r="BG620" s="132" t="str">
        <f t="shared" si="177"/>
        <v/>
      </c>
      <c r="BH620" s="132" t="str">
        <f t="shared" si="178"/>
        <v/>
      </c>
      <c r="BI620" s="125"/>
    </row>
    <row r="621" spans="1:61" s="132" customFormat="1" ht="13">
      <c r="A621" s="125" t="str">
        <f t="shared" si="165"/>
        <v/>
      </c>
      <c r="B621" s="130" t="str">
        <f t="shared" si="166"/>
        <v/>
      </c>
      <c r="C621" s="131"/>
      <c r="D621" s="125">
        <v>587</v>
      </c>
      <c r="E621" s="125" t="str">
        <f t="shared" si="167"/>
        <v/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35"/>
      <c r="AI621" s="125" t="str">
        <f t="shared" si="168"/>
        <v/>
      </c>
      <c r="AJ621" s="18"/>
      <c r="AK621" s="35"/>
      <c r="AL621" s="5"/>
      <c r="AM621" s="5"/>
      <c r="AN621" s="5"/>
      <c r="AO621" s="5"/>
      <c r="AP621" s="5"/>
      <c r="AQ621" s="133" t="str">
        <f t="shared" si="169"/>
        <v/>
      </c>
      <c r="AR621" s="133" t="str">
        <f t="shared" si="179"/>
        <v/>
      </c>
      <c r="AS621" s="7" t="str">
        <f>UPPER(IF($AH621="","",IF(COUNTIF($AS$34:$AS620,$AH621)&lt;1,$AH621,"")))</f>
        <v/>
      </c>
      <c r="AT621" s="133" t="str">
        <f t="shared" si="170"/>
        <v/>
      </c>
      <c r="AU621" s="19"/>
      <c r="AV621" s="16"/>
      <c r="AW621" s="134" t="str">
        <f t="shared" si="171"/>
        <v/>
      </c>
      <c r="AX621" s="5"/>
      <c r="AY621" s="144"/>
      <c r="AZ621" s="132" t="str">
        <f t="shared" si="172"/>
        <v/>
      </c>
      <c r="BA621" s="132" t="str">
        <f t="shared" si="173"/>
        <v/>
      </c>
      <c r="BB621" s="132" t="str">
        <f t="shared" si="164"/>
        <v/>
      </c>
      <c r="BC621" s="132" t="str">
        <f t="shared" si="174"/>
        <v/>
      </c>
      <c r="BD621" s="132" t="str">
        <f t="shared" si="175"/>
        <v/>
      </c>
      <c r="BE621" s="132" t="str">
        <f t="shared" si="180"/>
        <v/>
      </c>
      <c r="BF621" s="132" t="str">
        <f t="shared" si="176"/>
        <v/>
      </c>
      <c r="BG621" s="132" t="str">
        <f t="shared" si="177"/>
        <v/>
      </c>
      <c r="BH621" s="132" t="str">
        <f t="shared" si="178"/>
        <v/>
      </c>
      <c r="BI621" s="125"/>
    </row>
    <row r="622" spans="1:61" s="132" customFormat="1" ht="13">
      <c r="A622" s="125" t="str">
        <f t="shared" si="165"/>
        <v/>
      </c>
      <c r="B622" s="130" t="str">
        <f t="shared" si="166"/>
        <v/>
      </c>
      <c r="C622" s="131"/>
      <c r="D622" s="125">
        <v>588</v>
      </c>
      <c r="E622" s="125" t="str">
        <f t="shared" si="167"/>
        <v/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35"/>
      <c r="AI622" s="125" t="str">
        <f t="shared" si="168"/>
        <v/>
      </c>
      <c r="AJ622" s="18"/>
      <c r="AK622" s="35"/>
      <c r="AL622" s="5"/>
      <c r="AM622" s="5"/>
      <c r="AN622" s="5"/>
      <c r="AO622" s="5"/>
      <c r="AP622" s="5"/>
      <c r="AQ622" s="133" t="str">
        <f t="shared" si="169"/>
        <v/>
      </c>
      <c r="AR622" s="133" t="str">
        <f t="shared" si="179"/>
        <v/>
      </c>
      <c r="AS622" s="7" t="str">
        <f>UPPER(IF($AH622="","",IF(COUNTIF($AS$34:$AS621,$AH622)&lt;1,$AH622,"")))</f>
        <v/>
      </c>
      <c r="AT622" s="133" t="str">
        <f t="shared" si="170"/>
        <v/>
      </c>
      <c r="AU622" s="19"/>
      <c r="AV622" s="16"/>
      <c r="AW622" s="134" t="str">
        <f t="shared" si="171"/>
        <v/>
      </c>
      <c r="AX622" s="5"/>
      <c r="AY622" s="144"/>
      <c r="AZ622" s="132" t="str">
        <f t="shared" si="172"/>
        <v/>
      </c>
      <c r="BA622" s="132" t="str">
        <f t="shared" si="173"/>
        <v/>
      </c>
      <c r="BB622" s="132" t="str">
        <f t="shared" si="164"/>
        <v/>
      </c>
      <c r="BC622" s="132" t="str">
        <f t="shared" si="174"/>
        <v/>
      </c>
      <c r="BD622" s="132" t="str">
        <f t="shared" si="175"/>
        <v/>
      </c>
      <c r="BE622" s="132" t="str">
        <f t="shared" si="180"/>
        <v/>
      </c>
      <c r="BF622" s="132" t="str">
        <f t="shared" si="176"/>
        <v/>
      </c>
      <c r="BG622" s="132" t="str">
        <f t="shared" si="177"/>
        <v/>
      </c>
      <c r="BH622" s="132" t="str">
        <f t="shared" si="178"/>
        <v/>
      </c>
      <c r="BI622" s="125"/>
    </row>
    <row r="623" spans="1:61" s="132" customFormat="1" ht="13">
      <c r="A623" s="125" t="str">
        <f t="shared" si="165"/>
        <v/>
      </c>
      <c r="B623" s="130" t="str">
        <f t="shared" si="166"/>
        <v/>
      </c>
      <c r="C623" s="131"/>
      <c r="D623" s="125">
        <v>589</v>
      </c>
      <c r="E623" s="125" t="str">
        <f t="shared" si="167"/>
        <v/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35"/>
      <c r="AI623" s="125" t="str">
        <f t="shared" si="168"/>
        <v/>
      </c>
      <c r="AJ623" s="18"/>
      <c r="AK623" s="35"/>
      <c r="AL623" s="5"/>
      <c r="AM623" s="5"/>
      <c r="AN623" s="5"/>
      <c r="AO623" s="5"/>
      <c r="AP623" s="5"/>
      <c r="AQ623" s="133" t="str">
        <f t="shared" si="169"/>
        <v/>
      </c>
      <c r="AR623" s="133" t="str">
        <f t="shared" si="179"/>
        <v/>
      </c>
      <c r="AS623" s="7" t="str">
        <f>UPPER(IF($AH623="","",IF(COUNTIF($AS$34:$AS622,$AH623)&lt;1,$AH623,"")))</f>
        <v/>
      </c>
      <c r="AT623" s="133" t="str">
        <f t="shared" si="170"/>
        <v/>
      </c>
      <c r="AU623" s="19"/>
      <c r="AV623" s="16"/>
      <c r="AW623" s="134" t="str">
        <f t="shared" si="171"/>
        <v/>
      </c>
      <c r="AX623" s="5"/>
      <c r="AY623" s="144"/>
      <c r="AZ623" s="132" t="str">
        <f t="shared" si="172"/>
        <v/>
      </c>
      <c r="BA623" s="132" t="str">
        <f t="shared" si="173"/>
        <v/>
      </c>
      <c r="BB623" s="132" t="str">
        <f t="shared" si="164"/>
        <v/>
      </c>
      <c r="BC623" s="132" t="str">
        <f t="shared" si="174"/>
        <v/>
      </c>
      <c r="BD623" s="132" t="str">
        <f t="shared" si="175"/>
        <v/>
      </c>
      <c r="BE623" s="132" t="str">
        <f t="shared" si="180"/>
        <v/>
      </c>
      <c r="BF623" s="132" t="str">
        <f t="shared" si="176"/>
        <v/>
      </c>
      <c r="BG623" s="132" t="str">
        <f t="shared" si="177"/>
        <v/>
      </c>
      <c r="BH623" s="132" t="str">
        <f t="shared" si="178"/>
        <v/>
      </c>
      <c r="BI623" s="125"/>
    </row>
    <row r="624" spans="1:61" s="132" customFormat="1" ht="13">
      <c r="A624" s="125" t="str">
        <f t="shared" si="165"/>
        <v/>
      </c>
      <c r="B624" s="130" t="str">
        <f t="shared" si="166"/>
        <v/>
      </c>
      <c r="C624" s="131"/>
      <c r="D624" s="125">
        <v>590</v>
      </c>
      <c r="E624" s="125" t="str">
        <f t="shared" si="167"/>
        <v/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35"/>
      <c r="AI624" s="125" t="str">
        <f t="shared" si="168"/>
        <v/>
      </c>
      <c r="AJ624" s="18"/>
      <c r="AK624" s="35"/>
      <c r="AL624" s="5"/>
      <c r="AM624" s="5"/>
      <c r="AN624" s="5"/>
      <c r="AO624" s="5"/>
      <c r="AP624" s="5"/>
      <c r="AQ624" s="133" t="str">
        <f t="shared" si="169"/>
        <v/>
      </c>
      <c r="AR624" s="133" t="str">
        <f t="shared" si="179"/>
        <v/>
      </c>
      <c r="AS624" s="7" t="str">
        <f>UPPER(IF($AH624="","",IF(COUNTIF($AS$34:$AS623,$AH624)&lt;1,$AH624,"")))</f>
        <v/>
      </c>
      <c r="AT624" s="133" t="str">
        <f t="shared" si="170"/>
        <v/>
      </c>
      <c r="AU624" s="19"/>
      <c r="AV624" s="16"/>
      <c r="AW624" s="134" t="str">
        <f t="shared" si="171"/>
        <v/>
      </c>
      <c r="AX624" s="5"/>
      <c r="AY624" s="144"/>
      <c r="AZ624" s="132" t="str">
        <f t="shared" si="172"/>
        <v/>
      </c>
      <c r="BA624" s="132" t="str">
        <f t="shared" si="173"/>
        <v/>
      </c>
      <c r="BB624" s="132" t="str">
        <f t="shared" si="164"/>
        <v/>
      </c>
      <c r="BC624" s="132" t="str">
        <f t="shared" si="174"/>
        <v/>
      </c>
      <c r="BD624" s="132" t="str">
        <f t="shared" si="175"/>
        <v/>
      </c>
      <c r="BE624" s="132" t="str">
        <f t="shared" si="180"/>
        <v/>
      </c>
      <c r="BF624" s="132" t="str">
        <f t="shared" si="176"/>
        <v/>
      </c>
      <c r="BG624" s="132" t="str">
        <f t="shared" si="177"/>
        <v/>
      </c>
      <c r="BH624" s="132" t="str">
        <f t="shared" si="178"/>
        <v/>
      </c>
      <c r="BI624" s="125"/>
    </row>
    <row r="625" spans="1:61" s="132" customFormat="1" ht="13">
      <c r="A625" s="125" t="str">
        <f t="shared" si="165"/>
        <v/>
      </c>
      <c r="B625" s="130" t="str">
        <f t="shared" si="166"/>
        <v/>
      </c>
      <c r="C625" s="131"/>
      <c r="D625" s="125">
        <v>591</v>
      </c>
      <c r="E625" s="125" t="str">
        <f t="shared" si="167"/>
        <v/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35"/>
      <c r="AI625" s="125" t="str">
        <f t="shared" si="168"/>
        <v/>
      </c>
      <c r="AJ625" s="18"/>
      <c r="AK625" s="35"/>
      <c r="AL625" s="5"/>
      <c r="AM625" s="5"/>
      <c r="AN625" s="5"/>
      <c r="AO625" s="5"/>
      <c r="AP625" s="5"/>
      <c r="AQ625" s="133" t="str">
        <f t="shared" si="169"/>
        <v/>
      </c>
      <c r="AR625" s="133" t="str">
        <f t="shared" si="179"/>
        <v/>
      </c>
      <c r="AS625" s="7" t="str">
        <f>UPPER(IF($AH625="","",IF(COUNTIF($AS$34:$AS624,$AH625)&lt;1,$AH625,"")))</f>
        <v/>
      </c>
      <c r="AT625" s="133" t="str">
        <f t="shared" si="170"/>
        <v/>
      </c>
      <c r="AU625" s="19"/>
      <c r="AV625" s="16"/>
      <c r="AW625" s="134" t="str">
        <f t="shared" si="171"/>
        <v/>
      </c>
      <c r="AX625" s="5"/>
      <c r="AY625" s="144"/>
      <c r="AZ625" s="132" t="str">
        <f t="shared" si="172"/>
        <v/>
      </c>
      <c r="BA625" s="132" t="str">
        <f t="shared" si="173"/>
        <v/>
      </c>
      <c r="BB625" s="132" t="str">
        <f t="shared" si="164"/>
        <v/>
      </c>
      <c r="BC625" s="132" t="str">
        <f t="shared" si="174"/>
        <v/>
      </c>
      <c r="BD625" s="132" t="str">
        <f t="shared" si="175"/>
        <v/>
      </c>
      <c r="BE625" s="132" t="str">
        <f t="shared" si="180"/>
        <v/>
      </c>
      <c r="BF625" s="132" t="str">
        <f t="shared" si="176"/>
        <v/>
      </c>
      <c r="BG625" s="132" t="str">
        <f t="shared" si="177"/>
        <v/>
      </c>
      <c r="BH625" s="132" t="str">
        <f t="shared" si="178"/>
        <v/>
      </c>
      <c r="BI625" s="125"/>
    </row>
    <row r="626" spans="1:61" s="132" customFormat="1" ht="13">
      <c r="A626" s="125" t="str">
        <f t="shared" si="165"/>
        <v/>
      </c>
      <c r="B626" s="130" t="str">
        <f t="shared" si="166"/>
        <v/>
      </c>
      <c r="C626" s="131"/>
      <c r="D626" s="125">
        <v>592</v>
      </c>
      <c r="E626" s="125" t="str">
        <f t="shared" si="167"/>
        <v/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35"/>
      <c r="AI626" s="125" t="str">
        <f t="shared" si="168"/>
        <v/>
      </c>
      <c r="AJ626" s="18"/>
      <c r="AK626" s="35"/>
      <c r="AL626" s="5"/>
      <c r="AM626" s="5"/>
      <c r="AN626" s="5"/>
      <c r="AO626" s="5"/>
      <c r="AP626" s="5"/>
      <c r="AQ626" s="133" t="str">
        <f t="shared" si="169"/>
        <v/>
      </c>
      <c r="AR626" s="133" t="str">
        <f t="shared" si="179"/>
        <v/>
      </c>
      <c r="AS626" s="7" t="str">
        <f>UPPER(IF($AH626="","",IF(COUNTIF($AS$34:$AS625,$AH626)&lt;1,$AH626,"")))</f>
        <v/>
      </c>
      <c r="AT626" s="133" t="str">
        <f t="shared" si="170"/>
        <v/>
      </c>
      <c r="AU626" s="19"/>
      <c r="AV626" s="16"/>
      <c r="AW626" s="134" t="str">
        <f t="shared" si="171"/>
        <v/>
      </c>
      <c r="AX626" s="5"/>
      <c r="AY626" s="144"/>
      <c r="AZ626" s="132" t="str">
        <f t="shared" si="172"/>
        <v/>
      </c>
      <c r="BA626" s="132" t="str">
        <f t="shared" si="173"/>
        <v/>
      </c>
      <c r="BB626" s="132" t="str">
        <f t="shared" si="164"/>
        <v/>
      </c>
      <c r="BC626" s="132" t="str">
        <f t="shared" si="174"/>
        <v/>
      </c>
      <c r="BD626" s="132" t="str">
        <f t="shared" si="175"/>
        <v/>
      </c>
      <c r="BE626" s="132" t="str">
        <f t="shared" si="180"/>
        <v/>
      </c>
      <c r="BF626" s="132" t="str">
        <f t="shared" si="176"/>
        <v/>
      </c>
      <c r="BG626" s="132" t="str">
        <f t="shared" si="177"/>
        <v/>
      </c>
      <c r="BH626" s="132" t="str">
        <f t="shared" si="178"/>
        <v/>
      </c>
      <c r="BI626" s="125"/>
    </row>
    <row r="627" spans="1:61" s="132" customFormat="1" ht="13">
      <c r="A627" s="125" t="str">
        <f t="shared" si="165"/>
        <v/>
      </c>
      <c r="B627" s="130" t="str">
        <f t="shared" si="166"/>
        <v/>
      </c>
      <c r="C627" s="131"/>
      <c r="D627" s="125">
        <v>593</v>
      </c>
      <c r="E627" s="125" t="str">
        <f t="shared" si="167"/>
        <v/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35"/>
      <c r="AI627" s="125" t="str">
        <f t="shared" si="168"/>
        <v/>
      </c>
      <c r="AJ627" s="18"/>
      <c r="AK627" s="35"/>
      <c r="AL627" s="5"/>
      <c r="AM627" s="5"/>
      <c r="AN627" s="5"/>
      <c r="AO627" s="5"/>
      <c r="AP627" s="5"/>
      <c r="AQ627" s="133" t="str">
        <f t="shared" si="169"/>
        <v/>
      </c>
      <c r="AR627" s="133" t="str">
        <f t="shared" si="179"/>
        <v/>
      </c>
      <c r="AS627" s="7" t="str">
        <f>UPPER(IF($AH627="","",IF(COUNTIF($AS$34:$AS626,$AH627)&lt;1,$AH627,"")))</f>
        <v/>
      </c>
      <c r="AT627" s="133" t="str">
        <f t="shared" si="170"/>
        <v/>
      </c>
      <c r="AU627" s="19"/>
      <c r="AV627" s="16"/>
      <c r="AW627" s="134" t="str">
        <f t="shared" si="171"/>
        <v/>
      </c>
      <c r="AX627" s="5"/>
      <c r="AY627" s="144"/>
      <c r="AZ627" s="132" t="str">
        <f t="shared" si="172"/>
        <v/>
      </c>
      <c r="BA627" s="132" t="str">
        <f t="shared" si="173"/>
        <v/>
      </c>
      <c r="BB627" s="132" t="str">
        <f t="shared" si="164"/>
        <v/>
      </c>
      <c r="BC627" s="132" t="str">
        <f t="shared" si="174"/>
        <v/>
      </c>
      <c r="BD627" s="132" t="str">
        <f t="shared" si="175"/>
        <v/>
      </c>
      <c r="BE627" s="132" t="str">
        <f t="shared" si="180"/>
        <v/>
      </c>
      <c r="BF627" s="132" t="str">
        <f t="shared" si="176"/>
        <v/>
      </c>
      <c r="BG627" s="132" t="str">
        <f t="shared" si="177"/>
        <v/>
      </c>
      <c r="BH627" s="132" t="str">
        <f t="shared" si="178"/>
        <v/>
      </c>
      <c r="BI627" s="125"/>
    </row>
    <row r="628" spans="1:61" s="132" customFormat="1" ht="13">
      <c r="A628" s="125" t="str">
        <f t="shared" si="165"/>
        <v/>
      </c>
      <c r="B628" s="130" t="str">
        <f t="shared" si="166"/>
        <v/>
      </c>
      <c r="C628" s="131"/>
      <c r="D628" s="125">
        <v>594</v>
      </c>
      <c r="E628" s="125" t="str">
        <f t="shared" si="167"/>
        <v/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35"/>
      <c r="AI628" s="125" t="str">
        <f t="shared" si="168"/>
        <v/>
      </c>
      <c r="AJ628" s="18"/>
      <c r="AK628" s="35"/>
      <c r="AL628" s="5"/>
      <c r="AM628" s="5"/>
      <c r="AN628" s="5"/>
      <c r="AO628" s="5"/>
      <c r="AP628" s="5"/>
      <c r="AQ628" s="133" t="str">
        <f t="shared" si="169"/>
        <v/>
      </c>
      <c r="AR628" s="133" t="str">
        <f t="shared" si="179"/>
        <v/>
      </c>
      <c r="AS628" s="7" t="str">
        <f>UPPER(IF($AH628="","",IF(COUNTIF($AS$34:$AS627,$AH628)&lt;1,$AH628,"")))</f>
        <v/>
      </c>
      <c r="AT628" s="133" t="str">
        <f t="shared" si="170"/>
        <v/>
      </c>
      <c r="AU628" s="19"/>
      <c r="AV628" s="16"/>
      <c r="AW628" s="134" t="str">
        <f t="shared" si="171"/>
        <v/>
      </c>
      <c r="AX628" s="5"/>
      <c r="AY628" s="144"/>
      <c r="AZ628" s="132" t="str">
        <f t="shared" si="172"/>
        <v/>
      </c>
      <c r="BA628" s="132" t="str">
        <f t="shared" si="173"/>
        <v/>
      </c>
      <c r="BB628" s="132" t="str">
        <f t="shared" si="164"/>
        <v/>
      </c>
      <c r="BC628" s="132" t="str">
        <f t="shared" si="174"/>
        <v/>
      </c>
      <c r="BD628" s="132" t="str">
        <f t="shared" si="175"/>
        <v/>
      </c>
      <c r="BE628" s="132" t="str">
        <f t="shared" si="180"/>
        <v/>
      </c>
      <c r="BF628" s="132" t="str">
        <f t="shared" si="176"/>
        <v/>
      </c>
      <c r="BG628" s="132" t="str">
        <f t="shared" si="177"/>
        <v/>
      </c>
      <c r="BH628" s="132" t="str">
        <f t="shared" si="178"/>
        <v/>
      </c>
      <c r="BI628" s="125"/>
    </row>
    <row r="629" spans="1:61" s="132" customFormat="1" ht="13">
      <c r="A629" s="125" t="str">
        <f t="shared" si="165"/>
        <v/>
      </c>
      <c r="B629" s="130" t="str">
        <f t="shared" si="166"/>
        <v/>
      </c>
      <c r="C629" s="131"/>
      <c r="D629" s="125">
        <v>595</v>
      </c>
      <c r="E629" s="125" t="str">
        <f t="shared" si="167"/>
        <v/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35"/>
      <c r="AI629" s="125" t="str">
        <f t="shared" si="168"/>
        <v/>
      </c>
      <c r="AJ629" s="18"/>
      <c r="AK629" s="35"/>
      <c r="AL629" s="5"/>
      <c r="AM629" s="5"/>
      <c r="AN629" s="5"/>
      <c r="AO629" s="5"/>
      <c r="AP629" s="5"/>
      <c r="AQ629" s="133" t="str">
        <f t="shared" si="169"/>
        <v/>
      </c>
      <c r="AR629" s="133" t="str">
        <f t="shared" si="179"/>
        <v/>
      </c>
      <c r="AS629" s="7" t="str">
        <f>UPPER(IF($AH629="","",IF(COUNTIF($AS$34:$AS628,$AH629)&lt;1,$AH629,"")))</f>
        <v/>
      </c>
      <c r="AT629" s="133" t="str">
        <f t="shared" si="170"/>
        <v/>
      </c>
      <c r="AU629" s="19"/>
      <c r="AV629" s="16"/>
      <c r="AW629" s="134" t="str">
        <f t="shared" si="171"/>
        <v/>
      </c>
      <c r="AX629" s="5"/>
      <c r="AY629" s="144"/>
      <c r="AZ629" s="132" t="str">
        <f t="shared" si="172"/>
        <v/>
      </c>
      <c r="BA629" s="132" t="str">
        <f t="shared" si="173"/>
        <v/>
      </c>
      <c r="BB629" s="132" t="str">
        <f t="shared" si="164"/>
        <v/>
      </c>
      <c r="BC629" s="132" t="str">
        <f t="shared" si="174"/>
        <v/>
      </c>
      <c r="BD629" s="132" t="str">
        <f t="shared" si="175"/>
        <v/>
      </c>
      <c r="BE629" s="132" t="str">
        <f t="shared" si="180"/>
        <v/>
      </c>
      <c r="BF629" s="132" t="str">
        <f t="shared" si="176"/>
        <v/>
      </c>
      <c r="BG629" s="132" t="str">
        <f t="shared" si="177"/>
        <v/>
      </c>
      <c r="BH629" s="132" t="str">
        <f t="shared" si="178"/>
        <v/>
      </c>
      <c r="BI629" s="125"/>
    </row>
    <row r="630" spans="1:61" s="132" customFormat="1" ht="13">
      <c r="A630" s="125" t="str">
        <f t="shared" si="165"/>
        <v/>
      </c>
      <c r="B630" s="130" t="str">
        <f t="shared" si="166"/>
        <v/>
      </c>
      <c r="C630" s="131"/>
      <c r="D630" s="125">
        <v>596</v>
      </c>
      <c r="E630" s="125" t="str">
        <f t="shared" si="167"/>
        <v/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35"/>
      <c r="AI630" s="125" t="str">
        <f t="shared" si="168"/>
        <v/>
      </c>
      <c r="AJ630" s="18"/>
      <c r="AK630" s="35"/>
      <c r="AL630" s="5"/>
      <c r="AM630" s="5"/>
      <c r="AN630" s="5"/>
      <c r="AO630" s="5"/>
      <c r="AP630" s="5"/>
      <c r="AQ630" s="133" t="str">
        <f t="shared" si="169"/>
        <v/>
      </c>
      <c r="AR630" s="133" t="str">
        <f t="shared" si="179"/>
        <v/>
      </c>
      <c r="AS630" s="7" t="str">
        <f>UPPER(IF($AH630="","",IF(COUNTIF($AS$34:$AS629,$AH630)&lt;1,$AH630,"")))</f>
        <v/>
      </c>
      <c r="AT630" s="133" t="str">
        <f t="shared" si="170"/>
        <v/>
      </c>
      <c r="AU630" s="19"/>
      <c r="AV630" s="16"/>
      <c r="AW630" s="134" t="str">
        <f t="shared" si="171"/>
        <v/>
      </c>
      <c r="AX630" s="5"/>
      <c r="AY630" s="144"/>
      <c r="AZ630" s="132" t="str">
        <f t="shared" si="172"/>
        <v/>
      </c>
      <c r="BA630" s="132" t="str">
        <f t="shared" si="173"/>
        <v/>
      </c>
      <c r="BB630" s="132" t="str">
        <f t="shared" si="164"/>
        <v/>
      </c>
      <c r="BC630" s="132" t="str">
        <f t="shared" si="174"/>
        <v/>
      </c>
      <c r="BD630" s="132" t="str">
        <f t="shared" si="175"/>
        <v/>
      </c>
      <c r="BE630" s="132" t="str">
        <f t="shared" si="180"/>
        <v/>
      </c>
      <c r="BF630" s="132" t="str">
        <f t="shared" si="176"/>
        <v/>
      </c>
      <c r="BG630" s="132" t="str">
        <f t="shared" si="177"/>
        <v/>
      </c>
      <c r="BH630" s="132" t="str">
        <f t="shared" si="178"/>
        <v/>
      </c>
      <c r="BI630" s="125"/>
    </row>
    <row r="631" spans="1:61" s="132" customFormat="1" ht="13">
      <c r="A631" s="125" t="str">
        <f t="shared" si="165"/>
        <v/>
      </c>
      <c r="B631" s="130" t="str">
        <f t="shared" si="166"/>
        <v/>
      </c>
      <c r="C631" s="131"/>
      <c r="D631" s="125">
        <v>597</v>
      </c>
      <c r="E631" s="125" t="str">
        <f t="shared" si="167"/>
        <v/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35"/>
      <c r="AI631" s="125" t="str">
        <f t="shared" si="168"/>
        <v/>
      </c>
      <c r="AJ631" s="18"/>
      <c r="AK631" s="35"/>
      <c r="AL631" s="5"/>
      <c r="AM631" s="5"/>
      <c r="AN631" s="5"/>
      <c r="AO631" s="5"/>
      <c r="AP631" s="5"/>
      <c r="AQ631" s="133" t="str">
        <f t="shared" si="169"/>
        <v/>
      </c>
      <c r="AR631" s="133" t="str">
        <f t="shared" si="179"/>
        <v/>
      </c>
      <c r="AS631" s="7" t="str">
        <f>UPPER(IF($AH631="","",IF(COUNTIF($AS$34:$AS630,$AH631)&lt;1,$AH631,"")))</f>
        <v/>
      </c>
      <c r="AT631" s="133" t="str">
        <f t="shared" si="170"/>
        <v/>
      </c>
      <c r="AU631" s="19"/>
      <c r="AV631" s="16"/>
      <c r="AW631" s="134" t="str">
        <f t="shared" si="171"/>
        <v/>
      </c>
      <c r="AX631" s="5"/>
      <c r="AY631" s="144"/>
      <c r="AZ631" s="132" t="str">
        <f t="shared" si="172"/>
        <v/>
      </c>
      <c r="BA631" s="132" t="str">
        <f t="shared" si="173"/>
        <v/>
      </c>
      <c r="BB631" s="132" t="str">
        <f t="shared" si="164"/>
        <v/>
      </c>
      <c r="BC631" s="132" t="str">
        <f t="shared" si="174"/>
        <v/>
      </c>
      <c r="BD631" s="132" t="str">
        <f t="shared" si="175"/>
        <v/>
      </c>
      <c r="BE631" s="132" t="str">
        <f t="shared" si="180"/>
        <v/>
      </c>
      <c r="BF631" s="132" t="str">
        <f t="shared" si="176"/>
        <v/>
      </c>
      <c r="BG631" s="132" t="str">
        <f t="shared" si="177"/>
        <v/>
      </c>
      <c r="BH631" s="132" t="str">
        <f t="shared" si="178"/>
        <v/>
      </c>
      <c r="BI631" s="125"/>
    </row>
    <row r="632" spans="1:61" s="132" customFormat="1" ht="13">
      <c r="A632" s="125" t="str">
        <f t="shared" si="165"/>
        <v/>
      </c>
      <c r="B632" s="130" t="str">
        <f t="shared" si="166"/>
        <v/>
      </c>
      <c r="C632" s="131"/>
      <c r="D632" s="125">
        <v>598</v>
      </c>
      <c r="E632" s="125" t="str">
        <f t="shared" si="167"/>
        <v/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35"/>
      <c r="AI632" s="125" t="str">
        <f t="shared" si="168"/>
        <v/>
      </c>
      <c r="AJ632" s="18"/>
      <c r="AK632" s="35"/>
      <c r="AL632" s="5"/>
      <c r="AM632" s="5"/>
      <c r="AN632" s="5"/>
      <c r="AO632" s="5"/>
      <c r="AP632" s="5"/>
      <c r="AQ632" s="133" t="str">
        <f t="shared" si="169"/>
        <v/>
      </c>
      <c r="AR632" s="133" t="str">
        <f t="shared" si="179"/>
        <v/>
      </c>
      <c r="AS632" s="7" t="str">
        <f>UPPER(IF($AH632="","",IF(COUNTIF($AS$34:$AS631,$AH632)&lt;1,$AH632,"")))</f>
        <v/>
      </c>
      <c r="AT632" s="133" t="str">
        <f t="shared" si="170"/>
        <v/>
      </c>
      <c r="AU632" s="19"/>
      <c r="AV632" s="16"/>
      <c r="AW632" s="134" t="str">
        <f t="shared" si="171"/>
        <v/>
      </c>
      <c r="AX632" s="5"/>
      <c r="AY632" s="144"/>
      <c r="AZ632" s="132" t="str">
        <f t="shared" si="172"/>
        <v/>
      </c>
      <c r="BA632" s="132" t="str">
        <f t="shared" si="173"/>
        <v/>
      </c>
      <c r="BB632" s="132" t="str">
        <f t="shared" si="164"/>
        <v/>
      </c>
      <c r="BC632" s="132" t="str">
        <f t="shared" si="174"/>
        <v/>
      </c>
      <c r="BD632" s="132" t="str">
        <f t="shared" si="175"/>
        <v/>
      </c>
      <c r="BE632" s="132" t="str">
        <f t="shared" si="180"/>
        <v/>
      </c>
      <c r="BF632" s="132" t="str">
        <f t="shared" si="176"/>
        <v/>
      </c>
      <c r="BG632" s="132" t="str">
        <f t="shared" si="177"/>
        <v/>
      </c>
      <c r="BH632" s="132" t="str">
        <f t="shared" si="178"/>
        <v/>
      </c>
      <c r="BI632" s="125"/>
    </row>
    <row r="633" spans="1:61" s="132" customFormat="1" ht="13">
      <c r="A633" s="125" t="str">
        <f t="shared" si="165"/>
        <v/>
      </c>
      <c r="B633" s="130" t="str">
        <f t="shared" si="166"/>
        <v/>
      </c>
      <c r="C633" s="131"/>
      <c r="D633" s="125">
        <v>599</v>
      </c>
      <c r="E633" s="125" t="str">
        <f t="shared" si="167"/>
        <v/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35"/>
      <c r="AI633" s="125" t="str">
        <f t="shared" si="168"/>
        <v/>
      </c>
      <c r="AJ633" s="18"/>
      <c r="AK633" s="35"/>
      <c r="AL633" s="5"/>
      <c r="AM633" s="5"/>
      <c r="AN633" s="5"/>
      <c r="AO633" s="5"/>
      <c r="AP633" s="5"/>
      <c r="AQ633" s="133" t="str">
        <f t="shared" si="169"/>
        <v/>
      </c>
      <c r="AR633" s="133" t="str">
        <f t="shared" si="179"/>
        <v/>
      </c>
      <c r="AS633" s="7" t="str">
        <f>UPPER(IF($AH633="","",IF(COUNTIF($AS$34:$AS632,$AH633)&lt;1,$AH633,"")))</f>
        <v/>
      </c>
      <c r="AT633" s="133" t="str">
        <f t="shared" si="170"/>
        <v/>
      </c>
      <c r="AU633" s="19"/>
      <c r="AV633" s="16"/>
      <c r="AW633" s="134" t="str">
        <f t="shared" si="171"/>
        <v/>
      </c>
      <c r="AX633" s="5"/>
      <c r="AY633" s="144"/>
      <c r="AZ633" s="132" t="str">
        <f t="shared" si="172"/>
        <v/>
      </c>
      <c r="BA633" s="132" t="str">
        <f t="shared" si="173"/>
        <v/>
      </c>
      <c r="BB633" s="132" t="str">
        <f t="shared" si="164"/>
        <v/>
      </c>
      <c r="BC633" s="132" t="str">
        <f t="shared" si="174"/>
        <v/>
      </c>
      <c r="BD633" s="132" t="str">
        <f t="shared" si="175"/>
        <v/>
      </c>
      <c r="BE633" s="132" t="str">
        <f t="shared" si="180"/>
        <v/>
      </c>
      <c r="BF633" s="132" t="str">
        <f t="shared" si="176"/>
        <v/>
      </c>
      <c r="BG633" s="132" t="str">
        <f t="shared" si="177"/>
        <v/>
      </c>
      <c r="BH633" s="132" t="str">
        <f t="shared" si="178"/>
        <v/>
      </c>
      <c r="BI633" s="125"/>
    </row>
    <row r="634" spans="1:61" s="132" customFormat="1" ht="13">
      <c r="A634" s="125" t="str">
        <f t="shared" si="165"/>
        <v/>
      </c>
      <c r="B634" s="130" t="str">
        <f t="shared" si="166"/>
        <v/>
      </c>
      <c r="C634" s="131"/>
      <c r="D634" s="125">
        <v>600</v>
      </c>
      <c r="E634" s="125" t="str">
        <f t="shared" si="167"/>
        <v/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35"/>
      <c r="AI634" s="125" t="str">
        <f t="shared" si="168"/>
        <v/>
      </c>
      <c r="AJ634" s="18"/>
      <c r="AK634" s="35"/>
      <c r="AL634" s="5"/>
      <c r="AM634" s="5"/>
      <c r="AN634" s="5"/>
      <c r="AO634" s="5"/>
      <c r="AP634" s="5"/>
      <c r="AQ634" s="133" t="str">
        <f t="shared" si="169"/>
        <v/>
      </c>
      <c r="AR634" s="133" t="str">
        <f t="shared" si="179"/>
        <v/>
      </c>
      <c r="AS634" s="7" t="str">
        <f>UPPER(IF($AH634="","",IF(COUNTIF($AS$34:$AS633,$AH634)&lt;1,$AH634,"")))</f>
        <v/>
      </c>
      <c r="AT634" s="133" t="str">
        <f t="shared" si="170"/>
        <v/>
      </c>
      <c r="AU634" s="19"/>
      <c r="AV634" s="16"/>
      <c r="AW634" s="134" t="str">
        <f t="shared" si="171"/>
        <v/>
      </c>
      <c r="AX634" s="5"/>
      <c r="AY634" s="144"/>
      <c r="AZ634" s="132" t="str">
        <f t="shared" si="172"/>
        <v/>
      </c>
      <c r="BA634" s="132" t="str">
        <f t="shared" si="173"/>
        <v/>
      </c>
      <c r="BB634" s="132" t="str">
        <f t="shared" si="164"/>
        <v/>
      </c>
      <c r="BC634" s="132" t="str">
        <f t="shared" si="174"/>
        <v/>
      </c>
      <c r="BD634" s="132" t="str">
        <f t="shared" si="175"/>
        <v/>
      </c>
      <c r="BE634" s="132" t="str">
        <f t="shared" si="180"/>
        <v/>
      </c>
      <c r="BF634" s="132" t="str">
        <f t="shared" si="176"/>
        <v/>
      </c>
      <c r="BG634" s="132" t="str">
        <f t="shared" si="177"/>
        <v/>
      </c>
      <c r="BH634" s="132" t="str">
        <f t="shared" si="178"/>
        <v/>
      </c>
      <c r="BI634" s="125"/>
    </row>
    <row r="635" spans="1:61" s="132" customFormat="1" ht="13">
      <c r="A635" s="125" t="str">
        <f t="shared" si="165"/>
        <v/>
      </c>
      <c r="B635" s="130" t="str">
        <f t="shared" si="166"/>
        <v/>
      </c>
      <c r="C635" s="131"/>
      <c r="D635" s="125">
        <v>601</v>
      </c>
      <c r="E635" s="125" t="str">
        <f t="shared" si="167"/>
        <v/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35"/>
      <c r="AI635" s="125" t="str">
        <f t="shared" si="168"/>
        <v/>
      </c>
      <c r="AJ635" s="18"/>
      <c r="AK635" s="35"/>
      <c r="AL635" s="5"/>
      <c r="AM635" s="5"/>
      <c r="AN635" s="5"/>
      <c r="AO635" s="5"/>
      <c r="AP635" s="5"/>
      <c r="AQ635" s="133" t="str">
        <f t="shared" si="169"/>
        <v/>
      </c>
      <c r="AR635" s="133" t="str">
        <f t="shared" si="179"/>
        <v/>
      </c>
      <c r="AS635" s="7" t="str">
        <f>UPPER(IF($AH635="","",IF(COUNTIF($AS$34:$AS634,$AH635)&lt;1,$AH635,"")))</f>
        <v/>
      </c>
      <c r="AT635" s="133" t="str">
        <f t="shared" si="170"/>
        <v/>
      </c>
      <c r="AU635" s="19"/>
      <c r="AV635" s="16"/>
      <c r="AW635" s="134" t="str">
        <f t="shared" si="171"/>
        <v/>
      </c>
      <c r="AX635" s="5"/>
      <c r="AY635" s="144"/>
      <c r="AZ635" s="132" t="str">
        <f t="shared" si="172"/>
        <v/>
      </c>
      <c r="BA635" s="132" t="str">
        <f t="shared" si="173"/>
        <v/>
      </c>
      <c r="BB635" s="132" t="str">
        <f t="shared" si="164"/>
        <v/>
      </c>
      <c r="BC635" s="132" t="str">
        <f t="shared" si="174"/>
        <v/>
      </c>
      <c r="BD635" s="132" t="str">
        <f t="shared" si="175"/>
        <v/>
      </c>
      <c r="BE635" s="132" t="str">
        <f t="shared" si="180"/>
        <v/>
      </c>
      <c r="BF635" s="132" t="str">
        <f t="shared" si="176"/>
        <v/>
      </c>
      <c r="BG635" s="132" t="str">
        <f t="shared" si="177"/>
        <v/>
      </c>
      <c r="BH635" s="132" t="str">
        <f t="shared" si="178"/>
        <v/>
      </c>
      <c r="BI635" s="125"/>
    </row>
    <row r="636" spans="1:61" s="132" customFormat="1" ht="13">
      <c r="A636" s="125" t="str">
        <f t="shared" si="165"/>
        <v/>
      </c>
      <c r="B636" s="130" t="str">
        <f t="shared" si="166"/>
        <v/>
      </c>
      <c r="C636" s="131"/>
      <c r="D636" s="125">
        <v>602</v>
      </c>
      <c r="E636" s="125" t="str">
        <f t="shared" si="167"/>
        <v/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35"/>
      <c r="AI636" s="125" t="str">
        <f t="shared" si="168"/>
        <v/>
      </c>
      <c r="AJ636" s="18"/>
      <c r="AK636" s="35"/>
      <c r="AL636" s="5"/>
      <c r="AM636" s="5"/>
      <c r="AN636" s="5"/>
      <c r="AO636" s="5"/>
      <c r="AP636" s="5"/>
      <c r="AQ636" s="133" t="str">
        <f t="shared" si="169"/>
        <v/>
      </c>
      <c r="AR636" s="133" t="str">
        <f t="shared" si="179"/>
        <v/>
      </c>
      <c r="AS636" s="7" t="str">
        <f>UPPER(IF($AH636="","",IF(COUNTIF($AS$34:$AS635,$AH636)&lt;1,$AH636,"")))</f>
        <v/>
      </c>
      <c r="AT636" s="133" t="str">
        <f t="shared" si="170"/>
        <v/>
      </c>
      <c r="AU636" s="19"/>
      <c r="AV636" s="16"/>
      <c r="AW636" s="134" t="str">
        <f t="shared" si="171"/>
        <v/>
      </c>
      <c r="AX636" s="5"/>
      <c r="AY636" s="144"/>
      <c r="AZ636" s="132" t="str">
        <f t="shared" si="172"/>
        <v/>
      </c>
      <c r="BA636" s="132" t="str">
        <f t="shared" si="173"/>
        <v/>
      </c>
      <c r="BB636" s="132" t="str">
        <f t="shared" si="164"/>
        <v/>
      </c>
      <c r="BC636" s="132" t="str">
        <f t="shared" si="174"/>
        <v/>
      </c>
      <c r="BD636" s="132" t="str">
        <f t="shared" si="175"/>
        <v/>
      </c>
      <c r="BE636" s="132" t="str">
        <f t="shared" si="180"/>
        <v/>
      </c>
      <c r="BF636" s="132" t="str">
        <f t="shared" si="176"/>
        <v/>
      </c>
      <c r="BG636" s="132" t="str">
        <f t="shared" si="177"/>
        <v/>
      </c>
      <c r="BH636" s="132" t="str">
        <f t="shared" si="178"/>
        <v/>
      </c>
      <c r="BI636" s="125"/>
    </row>
    <row r="637" spans="1:61" s="132" customFormat="1" ht="13">
      <c r="A637" s="125" t="str">
        <f t="shared" si="165"/>
        <v/>
      </c>
      <c r="B637" s="130" t="str">
        <f t="shared" si="166"/>
        <v/>
      </c>
      <c r="C637" s="131"/>
      <c r="D637" s="125">
        <v>603</v>
      </c>
      <c r="E637" s="125" t="str">
        <f t="shared" si="167"/>
        <v/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35"/>
      <c r="AI637" s="125" t="str">
        <f t="shared" si="168"/>
        <v/>
      </c>
      <c r="AJ637" s="18"/>
      <c r="AK637" s="35"/>
      <c r="AL637" s="5"/>
      <c r="AM637" s="5"/>
      <c r="AN637" s="5"/>
      <c r="AO637" s="5"/>
      <c r="AP637" s="5"/>
      <c r="AQ637" s="133" t="str">
        <f t="shared" si="169"/>
        <v/>
      </c>
      <c r="AR637" s="133" t="str">
        <f t="shared" si="179"/>
        <v/>
      </c>
      <c r="AS637" s="7" t="str">
        <f>UPPER(IF($AH637="","",IF(COUNTIF($AS$34:$AS636,$AH637)&lt;1,$AH637,"")))</f>
        <v/>
      </c>
      <c r="AT637" s="133" t="str">
        <f t="shared" si="170"/>
        <v/>
      </c>
      <c r="AU637" s="19"/>
      <c r="AV637" s="16"/>
      <c r="AW637" s="134" t="str">
        <f t="shared" si="171"/>
        <v/>
      </c>
      <c r="AX637" s="5"/>
      <c r="AY637" s="144"/>
      <c r="AZ637" s="132" t="str">
        <f t="shared" si="172"/>
        <v/>
      </c>
      <c r="BA637" s="132" t="str">
        <f t="shared" si="173"/>
        <v/>
      </c>
      <c r="BB637" s="132" t="str">
        <f t="shared" si="164"/>
        <v/>
      </c>
      <c r="BC637" s="132" t="str">
        <f t="shared" si="174"/>
        <v/>
      </c>
      <c r="BD637" s="132" t="str">
        <f t="shared" si="175"/>
        <v/>
      </c>
      <c r="BE637" s="132" t="str">
        <f t="shared" si="180"/>
        <v/>
      </c>
      <c r="BF637" s="132" t="str">
        <f t="shared" si="176"/>
        <v/>
      </c>
      <c r="BG637" s="132" t="str">
        <f t="shared" si="177"/>
        <v/>
      </c>
      <c r="BH637" s="132" t="str">
        <f t="shared" si="178"/>
        <v/>
      </c>
      <c r="BI637" s="125"/>
    </row>
    <row r="638" spans="1:61" s="132" customFormat="1" ht="13">
      <c r="A638" s="125" t="str">
        <f t="shared" si="165"/>
        <v/>
      </c>
      <c r="B638" s="130" t="str">
        <f t="shared" si="166"/>
        <v/>
      </c>
      <c r="C638" s="131"/>
      <c r="D638" s="125">
        <v>604</v>
      </c>
      <c r="E638" s="125" t="str">
        <f t="shared" si="167"/>
        <v/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35"/>
      <c r="AI638" s="125" t="str">
        <f t="shared" si="168"/>
        <v/>
      </c>
      <c r="AJ638" s="18"/>
      <c r="AK638" s="35"/>
      <c r="AL638" s="5"/>
      <c r="AM638" s="5"/>
      <c r="AN638" s="5"/>
      <c r="AO638" s="5"/>
      <c r="AP638" s="5"/>
      <c r="AQ638" s="133" t="str">
        <f t="shared" si="169"/>
        <v/>
      </c>
      <c r="AR638" s="133" t="str">
        <f t="shared" si="179"/>
        <v/>
      </c>
      <c r="AS638" s="7" t="str">
        <f>UPPER(IF($AH638="","",IF(COUNTIF($AS$34:$AS637,$AH638)&lt;1,$AH638,"")))</f>
        <v/>
      </c>
      <c r="AT638" s="133" t="str">
        <f t="shared" si="170"/>
        <v/>
      </c>
      <c r="AU638" s="19"/>
      <c r="AV638" s="16"/>
      <c r="AW638" s="134" t="str">
        <f t="shared" si="171"/>
        <v/>
      </c>
      <c r="AX638" s="5"/>
      <c r="AY638" s="144"/>
      <c r="AZ638" s="132" t="str">
        <f t="shared" si="172"/>
        <v/>
      </c>
      <c r="BA638" s="132" t="str">
        <f t="shared" si="173"/>
        <v/>
      </c>
      <c r="BB638" s="132" t="str">
        <f t="shared" si="164"/>
        <v/>
      </c>
      <c r="BC638" s="132" t="str">
        <f t="shared" si="174"/>
        <v/>
      </c>
      <c r="BD638" s="132" t="str">
        <f t="shared" si="175"/>
        <v/>
      </c>
      <c r="BE638" s="132" t="str">
        <f t="shared" si="180"/>
        <v/>
      </c>
      <c r="BF638" s="132" t="str">
        <f t="shared" si="176"/>
        <v/>
      </c>
      <c r="BG638" s="132" t="str">
        <f t="shared" si="177"/>
        <v/>
      </c>
      <c r="BH638" s="132" t="str">
        <f t="shared" si="178"/>
        <v/>
      </c>
      <c r="BI638" s="125"/>
    </row>
    <row r="639" spans="1:61" s="132" customFormat="1" ht="13">
      <c r="A639" s="125" t="str">
        <f t="shared" si="165"/>
        <v/>
      </c>
      <c r="B639" s="130" t="str">
        <f t="shared" si="166"/>
        <v/>
      </c>
      <c r="C639" s="131"/>
      <c r="D639" s="125">
        <v>605</v>
      </c>
      <c r="E639" s="125" t="str">
        <f t="shared" si="167"/>
        <v/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35"/>
      <c r="AI639" s="125" t="str">
        <f t="shared" si="168"/>
        <v/>
      </c>
      <c r="AJ639" s="18"/>
      <c r="AK639" s="35"/>
      <c r="AL639" s="5"/>
      <c r="AM639" s="5"/>
      <c r="AN639" s="5"/>
      <c r="AO639" s="5"/>
      <c r="AP639" s="5"/>
      <c r="AQ639" s="133" t="str">
        <f t="shared" si="169"/>
        <v/>
      </c>
      <c r="AR639" s="133" t="str">
        <f t="shared" si="179"/>
        <v/>
      </c>
      <c r="AS639" s="7" t="str">
        <f>UPPER(IF($AH639="","",IF(COUNTIF($AS$34:$AS638,$AH639)&lt;1,$AH639,"")))</f>
        <v/>
      </c>
      <c r="AT639" s="133" t="str">
        <f t="shared" si="170"/>
        <v/>
      </c>
      <c r="AU639" s="19"/>
      <c r="AV639" s="16"/>
      <c r="AW639" s="134" t="str">
        <f t="shared" si="171"/>
        <v/>
      </c>
      <c r="AX639" s="5"/>
      <c r="AY639" s="144"/>
      <c r="AZ639" s="132" t="str">
        <f t="shared" si="172"/>
        <v/>
      </c>
      <c r="BA639" s="132" t="str">
        <f t="shared" si="173"/>
        <v/>
      </c>
      <c r="BB639" s="132" t="str">
        <f t="shared" si="164"/>
        <v/>
      </c>
      <c r="BC639" s="132" t="str">
        <f t="shared" si="174"/>
        <v/>
      </c>
      <c r="BD639" s="132" t="str">
        <f t="shared" si="175"/>
        <v/>
      </c>
      <c r="BE639" s="132" t="str">
        <f t="shared" si="180"/>
        <v/>
      </c>
      <c r="BF639" s="132" t="str">
        <f t="shared" si="176"/>
        <v/>
      </c>
      <c r="BG639" s="132" t="str">
        <f t="shared" si="177"/>
        <v/>
      </c>
      <c r="BH639" s="132" t="str">
        <f t="shared" si="178"/>
        <v/>
      </c>
      <c r="BI639" s="125"/>
    </row>
    <row r="640" spans="1:61" s="132" customFormat="1" ht="13">
      <c r="A640" s="125" t="str">
        <f t="shared" si="165"/>
        <v/>
      </c>
      <c r="B640" s="130" t="str">
        <f t="shared" si="166"/>
        <v/>
      </c>
      <c r="C640" s="131"/>
      <c r="D640" s="125">
        <v>606</v>
      </c>
      <c r="E640" s="125" t="str">
        <f t="shared" si="167"/>
        <v/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35"/>
      <c r="AI640" s="125" t="str">
        <f t="shared" si="168"/>
        <v/>
      </c>
      <c r="AJ640" s="18"/>
      <c r="AK640" s="35"/>
      <c r="AL640" s="5"/>
      <c r="AM640" s="5"/>
      <c r="AN640" s="5"/>
      <c r="AO640" s="5"/>
      <c r="AP640" s="5"/>
      <c r="AQ640" s="133" t="str">
        <f t="shared" si="169"/>
        <v/>
      </c>
      <c r="AR640" s="133" t="str">
        <f t="shared" si="179"/>
        <v/>
      </c>
      <c r="AS640" s="7" t="str">
        <f>UPPER(IF($AH640="","",IF(COUNTIF($AS$34:$AS639,$AH640)&lt;1,$AH640,"")))</f>
        <v/>
      </c>
      <c r="AT640" s="133" t="str">
        <f t="shared" si="170"/>
        <v/>
      </c>
      <c r="AU640" s="19"/>
      <c r="AV640" s="16"/>
      <c r="AW640" s="134" t="str">
        <f t="shared" si="171"/>
        <v/>
      </c>
      <c r="AX640" s="5"/>
      <c r="AY640" s="144"/>
      <c r="AZ640" s="132" t="str">
        <f t="shared" si="172"/>
        <v/>
      </c>
      <c r="BA640" s="132" t="str">
        <f t="shared" si="173"/>
        <v/>
      </c>
      <c r="BB640" s="132" t="str">
        <f t="shared" si="164"/>
        <v/>
      </c>
      <c r="BC640" s="132" t="str">
        <f t="shared" si="174"/>
        <v/>
      </c>
      <c r="BD640" s="132" t="str">
        <f t="shared" si="175"/>
        <v/>
      </c>
      <c r="BE640" s="132" t="str">
        <f t="shared" si="180"/>
        <v/>
      </c>
      <c r="BF640" s="132" t="str">
        <f t="shared" si="176"/>
        <v/>
      </c>
      <c r="BG640" s="132" t="str">
        <f t="shared" si="177"/>
        <v/>
      </c>
      <c r="BH640" s="132" t="str">
        <f t="shared" si="178"/>
        <v/>
      </c>
      <c r="BI640" s="125"/>
    </row>
    <row r="641" spans="1:61" s="132" customFormat="1" ht="13">
      <c r="A641" s="125" t="str">
        <f t="shared" si="165"/>
        <v/>
      </c>
      <c r="B641" s="130" t="str">
        <f t="shared" si="166"/>
        <v/>
      </c>
      <c r="C641" s="131"/>
      <c r="D641" s="125">
        <v>607</v>
      </c>
      <c r="E641" s="125" t="str">
        <f t="shared" si="167"/>
        <v/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35"/>
      <c r="AI641" s="125" t="str">
        <f t="shared" si="168"/>
        <v/>
      </c>
      <c r="AJ641" s="18"/>
      <c r="AK641" s="35"/>
      <c r="AL641" s="5"/>
      <c r="AM641" s="5"/>
      <c r="AN641" s="5"/>
      <c r="AO641" s="5"/>
      <c r="AP641" s="5"/>
      <c r="AQ641" s="133" t="str">
        <f t="shared" si="169"/>
        <v/>
      </c>
      <c r="AR641" s="133" t="str">
        <f t="shared" si="179"/>
        <v/>
      </c>
      <c r="AS641" s="7" t="str">
        <f>UPPER(IF($AH641="","",IF(COUNTIF($AS$34:$AS640,$AH641)&lt;1,$AH641,"")))</f>
        <v/>
      </c>
      <c r="AT641" s="133" t="str">
        <f t="shared" si="170"/>
        <v/>
      </c>
      <c r="AU641" s="19"/>
      <c r="AV641" s="16"/>
      <c r="AW641" s="134" t="str">
        <f t="shared" si="171"/>
        <v/>
      </c>
      <c r="AX641" s="5"/>
      <c r="AY641" s="144"/>
      <c r="AZ641" s="132" t="str">
        <f t="shared" si="172"/>
        <v/>
      </c>
      <c r="BA641" s="132" t="str">
        <f t="shared" si="173"/>
        <v/>
      </c>
      <c r="BB641" s="132" t="str">
        <f t="shared" si="164"/>
        <v/>
      </c>
      <c r="BC641" s="132" t="str">
        <f t="shared" si="174"/>
        <v/>
      </c>
      <c r="BD641" s="132" t="str">
        <f t="shared" si="175"/>
        <v/>
      </c>
      <c r="BE641" s="132" t="str">
        <f t="shared" si="180"/>
        <v/>
      </c>
      <c r="BF641" s="132" t="str">
        <f t="shared" si="176"/>
        <v/>
      </c>
      <c r="BG641" s="132" t="str">
        <f t="shared" si="177"/>
        <v/>
      </c>
      <c r="BH641" s="132" t="str">
        <f t="shared" si="178"/>
        <v/>
      </c>
      <c r="BI641" s="125"/>
    </row>
    <row r="642" spans="1:61" s="132" customFormat="1" ht="13">
      <c r="A642" s="125" t="str">
        <f t="shared" si="165"/>
        <v/>
      </c>
      <c r="B642" s="130" t="str">
        <f t="shared" si="166"/>
        <v/>
      </c>
      <c r="C642" s="131"/>
      <c r="D642" s="125">
        <v>608</v>
      </c>
      <c r="E642" s="125" t="str">
        <f t="shared" si="167"/>
        <v/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35"/>
      <c r="AI642" s="125" t="str">
        <f t="shared" si="168"/>
        <v/>
      </c>
      <c r="AJ642" s="18"/>
      <c r="AK642" s="35"/>
      <c r="AL642" s="5"/>
      <c r="AM642" s="5"/>
      <c r="AN642" s="5"/>
      <c r="AO642" s="5"/>
      <c r="AP642" s="5"/>
      <c r="AQ642" s="133" t="str">
        <f t="shared" si="169"/>
        <v/>
      </c>
      <c r="AR642" s="133" t="str">
        <f t="shared" si="179"/>
        <v/>
      </c>
      <c r="AS642" s="7" t="str">
        <f>UPPER(IF($AH642="","",IF(COUNTIF($AS$34:$AS641,$AH642)&lt;1,$AH642,"")))</f>
        <v/>
      </c>
      <c r="AT642" s="133" t="str">
        <f t="shared" si="170"/>
        <v/>
      </c>
      <c r="AU642" s="19"/>
      <c r="AV642" s="16"/>
      <c r="AW642" s="134" t="str">
        <f t="shared" si="171"/>
        <v/>
      </c>
      <c r="AX642" s="5"/>
      <c r="AY642" s="144"/>
      <c r="AZ642" s="132" t="str">
        <f t="shared" si="172"/>
        <v/>
      </c>
      <c r="BA642" s="132" t="str">
        <f t="shared" si="173"/>
        <v/>
      </c>
      <c r="BB642" s="132" t="str">
        <f t="shared" si="164"/>
        <v/>
      </c>
      <c r="BC642" s="132" t="str">
        <f t="shared" si="174"/>
        <v/>
      </c>
      <c r="BD642" s="132" t="str">
        <f t="shared" si="175"/>
        <v/>
      </c>
      <c r="BE642" s="132" t="str">
        <f t="shared" si="180"/>
        <v/>
      </c>
      <c r="BF642" s="132" t="str">
        <f t="shared" si="176"/>
        <v/>
      </c>
      <c r="BG642" s="132" t="str">
        <f t="shared" si="177"/>
        <v/>
      </c>
      <c r="BH642" s="132" t="str">
        <f t="shared" si="178"/>
        <v/>
      </c>
      <c r="BI642" s="125"/>
    </row>
    <row r="643" spans="1:61" s="132" customFormat="1" ht="13">
      <c r="A643" s="125" t="str">
        <f t="shared" si="165"/>
        <v/>
      </c>
      <c r="B643" s="130" t="str">
        <f t="shared" si="166"/>
        <v/>
      </c>
      <c r="C643" s="131"/>
      <c r="D643" s="125">
        <v>609</v>
      </c>
      <c r="E643" s="125" t="str">
        <f t="shared" si="167"/>
        <v/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35"/>
      <c r="AI643" s="125" t="str">
        <f t="shared" si="168"/>
        <v/>
      </c>
      <c r="AJ643" s="18"/>
      <c r="AK643" s="35"/>
      <c r="AL643" s="5"/>
      <c r="AM643" s="5"/>
      <c r="AN643" s="5"/>
      <c r="AO643" s="5"/>
      <c r="AP643" s="5"/>
      <c r="AQ643" s="133" t="str">
        <f t="shared" si="169"/>
        <v/>
      </c>
      <c r="AR643" s="133" t="str">
        <f t="shared" si="179"/>
        <v/>
      </c>
      <c r="AS643" s="7" t="str">
        <f>UPPER(IF($AH643="","",IF(COUNTIF($AS$34:$AS642,$AH643)&lt;1,$AH643,"")))</f>
        <v/>
      </c>
      <c r="AT643" s="133" t="str">
        <f t="shared" si="170"/>
        <v/>
      </c>
      <c r="AU643" s="19"/>
      <c r="AV643" s="16"/>
      <c r="AW643" s="134" t="str">
        <f t="shared" si="171"/>
        <v/>
      </c>
      <c r="AX643" s="5"/>
      <c r="AY643" s="144"/>
      <c r="AZ643" s="132" t="str">
        <f t="shared" si="172"/>
        <v/>
      </c>
      <c r="BA643" s="132" t="str">
        <f t="shared" si="173"/>
        <v/>
      </c>
      <c r="BB643" s="132" t="str">
        <f t="shared" si="164"/>
        <v/>
      </c>
      <c r="BC643" s="132" t="str">
        <f t="shared" si="174"/>
        <v/>
      </c>
      <c r="BD643" s="132" t="str">
        <f t="shared" si="175"/>
        <v/>
      </c>
      <c r="BE643" s="132" t="str">
        <f t="shared" si="180"/>
        <v/>
      </c>
      <c r="BF643" s="132" t="str">
        <f t="shared" si="176"/>
        <v/>
      </c>
      <c r="BG643" s="132" t="str">
        <f t="shared" si="177"/>
        <v/>
      </c>
      <c r="BH643" s="132" t="str">
        <f t="shared" si="178"/>
        <v/>
      </c>
      <c r="BI643" s="125"/>
    </row>
    <row r="644" spans="1:61" s="132" customFormat="1" ht="13">
      <c r="A644" s="125" t="str">
        <f t="shared" si="165"/>
        <v/>
      </c>
      <c r="B644" s="130" t="str">
        <f t="shared" si="166"/>
        <v/>
      </c>
      <c r="C644" s="131"/>
      <c r="D644" s="125">
        <v>610</v>
      </c>
      <c r="E644" s="125" t="str">
        <f t="shared" si="167"/>
        <v/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35"/>
      <c r="AI644" s="125" t="str">
        <f t="shared" si="168"/>
        <v/>
      </c>
      <c r="AJ644" s="18"/>
      <c r="AK644" s="35"/>
      <c r="AL644" s="5"/>
      <c r="AM644" s="5"/>
      <c r="AN644" s="5"/>
      <c r="AO644" s="5"/>
      <c r="AP644" s="5"/>
      <c r="AQ644" s="133" t="str">
        <f t="shared" si="169"/>
        <v/>
      </c>
      <c r="AR644" s="133" t="str">
        <f t="shared" si="179"/>
        <v/>
      </c>
      <c r="AS644" s="7" t="str">
        <f>UPPER(IF($AH644="","",IF(COUNTIF($AS$34:$AS643,$AH644)&lt;1,$AH644,"")))</f>
        <v/>
      </c>
      <c r="AT644" s="133" t="str">
        <f t="shared" si="170"/>
        <v/>
      </c>
      <c r="AU644" s="19"/>
      <c r="AV644" s="16"/>
      <c r="AW644" s="134" t="str">
        <f t="shared" si="171"/>
        <v/>
      </c>
      <c r="AX644" s="5"/>
      <c r="AY644" s="144"/>
      <c r="AZ644" s="132" t="str">
        <f t="shared" si="172"/>
        <v/>
      </c>
      <c r="BA644" s="132" t="str">
        <f t="shared" si="173"/>
        <v/>
      </c>
      <c r="BB644" s="132" t="str">
        <f t="shared" si="164"/>
        <v/>
      </c>
      <c r="BC644" s="132" t="str">
        <f t="shared" si="174"/>
        <v/>
      </c>
      <c r="BD644" s="132" t="str">
        <f t="shared" si="175"/>
        <v/>
      </c>
      <c r="BE644" s="132" t="str">
        <f t="shared" si="180"/>
        <v/>
      </c>
      <c r="BF644" s="132" t="str">
        <f t="shared" si="176"/>
        <v/>
      </c>
      <c r="BG644" s="132" t="str">
        <f t="shared" si="177"/>
        <v/>
      </c>
      <c r="BH644" s="132" t="str">
        <f t="shared" si="178"/>
        <v/>
      </c>
      <c r="BI644" s="125"/>
    </row>
    <row r="645" spans="1:61" s="132" customFormat="1" ht="13">
      <c r="A645" s="125" t="str">
        <f t="shared" si="165"/>
        <v/>
      </c>
      <c r="B645" s="130" t="str">
        <f t="shared" si="166"/>
        <v/>
      </c>
      <c r="C645" s="131"/>
      <c r="D645" s="125">
        <v>611</v>
      </c>
      <c r="E645" s="125" t="str">
        <f t="shared" si="167"/>
        <v/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35"/>
      <c r="AI645" s="125" t="str">
        <f t="shared" si="168"/>
        <v/>
      </c>
      <c r="AJ645" s="18"/>
      <c r="AK645" s="35"/>
      <c r="AL645" s="5"/>
      <c r="AM645" s="5"/>
      <c r="AN645" s="5"/>
      <c r="AO645" s="5"/>
      <c r="AP645" s="5"/>
      <c r="AQ645" s="133" t="str">
        <f t="shared" si="169"/>
        <v/>
      </c>
      <c r="AR645" s="133" t="str">
        <f t="shared" si="179"/>
        <v/>
      </c>
      <c r="AS645" s="7" t="str">
        <f>UPPER(IF($AH645="","",IF(COUNTIF($AS$34:$AS644,$AH645)&lt;1,$AH645,"")))</f>
        <v/>
      </c>
      <c r="AT645" s="133" t="str">
        <f t="shared" si="170"/>
        <v/>
      </c>
      <c r="AU645" s="19"/>
      <c r="AV645" s="16"/>
      <c r="AW645" s="134" t="str">
        <f t="shared" si="171"/>
        <v/>
      </c>
      <c r="AX645" s="5"/>
      <c r="AY645" s="144"/>
      <c r="AZ645" s="132" t="str">
        <f t="shared" si="172"/>
        <v/>
      </c>
      <c r="BA645" s="132" t="str">
        <f t="shared" si="173"/>
        <v/>
      </c>
      <c r="BB645" s="132" t="str">
        <f t="shared" si="164"/>
        <v/>
      </c>
      <c r="BC645" s="132" t="str">
        <f t="shared" si="174"/>
        <v/>
      </c>
      <c r="BD645" s="132" t="str">
        <f t="shared" si="175"/>
        <v/>
      </c>
      <c r="BE645" s="132" t="str">
        <f t="shared" si="180"/>
        <v/>
      </c>
      <c r="BF645" s="132" t="str">
        <f t="shared" si="176"/>
        <v/>
      </c>
      <c r="BG645" s="132" t="str">
        <f t="shared" si="177"/>
        <v/>
      </c>
      <c r="BH645" s="132" t="str">
        <f t="shared" si="178"/>
        <v/>
      </c>
      <c r="BI645" s="125"/>
    </row>
    <row r="646" spans="1:61" s="132" customFormat="1" ht="13">
      <c r="A646" s="125" t="str">
        <f t="shared" si="165"/>
        <v/>
      </c>
      <c r="B646" s="130" t="str">
        <f t="shared" si="166"/>
        <v/>
      </c>
      <c r="C646" s="131"/>
      <c r="D646" s="125">
        <v>612</v>
      </c>
      <c r="E646" s="125" t="str">
        <f t="shared" si="167"/>
        <v/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35"/>
      <c r="AI646" s="125" t="str">
        <f t="shared" si="168"/>
        <v/>
      </c>
      <c r="AJ646" s="18"/>
      <c r="AK646" s="35"/>
      <c r="AL646" s="5"/>
      <c r="AM646" s="5"/>
      <c r="AN646" s="5"/>
      <c r="AO646" s="5"/>
      <c r="AP646" s="5"/>
      <c r="AQ646" s="133" t="str">
        <f t="shared" si="169"/>
        <v/>
      </c>
      <c r="AR646" s="133" t="str">
        <f t="shared" si="179"/>
        <v/>
      </c>
      <c r="AS646" s="7" t="str">
        <f>UPPER(IF($AH646="","",IF(COUNTIF($AS$34:$AS645,$AH646)&lt;1,$AH646,"")))</f>
        <v/>
      </c>
      <c r="AT646" s="133" t="str">
        <f t="shared" si="170"/>
        <v/>
      </c>
      <c r="AU646" s="19"/>
      <c r="AV646" s="16"/>
      <c r="AW646" s="134" t="str">
        <f t="shared" si="171"/>
        <v/>
      </c>
      <c r="AX646" s="5"/>
      <c r="AY646" s="144"/>
      <c r="AZ646" s="132" t="str">
        <f t="shared" si="172"/>
        <v/>
      </c>
      <c r="BA646" s="132" t="str">
        <f t="shared" si="173"/>
        <v/>
      </c>
      <c r="BB646" s="132" t="str">
        <f t="shared" si="164"/>
        <v/>
      </c>
      <c r="BC646" s="132" t="str">
        <f t="shared" si="174"/>
        <v/>
      </c>
      <c r="BD646" s="132" t="str">
        <f t="shared" si="175"/>
        <v/>
      </c>
      <c r="BE646" s="132" t="str">
        <f t="shared" si="180"/>
        <v/>
      </c>
      <c r="BF646" s="132" t="str">
        <f t="shared" si="176"/>
        <v/>
      </c>
      <c r="BG646" s="132" t="str">
        <f t="shared" si="177"/>
        <v/>
      </c>
      <c r="BH646" s="132" t="str">
        <f t="shared" si="178"/>
        <v/>
      </c>
      <c r="BI646" s="125"/>
    </row>
    <row r="647" spans="1:61" s="132" customFormat="1" ht="13">
      <c r="A647" s="125" t="str">
        <f t="shared" si="165"/>
        <v/>
      </c>
      <c r="B647" s="130" t="str">
        <f t="shared" si="166"/>
        <v/>
      </c>
      <c r="C647" s="131"/>
      <c r="D647" s="125">
        <v>613</v>
      </c>
      <c r="E647" s="125" t="str">
        <f t="shared" si="167"/>
        <v/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35"/>
      <c r="AI647" s="125" t="str">
        <f t="shared" si="168"/>
        <v/>
      </c>
      <c r="AJ647" s="18"/>
      <c r="AK647" s="35"/>
      <c r="AL647" s="5"/>
      <c r="AM647" s="5"/>
      <c r="AN647" s="5"/>
      <c r="AO647" s="5"/>
      <c r="AP647" s="5"/>
      <c r="AQ647" s="133" t="str">
        <f t="shared" si="169"/>
        <v/>
      </c>
      <c r="AR647" s="133" t="str">
        <f t="shared" si="179"/>
        <v/>
      </c>
      <c r="AS647" s="7" t="str">
        <f>UPPER(IF($AH647="","",IF(COUNTIF($AS$34:$AS646,$AH647)&lt;1,$AH647,"")))</f>
        <v/>
      </c>
      <c r="AT647" s="133" t="str">
        <f t="shared" si="170"/>
        <v/>
      </c>
      <c r="AU647" s="19"/>
      <c r="AV647" s="16"/>
      <c r="AW647" s="134" t="str">
        <f t="shared" si="171"/>
        <v/>
      </c>
      <c r="AX647" s="5"/>
      <c r="AY647" s="144"/>
      <c r="AZ647" s="132" t="str">
        <f t="shared" si="172"/>
        <v/>
      </c>
      <c r="BA647" s="132" t="str">
        <f t="shared" si="173"/>
        <v/>
      </c>
      <c r="BB647" s="132" t="str">
        <f t="shared" si="164"/>
        <v/>
      </c>
      <c r="BC647" s="132" t="str">
        <f t="shared" si="174"/>
        <v/>
      </c>
      <c r="BD647" s="132" t="str">
        <f t="shared" si="175"/>
        <v/>
      </c>
      <c r="BE647" s="132" t="str">
        <f t="shared" si="180"/>
        <v/>
      </c>
      <c r="BF647" s="132" t="str">
        <f t="shared" si="176"/>
        <v/>
      </c>
      <c r="BG647" s="132" t="str">
        <f t="shared" si="177"/>
        <v/>
      </c>
      <c r="BH647" s="132" t="str">
        <f t="shared" si="178"/>
        <v/>
      </c>
      <c r="BI647" s="125"/>
    </row>
    <row r="648" spans="1:61" s="132" customFormat="1" ht="13">
      <c r="A648" s="125" t="str">
        <f t="shared" si="165"/>
        <v/>
      </c>
      <c r="B648" s="130" t="str">
        <f t="shared" si="166"/>
        <v/>
      </c>
      <c r="C648" s="131"/>
      <c r="D648" s="125">
        <v>614</v>
      </c>
      <c r="E648" s="125" t="str">
        <f t="shared" si="167"/>
        <v/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35"/>
      <c r="AI648" s="125" t="str">
        <f t="shared" si="168"/>
        <v/>
      </c>
      <c r="AJ648" s="18"/>
      <c r="AK648" s="35"/>
      <c r="AL648" s="5"/>
      <c r="AM648" s="5"/>
      <c r="AN648" s="5"/>
      <c r="AO648" s="5"/>
      <c r="AP648" s="5"/>
      <c r="AQ648" s="133" t="str">
        <f t="shared" si="169"/>
        <v/>
      </c>
      <c r="AR648" s="133" t="str">
        <f t="shared" si="179"/>
        <v/>
      </c>
      <c r="AS648" s="7" t="str">
        <f>UPPER(IF($AH648="","",IF(COUNTIF($AS$34:$AS647,$AH648)&lt;1,$AH648,"")))</f>
        <v/>
      </c>
      <c r="AT648" s="133" t="str">
        <f t="shared" si="170"/>
        <v/>
      </c>
      <c r="AU648" s="19"/>
      <c r="AV648" s="16"/>
      <c r="AW648" s="134" t="str">
        <f t="shared" si="171"/>
        <v/>
      </c>
      <c r="AX648" s="5"/>
      <c r="AY648" s="144"/>
      <c r="AZ648" s="132" t="str">
        <f t="shared" si="172"/>
        <v/>
      </c>
      <c r="BA648" s="132" t="str">
        <f t="shared" si="173"/>
        <v/>
      </c>
      <c r="BB648" s="132" t="str">
        <f t="shared" si="164"/>
        <v/>
      </c>
      <c r="BC648" s="132" t="str">
        <f t="shared" si="174"/>
        <v/>
      </c>
      <c r="BD648" s="132" t="str">
        <f t="shared" si="175"/>
        <v/>
      </c>
      <c r="BE648" s="132" t="str">
        <f t="shared" si="180"/>
        <v/>
      </c>
      <c r="BF648" s="132" t="str">
        <f t="shared" si="176"/>
        <v/>
      </c>
      <c r="BG648" s="132" t="str">
        <f t="shared" si="177"/>
        <v/>
      </c>
      <c r="BH648" s="132" t="str">
        <f t="shared" si="178"/>
        <v/>
      </c>
      <c r="BI648" s="125"/>
    </row>
    <row r="649" spans="1:61" s="132" customFormat="1" ht="13">
      <c r="A649" s="125" t="str">
        <f t="shared" si="165"/>
        <v/>
      </c>
      <c r="B649" s="130" t="str">
        <f t="shared" si="166"/>
        <v/>
      </c>
      <c r="C649" s="131"/>
      <c r="D649" s="125">
        <v>615</v>
      </c>
      <c r="E649" s="125" t="str">
        <f t="shared" si="167"/>
        <v/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35"/>
      <c r="AI649" s="125" t="str">
        <f t="shared" si="168"/>
        <v/>
      </c>
      <c r="AJ649" s="18"/>
      <c r="AK649" s="35"/>
      <c r="AL649" s="5"/>
      <c r="AM649" s="5"/>
      <c r="AN649" s="5"/>
      <c r="AO649" s="5"/>
      <c r="AP649" s="5"/>
      <c r="AQ649" s="133" t="str">
        <f t="shared" si="169"/>
        <v/>
      </c>
      <c r="AR649" s="133" t="str">
        <f t="shared" si="179"/>
        <v/>
      </c>
      <c r="AS649" s="7" t="str">
        <f>UPPER(IF($AH649="","",IF(COUNTIF($AS$34:$AS648,$AH649)&lt;1,$AH649,"")))</f>
        <v/>
      </c>
      <c r="AT649" s="133" t="str">
        <f t="shared" si="170"/>
        <v/>
      </c>
      <c r="AU649" s="19"/>
      <c r="AV649" s="16"/>
      <c r="AW649" s="134" t="str">
        <f t="shared" si="171"/>
        <v/>
      </c>
      <c r="AX649" s="5"/>
      <c r="AY649" s="144"/>
      <c r="AZ649" s="132" t="str">
        <f t="shared" si="172"/>
        <v/>
      </c>
      <c r="BA649" s="132" t="str">
        <f t="shared" si="173"/>
        <v/>
      </c>
      <c r="BB649" s="132" t="str">
        <f t="shared" si="164"/>
        <v/>
      </c>
      <c r="BC649" s="132" t="str">
        <f t="shared" si="174"/>
        <v/>
      </c>
      <c r="BD649" s="132" t="str">
        <f t="shared" si="175"/>
        <v/>
      </c>
      <c r="BE649" s="132" t="str">
        <f t="shared" si="180"/>
        <v/>
      </c>
      <c r="BF649" s="132" t="str">
        <f t="shared" si="176"/>
        <v/>
      </c>
      <c r="BG649" s="132" t="str">
        <f t="shared" si="177"/>
        <v/>
      </c>
      <c r="BH649" s="132" t="str">
        <f t="shared" si="178"/>
        <v/>
      </c>
      <c r="BI649" s="125"/>
    </row>
    <row r="650" spans="1:61" s="132" customFormat="1" ht="13">
      <c r="A650" s="125" t="str">
        <f t="shared" si="165"/>
        <v/>
      </c>
      <c r="B650" s="130" t="str">
        <f t="shared" si="166"/>
        <v/>
      </c>
      <c r="C650" s="131"/>
      <c r="D650" s="125">
        <v>616</v>
      </c>
      <c r="E650" s="125" t="str">
        <f t="shared" si="167"/>
        <v/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35"/>
      <c r="AI650" s="125" t="str">
        <f t="shared" si="168"/>
        <v/>
      </c>
      <c r="AJ650" s="18"/>
      <c r="AK650" s="35"/>
      <c r="AL650" s="5"/>
      <c r="AM650" s="5"/>
      <c r="AN650" s="5"/>
      <c r="AO650" s="5"/>
      <c r="AP650" s="5"/>
      <c r="AQ650" s="133" t="str">
        <f t="shared" si="169"/>
        <v/>
      </c>
      <c r="AR650" s="133" t="str">
        <f t="shared" si="179"/>
        <v/>
      </c>
      <c r="AS650" s="7" t="str">
        <f>UPPER(IF($AH650="","",IF(COUNTIF($AS$34:$AS649,$AH650)&lt;1,$AH650,"")))</f>
        <v/>
      </c>
      <c r="AT650" s="133" t="str">
        <f t="shared" si="170"/>
        <v/>
      </c>
      <c r="AU650" s="19"/>
      <c r="AV650" s="16"/>
      <c r="AW650" s="134" t="str">
        <f t="shared" si="171"/>
        <v/>
      </c>
      <c r="AX650" s="5"/>
      <c r="AY650" s="144"/>
      <c r="AZ650" s="132" t="str">
        <f t="shared" si="172"/>
        <v/>
      </c>
      <c r="BA650" s="132" t="str">
        <f t="shared" si="173"/>
        <v/>
      </c>
      <c r="BB650" s="132" t="str">
        <f t="shared" si="164"/>
        <v/>
      </c>
      <c r="BC650" s="132" t="str">
        <f t="shared" si="174"/>
        <v/>
      </c>
      <c r="BD650" s="132" t="str">
        <f t="shared" si="175"/>
        <v/>
      </c>
      <c r="BE650" s="132" t="str">
        <f t="shared" si="180"/>
        <v/>
      </c>
      <c r="BF650" s="132" t="str">
        <f t="shared" si="176"/>
        <v/>
      </c>
      <c r="BG650" s="132" t="str">
        <f t="shared" si="177"/>
        <v/>
      </c>
      <c r="BH650" s="132" t="str">
        <f t="shared" si="178"/>
        <v/>
      </c>
      <c r="BI650" s="125"/>
    </row>
    <row r="651" spans="1:61" s="132" customFormat="1" ht="13">
      <c r="A651" s="125" t="str">
        <f t="shared" si="165"/>
        <v/>
      </c>
      <c r="B651" s="130" t="str">
        <f t="shared" si="166"/>
        <v/>
      </c>
      <c r="C651" s="131"/>
      <c r="D651" s="125">
        <v>617</v>
      </c>
      <c r="E651" s="125" t="str">
        <f t="shared" si="167"/>
        <v/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35"/>
      <c r="AI651" s="125" t="str">
        <f t="shared" si="168"/>
        <v/>
      </c>
      <c r="AJ651" s="18"/>
      <c r="AK651" s="35"/>
      <c r="AL651" s="5"/>
      <c r="AM651" s="5"/>
      <c r="AN651" s="5"/>
      <c r="AO651" s="5"/>
      <c r="AP651" s="5"/>
      <c r="AQ651" s="133" t="str">
        <f t="shared" si="169"/>
        <v/>
      </c>
      <c r="AR651" s="133" t="str">
        <f t="shared" si="179"/>
        <v/>
      </c>
      <c r="AS651" s="7" t="str">
        <f>UPPER(IF($AH651="","",IF(COUNTIF($AS$34:$AS650,$AH651)&lt;1,$AH651,"")))</f>
        <v/>
      </c>
      <c r="AT651" s="133" t="str">
        <f t="shared" si="170"/>
        <v/>
      </c>
      <c r="AU651" s="19"/>
      <c r="AV651" s="16"/>
      <c r="AW651" s="134" t="str">
        <f t="shared" si="171"/>
        <v/>
      </c>
      <c r="AX651" s="5"/>
      <c r="AY651" s="144"/>
      <c r="AZ651" s="132" t="str">
        <f t="shared" si="172"/>
        <v/>
      </c>
      <c r="BA651" s="132" t="str">
        <f t="shared" si="173"/>
        <v/>
      </c>
      <c r="BB651" s="132" t="str">
        <f t="shared" si="164"/>
        <v/>
      </c>
      <c r="BC651" s="132" t="str">
        <f t="shared" si="174"/>
        <v/>
      </c>
      <c r="BD651" s="132" t="str">
        <f t="shared" si="175"/>
        <v/>
      </c>
      <c r="BE651" s="132" t="str">
        <f t="shared" si="180"/>
        <v/>
      </c>
      <c r="BF651" s="132" t="str">
        <f t="shared" si="176"/>
        <v/>
      </c>
      <c r="BG651" s="132" t="str">
        <f t="shared" si="177"/>
        <v/>
      </c>
      <c r="BH651" s="132" t="str">
        <f t="shared" si="178"/>
        <v/>
      </c>
      <c r="BI651" s="125"/>
    </row>
    <row r="652" spans="1:61" s="132" customFormat="1" ht="13">
      <c r="A652" s="125" t="str">
        <f t="shared" si="165"/>
        <v/>
      </c>
      <c r="B652" s="130" t="str">
        <f t="shared" si="166"/>
        <v/>
      </c>
      <c r="C652" s="131"/>
      <c r="D652" s="125">
        <v>618</v>
      </c>
      <c r="E652" s="125" t="str">
        <f t="shared" si="167"/>
        <v/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35"/>
      <c r="AI652" s="125" t="str">
        <f t="shared" si="168"/>
        <v/>
      </c>
      <c r="AJ652" s="18"/>
      <c r="AK652" s="35"/>
      <c r="AL652" s="5"/>
      <c r="AM652" s="5"/>
      <c r="AN652" s="5"/>
      <c r="AO652" s="5"/>
      <c r="AP652" s="5"/>
      <c r="AQ652" s="133" t="str">
        <f t="shared" si="169"/>
        <v/>
      </c>
      <c r="AR652" s="133" t="str">
        <f t="shared" si="179"/>
        <v/>
      </c>
      <c r="AS652" s="7" t="str">
        <f>UPPER(IF($AH652="","",IF(COUNTIF($AS$34:$AS651,$AH652)&lt;1,$AH652,"")))</f>
        <v/>
      </c>
      <c r="AT652" s="133" t="str">
        <f t="shared" si="170"/>
        <v/>
      </c>
      <c r="AU652" s="19"/>
      <c r="AV652" s="16"/>
      <c r="AW652" s="134" t="str">
        <f t="shared" si="171"/>
        <v/>
      </c>
      <c r="AX652" s="5"/>
      <c r="AY652" s="144"/>
      <c r="AZ652" s="132" t="str">
        <f t="shared" si="172"/>
        <v/>
      </c>
      <c r="BA652" s="132" t="str">
        <f t="shared" si="173"/>
        <v/>
      </c>
      <c r="BB652" s="132" t="str">
        <f t="shared" si="164"/>
        <v/>
      </c>
      <c r="BC652" s="132" t="str">
        <f t="shared" si="174"/>
        <v/>
      </c>
      <c r="BD652" s="132" t="str">
        <f t="shared" si="175"/>
        <v/>
      </c>
      <c r="BE652" s="132" t="str">
        <f t="shared" si="180"/>
        <v/>
      </c>
      <c r="BF652" s="132" t="str">
        <f t="shared" si="176"/>
        <v/>
      </c>
      <c r="BG652" s="132" t="str">
        <f t="shared" si="177"/>
        <v/>
      </c>
      <c r="BH652" s="132" t="str">
        <f t="shared" si="178"/>
        <v/>
      </c>
      <c r="BI652" s="125"/>
    </row>
    <row r="653" spans="1:61" s="132" customFormat="1" ht="13">
      <c r="A653" s="125" t="str">
        <f t="shared" si="165"/>
        <v/>
      </c>
      <c r="B653" s="130" t="str">
        <f t="shared" si="166"/>
        <v/>
      </c>
      <c r="C653" s="131"/>
      <c r="D653" s="125">
        <v>619</v>
      </c>
      <c r="E653" s="125" t="str">
        <f t="shared" si="167"/>
        <v/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35"/>
      <c r="AI653" s="125" t="str">
        <f t="shared" si="168"/>
        <v/>
      </c>
      <c r="AJ653" s="18"/>
      <c r="AK653" s="35"/>
      <c r="AL653" s="5"/>
      <c r="AM653" s="5"/>
      <c r="AN653" s="5"/>
      <c r="AO653" s="5"/>
      <c r="AP653" s="5"/>
      <c r="AQ653" s="133" t="str">
        <f t="shared" si="169"/>
        <v/>
      </c>
      <c r="AR653" s="133" t="str">
        <f t="shared" si="179"/>
        <v/>
      </c>
      <c r="AS653" s="7" t="str">
        <f>UPPER(IF($AH653="","",IF(COUNTIF($AS$34:$AS652,$AH653)&lt;1,$AH653,"")))</f>
        <v/>
      </c>
      <c r="AT653" s="133" t="str">
        <f t="shared" si="170"/>
        <v/>
      </c>
      <c r="AU653" s="19"/>
      <c r="AV653" s="16"/>
      <c r="AW653" s="134" t="str">
        <f t="shared" si="171"/>
        <v/>
      </c>
      <c r="AX653" s="5"/>
      <c r="AY653" s="144"/>
      <c r="AZ653" s="132" t="str">
        <f t="shared" si="172"/>
        <v/>
      </c>
      <c r="BA653" s="132" t="str">
        <f t="shared" si="173"/>
        <v/>
      </c>
      <c r="BB653" s="132" t="str">
        <f t="shared" si="164"/>
        <v/>
      </c>
      <c r="BC653" s="132" t="str">
        <f t="shared" si="174"/>
        <v/>
      </c>
      <c r="BD653" s="132" t="str">
        <f t="shared" si="175"/>
        <v/>
      </c>
      <c r="BE653" s="132" t="str">
        <f t="shared" si="180"/>
        <v/>
      </c>
      <c r="BF653" s="132" t="str">
        <f t="shared" si="176"/>
        <v/>
      </c>
      <c r="BG653" s="132" t="str">
        <f t="shared" si="177"/>
        <v/>
      </c>
      <c r="BH653" s="132" t="str">
        <f t="shared" si="178"/>
        <v/>
      </c>
      <c r="BI653" s="125"/>
    </row>
    <row r="654" spans="1:61" s="132" customFormat="1" ht="13">
      <c r="A654" s="125" t="str">
        <f t="shared" si="165"/>
        <v/>
      </c>
      <c r="B654" s="130" t="str">
        <f t="shared" si="166"/>
        <v/>
      </c>
      <c r="C654" s="131"/>
      <c r="D654" s="125">
        <v>620</v>
      </c>
      <c r="E654" s="125" t="str">
        <f t="shared" si="167"/>
        <v/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35"/>
      <c r="AI654" s="125" t="str">
        <f t="shared" si="168"/>
        <v/>
      </c>
      <c r="AJ654" s="18"/>
      <c r="AK654" s="35"/>
      <c r="AL654" s="5"/>
      <c r="AM654" s="5"/>
      <c r="AN654" s="5"/>
      <c r="AO654" s="5"/>
      <c r="AP654" s="5"/>
      <c r="AQ654" s="133" t="str">
        <f t="shared" si="169"/>
        <v/>
      </c>
      <c r="AR654" s="133" t="str">
        <f t="shared" si="179"/>
        <v/>
      </c>
      <c r="AS654" s="7" t="str">
        <f>UPPER(IF($AH654="","",IF(COUNTIF($AS$34:$AS653,$AH654)&lt;1,$AH654,"")))</f>
        <v/>
      </c>
      <c r="AT654" s="133" t="str">
        <f t="shared" si="170"/>
        <v/>
      </c>
      <c r="AU654" s="19"/>
      <c r="AV654" s="16"/>
      <c r="AW654" s="134" t="str">
        <f t="shared" si="171"/>
        <v/>
      </c>
      <c r="AX654" s="5"/>
      <c r="AY654" s="144"/>
      <c r="AZ654" s="132" t="str">
        <f t="shared" si="172"/>
        <v/>
      </c>
      <c r="BA654" s="132" t="str">
        <f t="shared" si="173"/>
        <v/>
      </c>
      <c r="BB654" s="132" t="str">
        <f t="shared" si="164"/>
        <v/>
      </c>
      <c r="BC654" s="132" t="str">
        <f t="shared" si="174"/>
        <v/>
      </c>
      <c r="BD654" s="132" t="str">
        <f t="shared" si="175"/>
        <v/>
      </c>
      <c r="BE654" s="132" t="str">
        <f t="shared" si="180"/>
        <v/>
      </c>
      <c r="BF654" s="132" t="str">
        <f t="shared" si="176"/>
        <v/>
      </c>
      <c r="BG654" s="132" t="str">
        <f t="shared" si="177"/>
        <v/>
      </c>
      <c r="BH654" s="132" t="str">
        <f t="shared" si="178"/>
        <v/>
      </c>
      <c r="BI654" s="125"/>
    </row>
    <row r="655" spans="1:61" s="132" customFormat="1" ht="13">
      <c r="A655" s="125" t="str">
        <f t="shared" si="165"/>
        <v/>
      </c>
      <c r="B655" s="130" t="str">
        <f t="shared" si="166"/>
        <v/>
      </c>
      <c r="C655" s="131"/>
      <c r="D655" s="125">
        <v>621</v>
      </c>
      <c r="E655" s="125" t="str">
        <f t="shared" si="167"/>
        <v/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35"/>
      <c r="AI655" s="125" t="str">
        <f t="shared" si="168"/>
        <v/>
      </c>
      <c r="AJ655" s="18"/>
      <c r="AK655" s="35"/>
      <c r="AL655" s="5"/>
      <c r="AM655" s="5"/>
      <c r="AN655" s="5"/>
      <c r="AO655" s="5"/>
      <c r="AP655" s="5"/>
      <c r="AQ655" s="133" t="str">
        <f t="shared" si="169"/>
        <v/>
      </c>
      <c r="AR655" s="133" t="str">
        <f t="shared" si="179"/>
        <v/>
      </c>
      <c r="AS655" s="7" t="str">
        <f>UPPER(IF($AH655="","",IF(COUNTIF($AS$34:$AS654,$AH655)&lt;1,$AH655,"")))</f>
        <v/>
      </c>
      <c r="AT655" s="133" t="str">
        <f t="shared" si="170"/>
        <v/>
      </c>
      <c r="AU655" s="19"/>
      <c r="AV655" s="16"/>
      <c r="AW655" s="134" t="str">
        <f t="shared" si="171"/>
        <v/>
      </c>
      <c r="AX655" s="5"/>
      <c r="AY655" s="144"/>
      <c r="AZ655" s="132" t="str">
        <f t="shared" si="172"/>
        <v/>
      </c>
      <c r="BA655" s="132" t="str">
        <f t="shared" si="173"/>
        <v/>
      </c>
      <c r="BB655" s="132" t="str">
        <f t="shared" si="164"/>
        <v/>
      </c>
      <c r="BC655" s="132" t="str">
        <f t="shared" si="174"/>
        <v/>
      </c>
      <c r="BD655" s="132" t="str">
        <f t="shared" si="175"/>
        <v/>
      </c>
      <c r="BE655" s="132" t="str">
        <f t="shared" si="180"/>
        <v/>
      </c>
      <c r="BF655" s="132" t="str">
        <f t="shared" si="176"/>
        <v/>
      </c>
      <c r="BG655" s="132" t="str">
        <f t="shared" si="177"/>
        <v/>
      </c>
      <c r="BH655" s="132" t="str">
        <f t="shared" si="178"/>
        <v/>
      </c>
      <c r="BI655" s="125"/>
    </row>
    <row r="656" spans="1:61" s="132" customFormat="1" ht="13">
      <c r="A656" s="125" t="str">
        <f t="shared" si="165"/>
        <v/>
      </c>
      <c r="B656" s="130" t="str">
        <f t="shared" si="166"/>
        <v/>
      </c>
      <c r="C656" s="131"/>
      <c r="D656" s="125">
        <v>622</v>
      </c>
      <c r="E656" s="125" t="str">
        <f t="shared" si="167"/>
        <v/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35"/>
      <c r="AI656" s="125" t="str">
        <f t="shared" si="168"/>
        <v/>
      </c>
      <c r="AJ656" s="18"/>
      <c r="AK656" s="35"/>
      <c r="AL656" s="5"/>
      <c r="AM656" s="5"/>
      <c r="AN656" s="5"/>
      <c r="AO656" s="5"/>
      <c r="AP656" s="5"/>
      <c r="AQ656" s="133" t="str">
        <f t="shared" si="169"/>
        <v/>
      </c>
      <c r="AR656" s="133" t="str">
        <f t="shared" si="179"/>
        <v/>
      </c>
      <c r="AS656" s="7" t="str">
        <f>UPPER(IF($AH656="","",IF(COUNTIF($AS$34:$AS655,$AH656)&lt;1,$AH656,"")))</f>
        <v/>
      </c>
      <c r="AT656" s="133" t="str">
        <f t="shared" si="170"/>
        <v/>
      </c>
      <c r="AU656" s="19"/>
      <c r="AV656" s="16"/>
      <c r="AW656" s="134" t="str">
        <f t="shared" si="171"/>
        <v/>
      </c>
      <c r="AX656" s="5"/>
      <c r="AY656" s="144"/>
      <c r="AZ656" s="132" t="str">
        <f t="shared" si="172"/>
        <v/>
      </c>
      <c r="BA656" s="132" t="str">
        <f t="shared" si="173"/>
        <v/>
      </c>
      <c r="BB656" s="132" t="str">
        <f t="shared" si="164"/>
        <v/>
      </c>
      <c r="BC656" s="132" t="str">
        <f t="shared" si="174"/>
        <v/>
      </c>
      <c r="BD656" s="132" t="str">
        <f t="shared" si="175"/>
        <v/>
      </c>
      <c r="BE656" s="132" t="str">
        <f t="shared" si="180"/>
        <v/>
      </c>
      <c r="BF656" s="132" t="str">
        <f t="shared" si="176"/>
        <v/>
      </c>
      <c r="BG656" s="132" t="str">
        <f t="shared" si="177"/>
        <v/>
      </c>
      <c r="BH656" s="132" t="str">
        <f t="shared" si="178"/>
        <v/>
      </c>
      <c r="BI656" s="125"/>
    </row>
    <row r="657" spans="1:61" s="132" customFormat="1" ht="13">
      <c r="A657" s="125" t="str">
        <f t="shared" si="165"/>
        <v/>
      </c>
      <c r="B657" s="130" t="str">
        <f t="shared" si="166"/>
        <v/>
      </c>
      <c r="C657" s="131"/>
      <c r="D657" s="125">
        <v>623</v>
      </c>
      <c r="E657" s="125" t="str">
        <f t="shared" si="167"/>
        <v/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35"/>
      <c r="AI657" s="125" t="str">
        <f t="shared" si="168"/>
        <v/>
      </c>
      <c r="AJ657" s="18"/>
      <c r="AK657" s="35"/>
      <c r="AL657" s="5"/>
      <c r="AM657" s="5"/>
      <c r="AN657" s="5"/>
      <c r="AO657" s="5"/>
      <c r="AP657" s="5"/>
      <c r="AQ657" s="133" t="str">
        <f t="shared" si="169"/>
        <v/>
      </c>
      <c r="AR657" s="133" t="str">
        <f t="shared" si="179"/>
        <v/>
      </c>
      <c r="AS657" s="7" t="str">
        <f>UPPER(IF($AH657="","",IF(COUNTIF($AS$34:$AS656,$AH657)&lt;1,$AH657,"")))</f>
        <v/>
      </c>
      <c r="AT657" s="133" t="str">
        <f t="shared" si="170"/>
        <v/>
      </c>
      <c r="AU657" s="19"/>
      <c r="AV657" s="16"/>
      <c r="AW657" s="134" t="str">
        <f t="shared" si="171"/>
        <v/>
      </c>
      <c r="AX657" s="5"/>
      <c r="AY657" s="144"/>
      <c r="AZ657" s="132" t="str">
        <f t="shared" si="172"/>
        <v/>
      </c>
      <c r="BA657" s="132" t="str">
        <f t="shared" si="173"/>
        <v/>
      </c>
      <c r="BB657" s="132" t="str">
        <f t="shared" si="164"/>
        <v/>
      </c>
      <c r="BC657" s="132" t="str">
        <f t="shared" si="174"/>
        <v/>
      </c>
      <c r="BD657" s="132" t="str">
        <f t="shared" si="175"/>
        <v/>
      </c>
      <c r="BE657" s="132" t="str">
        <f t="shared" si="180"/>
        <v/>
      </c>
      <c r="BF657" s="132" t="str">
        <f t="shared" si="176"/>
        <v/>
      </c>
      <c r="BG657" s="132" t="str">
        <f t="shared" si="177"/>
        <v/>
      </c>
      <c r="BH657" s="132" t="str">
        <f t="shared" si="178"/>
        <v/>
      </c>
      <c r="BI657" s="125"/>
    </row>
    <row r="658" spans="1:61" s="132" customFormat="1" ht="13">
      <c r="A658" s="125" t="str">
        <f t="shared" si="165"/>
        <v/>
      </c>
      <c r="B658" s="130" t="str">
        <f t="shared" si="166"/>
        <v/>
      </c>
      <c r="C658" s="131"/>
      <c r="D658" s="125">
        <v>624</v>
      </c>
      <c r="E658" s="125" t="str">
        <f t="shared" si="167"/>
        <v/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35"/>
      <c r="AI658" s="125" t="str">
        <f t="shared" si="168"/>
        <v/>
      </c>
      <c r="AJ658" s="18"/>
      <c r="AK658" s="35"/>
      <c r="AL658" s="5"/>
      <c r="AM658" s="5"/>
      <c r="AN658" s="5"/>
      <c r="AO658" s="5"/>
      <c r="AP658" s="5"/>
      <c r="AQ658" s="133" t="str">
        <f t="shared" si="169"/>
        <v/>
      </c>
      <c r="AR658" s="133" t="str">
        <f t="shared" si="179"/>
        <v/>
      </c>
      <c r="AS658" s="7" t="str">
        <f>UPPER(IF($AH658="","",IF(COUNTIF($AS$34:$AS657,$AH658)&lt;1,$AH658,"")))</f>
        <v/>
      </c>
      <c r="AT658" s="133" t="str">
        <f t="shared" si="170"/>
        <v/>
      </c>
      <c r="AU658" s="19"/>
      <c r="AV658" s="16"/>
      <c r="AW658" s="134" t="str">
        <f t="shared" si="171"/>
        <v/>
      </c>
      <c r="AX658" s="5"/>
      <c r="AY658" s="144"/>
      <c r="AZ658" s="132" t="str">
        <f t="shared" si="172"/>
        <v/>
      </c>
      <c r="BA658" s="132" t="str">
        <f t="shared" si="173"/>
        <v/>
      </c>
      <c r="BB658" s="132" t="str">
        <f t="shared" si="164"/>
        <v/>
      </c>
      <c r="BC658" s="132" t="str">
        <f t="shared" si="174"/>
        <v/>
      </c>
      <c r="BD658" s="132" t="str">
        <f t="shared" si="175"/>
        <v/>
      </c>
      <c r="BE658" s="132" t="str">
        <f t="shared" si="180"/>
        <v/>
      </c>
      <c r="BF658" s="132" t="str">
        <f t="shared" si="176"/>
        <v/>
      </c>
      <c r="BG658" s="132" t="str">
        <f t="shared" si="177"/>
        <v/>
      </c>
      <c r="BH658" s="132" t="str">
        <f t="shared" si="178"/>
        <v/>
      </c>
      <c r="BI658" s="125"/>
    </row>
    <row r="659" spans="1:61" s="132" customFormat="1" ht="13">
      <c r="A659" s="125" t="str">
        <f t="shared" si="165"/>
        <v/>
      </c>
      <c r="B659" s="130" t="str">
        <f t="shared" si="166"/>
        <v/>
      </c>
      <c r="C659" s="131"/>
      <c r="D659" s="125">
        <v>625</v>
      </c>
      <c r="E659" s="125" t="str">
        <f t="shared" si="167"/>
        <v/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35"/>
      <c r="AI659" s="125" t="str">
        <f t="shared" si="168"/>
        <v/>
      </c>
      <c r="AJ659" s="18"/>
      <c r="AK659" s="35"/>
      <c r="AL659" s="5"/>
      <c r="AM659" s="5"/>
      <c r="AN659" s="5"/>
      <c r="AO659" s="5"/>
      <c r="AP659" s="5"/>
      <c r="AQ659" s="133" t="str">
        <f t="shared" si="169"/>
        <v/>
      </c>
      <c r="AR659" s="133" t="str">
        <f t="shared" si="179"/>
        <v/>
      </c>
      <c r="AS659" s="7" t="str">
        <f>UPPER(IF($AH659="","",IF(COUNTIF($AS$34:$AS658,$AH659)&lt;1,$AH659,"")))</f>
        <v/>
      </c>
      <c r="AT659" s="133" t="str">
        <f t="shared" si="170"/>
        <v/>
      </c>
      <c r="AU659" s="19"/>
      <c r="AV659" s="16"/>
      <c r="AW659" s="134" t="str">
        <f t="shared" si="171"/>
        <v/>
      </c>
      <c r="AX659" s="5"/>
      <c r="AY659" s="144"/>
      <c r="AZ659" s="132" t="str">
        <f t="shared" si="172"/>
        <v/>
      </c>
      <c r="BA659" s="132" t="str">
        <f t="shared" si="173"/>
        <v/>
      </c>
      <c r="BB659" s="132" t="str">
        <f t="shared" si="164"/>
        <v/>
      </c>
      <c r="BC659" s="132" t="str">
        <f t="shared" si="174"/>
        <v/>
      </c>
      <c r="BD659" s="132" t="str">
        <f t="shared" si="175"/>
        <v/>
      </c>
      <c r="BE659" s="132" t="str">
        <f t="shared" si="180"/>
        <v/>
      </c>
      <c r="BF659" s="132" t="str">
        <f t="shared" si="176"/>
        <v/>
      </c>
      <c r="BG659" s="132" t="str">
        <f t="shared" si="177"/>
        <v/>
      </c>
      <c r="BH659" s="132" t="str">
        <f t="shared" si="178"/>
        <v/>
      </c>
      <c r="BI659" s="125"/>
    </row>
    <row r="660" spans="1:61" s="132" customFormat="1" ht="13">
      <c r="A660" s="125" t="str">
        <f t="shared" si="165"/>
        <v/>
      </c>
      <c r="B660" s="130" t="str">
        <f t="shared" si="166"/>
        <v/>
      </c>
      <c r="C660" s="131"/>
      <c r="D660" s="125">
        <v>626</v>
      </c>
      <c r="E660" s="125" t="str">
        <f t="shared" si="167"/>
        <v/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35"/>
      <c r="AI660" s="125" t="str">
        <f t="shared" si="168"/>
        <v/>
      </c>
      <c r="AJ660" s="18"/>
      <c r="AK660" s="35"/>
      <c r="AL660" s="5"/>
      <c r="AM660" s="5"/>
      <c r="AN660" s="5"/>
      <c r="AO660" s="5"/>
      <c r="AP660" s="5"/>
      <c r="AQ660" s="133" t="str">
        <f t="shared" si="169"/>
        <v/>
      </c>
      <c r="AR660" s="133" t="str">
        <f t="shared" si="179"/>
        <v/>
      </c>
      <c r="AS660" s="7" t="str">
        <f>UPPER(IF($AH660="","",IF(COUNTIF($AS$34:$AS659,$AH660)&lt;1,$AH660,"")))</f>
        <v/>
      </c>
      <c r="AT660" s="133" t="str">
        <f t="shared" si="170"/>
        <v/>
      </c>
      <c r="AU660" s="19"/>
      <c r="AV660" s="16"/>
      <c r="AW660" s="134" t="str">
        <f t="shared" si="171"/>
        <v/>
      </c>
      <c r="AX660" s="5"/>
      <c r="AY660" s="144"/>
      <c r="AZ660" s="132" t="str">
        <f t="shared" si="172"/>
        <v/>
      </c>
      <c r="BA660" s="132" t="str">
        <f t="shared" si="173"/>
        <v/>
      </c>
      <c r="BB660" s="132" t="str">
        <f t="shared" si="164"/>
        <v/>
      </c>
      <c r="BC660" s="132" t="str">
        <f t="shared" si="174"/>
        <v/>
      </c>
      <c r="BD660" s="132" t="str">
        <f t="shared" si="175"/>
        <v/>
      </c>
      <c r="BE660" s="132" t="str">
        <f t="shared" si="180"/>
        <v/>
      </c>
      <c r="BF660" s="132" t="str">
        <f t="shared" si="176"/>
        <v/>
      </c>
      <c r="BG660" s="132" t="str">
        <f t="shared" si="177"/>
        <v/>
      </c>
      <c r="BH660" s="132" t="str">
        <f t="shared" si="178"/>
        <v/>
      </c>
      <c r="BI660" s="125"/>
    </row>
    <row r="661" spans="1:61" s="132" customFormat="1" ht="13">
      <c r="A661" s="125" t="str">
        <f t="shared" si="165"/>
        <v/>
      </c>
      <c r="B661" s="130" t="str">
        <f t="shared" si="166"/>
        <v/>
      </c>
      <c r="C661" s="131"/>
      <c r="D661" s="125">
        <v>627</v>
      </c>
      <c r="E661" s="125" t="str">
        <f t="shared" si="167"/>
        <v/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35"/>
      <c r="AI661" s="125" t="str">
        <f t="shared" si="168"/>
        <v/>
      </c>
      <c r="AJ661" s="18"/>
      <c r="AK661" s="35"/>
      <c r="AL661" s="5"/>
      <c r="AM661" s="5"/>
      <c r="AN661" s="5"/>
      <c r="AO661" s="5"/>
      <c r="AP661" s="5"/>
      <c r="AQ661" s="133" t="str">
        <f t="shared" si="169"/>
        <v/>
      </c>
      <c r="AR661" s="133" t="str">
        <f t="shared" si="179"/>
        <v/>
      </c>
      <c r="AS661" s="7" t="str">
        <f>UPPER(IF($AH661="","",IF(COUNTIF($AS$34:$AS660,$AH661)&lt;1,$AH661,"")))</f>
        <v/>
      </c>
      <c r="AT661" s="133" t="str">
        <f t="shared" si="170"/>
        <v/>
      </c>
      <c r="AU661" s="19"/>
      <c r="AV661" s="16"/>
      <c r="AW661" s="134" t="str">
        <f t="shared" si="171"/>
        <v/>
      </c>
      <c r="AX661" s="5"/>
      <c r="AY661" s="144"/>
      <c r="AZ661" s="132" t="str">
        <f t="shared" si="172"/>
        <v/>
      </c>
      <c r="BA661" s="132" t="str">
        <f t="shared" si="173"/>
        <v/>
      </c>
      <c r="BB661" s="132" t="str">
        <f t="shared" ref="BB661:BB724" si="181">SUBSTITUTE(F661," ","")</f>
        <v/>
      </c>
      <c r="BC661" s="132" t="str">
        <f t="shared" si="174"/>
        <v/>
      </c>
      <c r="BD661" s="132" t="str">
        <f t="shared" si="175"/>
        <v/>
      </c>
      <c r="BE661" s="132" t="str">
        <f t="shared" si="180"/>
        <v/>
      </c>
      <c r="BF661" s="132" t="str">
        <f t="shared" si="176"/>
        <v/>
      </c>
      <c r="BG661" s="132" t="str">
        <f t="shared" si="177"/>
        <v/>
      </c>
      <c r="BH661" s="132" t="str">
        <f t="shared" si="178"/>
        <v/>
      </c>
      <c r="BI661" s="125"/>
    </row>
    <row r="662" spans="1:61" s="132" customFormat="1" ht="13">
      <c r="A662" s="125" t="str">
        <f t="shared" si="165"/>
        <v/>
      </c>
      <c r="B662" s="130" t="str">
        <f t="shared" si="166"/>
        <v/>
      </c>
      <c r="C662" s="131"/>
      <c r="D662" s="125">
        <v>628</v>
      </c>
      <c r="E662" s="125" t="str">
        <f t="shared" si="167"/>
        <v/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35"/>
      <c r="AI662" s="125" t="str">
        <f t="shared" si="168"/>
        <v/>
      </c>
      <c r="AJ662" s="18"/>
      <c r="AK662" s="35"/>
      <c r="AL662" s="5"/>
      <c r="AM662" s="5"/>
      <c r="AN662" s="5"/>
      <c r="AO662" s="5"/>
      <c r="AP662" s="5"/>
      <c r="AQ662" s="133" t="str">
        <f t="shared" si="169"/>
        <v/>
      </c>
      <c r="AR662" s="133" t="str">
        <f t="shared" si="179"/>
        <v/>
      </c>
      <c r="AS662" s="7" t="str">
        <f>UPPER(IF($AH662="","",IF(COUNTIF($AS$34:$AS661,$AH662)&lt;1,$AH662,"")))</f>
        <v/>
      </c>
      <c r="AT662" s="133" t="str">
        <f t="shared" si="170"/>
        <v/>
      </c>
      <c r="AU662" s="19"/>
      <c r="AV662" s="16"/>
      <c r="AW662" s="134" t="str">
        <f t="shared" si="171"/>
        <v/>
      </c>
      <c r="AX662" s="5"/>
      <c r="AY662" s="144"/>
      <c r="AZ662" s="132" t="str">
        <f t="shared" si="172"/>
        <v/>
      </c>
      <c r="BA662" s="132" t="str">
        <f t="shared" si="173"/>
        <v/>
      </c>
      <c r="BB662" s="132" t="str">
        <f t="shared" si="181"/>
        <v/>
      </c>
      <c r="BC662" s="132" t="str">
        <f t="shared" si="174"/>
        <v/>
      </c>
      <c r="BD662" s="132" t="str">
        <f t="shared" si="175"/>
        <v/>
      </c>
      <c r="BE662" s="132" t="str">
        <f t="shared" si="180"/>
        <v/>
      </c>
      <c r="BF662" s="132" t="str">
        <f t="shared" si="176"/>
        <v/>
      </c>
      <c r="BG662" s="132" t="str">
        <f t="shared" si="177"/>
        <v/>
      </c>
      <c r="BH662" s="132" t="str">
        <f t="shared" si="178"/>
        <v/>
      </c>
      <c r="BI662" s="125"/>
    </row>
    <row r="663" spans="1:61" s="132" customFormat="1" ht="13">
      <c r="A663" s="125" t="str">
        <f t="shared" si="165"/>
        <v/>
      </c>
      <c r="B663" s="130" t="str">
        <f t="shared" si="166"/>
        <v/>
      </c>
      <c r="C663" s="131"/>
      <c r="D663" s="125">
        <v>629</v>
      </c>
      <c r="E663" s="125" t="str">
        <f t="shared" si="167"/>
        <v/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35"/>
      <c r="AI663" s="125" t="str">
        <f t="shared" si="168"/>
        <v/>
      </c>
      <c r="AJ663" s="18"/>
      <c r="AK663" s="35"/>
      <c r="AL663" s="5"/>
      <c r="AM663" s="5"/>
      <c r="AN663" s="5"/>
      <c r="AO663" s="5"/>
      <c r="AP663" s="5"/>
      <c r="AQ663" s="133" t="str">
        <f t="shared" si="169"/>
        <v/>
      </c>
      <c r="AR663" s="133" t="str">
        <f t="shared" si="179"/>
        <v/>
      </c>
      <c r="AS663" s="7" t="str">
        <f>UPPER(IF($AH663="","",IF(COUNTIF($AS$34:$AS662,$AH663)&lt;1,$AH663,"")))</f>
        <v/>
      </c>
      <c r="AT663" s="133" t="str">
        <f t="shared" si="170"/>
        <v/>
      </c>
      <c r="AU663" s="19"/>
      <c r="AV663" s="16"/>
      <c r="AW663" s="134" t="str">
        <f t="shared" si="171"/>
        <v/>
      </c>
      <c r="AX663" s="5"/>
      <c r="AY663" s="144"/>
      <c r="AZ663" s="132" t="str">
        <f t="shared" si="172"/>
        <v/>
      </c>
      <c r="BA663" s="132" t="str">
        <f t="shared" si="173"/>
        <v/>
      </c>
      <c r="BB663" s="132" t="str">
        <f t="shared" si="181"/>
        <v/>
      </c>
      <c r="BC663" s="132" t="str">
        <f t="shared" si="174"/>
        <v/>
      </c>
      <c r="BD663" s="132" t="str">
        <f t="shared" si="175"/>
        <v/>
      </c>
      <c r="BE663" s="132" t="str">
        <f t="shared" si="180"/>
        <v/>
      </c>
      <c r="BF663" s="132" t="str">
        <f t="shared" si="176"/>
        <v/>
      </c>
      <c r="BG663" s="132" t="str">
        <f t="shared" si="177"/>
        <v/>
      </c>
      <c r="BH663" s="132" t="str">
        <f t="shared" si="178"/>
        <v/>
      </c>
      <c r="BI663" s="125"/>
    </row>
    <row r="664" spans="1:61" s="132" customFormat="1" ht="13">
      <c r="A664" s="125" t="str">
        <f t="shared" si="165"/>
        <v/>
      </c>
      <c r="B664" s="130" t="str">
        <f t="shared" si="166"/>
        <v/>
      </c>
      <c r="C664" s="131"/>
      <c r="D664" s="125">
        <v>630</v>
      </c>
      <c r="E664" s="125" t="str">
        <f t="shared" si="167"/>
        <v/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35"/>
      <c r="AI664" s="125" t="str">
        <f t="shared" si="168"/>
        <v/>
      </c>
      <c r="AJ664" s="18"/>
      <c r="AK664" s="35"/>
      <c r="AL664" s="5"/>
      <c r="AM664" s="5"/>
      <c r="AN664" s="5"/>
      <c r="AO664" s="5"/>
      <c r="AP664" s="5"/>
      <c r="AQ664" s="133" t="str">
        <f t="shared" si="169"/>
        <v/>
      </c>
      <c r="AR664" s="133" t="str">
        <f t="shared" si="179"/>
        <v/>
      </c>
      <c r="AS664" s="7" t="str">
        <f>UPPER(IF($AH664="","",IF(COUNTIF($AS$34:$AS663,$AH664)&lt;1,$AH664,"")))</f>
        <v/>
      </c>
      <c r="AT664" s="133" t="str">
        <f t="shared" si="170"/>
        <v/>
      </c>
      <c r="AU664" s="19"/>
      <c r="AV664" s="16"/>
      <c r="AW664" s="134" t="str">
        <f t="shared" si="171"/>
        <v/>
      </c>
      <c r="AX664" s="5"/>
      <c r="AY664" s="144"/>
      <c r="AZ664" s="132" t="str">
        <f t="shared" si="172"/>
        <v/>
      </c>
      <c r="BA664" s="132" t="str">
        <f t="shared" si="173"/>
        <v/>
      </c>
      <c r="BB664" s="132" t="str">
        <f t="shared" si="181"/>
        <v/>
      </c>
      <c r="BC664" s="132" t="str">
        <f t="shared" si="174"/>
        <v/>
      </c>
      <c r="BD664" s="132" t="str">
        <f t="shared" si="175"/>
        <v/>
      </c>
      <c r="BE664" s="132" t="str">
        <f t="shared" si="180"/>
        <v/>
      </c>
      <c r="BF664" s="132" t="str">
        <f t="shared" si="176"/>
        <v/>
      </c>
      <c r="BG664" s="132" t="str">
        <f t="shared" si="177"/>
        <v/>
      </c>
      <c r="BH664" s="132" t="str">
        <f t="shared" si="178"/>
        <v/>
      </c>
      <c r="BI664" s="125"/>
    </row>
    <row r="665" spans="1:61" s="132" customFormat="1" ht="13">
      <c r="A665" s="125" t="str">
        <f t="shared" si="165"/>
        <v/>
      </c>
      <c r="B665" s="130" t="str">
        <f t="shared" si="166"/>
        <v/>
      </c>
      <c r="C665" s="131"/>
      <c r="D665" s="125">
        <v>631</v>
      </c>
      <c r="E665" s="125" t="str">
        <f t="shared" si="167"/>
        <v/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35"/>
      <c r="AI665" s="125" t="str">
        <f t="shared" si="168"/>
        <v/>
      </c>
      <c r="AJ665" s="18"/>
      <c r="AK665" s="35"/>
      <c r="AL665" s="5"/>
      <c r="AM665" s="5"/>
      <c r="AN665" s="5"/>
      <c r="AO665" s="5"/>
      <c r="AP665" s="5"/>
      <c r="AQ665" s="133" t="str">
        <f t="shared" si="169"/>
        <v/>
      </c>
      <c r="AR665" s="133" t="str">
        <f t="shared" si="179"/>
        <v/>
      </c>
      <c r="AS665" s="7" t="str">
        <f>UPPER(IF($AH665="","",IF(COUNTIF($AS$34:$AS664,$AH665)&lt;1,$AH665,"")))</f>
        <v/>
      </c>
      <c r="AT665" s="133" t="str">
        <f t="shared" si="170"/>
        <v/>
      </c>
      <c r="AU665" s="19"/>
      <c r="AV665" s="16"/>
      <c r="AW665" s="134" t="str">
        <f t="shared" si="171"/>
        <v/>
      </c>
      <c r="AX665" s="5"/>
      <c r="AY665" s="144"/>
      <c r="AZ665" s="132" t="str">
        <f t="shared" si="172"/>
        <v/>
      </c>
      <c r="BA665" s="132" t="str">
        <f t="shared" si="173"/>
        <v/>
      </c>
      <c r="BB665" s="132" t="str">
        <f t="shared" si="181"/>
        <v/>
      </c>
      <c r="BC665" s="132" t="str">
        <f t="shared" si="174"/>
        <v/>
      </c>
      <c r="BD665" s="132" t="str">
        <f t="shared" si="175"/>
        <v/>
      </c>
      <c r="BE665" s="132" t="str">
        <f t="shared" si="180"/>
        <v/>
      </c>
      <c r="BF665" s="132" t="str">
        <f t="shared" si="176"/>
        <v/>
      </c>
      <c r="BG665" s="132" t="str">
        <f t="shared" si="177"/>
        <v/>
      </c>
      <c r="BH665" s="132" t="str">
        <f t="shared" si="178"/>
        <v/>
      </c>
      <c r="BI665" s="125"/>
    </row>
    <row r="666" spans="1:61" s="132" customFormat="1" ht="13">
      <c r="A666" s="125" t="str">
        <f t="shared" si="165"/>
        <v/>
      </c>
      <c r="B666" s="130" t="str">
        <f t="shared" si="166"/>
        <v/>
      </c>
      <c r="C666" s="131"/>
      <c r="D666" s="125">
        <v>632</v>
      </c>
      <c r="E666" s="125" t="str">
        <f t="shared" si="167"/>
        <v/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35"/>
      <c r="AI666" s="125" t="str">
        <f t="shared" si="168"/>
        <v/>
      </c>
      <c r="AJ666" s="18"/>
      <c r="AK666" s="35"/>
      <c r="AL666" s="5"/>
      <c r="AM666" s="5"/>
      <c r="AN666" s="5"/>
      <c r="AO666" s="5"/>
      <c r="AP666" s="5"/>
      <c r="AQ666" s="133" t="str">
        <f t="shared" si="169"/>
        <v/>
      </c>
      <c r="AR666" s="133" t="str">
        <f t="shared" si="179"/>
        <v/>
      </c>
      <c r="AS666" s="7" t="str">
        <f>UPPER(IF($AH666="","",IF(COUNTIF($AS$34:$AS665,$AH666)&lt;1,$AH666,"")))</f>
        <v/>
      </c>
      <c r="AT666" s="133" t="str">
        <f t="shared" si="170"/>
        <v/>
      </c>
      <c r="AU666" s="19"/>
      <c r="AV666" s="16"/>
      <c r="AW666" s="134" t="str">
        <f t="shared" si="171"/>
        <v/>
      </c>
      <c r="AX666" s="5"/>
      <c r="AY666" s="144"/>
      <c r="AZ666" s="132" t="str">
        <f t="shared" si="172"/>
        <v/>
      </c>
      <c r="BA666" s="132" t="str">
        <f t="shared" si="173"/>
        <v/>
      </c>
      <c r="BB666" s="132" t="str">
        <f t="shared" si="181"/>
        <v/>
      </c>
      <c r="BC666" s="132" t="str">
        <f t="shared" si="174"/>
        <v/>
      </c>
      <c r="BD666" s="132" t="str">
        <f t="shared" si="175"/>
        <v/>
      </c>
      <c r="BE666" s="132" t="str">
        <f t="shared" si="180"/>
        <v/>
      </c>
      <c r="BF666" s="132" t="str">
        <f t="shared" si="176"/>
        <v/>
      </c>
      <c r="BG666" s="132" t="str">
        <f t="shared" si="177"/>
        <v/>
      </c>
      <c r="BH666" s="132" t="str">
        <f t="shared" si="178"/>
        <v/>
      </c>
      <c r="BI666" s="125"/>
    </row>
    <row r="667" spans="1:61" s="132" customFormat="1" ht="13">
      <c r="A667" s="125" t="str">
        <f t="shared" si="165"/>
        <v/>
      </c>
      <c r="B667" s="130" t="str">
        <f t="shared" si="166"/>
        <v/>
      </c>
      <c r="C667" s="131"/>
      <c r="D667" s="125">
        <v>633</v>
      </c>
      <c r="E667" s="125" t="str">
        <f t="shared" si="167"/>
        <v/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35"/>
      <c r="AI667" s="125" t="str">
        <f t="shared" si="168"/>
        <v/>
      </c>
      <c r="AJ667" s="18"/>
      <c r="AK667" s="35"/>
      <c r="AL667" s="5"/>
      <c r="AM667" s="5"/>
      <c r="AN667" s="5"/>
      <c r="AO667" s="5"/>
      <c r="AP667" s="5"/>
      <c r="AQ667" s="133" t="str">
        <f t="shared" si="169"/>
        <v/>
      </c>
      <c r="AR667" s="133" t="str">
        <f t="shared" si="179"/>
        <v/>
      </c>
      <c r="AS667" s="7" t="str">
        <f>UPPER(IF($AH667="","",IF(COUNTIF($AS$34:$AS666,$AH667)&lt;1,$AH667,"")))</f>
        <v/>
      </c>
      <c r="AT667" s="133" t="str">
        <f t="shared" si="170"/>
        <v/>
      </c>
      <c r="AU667" s="19"/>
      <c r="AV667" s="16"/>
      <c r="AW667" s="134" t="str">
        <f t="shared" si="171"/>
        <v/>
      </c>
      <c r="AX667" s="5"/>
      <c r="AY667" s="144"/>
      <c r="AZ667" s="132" t="str">
        <f t="shared" si="172"/>
        <v/>
      </c>
      <c r="BA667" s="132" t="str">
        <f t="shared" si="173"/>
        <v/>
      </c>
      <c r="BB667" s="132" t="str">
        <f t="shared" si="181"/>
        <v/>
      </c>
      <c r="BC667" s="132" t="str">
        <f t="shared" si="174"/>
        <v/>
      </c>
      <c r="BD667" s="132" t="str">
        <f t="shared" si="175"/>
        <v/>
      </c>
      <c r="BE667" s="132" t="str">
        <f t="shared" si="180"/>
        <v/>
      </c>
      <c r="BF667" s="132" t="str">
        <f t="shared" si="176"/>
        <v/>
      </c>
      <c r="BG667" s="132" t="str">
        <f t="shared" si="177"/>
        <v/>
      </c>
      <c r="BH667" s="132" t="str">
        <f t="shared" si="178"/>
        <v/>
      </c>
      <c r="BI667" s="125"/>
    </row>
    <row r="668" spans="1:61" s="132" customFormat="1" ht="13">
      <c r="A668" s="125" t="str">
        <f t="shared" si="165"/>
        <v/>
      </c>
      <c r="B668" s="130" t="str">
        <f t="shared" si="166"/>
        <v/>
      </c>
      <c r="C668" s="131"/>
      <c r="D668" s="125">
        <v>634</v>
      </c>
      <c r="E668" s="125" t="str">
        <f t="shared" si="167"/>
        <v/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35"/>
      <c r="AI668" s="125" t="str">
        <f t="shared" si="168"/>
        <v/>
      </c>
      <c r="AJ668" s="18"/>
      <c r="AK668" s="35"/>
      <c r="AL668" s="5"/>
      <c r="AM668" s="5"/>
      <c r="AN668" s="5"/>
      <c r="AO668" s="5"/>
      <c r="AP668" s="5"/>
      <c r="AQ668" s="133" t="str">
        <f t="shared" si="169"/>
        <v/>
      </c>
      <c r="AR668" s="133" t="str">
        <f t="shared" si="179"/>
        <v/>
      </c>
      <c r="AS668" s="7" t="str">
        <f>UPPER(IF($AH668="","",IF(COUNTIF($AS$34:$AS667,$AH668)&lt;1,$AH668,"")))</f>
        <v/>
      </c>
      <c r="AT668" s="133" t="str">
        <f t="shared" si="170"/>
        <v/>
      </c>
      <c r="AU668" s="19"/>
      <c r="AV668" s="16"/>
      <c r="AW668" s="134" t="str">
        <f t="shared" si="171"/>
        <v/>
      </c>
      <c r="AX668" s="5"/>
      <c r="AY668" s="144"/>
      <c r="AZ668" s="132" t="str">
        <f t="shared" si="172"/>
        <v/>
      </c>
      <c r="BA668" s="132" t="str">
        <f t="shared" si="173"/>
        <v/>
      </c>
      <c r="BB668" s="132" t="str">
        <f t="shared" si="181"/>
        <v/>
      </c>
      <c r="BC668" s="132" t="str">
        <f t="shared" si="174"/>
        <v/>
      </c>
      <c r="BD668" s="132" t="str">
        <f t="shared" si="175"/>
        <v/>
      </c>
      <c r="BE668" s="132" t="str">
        <f t="shared" si="180"/>
        <v/>
      </c>
      <c r="BF668" s="132" t="str">
        <f t="shared" si="176"/>
        <v/>
      </c>
      <c r="BG668" s="132" t="str">
        <f t="shared" si="177"/>
        <v/>
      </c>
      <c r="BH668" s="132" t="str">
        <f t="shared" si="178"/>
        <v/>
      </c>
      <c r="BI668" s="125"/>
    </row>
    <row r="669" spans="1:61" s="132" customFormat="1" ht="13">
      <c r="A669" s="125" t="str">
        <f t="shared" si="165"/>
        <v/>
      </c>
      <c r="B669" s="130" t="str">
        <f t="shared" si="166"/>
        <v/>
      </c>
      <c r="C669" s="131"/>
      <c r="D669" s="125">
        <v>635</v>
      </c>
      <c r="E669" s="125" t="str">
        <f t="shared" si="167"/>
        <v/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35"/>
      <c r="AI669" s="125" t="str">
        <f t="shared" si="168"/>
        <v/>
      </c>
      <c r="AJ669" s="18"/>
      <c r="AK669" s="35"/>
      <c r="AL669" s="5"/>
      <c r="AM669" s="5"/>
      <c r="AN669" s="5"/>
      <c r="AO669" s="5"/>
      <c r="AP669" s="5"/>
      <c r="AQ669" s="133" t="str">
        <f t="shared" si="169"/>
        <v/>
      </c>
      <c r="AR669" s="133" t="str">
        <f t="shared" si="179"/>
        <v/>
      </c>
      <c r="AS669" s="7" t="str">
        <f>UPPER(IF($AH669="","",IF(COUNTIF($AS$34:$AS668,$AH669)&lt;1,$AH669,"")))</f>
        <v/>
      </c>
      <c r="AT669" s="133" t="str">
        <f t="shared" si="170"/>
        <v/>
      </c>
      <c r="AU669" s="19"/>
      <c r="AV669" s="16"/>
      <c r="AW669" s="134" t="str">
        <f t="shared" si="171"/>
        <v/>
      </c>
      <c r="AX669" s="5"/>
      <c r="AY669" s="144"/>
      <c r="AZ669" s="132" t="str">
        <f t="shared" si="172"/>
        <v/>
      </c>
      <c r="BA669" s="132" t="str">
        <f t="shared" si="173"/>
        <v/>
      </c>
      <c r="BB669" s="132" t="str">
        <f t="shared" si="181"/>
        <v/>
      </c>
      <c r="BC669" s="132" t="str">
        <f t="shared" si="174"/>
        <v/>
      </c>
      <c r="BD669" s="132" t="str">
        <f t="shared" si="175"/>
        <v/>
      </c>
      <c r="BE669" s="132" t="str">
        <f t="shared" si="180"/>
        <v/>
      </c>
      <c r="BF669" s="132" t="str">
        <f t="shared" si="176"/>
        <v/>
      </c>
      <c r="BG669" s="132" t="str">
        <f t="shared" si="177"/>
        <v/>
      </c>
      <c r="BH669" s="132" t="str">
        <f t="shared" si="178"/>
        <v/>
      </c>
      <c r="BI669" s="125"/>
    </row>
    <row r="670" spans="1:61" s="132" customFormat="1" ht="13">
      <c r="A670" s="125" t="str">
        <f t="shared" si="165"/>
        <v/>
      </c>
      <c r="B670" s="130" t="str">
        <f t="shared" si="166"/>
        <v/>
      </c>
      <c r="C670" s="131"/>
      <c r="D670" s="125">
        <v>636</v>
      </c>
      <c r="E670" s="125" t="str">
        <f t="shared" si="167"/>
        <v/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35"/>
      <c r="AI670" s="125" t="str">
        <f t="shared" si="168"/>
        <v/>
      </c>
      <c r="AJ670" s="18"/>
      <c r="AK670" s="35"/>
      <c r="AL670" s="5"/>
      <c r="AM670" s="5"/>
      <c r="AN670" s="5"/>
      <c r="AO670" s="5"/>
      <c r="AP670" s="5"/>
      <c r="AQ670" s="133" t="str">
        <f t="shared" si="169"/>
        <v/>
      </c>
      <c r="AR670" s="133" t="str">
        <f t="shared" si="179"/>
        <v/>
      </c>
      <c r="AS670" s="7" t="str">
        <f>UPPER(IF($AH670="","",IF(COUNTIF($AS$34:$AS669,$AH670)&lt;1,$AH670,"")))</f>
        <v/>
      </c>
      <c r="AT670" s="133" t="str">
        <f t="shared" si="170"/>
        <v/>
      </c>
      <c r="AU670" s="19"/>
      <c r="AV670" s="16"/>
      <c r="AW670" s="134" t="str">
        <f t="shared" si="171"/>
        <v/>
      </c>
      <c r="AX670" s="5"/>
      <c r="AY670" s="144"/>
      <c r="AZ670" s="132" t="str">
        <f t="shared" si="172"/>
        <v/>
      </c>
      <c r="BA670" s="132" t="str">
        <f t="shared" si="173"/>
        <v/>
      </c>
      <c r="BB670" s="132" t="str">
        <f t="shared" si="181"/>
        <v/>
      </c>
      <c r="BC670" s="132" t="str">
        <f t="shared" si="174"/>
        <v/>
      </c>
      <c r="BD670" s="132" t="str">
        <f t="shared" si="175"/>
        <v/>
      </c>
      <c r="BE670" s="132" t="str">
        <f t="shared" si="180"/>
        <v/>
      </c>
      <c r="BF670" s="132" t="str">
        <f t="shared" si="176"/>
        <v/>
      </c>
      <c r="BG670" s="132" t="str">
        <f t="shared" si="177"/>
        <v/>
      </c>
      <c r="BH670" s="132" t="str">
        <f t="shared" si="178"/>
        <v/>
      </c>
      <c r="BI670" s="125"/>
    </row>
    <row r="671" spans="1:61" s="132" customFormat="1" ht="13">
      <c r="A671" s="125" t="str">
        <f t="shared" si="165"/>
        <v/>
      </c>
      <c r="B671" s="130" t="str">
        <f t="shared" si="166"/>
        <v/>
      </c>
      <c r="C671" s="131"/>
      <c r="D671" s="125">
        <v>637</v>
      </c>
      <c r="E671" s="125" t="str">
        <f t="shared" si="167"/>
        <v/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35"/>
      <c r="AI671" s="125" t="str">
        <f t="shared" si="168"/>
        <v/>
      </c>
      <c r="AJ671" s="18"/>
      <c r="AK671" s="35"/>
      <c r="AL671" s="5"/>
      <c r="AM671" s="5"/>
      <c r="AN671" s="5"/>
      <c r="AO671" s="5"/>
      <c r="AP671" s="5"/>
      <c r="AQ671" s="133" t="str">
        <f t="shared" si="169"/>
        <v/>
      </c>
      <c r="AR671" s="133" t="str">
        <f t="shared" si="179"/>
        <v/>
      </c>
      <c r="AS671" s="7" t="str">
        <f>UPPER(IF($AH671="","",IF(COUNTIF($AS$34:$AS670,$AH671)&lt;1,$AH671,"")))</f>
        <v/>
      </c>
      <c r="AT671" s="133" t="str">
        <f t="shared" si="170"/>
        <v/>
      </c>
      <c r="AU671" s="19"/>
      <c r="AV671" s="16"/>
      <c r="AW671" s="134" t="str">
        <f t="shared" si="171"/>
        <v/>
      </c>
      <c r="AX671" s="5"/>
      <c r="AY671" s="144"/>
      <c r="AZ671" s="132" t="str">
        <f t="shared" si="172"/>
        <v/>
      </c>
      <c r="BA671" s="132" t="str">
        <f t="shared" si="173"/>
        <v/>
      </c>
      <c r="BB671" s="132" t="str">
        <f t="shared" si="181"/>
        <v/>
      </c>
      <c r="BC671" s="132" t="str">
        <f t="shared" si="174"/>
        <v/>
      </c>
      <c r="BD671" s="132" t="str">
        <f t="shared" si="175"/>
        <v/>
      </c>
      <c r="BE671" s="132" t="str">
        <f t="shared" si="180"/>
        <v/>
      </c>
      <c r="BF671" s="132" t="str">
        <f t="shared" si="176"/>
        <v/>
      </c>
      <c r="BG671" s="132" t="str">
        <f t="shared" si="177"/>
        <v/>
      </c>
      <c r="BH671" s="132" t="str">
        <f t="shared" si="178"/>
        <v/>
      </c>
      <c r="BI671" s="125"/>
    </row>
    <row r="672" spans="1:61" s="132" customFormat="1" ht="13">
      <c r="A672" s="125" t="str">
        <f t="shared" si="165"/>
        <v/>
      </c>
      <c r="B672" s="130" t="str">
        <f t="shared" si="166"/>
        <v/>
      </c>
      <c r="C672" s="131"/>
      <c r="D672" s="125">
        <v>638</v>
      </c>
      <c r="E672" s="125" t="str">
        <f t="shared" si="167"/>
        <v/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35"/>
      <c r="AI672" s="125" t="str">
        <f t="shared" si="168"/>
        <v/>
      </c>
      <c r="AJ672" s="18"/>
      <c r="AK672" s="35"/>
      <c r="AL672" s="5"/>
      <c r="AM672" s="5"/>
      <c r="AN672" s="5"/>
      <c r="AO672" s="5"/>
      <c r="AP672" s="5"/>
      <c r="AQ672" s="133" t="str">
        <f t="shared" si="169"/>
        <v/>
      </c>
      <c r="AR672" s="133" t="str">
        <f t="shared" si="179"/>
        <v/>
      </c>
      <c r="AS672" s="7" t="str">
        <f>UPPER(IF($AH672="","",IF(COUNTIF($AS$34:$AS671,$AH672)&lt;1,$AH672,"")))</f>
        <v/>
      </c>
      <c r="AT672" s="133" t="str">
        <f t="shared" si="170"/>
        <v/>
      </c>
      <c r="AU672" s="19"/>
      <c r="AV672" s="16"/>
      <c r="AW672" s="134" t="str">
        <f t="shared" si="171"/>
        <v/>
      </c>
      <c r="AX672" s="5"/>
      <c r="AY672" s="144"/>
      <c r="AZ672" s="132" t="str">
        <f t="shared" si="172"/>
        <v/>
      </c>
      <c r="BA672" s="132" t="str">
        <f t="shared" si="173"/>
        <v/>
      </c>
      <c r="BB672" s="132" t="str">
        <f t="shared" si="181"/>
        <v/>
      </c>
      <c r="BC672" s="132" t="str">
        <f t="shared" si="174"/>
        <v/>
      </c>
      <c r="BD672" s="132" t="str">
        <f t="shared" si="175"/>
        <v/>
      </c>
      <c r="BE672" s="132" t="str">
        <f t="shared" si="180"/>
        <v/>
      </c>
      <c r="BF672" s="132" t="str">
        <f t="shared" si="176"/>
        <v/>
      </c>
      <c r="BG672" s="132" t="str">
        <f t="shared" si="177"/>
        <v/>
      </c>
      <c r="BH672" s="132" t="str">
        <f t="shared" si="178"/>
        <v/>
      </c>
      <c r="BI672" s="125"/>
    </row>
    <row r="673" spans="1:61" s="132" customFormat="1" ht="13">
      <c r="A673" s="125" t="str">
        <f t="shared" si="165"/>
        <v/>
      </c>
      <c r="B673" s="130" t="str">
        <f t="shared" si="166"/>
        <v/>
      </c>
      <c r="C673" s="131"/>
      <c r="D673" s="125">
        <v>639</v>
      </c>
      <c r="E673" s="125" t="str">
        <f t="shared" si="167"/>
        <v/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35"/>
      <c r="AI673" s="125" t="str">
        <f t="shared" si="168"/>
        <v/>
      </c>
      <c r="AJ673" s="18"/>
      <c r="AK673" s="35"/>
      <c r="AL673" s="5"/>
      <c r="AM673" s="5"/>
      <c r="AN673" s="5"/>
      <c r="AO673" s="5"/>
      <c r="AP673" s="5"/>
      <c r="AQ673" s="133" t="str">
        <f t="shared" si="169"/>
        <v/>
      </c>
      <c r="AR673" s="133" t="str">
        <f t="shared" si="179"/>
        <v/>
      </c>
      <c r="AS673" s="7" t="str">
        <f>UPPER(IF($AH673="","",IF(COUNTIF($AS$34:$AS672,$AH673)&lt;1,$AH673,"")))</f>
        <v/>
      </c>
      <c r="AT673" s="133" t="str">
        <f t="shared" si="170"/>
        <v/>
      </c>
      <c r="AU673" s="19"/>
      <c r="AV673" s="16"/>
      <c r="AW673" s="134" t="str">
        <f t="shared" si="171"/>
        <v/>
      </c>
      <c r="AX673" s="5"/>
      <c r="AY673" s="144"/>
      <c r="AZ673" s="132" t="str">
        <f t="shared" si="172"/>
        <v/>
      </c>
      <c r="BA673" s="132" t="str">
        <f t="shared" si="173"/>
        <v/>
      </c>
      <c r="BB673" s="132" t="str">
        <f t="shared" si="181"/>
        <v/>
      </c>
      <c r="BC673" s="132" t="str">
        <f t="shared" si="174"/>
        <v/>
      </c>
      <c r="BD673" s="132" t="str">
        <f t="shared" si="175"/>
        <v/>
      </c>
      <c r="BE673" s="132" t="str">
        <f t="shared" si="180"/>
        <v/>
      </c>
      <c r="BF673" s="132" t="str">
        <f t="shared" si="176"/>
        <v/>
      </c>
      <c r="BG673" s="132" t="str">
        <f t="shared" si="177"/>
        <v/>
      </c>
      <c r="BH673" s="132" t="str">
        <f t="shared" si="178"/>
        <v/>
      </c>
      <c r="BI673" s="125"/>
    </row>
    <row r="674" spans="1:61" s="132" customFormat="1" ht="13">
      <c r="A674" s="125" t="str">
        <f t="shared" si="165"/>
        <v/>
      </c>
      <c r="B674" s="130" t="str">
        <f t="shared" si="166"/>
        <v/>
      </c>
      <c r="C674" s="131"/>
      <c r="D674" s="125">
        <v>640</v>
      </c>
      <c r="E674" s="125" t="str">
        <f t="shared" si="167"/>
        <v/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35"/>
      <c r="AI674" s="125" t="str">
        <f t="shared" si="168"/>
        <v/>
      </c>
      <c r="AJ674" s="18"/>
      <c r="AK674" s="35"/>
      <c r="AL674" s="5"/>
      <c r="AM674" s="5"/>
      <c r="AN674" s="5"/>
      <c r="AO674" s="5"/>
      <c r="AP674" s="5"/>
      <c r="AQ674" s="133" t="str">
        <f t="shared" si="169"/>
        <v/>
      </c>
      <c r="AR674" s="133" t="str">
        <f t="shared" si="179"/>
        <v/>
      </c>
      <c r="AS674" s="7" t="str">
        <f>UPPER(IF($AH674="","",IF(COUNTIF($AS$34:$AS673,$AH674)&lt;1,$AH674,"")))</f>
        <v/>
      </c>
      <c r="AT674" s="133" t="str">
        <f t="shared" si="170"/>
        <v/>
      </c>
      <c r="AU674" s="19"/>
      <c r="AV674" s="16"/>
      <c r="AW674" s="134" t="str">
        <f t="shared" si="171"/>
        <v/>
      </c>
      <c r="AX674" s="5"/>
      <c r="AY674" s="144"/>
      <c r="AZ674" s="132" t="str">
        <f t="shared" si="172"/>
        <v/>
      </c>
      <c r="BA674" s="132" t="str">
        <f t="shared" si="173"/>
        <v/>
      </c>
      <c r="BB674" s="132" t="str">
        <f t="shared" si="181"/>
        <v/>
      </c>
      <c r="BC674" s="132" t="str">
        <f t="shared" si="174"/>
        <v/>
      </c>
      <c r="BD674" s="132" t="str">
        <f t="shared" si="175"/>
        <v/>
      </c>
      <c r="BE674" s="132" t="str">
        <f t="shared" si="180"/>
        <v/>
      </c>
      <c r="BF674" s="132" t="str">
        <f t="shared" si="176"/>
        <v/>
      </c>
      <c r="BG674" s="132" t="str">
        <f t="shared" si="177"/>
        <v/>
      </c>
      <c r="BH674" s="132" t="str">
        <f t="shared" si="178"/>
        <v/>
      </c>
      <c r="BI674" s="125"/>
    </row>
    <row r="675" spans="1:61" s="132" customFormat="1" ht="13">
      <c r="A675" s="125" t="str">
        <f t="shared" ref="A675:A738" si="182">UPPER(IF($I675="","",IF($I675&lt;$D$4,$H675&amp;"O",IF($H675="M",VLOOKUP($I675,$D$4:$F$11,2,0),IF($H675="F",VLOOKUP($I675,$D$4:$F$11,3,0))))))</f>
        <v/>
      </c>
      <c r="B675" s="130" t="str">
        <f t="shared" ref="B675:B738" si="183">IF(G675="","",IF(C675="","X",E675&amp;TEXT(C675,"000")))</f>
        <v/>
      </c>
      <c r="C675" s="131"/>
      <c r="D675" s="125">
        <v>641</v>
      </c>
      <c r="E675" s="125" t="str">
        <f t="shared" ref="E675:E738" si="184">IF(COUNTA($R675:$W675)&gt;0,$H675&amp;"O",IF(COUNTA($Z675:$AB675)&gt;0,$H675&amp;"O",IF($AY675="OPEN",$H675&amp;"O",$A675)))</f>
        <v/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35"/>
      <c r="AI675" s="125" t="str">
        <f t="shared" ref="AI675:AI738" si="185">IF(AH675="","",IF(COUNTIF(AH$35:AH$1035,$AH675)&lt;4,"每隊最少4人",IF(COUNTIF(AH$35:AH$1035,AH675)&gt;6,"每隊最多6人",COUNTIF(AH$35:AH$1035,AH675))))</f>
        <v/>
      </c>
      <c r="AJ675" s="18"/>
      <c r="AK675" s="35"/>
      <c r="AL675" s="5"/>
      <c r="AM675" s="5"/>
      <c r="AN675" s="5"/>
      <c r="AO675" s="5"/>
      <c r="AP675" s="5"/>
      <c r="AQ675" s="133" t="str">
        <f t="shared" ref="AQ675:AQ738" si="186">IF($I675="","",IF(COUNTA(L675:AE675)&gt;3,"超過3項個人項目",IF(COUNTA(L675:AE675)=0,"最少選1個人項目",IF(AL675="Y",0,IF(COUNTA(AK675)=1,COUNTA(L675:AE675)*($AQ$31+$AQ$32)+$AQ$30,IF(COUNTA(AK675)=0,COUNTA(L675:AE675)*($AQ$31+$AQ$30),"Error"))))))</f>
        <v/>
      </c>
      <c r="AR675" s="133" t="str">
        <f t="shared" si="179"/>
        <v/>
      </c>
      <c r="AS675" s="7" t="str">
        <f>UPPER(IF($AH675="","",IF(COUNTIF($AS$34:$AS674,$AH675)&lt;1,$AH675,"")))</f>
        <v/>
      </c>
      <c r="AT675" s="133" t="str">
        <f t="shared" ref="AT675:AT738" si="187">IF(E675="","",IF(AJ675="",AQ675+AR675+AU675,AQ675+AR675+AU675+$AJ$34))</f>
        <v/>
      </c>
      <c r="AU675" s="19"/>
      <c r="AV675" s="16"/>
      <c r="AW675" s="134" t="str">
        <f t="shared" ref="AW675:AW738" si="188">IF(AT675="","",IF(AV675-AT675=0,"",AV675-AT675))</f>
        <v/>
      </c>
      <c r="AX675" s="5"/>
      <c r="AY675" s="144"/>
      <c r="AZ675" s="132" t="str">
        <f t="shared" ref="AZ675:AZ738" si="189">B675</f>
        <v/>
      </c>
      <c r="BA675" s="132" t="str">
        <f t="shared" ref="BA675:BA738" si="190">E675</f>
        <v/>
      </c>
      <c r="BB675" s="132" t="str">
        <f t="shared" si="181"/>
        <v/>
      </c>
      <c r="BC675" s="132" t="str">
        <f t="shared" ref="BC675:BC738" si="191">UPPER(TRIM($G675))</f>
        <v/>
      </c>
      <c r="BD675" s="132" t="str">
        <f t="shared" ref="BD675:BD738" si="192">UPPER(TRIM(CONCATENATE(L675&amp;" ",M675&amp;" ",N675&amp;" ",O675&amp;" ",P675&amp;" ",Q675&amp;" ",R675&amp;" ",S675&amp;" ",T675&amp;" ",U675&amp;" ",V675&amp;" ",W675&amp;" ",X675&amp;" ",Y675&amp;" ",Z675&amp;" ",AA675&amp;" ",AB675&amp;" ",AC675&amp;" ",AD675&amp;" ",AE675&amp;" ",AF675&amp;" ",AG675)))</f>
        <v/>
      </c>
      <c r="BE675" s="132" t="str">
        <f t="shared" si="180"/>
        <v/>
      </c>
      <c r="BF675" s="132" t="str">
        <f t="shared" ref="BF675:BF738" si="193">IF(AN675="","",UPPER(AN675))</f>
        <v/>
      </c>
      <c r="BG675" s="132" t="str">
        <f t="shared" ref="BG675:BG738" si="194">IF(AO675="","",PROPER(AO675))</f>
        <v/>
      </c>
      <c r="BH675" s="132" t="str">
        <f t="shared" ref="BH675:BH738" si="195">IF(AX675="","",PROPER(AX675))</f>
        <v/>
      </c>
      <c r="BI675" s="125"/>
    </row>
    <row r="676" spans="1:61" s="132" customFormat="1" ht="13">
      <c r="A676" s="125" t="str">
        <f t="shared" si="182"/>
        <v/>
      </c>
      <c r="B676" s="130" t="str">
        <f t="shared" si="183"/>
        <v/>
      </c>
      <c r="C676" s="131"/>
      <c r="D676" s="125">
        <v>642</v>
      </c>
      <c r="E676" s="125" t="str">
        <f t="shared" si="184"/>
        <v/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35"/>
      <c r="AI676" s="125" t="str">
        <f t="shared" si="185"/>
        <v/>
      </c>
      <c r="AJ676" s="18"/>
      <c r="AK676" s="35"/>
      <c r="AL676" s="5"/>
      <c r="AM676" s="5"/>
      <c r="AN676" s="5"/>
      <c r="AO676" s="5"/>
      <c r="AP676" s="5"/>
      <c r="AQ676" s="133" t="str">
        <f t="shared" si="186"/>
        <v/>
      </c>
      <c r="AR676" s="133" t="str">
        <f t="shared" ref="AR676:AR739" si="196">IF(I677="","",IF(COUNTA(AF676:AG676)&gt;1,"只可選1項接力",IF(AS676="",0,$AR$31)))</f>
        <v/>
      </c>
      <c r="AS676" s="7" t="str">
        <f>UPPER(IF($AH676="","",IF(COUNTIF($AS$34:$AS675,$AH676)&lt;1,$AH676,"")))</f>
        <v/>
      </c>
      <c r="AT676" s="133" t="str">
        <f t="shared" si="187"/>
        <v/>
      </c>
      <c r="AU676" s="19"/>
      <c r="AV676" s="16"/>
      <c r="AW676" s="134" t="str">
        <f t="shared" si="188"/>
        <v/>
      </c>
      <c r="AX676" s="5"/>
      <c r="AY676" s="144"/>
      <c r="AZ676" s="132" t="str">
        <f t="shared" si="189"/>
        <v/>
      </c>
      <c r="BA676" s="132" t="str">
        <f t="shared" si="190"/>
        <v/>
      </c>
      <c r="BB676" s="132" t="str">
        <f t="shared" si="181"/>
        <v/>
      </c>
      <c r="BC676" s="132" t="str">
        <f t="shared" si="191"/>
        <v/>
      </c>
      <c r="BD676" s="132" t="str">
        <f t="shared" si="192"/>
        <v/>
      </c>
      <c r="BE676" s="132" t="str">
        <f t="shared" ref="BE676:BE739" si="197">IF(AH676="","",UPPER(AH676))</f>
        <v/>
      </c>
      <c r="BF676" s="132" t="str">
        <f t="shared" si="193"/>
        <v/>
      </c>
      <c r="BG676" s="132" t="str">
        <f t="shared" si="194"/>
        <v/>
      </c>
      <c r="BH676" s="132" t="str">
        <f t="shared" si="195"/>
        <v/>
      </c>
      <c r="BI676" s="125"/>
    </row>
    <row r="677" spans="1:61" s="132" customFormat="1" ht="13">
      <c r="A677" s="125" t="str">
        <f t="shared" si="182"/>
        <v/>
      </c>
      <c r="B677" s="130" t="str">
        <f t="shared" si="183"/>
        <v/>
      </c>
      <c r="C677" s="131"/>
      <c r="D677" s="125">
        <v>643</v>
      </c>
      <c r="E677" s="125" t="str">
        <f t="shared" si="184"/>
        <v/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35"/>
      <c r="AI677" s="125" t="str">
        <f t="shared" si="185"/>
        <v/>
      </c>
      <c r="AJ677" s="18"/>
      <c r="AK677" s="35"/>
      <c r="AL677" s="5"/>
      <c r="AM677" s="5"/>
      <c r="AN677" s="5"/>
      <c r="AO677" s="5"/>
      <c r="AP677" s="5"/>
      <c r="AQ677" s="133" t="str">
        <f t="shared" si="186"/>
        <v/>
      </c>
      <c r="AR677" s="133" t="str">
        <f t="shared" si="196"/>
        <v/>
      </c>
      <c r="AS677" s="7" t="str">
        <f>UPPER(IF($AH677="","",IF(COUNTIF($AS$34:$AS676,$AH677)&lt;1,$AH677,"")))</f>
        <v/>
      </c>
      <c r="AT677" s="133" t="str">
        <f t="shared" si="187"/>
        <v/>
      </c>
      <c r="AU677" s="19"/>
      <c r="AV677" s="16"/>
      <c r="AW677" s="134" t="str">
        <f t="shared" si="188"/>
        <v/>
      </c>
      <c r="AX677" s="5"/>
      <c r="AY677" s="144"/>
      <c r="AZ677" s="132" t="str">
        <f t="shared" si="189"/>
        <v/>
      </c>
      <c r="BA677" s="132" t="str">
        <f t="shared" si="190"/>
        <v/>
      </c>
      <c r="BB677" s="132" t="str">
        <f t="shared" si="181"/>
        <v/>
      </c>
      <c r="BC677" s="132" t="str">
        <f t="shared" si="191"/>
        <v/>
      </c>
      <c r="BD677" s="132" t="str">
        <f t="shared" si="192"/>
        <v/>
      </c>
      <c r="BE677" s="132" t="str">
        <f t="shared" si="197"/>
        <v/>
      </c>
      <c r="BF677" s="132" t="str">
        <f t="shared" si="193"/>
        <v/>
      </c>
      <c r="BG677" s="132" t="str">
        <f t="shared" si="194"/>
        <v/>
      </c>
      <c r="BH677" s="132" t="str">
        <f t="shared" si="195"/>
        <v/>
      </c>
      <c r="BI677" s="125"/>
    </row>
    <row r="678" spans="1:61" s="132" customFormat="1" ht="13">
      <c r="A678" s="125" t="str">
        <f t="shared" si="182"/>
        <v/>
      </c>
      <c r="B678" s="130" t="str">
        <f t="shared" si="183"/>
        <v/>
      </c>
      <c r="C678" s="131"/>
      <c r="D678" s="125">
        <v>644</v>
      </c>
      <c r="E678" s="125" t="str">
        <f t="shared" si="184"/>
        <v/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35"/>
      <c r="AI678" s="125" t="str">
        <f t="shared" si="185"/>
        <v/>
      </c>
      <c r="AJ678" s="18"/>
      <c r="AK678" s="35"/>
      <c r="AL678" s="5"/>
      <c r="AM678" s="5"/>
      <c r="AN678" s="5"/>
      <c r="AO678" s="5"/>
      <c r="AP678" s="5"/>
      <c r="AQ678" s="133" t="str">
        <f t="shared" si="186"/>
        <v/>
      </c>
      <c r="AR678" s="133" t="str">
        <f t="shared" si="196"/>
        <v/>
      </c>
      <c r="AS678" s="7" t="str">
        <f>UPPER(IF($AH678="","",IF(COUNTIF($AS$34:$AS677,$AH678)&lt;1,$AH678,"")))</f>
        <v/>
      </c>
      <c r="AT678" s="133" t="str">
        <f t="shared" si="187"/>
        <v/>
      </c>
      <c r="AU678" s="19"/>
      <c r="AV678" s="16" t="str">
        <f t="shared" ref="AV678:AV740" si="198">IF(AT678="","",AT678)</f>
        <v/>
      </c>
      <c r="AW678" s="134" t="str">
        <f t="shared" si="188"/>
        <v/>
      </c>
      <c r="AX678" s="5"/>
      <c r="AY678" s="144"/>
      <c r="AZ678" s="132" t="str">
        <f t="shared" si="189"/>
        <v/>
      </c>
      <c r="BA678" s="132" t="str">
        <f t="shared" si="190"/>
        <v/>
      </c>
      <c r="BB678" s="132" t="str">
        <f t="shared" si="181"/>
        <v/>
      </c>
      <c r="BC678" s="132" t="str">
        <f t="shared" si="191"/>
        <v/>
      </c>
      <c r="BD678" s="132" t="str">
        <f t="shared" si="192"/>
        <v/>
      </c>
      <c r="BE678" s="132" t="str">
        <f t="shared" si="197"/>
        <v/>
      </c>
      <c r="BF678" s="132" t="str">
        <f t="shared" si="193"/>
        <v/>
      </c>
      <c r="BG678" s="132" t="str">
        <f t="shared" si="194"/>
        <v/>
      </c>
      <c r="BH678" s="132" t="str">
        <f t="shared" si="195"/>
        <v/>
      </c>
      <c r="BI678" s="125"/>
    </row>
    <row r="679" spans="1:61" s="132" customFormat="1" ht="13">
      <c r="A679" s="125" t="str">
        <f t="shared" si="182"/>
        <v/>
      </c>
      <c r="B679" s="130" t="str">
        <f t="shared" si="183"/>
        <v/>
      </c>
      <c r="C679" s="131"/>
      <c r="D679" s="125">
        <v>645</v>
      </c>
      <c r="E679" s="125" t="str">
        <f t="shared" si="184"/>
        <v/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35"/>
      <c r="AI679" s="125" t="str">
        <f t="shared" si="185"/>
        <v/>
      </c>
      <c r="AJ679" s="18"/>
      <c r="AK679" s="35"/>
      <c r="AL679" s="5"/>
      <c r="AM679" s="5"/>
      <c r="AN679" s="5"/>
      <c r="AO679" s="5"/>
      <c r="AP679" s="5"/>
      <c r="AQ679" s="133" t="str">
        <f t="shared" si="186"/>
        <v/>
      </c>
      <c r="AR679" s="133" t="str">
        <f t="shared" si="196"/>
        <v/>
      </c>
      <c r="AS679" s="7" t="str">
        <f>UPPER(IF($AH679="","",IF(COUNTIF($AS$34:$AS678,$AH679)&lt;1,$AH679,"")))</f>
        <v/>
      </c>
      <c r="AT679" s="133" t="str">
        <f t="shared" si="187"/>
        <v/>
      </c>
      <c r="AU679" s="19"/>
      <c r="AV679" s="16" t="str">
        <f t="shared" si="198"/>
        <v/>
      </c>
      <c r="AW679" s="134" t="str">
        <f t="shared" si="188"/>
        <v/>
      </c>
      <c r="AX679" s="5"/>
      <c r="AY679" s="144"/>
      <c r="AZ679" s="132" t="str">
        <f t="shared" si="189"/>
        <v/>
      </c>
      <c r="BA679" s="132" t="str">
        <f t="shared" si="190"/>
        <v/>
      </c>
      <c r="BB679" s="132" t="str">
        <f t="shared" si="181"/>
        <v/>
      </c>
      <c r="BC679" s="132" t="str">
        <f t="shared" si="191"/>
        <v/>
      </c>
      <c r="BD679" s="132" t="str">
        <f t="shared" si="192"/>
        <v/>
      </c>
      <c r="BE679" s="132" t="str">
        <f t="shared" si="197"/>
        <v/>
      </c>
      <c r="BF679" s="132" t="str">
        <f t="shared" si="193"/>
        <v/>
      </c>
      <c r="BG679" s="132" t="str">
        <f t="shared" si="194"/>
        <v/>
      </c>
      <c r="BH679" s="132" t="str">
        <f t="shared" si="195"/>
        <v/>
      </c>
      <c r="BI679" s="125"/>
    </row>
    <row r="680" spans="1:61" s="132" customFormat="1" ht="13">
      <c r="A680" s="125" t="str">
        <f t="shared" si="182"/>
        <v/>
      </c>
      <c r="B680" s="130" t="str">
        <f t="shared" si="183"/>
        <v/>
      </c>
      <c r="C680" s="131"/>
      <c r="D680" s="125">
        <v>646</v>
      </c>
      <c r="E680" s="125" t="str">
        <f t="shared" si="184"/>
        <v/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35"/>
      <c r="AI680" s="125" t="str">
        <f t="shared" si="185"/>
        <v/>
      </c>
      <c r="AJ680" s="18"/>
      <c r="AK680" s="35"/>
      <c r="AL680" s="5"/>
      <c r="AM680" s="5"/>
      <c r="AN680" s="5"/>
      <c r="AO680" s="5"/>
      <c r="AP680" s="5"/>
      <c r="AQ680" s="133" t="str">
        <f t="shared" si="186"/>
        <v/>
      </c>
      <c r="AR680" s="133" t="str">
        <f t="shared" si="196"/>
        <v/>
      </c>
      <c r="AS680" s="7" t="str">
        <f>UPPER(IF($AH680="","",IF(COUNTIF($AS$34:$AS679,$AH680)&lt;1,$AH680,"")))</f>
        <v/>
      </c>
      <c r="AT680" s="133" t="str">
        <f t="shared" si="187"/>
        <v/>
      </c>
      <c r="AU680" s="19"/>
      <c r="AV680" s="16" t="str">
        <f t="shared" si="198"/>
        <v/>
      </c>
      <c r="AW680" s="134" t="str">
        <f t="shared" si="188"/>
        <v/>
      </c>
      <c r="AX680" s="5"/>
      <c r="AY680" s="144"/>
      <c r="AZ680" s="132" t="str">
        <f t="shared" si="189"/>
        <v/>
      </c>
      <c r="BA680" s="132" t="str">
        <f t="shared" si="190"/>
        <v/>
      </c>
      <c r="BB680" s="132" t="str">
        <f t="shared" si="181"/>
        <v/>
      </c>
      <c r="BC680" s="132" t="str">
        <f t="shared" si="191"/>
        <v/>
      </c>
      <c r="BD680" s="132" t="str">
        <f t="shared" si="192"/>
        <v/>
      </c>
      <c r="BE680" s="132" t="str">
        <f t="shared" si="197"/>
        <v/>
      </c>
      <c r="BF680" s="132" t="str">
        <f t="shared" si="193"/>
        <v/>
      </c>
      <c r="BG680" s="132" t="str">
        <f t="shared" si="194"/>
        <v/>
      </c>
      <c r="BH680" s="132" t="str">
        <f t="shared" si="195"/>
        <v/>
      </c>
      <c r="BI680" s="125"/>
    </row>
    <row r="681" spans="1:61" s="132" customFormat="1" ht="13">
      <c r="A681" s="125" t="str">
        <f t="shared" si="182"/>
        <v/>
      </c>
      <c r="B681" s="130" t="str">
        <f t="shared" si="183"/>
        <v/>
      </c>
      <c r="C681" s="131"/>
      <c r="D681" s="125">
        <v>647</v>
      </c>
      <c r="E681" s="125" t="str">
        <f t="shared" si="184"/>
        <v/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35"/>
      <c r="AI681" s="125" t="str">
        <f t="shared" si="185"/>
        <v/>
      </c>
      <c r="AJ681" s="18"/>
      <c r="AK681" s="35"/>
      <c r="AL681" s="5"/>
      <c r="AM681" s="5"/>
      <c r="AN681" s="5"/>
      <c r="AO681" s="5"/>
      <c r="AP681" s="5"/>
      <c r="AQ681" s="133" t="str">
        <f t="shared" si="186"/>
        <v/>
      </c>
      <c r="AR681" s="133" t="str">
        <f t="shared" si="196"/>
        <v/>
      </c>
      <c r="AS681" s="7" t="str">
        <f>UPPER(IF($AH681="","",IF(COUNTIF($AS$34:$AS680,$AH681)&lt;1,$AH681,"")))</f>
        <v/>
      </c>
      <c r="AT681" s="133" t="str">
        <f t="shared" si="187"/>
        <v/>
      </c>
      <c r="AU681" s="19"/>
      <c r="AV681" s="16" t="str">
        <f t="shared" si="198"/>
        <v/>
      </c>
      <c r="AW681" s="134" t="str">
        <f t="shared" si="188"/>
        <v/>
      </c>
      <c r="AX681" s="5"/>
      <c r="AY681" s="144"/>
      <c r="AZ681" s="132" t="str">
        <f t="shared" si="189"/>
        <v/>
      </c>
      <c r="BA681" s="132" t="str">
        <f t="shared" si="190"/>
        <v/>
      </c>
      <c r="BB681" s="132" t="str">
        <f t="shared" si="181"/>
        <v/>
      </c>
      <c r="BC681" s="132" t="str">
        <f t="shared" si="191"/>
        <v/>
      </c>
      <c r="BD681" s="132" t="str">
        <f t="shared" si="192"/>
        <v/>
      </c>
      <c r="BE681" s="132" t="str">
        <f t="shared" si="197"/>
        <v/>
      </c>
      <c r="BF681" s="132" t="str">
        <f t="shared" si="193"/>
        <v/>
      </c>
      <c r="BG681" s="132" t="str">
        <f t="shared" si="194"/>
        <v/>
      </c>
      <c r="BH681" s="132" t="str">
        <f t="shared" si="195"/>
        <v/>
      </c>
      <c r="BI681" s="125"/>
    </row>
    <row r="682" spans="1:61" s="132" customFormat="1" ht="13">
      <c r="A682" s="125" t="str">
        <f t="shared" si="182"/>
        <v/>
      </c>
      <c r="B682" s="130" t="str">
        <f t="shared" si="183"/>
        <v/>
      </c>
      <c r="C682" s="131"/>
      <c r="D682" s="125">
        <v>648</v>
      </c>
      <c r="E682" s="125" t="str">
        <f t="shared" si="184"/>
        <v/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35"/>
      <c r="AI682" s="125" t="str">
        <f t="shared" si="185"/>
        <v/>
      </c>
      <c r="AJ682" s="18"/>
      <c r="AK682" s="35"/>
      <c r="AL682" s="5"/>
      <c r="AM682" s="5"/>
      <c r="AN682" s="5"/>
      <c r="AO682" s="5"/>
      <c r="AP682" s="5"/>
      <c r="AQ682" s="133" t="str">
        <f t="shared" si="186"/>
        <v/>
      </c>
      <c r="AR682" s="133" t="str">
        <f t="shared" si="196"/>
        <v/>
      </c>
      <c r="AS682" s="7" t="str">
        <f>UPPER(IF($AH682="","",IF(COUNTIF($AS$34:$AS681,$AH682)&lt;1,$AH682,"")))</f>
        <v/>
      </c>
      <c r="AT682" s="133" t="str">
        <f t="shared" si="187"/>
        <v/>
      </c>
      <c r="AU682" s="19"/>
      <c r="AV682" s="16" t="str">
        <f t="shared" si="198"/>
        <v/>
      </c>
      <c r="AW682" s="134" t="str">
        <f t="shared" si="188"/>
        <v/>
      </c>
      <c r="AX682" s="5"/>
      <c r="AY682" s="144"/>
      <c r="AZ682" s="132" t="str">
        <f t="shared" si="189"/>
        <v/>
      </c>
      <c r="BA682" s="132" t="str">
        <f t="shared" si="190"/>
        <v/>
      </c>
      <c r="BB682" s="132" t="str">
        <f t="shared" si="181"/>
        <v/>
      </c>
      <c r="BC682" s="132" t="str">
        <f t="shared" si="191"/>
        <v/>
      </c>
      <c r="BD682" s="132" t="str">
        <f t="shared" si="192"/>
        <v/>
      </c>
      <c r="BE682" s="132" t="str">
        <f t="shared" si="197"/>
        <v/>
      </c>
      <c r="BF682" s="132" t="str">
        <f t="shared" si="193"/>
        <v/>
      </c>
      <c r="BG682" s="132" t="str">
        <f t="shared" si="194"/>
        <v/>
      </c>
      <c r="BH682" s="132" t="str">
        <f t="shared" si="195"/>
        <v/>
      </c>
      <c r="BI682" s="125"/>
    </row>
    <row r="683" spans="1:61" s="132" customFormat="1" ht="13">
      <c r="A683" s="125" t="str">
        <f t="shared" si="182"/>
        <v/>
      </c>
      <c r="B683" s="130" t="str">
        <f t="shared" si="183"/>
        <v/>
      </c>
      <c r="C683" s="131"/>
      <c r="D683" s="125">
        <v>649</v>
      </c>
      <c r="E683" s="125" t="str">
        <f t="shared" si="184"/>
        <v/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35"/>
      <c r="AI683" s="125" t="str">
        <f t="shared" si="185"/>
        <v/>
      </c>
      <c r="AJ683" s="18"/>
      <c r="AK683" s="35"/>
      <c r="AL683" s="5"/>
      <c r="AM683" s="5"/>
      <c r="AN683" s="5"/>
      <c r="AO683" s="5"/>
      <c r="AP683" s="5"/>
      <c r="AQ683" s="133" t="str">
        <f t="shared" si="186"/>
        <v/>
      </c>
      <c r="AR683" s="133" t="str">
        <f t="shared" si="196"/>
        <v/>
      </c>
      <c r="AS683" s="7" t="str">
        <f>UPPER(IF($AH683="","",IF(COUNTIF($AS$34:$AS682,$AH683)&lt;1,$AH683,"")))</f>
        <v/>
      </c>
      <c r="AT683" s="133" t="str">
        <f t="shared" si="187"/>
        <v/>
      </c>
      <c r="AU683" s="19"/>
      <c r="AV683" s="16" t="str">
        <f t="shared" si="198"/>
        <v/>
      </c>
      <c r="AW683" s="134" t="str">
        <f t="shared" si="188"/>
        <v/>
      </c>
      <c r="AX683" s="5"/>
      <c r="AY683" s="144"/>
      <c r="AZ683" s="132" t="str">
        <f t="shared" si="189"/>
        <v/>
      </c>
      <c r="BA683" s="132" t="str">
        <f t="shared" si="190"/>
        <v/>
      </c>
      <c r="BB683" s="132" t="str">
        <f t="shared" si="181"/>
        <v/>
      </c>
      <c r="BC683" s="132" t="str">
        <f t="shared" si="191"/>
        <v/>
      </c>
      <c r="BD683" s="132" t="str">
        <f t="shared" si="192"/>
        <v/>
      </c>
      <c r="BE683" s="132" t="str">
        <f t="shared" si="197"/>
        <v/>
      </c>
      <c r="BF683" s="132" t="str">
        <f t="shared" si="193"/>
        <v/>
      </c>
      <c r="BG683" s="132" t="str">
        <f t="shared" si="194"/>
        <v/>
      </c>
      <c r="BH683" s="132" t="str">
        <f t="shared" si="195"/>
        <v/>
      </c>
      <c r="BI683" s="125"/>
    </row>
    <row r="684" spans="1:61" s="132" customFormat="1" ht="13">
      <c r="A684" s="125" t="str">
        <f t="shared" si="182"/>
        <v/>
      </c>
      <c r="B684" s="130" t="str">
        <f t="shared" si="183"/>
        <v/>
      </c>
      <c r="C684" s="131"/>
      <c r="D684" s="125">
        <v>650</v>
      </c>
      <c r="E684" s="125" t="str">
        <f t="shared" si="184"/>
        <v/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35"/>
      <c r="AI684" s="125" t="str">
        <f t="shared" si="185"/>
        <v/>
      </c>
      <c r="AJ684" s="18"/>
      <c r="AK684" s="35"/>
      <c r="AL684" s="5"/>
      <c r="AM684" s="5"/>
      <c r="AN684" s="5"/>
      <c r="AO684" s="5"/>
      <c r="AP684" s="5"/>
      <c r="AQ684" s="133" t="str">
        <f t="shared" si="186"/>
        <v/>
      </c>
      <c r="AR684" s="133" t="str">
        <f t="shared" si="196"/>
        <v/>
      </c>
      <c r="AS684" s="7" t="str">
        <f>UPPER(IF($AH684="","",IF(COUNTIF($AS$34:$AS683,$AH684)&lt;1,$AH684,"")))</f>
        <v/>
      </c>
      <c r="AT684" s="133" t="str">
        <f t="shared" si="187"/>
        <v/>
      </c>
      <c r="AU684" s="19"/>
      <c r="AV684" s="16" t="str">
        <f t="shared" si="198"/>
        <v/>
      </c>
      <c r="AW684" s="134" t="str">
        <f t="shared" si="188"/>
        <v/>
      </c>
      <c r="AX684" s="5"/>
      <c r="AY684" s="144"/>
      <c r="AZ684" s="132" t="str">
        <f t="shared" si="189"/>
        <v/>
      </c>
      <c r="BA684" s="132" t="str">
        <f t="shared" si="190"/>
        <v/>
      </c>
      <c r="BB684" s="132" t="str">
        <f t="shared" si="181"/>
        <v/>
      </c>
      <c r="BC684" s="132" t="str">
        <f t="shared" si="191"/>
        <v/>
      </c>
      <c r="BD684" s="132" t="str">
        <f t="shared" si="192"/>
        <v/>
      </c>
      <c r="BE684" s="132" t="str">
        <f t="shared" si="197"/>
        <v/>
      </c>
      <c r="BF684" s="132" t="str">
        <f t="shared" si="193"/>
        <v/>
      </c>
      <c r="BG684" s="132" t="str">
        <f t="shared" si="194"/>
        <v/>
      </c>
      <c r="BH684" s="132" t="str">
        <f t="shared" si="195"/>
        <v/>
      </c>
      <c r="BI684" s="125"/>
    </row>
    <row r="685" spans="1:61" s="132" customFormat="1" ht="13">
      <c r="A685" s="125" t="str">
        <f t="shared" si="182"/>
        <v/>
      </c>
      <c r="B685" s="130" t="str">
        <f t="shared" si="183"/>
        <v/>
      </c>
      <c r="C685" s="131"/>
      <c r="D685" s="125">
        <v>651</v>
      </c>
      <c r="E685" s="125" t="str">
        <f t="shared" si="184"/>
        <v/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35"/>
      <c r="AI685" s="125" t="str">
        <f t="shared" si="185"/>
        <v/>
      </c>
      <c r="AJ685" s="18"/>
      <c r="AK685" s="35"/>
      <c r="AL685" s="5"/>
      <c r="AM685" s="5"/>
      <c r="AN685" s="5"/>
      <c r="AO685" s="5"/>
      <c r="AP685" s="5"/>
      <c r="AQ685" s="133" t="str">
        <f t="shared" si="186"/>
        <v/>
      </c>
      <c r="AR685" s="133" t="str">
        <f t="shared" si="196"/>
        <v/>
      </c>
      <c r="AS685" s="7" t="str">
        <f>UPPER(IF($AH685="","",IF(COUNTIF($AS$34:$AS684,$AH685)&lt;1,$AH685,"")))</f>
        <v/>
      </c>
      <c r="AT685" s="133" t="str">
        <f t="shared" si="187"/>
        <v/>
      </c>
      <c r="AU685" s="19"/>
      <c r="AV685" s="16" t="str">
        <f t="shared" si="198"/>
        <v/>
      </c>
      <c r="AW685" s="134" t="str">
        <f t="shared" si="188"/>
        <v/>
      </c>
      <c r="AX685" s="5"/>
      <c r="AY685" s="144"/>
      <c r="AZ685" s="132" t="str">
        <f t="shared" si="189"/>
        <v/>
      </c>
      <c r="BA685" s="132" t="str">
        <f t="shared" si="190"/>
        <v/>
      </c>
      <c r="BB685" s="132" t="str">
        <f t="shared" si="181"/>
        <v/>
      </c>
      <c r="BC685" s="132" t="str">
        <f t="shared" si="191"/>
        <v/>
      </c>
      <c r="BD685" s="132" t="str">
        <f t="shared" si="192"/>
        <v/>
      </c>
      <c r="BE685" s="132" t="str">
        <f t="shared" si="197"/>
        <v/>
      </c>
      <c r="BF685" s="132" t="str">
        <f t="shared" si="193"/>
        <v/>
      </c>
      <c r="BG685" s="132" t="str">
        <f t="shared" si="194"/>
        <v/>
      </c>
      <c r="BH685" s="132" t="str">
        <f t="shared" si="195"/>
        <v/>
      </c>
      <c r="BI685" s="125"/>
    </row>
    <row r="686" spans="1:61" s="132" customFormat="1" ht="13">
      <c r="A686" s="125" t="str">
        <f t="shared" si="182"/>
        <v/>
      </c>
      <c r="B686" s="130" t="str">
        <f t="shared" si="183"/>
        <v/>
      </c>
      <c r="C686" s="131"/>
      <c r="D686" s="125">
        <v>652</v>
      </c>
      <c r="E686" s="125" t="str">
        <f t="shared" si="184"/>
        <v/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35"/>
      <c r="AI686" s="125" t="str">
        <f t="shared" si="185"/>
        <v/>
      </c>
      <c r="AJ686" s="18"/>
      <c r="AK686" s="35"/>
      <c r="AL686" s="5"/>
      <c r="AM686" s="5"/>
      <c r="AN686" s="5"/>
      <c r="AO686" s="5"/>
      <c r="AP686" s="5"/>
      <c r="AQ686" s="133" t="str">
        <f t="shared" si="186"/>
        <v/>
      </c>
      <c r="AR686" s="133" t="str">
        <f t="shared" si="196"/>
        <v/>
      </c>
      <c r="AS686" s="7" t="str">
        <f>UPPER(IF($AH686="","",IF(COUNTIF($AS$34:$AS685,$AH686)&lt;1,$AH686,"")))</f>
        <v/>
      </c>
      <c r="AT686" s="133" t="str">
        <f t="shared" si="187"/>
        <v/>
      </c>
      <c r="AU686" s="19"/>
      <c r="AV686" s="16" t="str">
        <f t="shared" si="198"/>
        <v/>
      </c>
      <c r="AW686" s="134" t="str">
        <f t="shared" si="188"/>
        <v/>
      </c>
      <c r="AX686" s="5"/>
      <c r="AY686" s="144"/>
      <c r="AZ686" s="132" t="str">
        <f t="shared" si="189"/>
        <v/>
      </c>
      <c r="BA686" s="132" t="str">
        <f t="shared" si="190"/>
        <v/>
      </c>
      <c r="BB686" s="132" t="str">
        <f t="shared" si="181"/>
        <v/>
      </c>
      <c r="BC686" s="132" t="str">
        <f t="shared" si="191"/>
        <v/>
      </c>
      <c r="BD686" s="132" t="str">
        <f t="shared" si="192"/>
        <v/>
      </c>
      <c r="BE686" s="132" t="str">
        <f t="shared" si="197"/>
        <v/>
      </c>
      <c r="BF686" s="132" t="str">
        <f t="shared" si="193"/>
        <v/>
      </c>
      <c r="BG686" s="132" t="str">
        <f t="shared" si="194"/>
        <v/>
      </c>
      <c r="BH686" s="132" t="str">
        <f t="shared" si="195"/>
        <v/>
      </c>
      <c r="BI686" s="125"/>
    </row>
    <row r="687" spans="1:61" s="132" customFormat="1" ht="13">
      <c r="A687" s="125" t="str">
        <f t="shared" si="182"/>
        <v/>
      </c>
      <c r="B687" s="130" t="str">
        <f t="shared" si="183"/>
        <v/>
      </c>
      <c r="C687" s="131"/>
      <c r="D687" s="125">
        <v>653</v>
      </c>
      <c r="E687" s="125" t="str">
        <f t="shared" si="184"/>
        <v/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35"/>
      <c r="AI687" s="125" t="str">
        <f t="shared" si="185"/>
        <v/>
      </c>
      <c r="AJ687" s="18"/>
      <c r="AK687" s="35"/>
      <c r="AL687" s="5"/>
      <c r="AM687" s="5"/>
      <c r="AN687" s="5"/>
      <c r="AO687" s="5"/>
      <c r="AP687" s="5"/>
      <c r="AQ687" s="133" t="str">
        <f t="shared" si="186"/>
        <v/>
      </c>
      <c r="AR687" s="133" t="str">
        <f t="shared" si="196"/>
        <v/>
      </c>
      <c r="AS687" s="7" t="str">
        <f>UPPER(IF($AH687="","",IF(COUNTIF($AS$34:$AS686,$AH687)&lt;1,$AH687,"")))</f>
        <v/>
      </c>
      <c r="AT687" s="133" t="str">
        <f t="shared" si="187"/>
        <v/>
      </c>
      <c r="AU687" s="19"/>
      <c r="AV687" s="16" t="str">
        <f t="shared" si="198"/>
        <v/>
      </c>
      <c r="AW687" s="134" t="str">
        <f t="shared" si="188"/>
        <v/>
      </c>
      <c r="AX687" s="5"/>
      <c r="AY687" s="144"/>
      <c r="AZ687" s="132" t="str">
        <f t="shared" si="189"/>
        <v/>
      </c>
      <c r="BA687" s="132" t="str">
        <f t="shared" si="190"/>
        <v/>
      </c>
      <c r="BB687" s="132" t="str">
        <f t="shared" si="181"/>
        <v/>
      </c>
      <c r="BC687" s="132" t="str">
        <f t="shared" si="191"/>
        <v/>
      </c>
      <c r="BD687" s="132" t="str">
        <f t="shared" si="192"/>
        <v/>
      </c>
      <c r="BE687" s="132" t="str">
        <f t="shared" si="197"/>
        <v/>
      </c>
      <c r="BF687" s="132" t="str">
        <f t="shared" si="193"/>
        <v/>
      </c>
      <c r="BG687" s="132" t="str">
        <f t="shared" si="194"/>
        <v/>
      </c>
      <c r="BH687" s="132" t="str">
        <f t="shared" si="195"/>
        <v/>
      </c>
      <c r="BI687" s="125"/>
    </row>
    <row r="688" spans="1:61" s="132" customFormat="1" ht="13">
      <c r="A688" s="125" t="str">
        <f t="shared" si="182"/>
        <v/>
      </c>
      <c r="B688" s="130" t="str">
        <f t="shared" si="183"/>
        <v/>
      </c>
      <c r="C688" s="131"/>
      <c r="D688" s="125">
        <v>654</v>
      </c>
      <c r="E688" s="125" t="str">
        <f t="shared" si="184"/>
        <v/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35"/>
      <c r="AI688" s="125" t="str">
        <f t="shared" si="185"/>
        <v/>
      </c>
      <c r="AJ688" s="18"/>
      <c r="AK688" s="35"/>
      <c r="AL688" s="5"/>
      <c r="AM688" s="5"/>
      <c r="AN688" s="5"/>
      <c r="AO688" s="5"/>
      <c r="AP688" s="5"/>
      <c r="AQ688" s="133" t="str">
        <f t="shared" si="186"/>
        <v/>
      </c>
      <c r="AR688" s="133" t="str">
        <f t="shared" si="196"/>
        <v/>
      </c>
      <c r="AS688" s="7" t="str">
        <f>UPPER(IF($AH688="","",IF(COUNTIF($AS$34:$AS687,$AH688)&lt;1,$AH688,"")))</f>
        <v/>
      </c>
      <c r="AT688" s="133" t="str">
        <f t="shared" si="187"/>
        <v/>
      </c>
      <c r="AU688" s="19"/>
      <c r="AV688" s="16" t="str">
        <f t="shared" si="198"/>
        <v/>
      </c>
      <c r="AW688" s="134" t="str">
        <f t="shared" si="188"/>
        <v/>
      </c>
      <c r="AX688" s="5"/>
      <c r="AY688" s="144"/>
      <c r="AZ688" s="132" t="str">
        <f t="shared" si="189"/>
        <v/>
      </c>
      <c r="BA688" s="132" t="str">
        <f t="shared" si="190"/>
        <v/>
      </c>
      <c r="BB688" s="132" t="str">
        <f t="shared" si="181"/>
        <v/>
      </c>
      <c r="BC688" s="132" t="str">
        <f t="shared" si="191"/>
        <v/>
      </c>
      <c r="BD688" s="132" t="str">
        <f t="shared" si="192"/>
        <v/>
      </c>
      <c r="BE688" s="132" t="str">
        <f t="shared" si="197"/>
        <v/>
      </c>
      <c r="BF688" s="132" t="str">
        <f t="shared" si="193"/>
        <v/>
      </c>
      <c r="BG688" s="132" t="str">
        <f t="shared" si="194"/>
        <v/>
      </c>
      <c r="BH688" s="132" t="str">
        <f t="shared" si="195"/>
        <v/>
      </c>
      <c r="BI688" s="125"/>
    </row>
    <row r="689" spans="1:61" s="132" customFormat="1" ht="13">
      <c r="A689" s="125" t="str">
        <f t="shared" si="182"/>
        <v/>
      </c>
      <c r="B689" s="130" t="str">
        <f t="shared" si="183"/>
        <v/>
      </c>
      <c r="C689" s="131"/>
      <c r="D689" s="125">
        <v>655</v>
      </c>
      <c r="E689" s="125" t="str">
        <f t="shared" si="184"/>
        <v/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35"/>
      <c r="AI689" s="125" t="str">
        <f t="shared" si="185"/>
        <v/>
      </c>
      <c r="AJ689" s="18"/>
      <c r="AK689" s="35"/>
      <c r="AL689" s="5"/>
      <c r="AM689" s="5"/>
      <c r="AN689" s="5"/>
      <c r="AO689" s="5"/>
      <c r="AP689" s="5"/>
      <c r="AQ689" s="133" t="str">
        <f t="shared" si="186"/>
        <v/>
      </c>
      <c r="AR689" s="133" t="str">
        <f t="shared" si="196"/>
        <v/>
      </c>
      <c r="AS689" s="7" t="str">
        <f>UPPER(IF($AH689="","",IF(COUNTIF($AS$34:$AS688,$AH689)&lt;1,$AH689,"")))</f>
        <v/>
      </c>
      <c r="AT689" s="133" t="str">
        <f t="shared" si="187"/>
        <v/>
      </c>
      <c r="AU689" s="19"/>
      <c r="AV689" s="16" t="str">
        <f t="shared" si="198"/>
        <v/>
      </c>
      <c r="AW689" s="134" t="str">
        <f t="shared" si="188"/>
        <v/>
      </c>
      <c r="AX689" s="5"/>
      <c r="AY689" s="144"/>
      <c r="AZ689" s="132" t="str">
        <f t="shared" si="189"/>
        <v/>
      </c>
      <c r="BA689" s="132" t="str">
        <f t="shared" si="190"/>
        <v/>
      </c>
      <c r="BB689" s="132" t="str">
        <f t="shared" si="181"/>
        <v/>
      </c>
      <c r="BC689" s="132" t="str">
        <f t="shared" si="191"/>
        <v/>
      </c>
      <c r="BD689" s="132" t="str">
        <f t="shared" si="192"/>
        <v/>
      </c>
      <c r="BE689" s="132" t="str">
        <f t="shared" si="197"/>
        <v/>
      </c>
      <c r="BF689" s="132" t="str">
        <f t="shared" si="193"/>
        <v/>
      </c>
      <c r="BG689" s="132" t="str">
        <f t="shared" si="194"/>
        <v/>
      </c>
      <c r="BH689" s="132" t="str">
        <f t="shared" si="195"/>
        <v/>
      </c>
      <c r="BI689" s="125"/>
    </row>
    <row r="690" spans="1:61" s="132" customFormat="1" ht="13">
      <c r="A690" s="125" t="str">
        <f t="shared" si="182"/>
        <v/>
      </c>
      <c r="B690" s="130" t="str">
        <f t="shared" si="183"/>
        <v/>
      </c>
      <c r="C690" s="131"/>
      <c r="D690" s="125">
        <v>656</v>
      </c>
      <c r="E690" s="125" t="str">
        <f t="shared" si="184"/>
        <v/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35"/>
      <c r="AI690" s="125" t="str">
        <f t="shared" si="185"/>
        <v/>
      </c>
      <c r="AJ690" s="18"/>
      <c r="AK690" s="35"/>
      <c r="AL690" s="5"/>
      <c r="AM690" s="5"/>
      <c r="AN690" s="5"/>
      <c r="AO690" s="5"/>
      <c r="AP690" s="5"/>
      <c r="AQ690" s="133" t="str">
        <f t="shared" si="186"/>
        <v/>
      </c>
      <c r="AR690" s="133" t="str">
        <f t="shared" si="196"/>
        <v/>
      </c>
      <c r="AS690" s="7" t="str">
        <f>UPPER(IF($AH690="","",IF(COUNTIF($AS$34:$AS689,$AH690)&lt;1,$AH690,"")))</f>
        <v/>
      </c>
      <c r="AT690" s="133" t="str">
        <f t="shared" si="187"/>
        <v/>
      </c>
      <c r="AU690" s="19"/>
      <c r="AV690" s="16" t="str">
        <f t="shared" si="198"/>
        <v/>
      </c>
      <c r="AW690" s="134" t="str">
        <f t="shared" si="188"/>
        <v/>
      </c>
      <c r="AX690" s="5"/>
      <c r="AY690" s="144"/>
      <c r="AZ690" s="132" t="str">
        <f t="shared" si="189"/>
        <v/>
      </c>
      <c r="BA690" s="132" t="str">
        <f t="shared" si="190"/>
        <v/>
      </c>
      <c r="BB690" s="132" t="str">
        <f t="shared" si="181"/>
        <v/>
      </c>
      <c r="BC690" s="132" t="str">
        <f t="shared" si="191"/>
        <v/>
      </c>
      <c r="BD690" s="132" t="str">
        <f t="shared" si="192"/>
        <v/>
      </c>
      <c r="BE690" s="132" t="str">
        <f t="shared" si="197"/>
        <v/>
      </c>
      <c r="BF690" s="132" t="str">
        <f t="shared" si="193"/>
        <v/>
      </c>
      <c r="BG690" s="132" t="str">
        <f t="shared" si="194"/>
        <v/>
      </c>
      <c r="BH690" s="132" t="str">
        <f t="shared" si="195"/>
        <v/>
      </c>
      <c r="BI690" s="125"/>
    </row>
    <row r="691" spans="1:61" s="132" customFormat="1" ht="13">
      <c r="A691" s="125" t="str">
        <f t="shared" si="182"/>
        <v/>
      </c>
      <c r="B691" s="130" t="str">
        <f t="shared" si="183"/>
        <v/>
      </c>
      <c r="C691" s="131"/>
      <c r="D691" s="125">
        <v>657</v>
      </c>
      <c r="E691" s="125" t="str">
        <f t="shared" si="184"/>
        <v/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35"/>
      <c r="AI691" s="125" t="str">
        <f t="shared" si="185"/>
        <v/>
      </c>
      <c r="AJ691" s="18"/>
      <c r="AK691" s="35"/>
      <c r="AL691" s="5"/>
      <c r="AM691" s="5"/>
      <c r="AN691" s="5"/>
      <c r="AO691" s="5"/>
      <c r="AP691" s="5"/>
      <c r="AQ691" s="133" t="str">
        <f t="shared" si="186"/>
        <v/>
      </c>
      <c r="AR691" s="133" t="str">
        <f t="shared" si="196"/>
        <v/>
      </c>
      <c r="AS691" s="7" t="str">
        <f>UPPER(IF($AH691="","",IF(COUNTIF($AS$34:$AS690,$AH691)&lt;1,$AH691,"")))</f>
        <v/>
      </c>
      <c r="AT691" s="133" t="str">
        <f t="shared" si="187"/>
        <v/>
      </c>
      <c r="AU691" s="19"/>
      <c r="AV691" s="16" t="str">
        <f t="shared" si="198"/>
        <v/>
      </c>
      <c r="AW691" s="134" t="str">
        <f t="shared" si="188"/>
        <v/>
      </c>
      <c r="AX691" s="5"/>
      <c r="AY691" s="144"/>
      <c r="AZ691" s="132" t="str">
        <f t="shared" si="189"/>
        <v/>
      </c>
      <c r="BA691" s="132" t="str">
        <f t="shared" si="190"/>
        <v/>
      </c>
      <c r="BB691" s="132" t="str">
        <f t="shared" si="181"/>
        <v/>
      </c>
      <c r="BC691" s="132" t="str">
        <f t="shared" si="191"/>
        <v/>
      </c>
      <c r="BD691" s="132" t="str">
        <f t="shared" si="192"/>
        <v/>
      </c>
      <c r="BE691" s="132" t="str">
        <f t="shared" si="197"/>
        <v/>
      </c>
      <c r="BF691" s="132" t="str">
        <f t="shared" si="193"/>
        <v/>
      </c>
      <c r="BG691" s="132" t="str">
        <f t="shared" si="194"/>
        <v/>
      </c>
      <c r="BH691" s="132" t="str">
        <f t="shared" si="195"/>
        <v/>
      </c>
      <c r="BI691" s="125"/>
    </row>
    <row r="692" spans="1:61" s="132" customFormat="1" ht="13">
      <c r="A692" s="125" t="str">
        <f t="shared" si="182"/>
        <v/>
      </c>
      <c r="B692" s="130" t="str">
        <f t="shared" si="183"/>
        <v/>
      </c>
      <c r="C692" s="131"/>
      <c r="D692" s="125">
        <v>658</v>
      </c>
      <c r="E692" s="125" t="str">
        <f t="shared" si="184"/>
        <v/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35"/>
      <c r="AI692" s="125" t="str">
        <f t="shared" si="185"/>
        <v/>
      </c>
      <c r="AJ692" s="18"/>
      <c r="AK692" s="35"/>
      <c r="AL692" s="5"/>
      <c r="AM692" s="5"/>
      <c r="AN692" s="5"/>
      <c r="AO692" s="5"/>
      <c r="AP692" s="5"/>
      <c r="AQ692" s="133" t="str">
        <f t="shared" si="186"/>
        <v/>
      </c>
      <c r="AR692" s="133" t="str">
        <f t="shared" si="196"/>
        <v/>
      </c>
      <c r="AS692" s="7" t="str">
        <f>UPPER(IF($AH692="","",IF(COUNTIF($AS$34:$AS691,$AH692)&lt;1,$AH692,"")))</f>
        <v/>
      </c>
      <c r="AT692" s="133" t="str">
        <f t="shared" si="187"/>
        <v/>
      </c>
      <c r="AU692" s="19"/>
      <c r="AV692" s="16" t="str">
        <f t="shared" si="198"/>
        <v/>
      </c>
      <c r="AW692" s="134" t="str">
        <f t="shared" si="188"/>
        <v/>
      </c>
      <c r="AX692" s="5"/>
      <c r="AY692" s="144"/>
      <c r="AZ692" s="132" t="str">
        <f t="shared" si="189"/>
        <v/>
      </c>
      <c r="BA692" s="132" t="str">
        <f t="shared" si="190"/>
        <v/>
      </c>
      <c r="BB692" s="132" t="str">
        <f t="shared" si="181"/>
        <v/>
      </c>
      <c r="BC692" s="132" t="str">
        <f t="shared" si="191"/>
        <v/>
      </c>
      <c r="BD692" s="132" t="str">
        <f t="shared" si="192"/>
        <v/>
      </c>
      <c r="BE692" s="132" t="str">
        <f t="shared" si="197"/>
        <v/>
      </c>
      <c r="BF692" s="132" t="str">
        <f t="shared" si="193"/>
        <v/>
      </c>
      <c r="BG692" s="132" t="str">
        <f t="shared" si="194"/>
        <v/>
      </c>
      <c r="BH692" s="132" t="str">
        <f t="shared" si="195"/>
        <v/>
      </c>
      <c r="BI692" s="125"/>
    </row>
    <row r="693" spans="1:61" s="132" customFormat="1" ht="13">
      <c r="A693" s="125" t="str">
        <f t="shared" si="182"/>
        <v/>
      </c>
      <c r="B693" s="130" t="str">
        <f t="shared" si="183"/>
        <v/>
      </c>
      <c r="C693" s="131"/>
      <c r="D693" s="125">
        <v>659</v>
      </c>
      <c r="E693" s="125" t="str">
        <f t="shared" si="184"/>
        <v/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35"/>
      <c r="AI693" s="125" t="str">
        <f t="shared" si="185"/>
        <v/>
      </c>
      <c r="AJ693" s="18"/>
      <c r="AK693" s="35"/>
      <c r="AL693" s="5"/>
      <c r="AM693" s="5"/>
      <c r="AN693" s="5"/>
      <c r="AO693" s="5"/>
      <c r="AP693" s="5"/>
      <c r="AQ693" s="133" t="str">
        <f t="shared" si="186"/>
        <v/>
      </c>
      <c r="AR693" s="133" t="str">
        <f t="shared" si="196"/>
        <v/>
      </c>
      <c r="AS693" s="7" t="str">
        <f>UPPER(IF($AH693="","",IF(COUNTIF($AS$34:$AS692,$AH693)&lt;1,$AH693,"")))</f>
        <v/>
      </c>
      <c r="AT693" s="133" t="str">
        <f t="shared" si="187"/>
        <v/>
      </c>
      <c r="AU693" s="19"/>
      <c r="AV693" s="16" t="str">
        <f t="shared" si="198"/>
        <v/>
      </c>
      <c r="AW693" s="134" t="str">
        <f t="shared" si="188"/>
        <v/>
      </c>
      <c r="AX693" s="5"/>
      <c r="AY693" s="144"/>
      <c r="AZ693" s="132" t="str">
        <f t="shared" si="189"/>
        <v/>
      </c>
      <c r="BA693" s="132" t="str">
        <f t="shared" si="190"/>
        <v/>
      </c>
      <c r="BB693" s="132" t="str">
        <f t="shared" si="181"/>
        <v/>
      </c>
      <c r="BC693" s="132" t="str">
        <f t="shared" si="191"/>
        <v/>
      </c>
      <c r="BD693" s="132" t="str">
        <f t="shared" si="192"/>
        <v/>
      </c>
      <c r="BE693" s="132" t="str">
        <f t="shared" si="197"/>
        <v/>
      </c>
      <c r="BF693" s="132" t="str">
        <f t="shared" si="193"/>
        <v/>
      </c>
      <c r="BG693" s="132" t="str">
        <f t="shared" si="194"/>
        <v/>
      </c>
      <c r="BH693" s="132" t="str">
        <f t="shared" si="195"/>
        <v/>
      </c>
      <c r="BI693" s="125"/>
    </row>
    <row r="694" spans="1:61" s="132" customFormat="1" ht="13">
      <c r="A694" s="125" t="str">
        <f t="shared" si="182"/>
        <v/>
      </c>
      <c r="B694" s="130" t="str">
        <f t="shared" si="183"/>
        <v/>
      </c>
      <c r="C694" s="131"/>
      <c r="D694" s="125">
        <v>660</v>
      </c>
      <c r="E694" s="125" t="str">
        <f t="shared" si="184"/>
        <v/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35"/>
      <c r="AI694" s="125" t="str">
        <f t="shared" si="185"/>
        <v/>
      </c>
      <c r="AJ694" s="18"/>
      <c r="AK694" s="35"/>
      <c r="AL694" s="5"/>
      <c r="AM694" s="5"/>
      <c r="AN694" s="5"/>
      <c r="AO694" s="5"/>
      <c r="AP694" s="5"/>
      <c r="AQ694" s="133" t="str">
        <f t="shared" si="186"/>
        <v/>
      </c>
      <c r="AR694" s="133" t="str">
        <f t="shared" si="196"/>
        <v/>
      </c>
      <c r="AS694" s="7" t="str">
        <f>UPPER(IF($AH694="","",IF(COUNTIF($AS$34:$AS693,$AH694)&lt;1,$AH694,"")))</f>
        <v/>
      </c>
      <c r="AT694" s="133" t="str">
        <f t="shared" si="187"/>
        <v/>
      </c>
      <c r="AU694" s="19"/>
      <c r="AV694" s="16" t="str">
        <f t="shared" si="198"/>
        <v/>
      </c>
      <c r="AW694" s="134" t="str">
        <f t="shared" si="188"/>
        <v/>
      </c>
      <c r="AX694" s="5"/>
      <c r="AY694" s="144"/>
      <c r="AZ694" s="132" t="str">
        <f t="shared" si="189"/>
        <v/>
      </c>
      <c r="BA694" s="132" t="str">
        <f t="shared" si="190"/>
        <v/>
      </c>
      <c r="BB694" s="132" t="str">
        <f t="shared" si="181"/>
        <v/>
      </c>
      <c r="BC694" s="132" t="str">
        <f t="shared" si="191"/>
        <v/>
      </c>
      <c r="BD694" s="132" t="str">
        <f t="shared" si="192"/>
        <v/>
      </c>
      <c r="BE694" s="132" t="str">
        <f t="shared" si="197"/>
        <v/>
      </c>
      <c r="BF694" s="132" t="str">
        <f t="shared" si="193"/>
        <v/>
      </c>
      <c r="BG694" s="132" t="str">
        <f t="shared" si="194"/>
        <v/>
      </c>
      <c r="BH694" s="132" t="str">
        <f t="shared" si="195"/>
        <v/>
      </c>
      <c r="BI694" s="125"/>
    </row>
    <row r="695" spans="1:61" s="132" customFormat="1" ht="13">
      <c r="A695" s="125" t="str">
        <f t="shared" si="182"/>
        <v/>
      </c>
      <c r="B695" s="130" t="str">
        <f t="shared" si="183"/>
        <v/>
      </c>
      <c r="C695" s="131"/>
      <c r="D695" s="125">
        <v>661</v>
      </c>
      <c r="E695" s="125" t="str">
        <f t="shared" si="184"/>
        <v/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35"/>
      <c r="AI695" s="125" t="str">
        <f t="shared" si="185"/>
        <v/>
      </c>
      <c r="AJ695" s="18"/>
      <c r="AK695" s="35"/>
      <c r="AL695" s="5"/>
      <c r="AM695" s="5"/>
      <c r="AN695" s="5"/>
      <c r="AO695" s="5"/>
      <c r="AP695" s="5"/>
      <c r="AQ695" s="133" t="str">
        <f t="shared" si="186"/>
        <v/>
      </c>
      <c r="AR695" s="133" t="str">
        <f t="shared" si="196"/>
        <v/>
      </c>
      <c r="AS695" s="7" t="str">
        <f>UPPER(IF($AH695="","",IF(COUNTIF($AS$34:$AS694,$AH695)&lt;1,$AH695,"")))</f>
        <v/>
      </c>
      <c r="AT695" s="133" t="str">
        <f t="shared" si="187"/>
        <v/>
      </c>
      <c r="AU695" s="19"/>
      <c r="AV695" s="16" t="str">
        <f t="shared" si="198"/>
        <v/>
      </c>
      <c r="AW695" s="134" t="str">
        <f t="shared" si="188"/>
        <v/>
      </c>
      <c r="AX695" s="5"/>
      <c r="AY695" s="144"/>
      <c r="AZ695" s="132" t="str">
        <f t="shared" si="189"/>
        <v/>
      </c>
      <c r="BA695" s="132" t="str">
        <f t="shared" si="190"/>
        <v/>
      </c>
      <c r="BB695" s="132" t="str">
        <f t="shared" si="181"/>
        <v/>
      </c>
      <c r="BC695" s="132" t="str">
        <f t="shared" si="191"/>
        <v/>
      </c>
      <c r="BD695" s="132" t="str">
        <f t="shared" si="192"/>
        <v/>
      </c>
      <c r="BE695" s="132" t="str">
        <f t="shared" si="197"/>
        <v/>
      </c>
      <c r="BF695" s="132" t="str">
        <f t="shared" si="193"/>
        <v/>
      </c>
      <c r="BG695" s="132" t="str">
        <f t="shared" si="194"/>
        <v/>
      </c>
      <c r="BH695" s="132" t="str">
        <f t="shared" si="195"/>
        <v/>
      </c>
      <c r="BI695" s="125"/>
    </row>
    <row r="696" spans="1:61" s="132" customFormat="1" ht="13">
      <c r="A696" s="125" t="str">
        <f t="shared" si="182"/>
        <v/>
      </c>
      <c r="B696" s="130" t="str">
        <f t="shared" si="183"/>
        <v/>
      </c>
      <c r="C696" s="131"/>
      <c r="D696" s="125">
        <v>662</v>
      </c>
      <c r="E696" s="125" t="str">
        <f t="shared" si="184"/>
        <v/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35"/>
      <c r="AI696" s="125" t="str">
        <f t="shared" si="185"/>
        <v/>
      </c>
      <c r="AJ696" s="18"/>
      <c r="AK696" s="35"/>
      <c r="AL696" s="5"/>
      <c r="AM696" s="5"/>
      <c r="AN696" s="5"/>
      <c r="AO696" s="5"/>
      <c r="AP696" s="5"/>
      <c r="AQ696" s="133" t="str">
        <f t="shared" si="186"/>
        <v/>
      </c>
      <c r="AR696" s="133" t="str">
        <f t="shared" si="196"/>
        <v/>
      </c>
      <c r="AS696" s="7" t="str">
        <f>UPPER(IF($AH696="","",IF(COUNTIF($AS$34:$AS695,$AH696)&lt;1,$AH696,"")))</f>
        <v/>
      </c>
      <c r="AT696" s="133" t="str">
        <f t="shared" si="187"/>
        <v/>
      </c>
      <c r="AU696" s="19"/>
      <c r="AV696" s="16" t="str">
        <f t="shared" si="198"/>
        <v/>
      </c>
      <c r="AW696" s="134" t="str">
        <f t="shared" si="188"/>
        <v/>
      </c>
      <c r="AX696" s="5"/>
      <c r="AY696" s="144"/>
      <c r="AZ696" s="132" t="str">
        <f t="shared" si="189"/>
        <v/>
      </c>
      <c r="BA696" s="132" t="str">
        <f t="shared" si="190"/>
        <v/>
      </c>
      <c r="BB696" s="132" t="str">
        <f t="shared" si="181"/>
        <v/>
      </c>
      <c r="BC696" s="132" t="str">
        <f t="shared" si="191"/>
        <v/>
      </c>
      <c r="BD696" s="132" t="str">
        <f t="shared" si="192"/>
        <v/>
      </c>
      <c r="BE696" s="132" t="str">
        <f t="shared" si="197"/>
        <v/>
      </c>
      <c r="BF696" s="132" t="str">
        <f t="shared" si="193"/>
        <v/>
      </c>
      <c r="BG696" s="132" t="str">
        <f t="shared" si="194"/>
        <v/>
      </c>
      <c r="BH696" s="132" t="str">
        <f t="shared" si="195"/>
        <v/>
      </c>
      <c r="BI696" s="125"/>
    </row>
    <row r="697" spans="1:61" s="132" customFormat="1" ht="13">
      <c r="A697" s="125" t="str">
        <f t="shared" si="182"/>
        <v/>
      </c>
      <c r="B697" s="130" t="str">
        <f t="shared" si="183"/>
        <v/>
      </c>
      <c r="C697" s="131"/>
      <c r="D697" s="125">
        <v>663</v>
      </c>
      <c r="E697" s="125" t="str">
        <f t="shared" si="184"/>
        <v/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35"/>
      <c r="AI697" s="125" t="str">
        <f t="shared" si="185"/>
        <v/>
      </c>
      <c r="AJ697" s="18"/>
      <c r="AK697" s="35"/>
      <c r="AL697" s="5"/>
      <c r="AM697" s="5"/>
      <c r="AN697" s="5"/>
      <c r="AO697" s="5"/>
      <c r="AP697" s="5"/>
      <c r="AQ697" s="133" t="str">
        <f t="shared" si="186"/>
        <v/>
      </c>
      <c r="AR697" s="133" t="str">
        <f t="shared" si="196"/>
        <v/>
      </c>
      <c r="AS697" s="7" t="str">
        <f>UPPER(IF($AH697="","",IF(COUNTIF($AS$34:$AS696,$AH697)&lt;1,$AH697,"")))</f>
        <v/>
      </c>
      <c r="AT697" s="133" t="str">
        <f t="shared" si="187"/>
        <v/>
      </c>
      <c r="AU697" s="19"/>
      <c r="AV697" s="16" t="str">
        <f t="shared" si="198"/>
        <v/>
      </c>
      <c r="AW697" s="134" t="str">
        <f t="shared" si="188"/>
        <v/>
      </c>
      <c r="AX697" s="5"/>
      <c r="AY697" s="144"/>
      <c r="AZ697" s="132" t="str">
        <f t="shared" si="189"/>
        <v/>
      </c>
      <c r="BA697" s="132" t="str">
        <f t="shared" si="190"/>
        <v/>
      </c>
      <c r="BB697" s="132" t="str">
        <f t="shared" si="181"/>
        <v/>
      </c>
      <c r="BC697" s="132" t="str">
        <f t="shared" si="191"/>
        <v/>
      </c>
      <c r="BD697" s="132" t="str">
        <f t="shared" si="192"/>
        <v/>
      </c>
      <c r="BE697" s="132" t="str">
        <f t="shared" si="197"/>
        <v/>
      </c>
      <c r="BF697" s="132" t="str">
        <f t="shared" si="193"/>
        <v/>
      </c>
      <c r="BG697" s="132" t="str">
        <f t="shared" si="194"/>
        <v/>
      </c>
      <c r="BH697" s="132" t="str">
        <f t="shared" si="195"/>
        <v/>
      </c>
      <c r="BI697" s="125"/>
    </row>
    <row r="698" spans="1:61" s="132" customFormat="1" ht="13">
      <c r="A698" s="125" t="str">
        <f t="shared" si="182"/>
        <v/>
      </c>
      <c r="B698" s="130" t="str">
        <f t="shared" si="183"/>
        <v/>
      </c>
      <c r="C698" s="131"/>
      <c r="D698" s="125">
        <v>664</v>
      </c>
      <c r="E698" s="125" t="str">
        <f t="shared" si="184"/>
        <v/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35"/>
      <c r="AI698" s="125" t="str">
        <f t="shared" si="185"/>
        <v/>
      </c>
      <c r="AJ698" s="18"/>
      <c r="AK698" s="35"/>
      <c r="AL698" s="5"/>
      <c r="AM698" s="5"/>
      <c r="AN698" s="5"/>
      <c r="AO698" s="5"/>
      <c r="AP698" s="5"/>
      <c r="AQ698" s="133" t="str">
        <f t="shared" si="186"/>
        <v/>
      </c>
      <c r="AR698" s="133" t="str">
        <f t="shared" si="196"/>
        <v/>
      </c>
      <c r="AS698" s="7" t="str">
        <f>UPPER(IF($AH698="","",IF(COUNTIF($AS$34:$AS697,$AH698)&lt;1,$AH698,"")))</f>
        <v/>
      </c>
      <c r="AT698" s="133" t="str">
        <f t="shared" si="187"/>
        <v/>
      </c>
      <c r="AU698" s="19"/>
      <c r="AV698" s="16" t="str">
        <f t="shared" si="198"/>
        <v/>
      </c>
      <c r="AW698" s="134" t="str">
        <f t="shared" si="188"/>
        <v/>
      </c>
      <c r="AX698" s="5"/>
      <c r="AY698" s="144"/>
      <c r="AZ698" s="132" t="str">
        <f t="shared" si="189"/>
        <v/>
      </c>
      <c r="BA698" s="132" t="str">
        <f t="shared" si="190"/>
        <v/>
      </c>
      <c r="BB698" s="132" t="str">
        <f t="shared" si="181"/>
        <v/>
      </c>
      <c r="BC698" s="132" t="str">
        <f t="shared" si="191"/>
        <v/>
      </c>
      <c r="BD698" s="132" t="str">
        <f t="shared" si="192"/>
        <v/>
      </c>
      <c r="BE698" s="132" t="str">
        <f t="shared" si="197"/>
        <v/>
      </c>
      <c r="BF698" s="132" t="str">
        <f t="shared" si="193"/>
        <v/>
      </c>
      <c r="BG698" s="132" t="str">
        <f t="shared" si="194"/>
        <v/>
      </c>
      <c r="BH698" s="132" t="str">
        <f t="shared" si="195"/>
        <v/>
      </c>
      <c r="BI698" s="125"/>
    </row>
    <row r="699" spans="1:61" s="132" customFormat="1" ht="13">
      <c r="A699" s="125" t="str">
        <f t="shared" si="182"/>
        <v/>
      </c>
      <c r="B699" s="130" t="str">
        <f t="shared" si="183"/>
        <v/>
      </c>
      <c r="C699" s="131"/>
      <c r="D699" s="125">
        <v>665</v>
      </c>
      <c r="E699" s="125" t="str">
        <f t="shared" si="184"/>
        <v/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35"/>
      <c r="AI699" s="125" t="str">
        <f t="shared" si="185"/>
        <v/>
      </c>
      <c r="AJ699" s="18"/>
      <c r="AK699" s="35"/>
      <c r="AL699" s="5"/>
      <c r="AM699" s="5"/>
      <c r="AN699" s="5"/>
      <c r="AO699" s="5"/>
      <c r="AP699" s="5"/>
      <c r="AQ699" s="133" t="str">
        <f t="shared" si="186"/>
        <v/>
      </c>
      <c r="AR699" s="133" t="str">
        <f t="shared" si="196"/>
        <v/>
      </c>
      <c r="AS699" s="7" t="str">
        <f>UPPER(IF($AH699="","",IF(COUNTIF($AS$34:$AS698,$AH699)&lt;1,$AH699,"")))</f>
        <v/>
      </c>
      <c r="AT699" s="133" t="str">
        <f t="shared" si="187"/>
        <v/>
      </c>
      <c r="AU699" s="19"/>
      <c r="AV699" s="16" t="str">
        <f t="shared" si="198"/>
        <v/>
      </c>
      <c r="AW699" s="134" t="str">
        <f t="shared" si="188"/>
        <v/>
      </c>
      <c r="AX699" s="5"/>
      <c r="AY699" s="144"/>
      <c r="AZ699" s="132" t="str">
        <f t="shared" si="189"/>
        <v/>
      </c>
      <c r="BA699" s="132" t="str">
        <f t="shared" si="190"/>
        <v/>
      </c>
      <c r="BB699" s="132" t="str">
        <f t="shared" si="181"/>
        <v/>
      </c>
      <c r="BC699" s="132" t="str">
        <f t="shared" si="191"/>
        <v/>
      </c>
      <c r="BD699" s="132" t="str">
        <f t="shared" si="192"/>
        <v/>
      </c>
      <c r="BE699" s="132" t="str">
        <f t="shared" si="197"/>
        <v/>
      </c>
      <c r="BF699" s="132" t="str">
        <f t="shared" si="193"/>
        <v/>
      </c>
      <c r="BG699" s="132" t="str">
        <f t="shared" si="194"/>
        <v/>
      </c>
      <c r="BH699" s="132" t="str">
        <f t="shared" si="195"/>
        <v/>
      </c>
      <c r="BI699" s="125"/>
    </row>
    <row r="700" spans="1:61" s="132" customFormat="1" ht="13">
      <c r="A700" s="125" t="str">
        <f t="shared" si="182"/>
        <v/>
      </c>
      <c r="B700" s="130" t="str">
        <f t="shared" si="183"/>
        <v/>
      </c>
      <c r="C700" s="131"/>
      <c r="D700" s="125">
        <v>666</v>
      </c>
      <c r="E700" s="125" t="str">
        <f t="shared" si="184"/>
        <v/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35"/>
      <c r="AI700" s="125" t="str">
        <f t="shared" si="185"/>
        <v/>
      </c>
      <c r="AJ700" s="18"/>
      <c r="AK700" s="35"/>
      <c r="AL700" s="5"/>
      <c r="AM700" s="5"/>
      <c r="AN700" s="5"/>
      <c r="AO700" s="5"/>
      <c r="AP700" s="5"/>
      <c r="AQ700" s="133" t="str">
        <f t="shared" si="186"/>
        <v/>
      </c>
      <c r="AR700" s="133" t="str">
        <f t="shared" si="196"/>
        <v/>
      </c>
      <c r="AS700" s="7" t="str">
        <f>UPPER(IF($AH700="","",IF(COUNTIF($AS$34:$AS699,$AH700)&lt;1,$AH700,"")))</f>
        <v/>
      </c>
      <c r="AT700" s="133" t="str">
        <f t="shared" si="187"/>
        <v/>
      </c>
      <c r="AU700" s="19"/>
      <c r="AV700" s="16" t="str">
        <f t="shared" si="198"/>
        <v/>
      </c>
      <c r="AW700" s="134" t="str">
        <f t="shared" si="188"/>
        <v/>
      </c>
      <c r="AX700" s="5"/>
      <c r="AY700" s="144"/>
      <c r="AZ700" s="132" t="str">
        <f t="shared" si="189"/>
        <v/>
      </c>
      <c r="BA700" s="132" t="str">
        <f t="shared" si="190"/>
        <v/>
      </c>
      <c r="BB700" s="132" t="str">
        <f t="shared" si="181"/>
        <v/>
      </c>
      <c r="BC700" s="132" t="str">
        <f t="shared" si="191"/>
        <v/>
      </c>
      <c r="BD700" s="132" t="str">
        <f t="shared" si="192"/>
        <v/>
      </c>
      <c r="BE700" s="132" t="str">
        <f t="shared" si="197"/>
        <v/>
      </c>
      <c r="BF700" s="132" t="str">
        <f t="shared" si="193"/>
        <v/>
      </c>
      <c r="BG700" s="132" t="str">
        <f t="shared" si="194"/>
        <v/>
      </c>
      <c r="BH700" s="132" t="str">
        <f t="shared" si="195"/>
        <v/>
      </c>
      <c r="BI700" s="125"/>
    </row>
    <row r="701" spans="1:61" s="132" customFormat="1" ht="13">
      <c r="A701" s="125" t="str">
        <f t="shared" si="182"/>
        <v/>
      </c>
      <c r="B701" s="130" t="str">
        <f t="shared" si="183"/>
        <v/>
      </c>
      <c r="C701" s="131"/>
      <c r="D701" s="125">
        <v>667</v>
      </c>
      <c r="E701" s="125" t="str">
        <f t="shared" si="184"/>
        <v/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35"/>
      <c r="AI701" s="125" t="str">
        <f t="shared" si="185"/>
        <v/>
      </c>
      <c r="AJ701" s="18"/>
      <c r="AK701" s="35"/>
      <c r="AL701" s="5"/>
      <c r="AM701" s="5"/>
      <c r="AN701" s="5"/>
      <c r="AO701" s="5"/>
      <c r="AP701" s="5"/>
      <c r="AQ701" s="133" t="str">
        <f t="shared" si="186"/>
        <v/>
      </c>
      <c r="AR701" s="133" t="str">
        <f t="shared" si="196"/>
        <v/>
      </c>
      <c r="AS701" s="7" t="str">
        <f>UPPER(IF($AH701="","",IF(COUNTIF($AS$34:$AS700,$AH701)&lt;1,$AH701,"")))</f>
        <v/>
      </c>
      <c r="AT701" s="133" t="str">
        <f t="shared" si="187"/>
        <v/>
      </c>
      <c r="AU701" s="19"/>
      <c r="AV701" s="16" t="str">
        <f t="shared" si="198"/>
        <v/>
      </c>
      <c r="AW701" s="134" t="str">
        <f t="shared" si="188"/>
        <v/>
      </c>
      <c r="AX701" s="5"/>
      <c r="AY701" s="144"/>
      <c r="AZ701" s="132" t="str">
        <f t="shared" si="189"/>
        <v/>
      </c>
      <c r="BA701" s="132" t="str">
        <f t="shared" si="190"/>
        <v/>
      </c>
      <c r="BB701" s="132" t="str">
        <f t="shared" si="181"/>
        <v/>
      </c>
      <c r="BC701" s="132" t="str">
        <f t="shared" si="191"/>
        <v/>
      </c>
      <c r="BD701" s="132" t="str">
        <f t="shared" si="192"/>
        <v/>
      </c>
      <c r="BE701" s="132" t="str">
        <f t="shared" si="197"/>
        <v/>
      </c>
      <c r="BF701" s="132" t="str">
        <f t="shared" si="193"/>
        <v/>
      </c>
      <c r="BG701" s="132" t="str">
        <f t="shared" si="194"/>
        <v/>
      </c>
      <c r="BH701" s="132" t="str">
        <f t="shared" si="195"/>
        <v/>
      </c>
      <c r="BI701" s="125"/>
    </row>
    <row r="702" spans="1:61" s="132" customFormat="1" ht="13">
      <c r="A702" s="125" t="str">
        <f t="shared" si="182"/>
        <v/>
      </c>
      <c r="B702" s="130" t="str">
        <f t="shared" si="183"/>
        <v/>
      </c>
      <c r="C702" s="131"/>
      <c r="D702" s="125">
        <v>668</v>
      </c>
      <c r="E702" s="125" t="str">
        <f t="shared" si="184"/>
        <v/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35"/>
      <c r="AI702" s="125" t="str">
        <f t="shared" si="185"/>
        <v/>
      </c>
      <c r="AJ702" s="18"/>
      <c r="AK702" s="35"/>
      <c r="AL702" s="5"/>
      <c r="AM702" s="5"/>
      <c r="AN702" s="5"/>
      <c r="AO702" s="5"/>
      <c r="AP702" s="5"/>
      <c r="AQ702" s="133" t="str">
        <f t="shared" si="186"/>
        <v/>
      </c>
      <c r="AR702" s="133" t="str">
        <f t="shared" si="196"/>
        <v/>
      </c>
      <c r="AS702" s="7" t="str">
        <f>UPPER(IF($AH702="","",IF(COUNTIF($AS$34:$AS701,$AH702)&lt;1,$AH702,"")))</f>
        <v/>
      </c>
      <c r="AT702" s="133" t="str">
        <f t="shared" si="187"/>
        <v/>
      </c>
      <c r="AU702" s="19"/>
      <c r="AV702" s="16" t="str">
        <f t="shared" si="198"/>
        <v/>
      </c>
      <c r="AW702" s="134" t="str">
        <f t="shared" si="188"/>
        <v/>
      </c>
      <c r="AX702" s="5"/>
      <c r="AY702" s="144"/>
      <c r="AZ702" s="132" t="str">
        <f t="shared" si="189"/>
        <v/>
      </c>
      <c r="BA702" s="132" t="str">
        <f t="shared" si="190"/>
        <v/>
      </c>
      <c r="BB702" s="132" t="str">
        <f t="shared" si="181"/>
        <v/>
      </c>
      <c r="BC702" s="132" t="str">
        <f t="shared" si="191"/>
        <v/>
      </c>
      <c r="BD702" s="132" t="str">
        <f t="shared" si="192"/>
        <v/>
      </c>
      <c r="BE702" s="132" t="str">
        <f t="shared" si="197"/>
        <v/>
      </c>
      <c r="BF702" s="132" t="str">
        <f t="shared" si="193"/>
        <v/>
      </c>
      <c r="BG702" s="132" t="str">
        <f t="shared" si="194"/>
        <v/>
      </c>
      <c r="BH702" s="132" t="str">
        <f t="shared" si="195"/>
        <v/>
      </c>
      <c r="BI702" s="125"/>
    </row>
    <row r="703" spans="1:61" s="132" customFormat="1" ht="13">
      <c r="A703" s="125" t="str">
        <f t="shared" si="182"/>
        <v/>
      </c>
      <c r="B703" s="130" t="str">
        <f t="shared" si="183"/>
        <v/>
      </c>
      <c r="C703" s="131"/>
      <c r="D703" s="125">
        <v>669</v>
      </c>
      <c r="E703" s="125" t="str">
        <f t="shared" si="184"/>
        <v/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35"/>
      <c r="AI703" s="125" t="str">
        <f t="shared" si="185"/>
        <v/>
      </c>
      <c r="AJ703" s="18"/>
      <c r="AK703" s="35"/>
      <c r="AL703" s="5"/>
      <c r="AM703" s="5"/>
      <c r="AN703" s="5"/>
      <c r="AO703" s="5"/>
      <c r="AP703" s="5"/>
      <c r="AQ703" s="133" t="str">
        <f t="shared" si="186"/>
        <v/>
      </c>
      <c r="AR703" s="133" t="str">
        <f t="shared" si="196"/>
        <v/>
      </c>
      <c r="AS703" s="7" t="str">
        <f>UPPER(IF($AH703="","",IF(COUNTIF($AS$34:$AS702,$AH703)&lt;1,$AH703,"")))</f>
        <v/>
      </c>
      <c r="AT703" s="133" t="str">
        <f t="shared" si="187"/>
        <v/>
      </c>
      <c r="AU703" s="19"/>
      <c r="AV703" s="16" t="str">
        <f t="shared" si="198"/>
        <v/>
      </c>
      <c r="AW703" s="134" t="str">
        <f t="shared" si="188"/>
        <v/>
      </c>
      <c r="AX703" s="5"/>
      <c r="AY703" s="144"/>
      <c r="AZ703" s="132" t="str">
        <f t="shared" si="189"/>
        <v/>
      </c>
      <c r="BA703" s="132" t="str">
        <f t="shared" si="190"/>
        <v/>
      </c>
      <c r="BB703" s="132" t="str">
        <f t="shared" si="181"/>
        <v/>
      </c>
      <c r="BC703" s="132" t="str">
        <f t="shared" si="191"/>
        <v/>
      </c>
      <c r="BD703" s="132" t="str">
        <f t="shared" si="192"/>
        <v/>
      </c>
      <c r="BE703" s="132" t="str">
        <f t="shared" si="197"/>
        <v/>
      </c>
      <c r="BF703" s="132" t="str">
        <f t="shared" si="193"/>
        <v/>
      </c>
      <c r="BG703" s="132" t="str">
        <f t="shared" si="194"/>
        <v/>
      </c>
      <c r="BH703" s="132" t="str">
        <f t="shared" si="195"/>
        <v/>
      </c>
      <c r="BI703" s="125"/>
    </row>
    <row r="704" spans="1:61" s="132" customFormat="1" ht="13">
      <c r="A704" s="125" t="str">
        <f t="shared" si="182"/>
        <v/>
      </c>
      <c r="B704" s="130" t="str">
        <f t="shared" si="183"/>
        <v/>
      </c>
      <c r="C704" s="131"/>
      <c r="D704" s="125">
        <v>670</v>
      </c>
      <c r="E704" s="125" t="str">
        <f t="shared" si="184"/>
        <v/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35"/>
      <c r="AI704" s="125" t="str">
        <f t="shared" si="185"/>
        <v/>
      </c>
      <c r="AJ704" s="18"/>
      <c r="AK704" s="35"/>
      <c r="AL704" s="5"/>
      <c r="AM704" s="5"/>
      <c r="AN704" s="5"/>
      <c r="AO704" s="5"/>
      <c r="AP704" s="5"/>
      <c r="AQ704" s="133" t="str">
        <f t="shared" si="186"/>
        <v/>
      </c>
      <c r="AR704" s="133" t="str">
        <f t="shared" si="196"/>
        <v/>
      </c>
      <c r="AS704" s="7" t="str">
        <f>UPPER(IF($AH704="","",IF(COUNTIF($AS$34:$AS703,$AH704)&lt;1,$AH704,"")))</f>
        <v/>
      </c>
      <c r="AT704" s="133" t="str">
        <f t="shared" si="187"/>
        <v/>
      </c>
      <c r="AU704" s="19"/>
      <c r="AV704" s="16" t="str">
        <f t="shared" si="198"/>
        <v/>
      </c>
      <c r="AW704" s="134" t="str">
        <f t="shared" si="188"/>
        <v/>
      </c>
      <c r="AX704" s="5"/>
      <c r="AY704" s="144"/>
      <c r="AZ704" s="132" t="str">
        <f t="shared" si="189"/>
        <v/>
      </c>
      <c r="BA704" s="132" t="str">
        <f t="shared" si="190"/>
        <v/>
      </c>
      <c r="BB704" s="132" t="str">
        <f t="shared" si="181"/>
        <v/>
      </c>
      <c r="BC704" s="132" t="str">
        <f t="shared" si="191"/>
        <v/>
      </c>
      <c r="BD704" s="132" t="str">
        <f t="shared" si="192"/>
        <v/>
      </c>
      <c r="BE704" s="132" t="str">
        <f t="shared" si="197"/>
        <v/>
      </c>
      <c r="BF704" s="132" t="str">
        <f t="shared" si="193"/>
        <v/>
      </c>
      <c r="BG704" s="132" t="str">
        <f t="shared" si="194"/>
        <v/>
      </c>
      <c r="BH704" s="132" t="str">
        <f t="shared" si="195"/>
        <v/>
      </c>
      <c r="BI704" s="125"/>
    </row>
    <row r="705" spans="1:61" s="132" customFormat="1" ht="13">
      <c r="A705" s="125" t="str">
        <f t="shared" si="182"/>
        <v/>
      </c>
      <c r="B705" s="130" t="str">
        <f t="shared" si="183"/>
        <v/>
      </c>
      <c r="C705" s="131"/>
      <c r="D705" s="125">
        <v>671</v>
      </c>
      <c r="E705" s="125" t="str">
        <f t="shared" si="184"/>
        <v/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35"/>
      <c r="AI705" s="125" t="str">
        <f t="shared" si="185"/>
        <v/>
      </c>
      <c r="AJ705" s="18"/>
      <c r="AK705" s="35"/>
      <c r="AL705" s="5"/>
      <c r="AM705" s="5"/>
      <c r="AN705" s="5"/>
      <c r="AO705" s="5"/>
      <c r="AP705" s="5"/>
      <c r="AQ705" s="133" t="str">
        <f t="shared" si="186"/>
        <v/>
      </c>
      <c r="AR705" s="133" t="str">
        <f t="shared" si="196"/>
        <v/>
      </c>
      <c r="AS705" s="7" t="str">
        <f>UPPER(IF($AH705="","",IF(COUNTIF($AS$34:$AS704,$AH705)&lt;1,$AH705,"")))</f>
        <v/>
      </c>
      <c r="AT705" s="133" t="str">
        <f t="shared" si="187"/>
        <v/>
      </c>
      <c r="AU705" s="19"/>
      <c r="AV705" s="16" t="str">
        <f t="shared" si="198"/>
        <v/>
      </c>
      <c r="AW705" s="134" t="str">
        <f t="shared" si="188"/>
        <v/>
      </c>
      <c r="AX705" s="5"/>
      <c r="AY705" s="144"/>
      <c r="AZ705" s="132" t="str">
        <f t="shared" si="189"/>
        <v/>
      </c>
      <c r="BA705" s="132" t="str">
        <f t="shared" si="190"/>
        <v/>
      </c>
      <c r="BB705" s="132" t="str">
        <f t="shared" si="181"/>
        <v/>
      </c>
      <c r="BC705" s="132" t="str">
        <f t="shared" si="191"/>
        <v/>
      </c>
      <c r="BD705" s="132" t="str">
        <f t="shared" si="192"/>
        <v/>
      </c>
      <c r="BE705" s="132" t="str">
        <f t="shared" si="197"/>
        <v/>
      </c>
      <c r="BF705" s="132" t="str">
        <f t="shared" si="193"/>
        <v/>
      </c>
      <c r="BG705" s="132" t="str">
        <f t="shared" si="194"/>
        <v/>
      </c>
      <c r="BH705" s="132" t="str">
        <f t="shared" si="195"/>
        <v/>
      </c>
      <c r="BI705" s="125"/>
    </row>
    <row r="706" spans="1:61" s="132" customFormat="1" ht="13">
      <c r="A706" s="125" t="str">
        <f t="shared" si="182"/>
        <v/>
      </c>
      <c r="B706" s="130" t="str">
        <f t="shared" si="183"/>
        <v/>
      </c>
      <c r="C706" s="131"/>
      <c r="D706" s="125">
        <v>672</v>
      </c>
      <c r="E706" s="125" t="str">
        <f t="shared" si="184"/>
        <v/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35"/>
      <c r="AI706" s="125" t="str">
        <f t="shared" si="185"/>
        <v/>
      </c>
      <c r="AJ706" s="18"/>
      <c r="AK706" s="35"/>
      <c r="AL706" s="5"/>
      <c r="AM706" s="5"/>
      <c r="AN706" s="5"/>
      <c r="AO706" s="5"/>
      <c r="AP706" s="5"/>
      <c r="AQ706" s="133" t="str">
        <f t="shared" si="186"/>
        <v/>
      </c>
      <c r="AR706" s="133" t="str">
        <f t="shared" si="196"/>
        <v/>
      </c>
      <c r="AS706" s="7" t="str">
        <f>UPPER(IF($AH706="","",IF(COUNTIF($AS$34:$AS705,$AH706)&lt;1,$AH706,"")))</f>
        <v/>
      </c>
      <c r="AT706" s="133" t="str">
        <f t="shared" si="187"/>
        <v/>
      </c>
      <c r="AU706" s="19"/>
      <c r="AV706" s="16" t="str">
        <f t="shared" si="198"/>
        <v/>
      </c>
      <c r="AW706" s="134" t="str">
        <f t="shared" si="188"/>
        <v/>
      </c>
      <c r="AX706" s="5"/>
      <c r="AY706" s="144"/>
      <c r="AZ706" s="132" t="str">
        <f t="shared" si="189"/>
        <v/>
      </c>
      <c r="BA706" s="132" t="str">
        <f t="shared" si="190"/>
        <v/>
      </c>
      <c r="BB706" s="132" t="str">
        <f t="shared" si="181"/>
        <v/>
      </c>
      <c r="BC706" s="132" t="str">
        <f t="shared" si="191"/>
        <v/>
      </c>
      <c r="BD706" s="132" t="str">
        <f t="shared" si="192"/>
        <v/>
      </c>
      <c r="BE706" s="132" t="str">
        <f t="shared" si="197"/>
        <v/>
      </c>
      <c r="BF706" s="132" t="str">
        <f t="shared" si="193"/>
        <v/>
      </c>
      <c r="BG706" s="132" t="str">
        <f t="shared" si="194"/>
        <v/>
      </c>
      <c r="BH706" s="132" t="str">
        <f t="shared" si="195"/>
        <v/>
      </c>
      <c r="BI706" s="125"/>
    </row>
    <row r="707" spans="1:61" s="132" customFormat="1" ht="13">
      <c r="A707" s="125" t="str">
        <f t="shared" si="182"/>
        <v/>
      </c>
      <c r="B707" s="130" t="str">
        <f t="shared" si="183"/>
        <v/>
      </c>
      <c r="C707" s="131"/>
      <c r="D707" s="125">
        <v>673</v>
      </c>
      <c r="E707" s="125" t="str">
        <f t="shared" si="184"/>
        <v/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35"/>
      <c r="AI707" s="125" t="str">
        <f t="shared" si="185"/>
        <v/>
      </c>
      <c r="AJ707" s="18"/>
      <c r="AK707" s="35"/>
      <c r="AL707" s="5"/>
      <c r="AM707" s="5"/>
      <c r="AN707" s="5"/>
      <c r="AO707" s="5"/>
      <c r="AP707" s="5"/>
      <c r="AQ707" s="133" t="str">
        <f t="shared" si="186"/>
        <v/>
      </c>
      <c r="AR707" s="133" t="str">
        <f t="shared" si="196"/>
        <v/>
      </c>
      <c r="AS707" s="7" t="str">
        <f>UPPER(IF($AH707="","",IF(COUNTIF($AS$34:$AS706,$AH707)&lt;1,$AH707,"")))</f>
        <v/>
      </c>
      <c r="AT707" s="133" t="str">
        <f t="shared" si="187"/>
        <v/>
      </c>
      <c r="AU707" s="19"/>
      <c r="AV707" s="16" t="str">
        <f t="shared" si="198"/>
        <v/>
      </c>
      <c r="AW707" s="134" t="str">
        <f t="shared" si="188"/>
        <v/>
      </c>
      <c r="AX707" s="5"/>
      <c r="AY707" s="144"/>
      <c r="AZ707" s="132" t="str">
        <f t="shared" si="189"/>
        <v/>
      </c>
      <c r="BA707" s="132" t="str">
        <f t="shared" si="190"/>
        <v/>
      </c>
      <c r="BB707" s="132" t="str">
        <f t="shared" si="181"/>
        <v/>
      </c>
      <c r="BC707" s="132" t="str">
        <f t="shared" si="191"/>
        <v/>
      </c>
      <c r="BD707" s="132" t="str">
        <f t="shared" si="192"/>
        <v/>
      </c>
      <c r="BE707" s="132" t="str">
        <f t="shared" si="197"/>
        <v/>
      </c>
      <c r="BF707" s="132" t="str">
        <f t="shared" si="193"/>
        <v/>
      </c>
      <c r="BG707" s="132" t="str">
        <f t="shared" si="194"/>
        <v/>
      </c>
      <c r="BH707" s="132" t="str">
        <f t="shared" si="195"/>
        <v/>
      </c>
      <c r="BI707" s="125"/>
    </row>
    <row r="708" spans="1:61" s="132" customFormat="1" ht="13">
      <c r="A708" s="125" t="str">
        <f t="shared" si="182"/>
        <v/>
      </c>
      <c r="B708" s="130" t="str">
        <f t="shared" si="183"/>
        <v/>
      </c>
      <c r="C708" s="131"/>
      <c r="D708" s="125">
        <v>674</v>
      </c>
      <c r="E708" s="125" t="str">
        <f t="shared" si="184"/>
        <v/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35"/>
      <c r="AI708" s="125" t="str">
        <f t="shared" si="185"/>
        <v/>
      </c>
      <c r="AJ708" s="18"/>
      <c r="AK708" s="35"/>
      <c r="AL708" s="5"/>
      <c r="AM708" s="5"/>
      <c r="AN708" s="5"/>
      <c r="AO708" s="5"/>
      <c r="AP708" s="5"/>
      <c r="AQ708" s="133" t="str">
        <f t="shared" si="186"/>
        <v/>
      </c>
      <c r="AR708" s="133" t="str">
        <f t="shared" si="196"/>
        <v/>
      </c>
      <c r="AS708" s="7" t="str">
        <f>UPPER(IF($AH708="","",IF(COUNTIF($AS$34:$AS707,$AH708)&lt;1,$AH708,"")))</f>
        <v/>
      </c>
      <c r="AT708" s="133" t="str">
        <f t="shared" si="187"/>
        <v/>
      </c>
      <c r="AU708" s="19"/>
      <c r="AV708" s="16" t="str">
        <f t="shared" si="198"/>
        <v/>
      </c>
      <c r="AW708" s="134" t="str">
        <f t="shared" si="188"/>
        <v/>
      </c>
      <c r="AX708" s="5"/>
      <c r="AY708" s="144"/>
      <c r="AZ708" s="132" t="str">
        <f t="shared" si="189"/>
        <v/>
      </c>
      <c r="BA708" s="132" t="str">
        <f t="shared" si="190"/>
        <v/>
      </c>
      <c r="BB708" s="132" t="str">
        <f t="shared" si="181"/>
        <v/>
      </c>
      <c r="BC708" s="132" t="str">
        <f t="shared" si="191"/>
        <v/>
      </c>
      <c r="BD708" s="132" t="str">
        <f t="shared" si="192"/>
        <v/>
      </c>
      <c r="BE708" s="132" t="str">
        <f t="shared" si="197"/>
        <v/>
      </c>
      <c r="BF708" s="132" t="str">
        <f t="shared" si="193"/>
        <v/>
      </c>
      <c r="BG708" s="132" t="str">
        <f t="shared" si="194"/>
        <v/>
      </c>
      <c r="BH708" s="132" t="str">
        <f t="shared" si="195"/>
        <v/>
      </c>
      <c r="BI708" s="125"/>
    </row>
    <row r="709" spans="1:61" s="132" customFormat="1" ht="13">
      <c r="A709" s="125" t="str">
        <f t="shared" si="182"/>
        <v/>
      </c>
      <c r="B709" s="130" t="str">
        <f t="shared" si="183"/>
        <v/>
      </c>
      <c r="C709" s="131"/>
      <c r="D709" s="125">
        <v>675</v>
      </c>
      <c r="E709" s="125" t="str">
        <f t="shared" si="184"/>
        <v/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35"/>
      <c r="AI709" s="125" t="str">
        <f t="shared" si="185"/>
        <v/>
      </c>
      <c r="AJ709" s="18"/>
      <c r="AK709" s="35"/>
      <c r="AL709" s="5"/>
      <c r="AM709" s="5"/>
      <c r="AN709" s="5"/>
      <c r="AO709" s="5"/>
      <c r="AP709" s="5"/>
      <c r="AQ709" s="133" t="str">
        <f t="shared" si="186"/>
        <v/>
      </c>
      <c r="AR709" s="133" t="str">
        <f t="shared" si="196"/>
        <v/>
      </c>
      <c r="AS709" s="7" t="str">
        <f>UPPER(IF($AH709="","",IF(COUNTIF($AS$34:$AS708,$AH709)&lt;1,$AH709,"")))</f>
        <v/>
      </c>
      <c r="AT709" s="133" t="str">
        <f t="shared" si="187"/>
        <v/>
      </c>
      <c r="AU709" s="19"/>
      <c r="AV709" s="16" t="str">
        <f t="shared" si="198"/>
        <v/>
      </c>
      <c r="AW709" s="134" t="str">
        <f t="shared" si="188"/>
        <v/>
      </c>
      <c r="AX709" s="5"/>
      <c r="AY709" s="144"/>
      <c r="AZ709" s="132" t="str">
        <f t="shared" si="189"/>
        <v/>
      </c>
      <c r="BA709" s="132" t="str">
        <f t="shared" si="190"/>
        <v/>
      </c>
      <c r="BB709" s="132" t="str">
        <f t="shared" si="181"/>
        <v/>
      </c>
      <c r="BC709" s="132" t="str">
        <f t="shared" si="191"/>
        <v/>
      </c>
      <c r="BD709" s="132" t="str">
        <f t="shared" si="192"/>
        <v/>
      </c>
      <c r="BE709" s="132" t="str">
        <f t="shared" si="197"/>
        <v/>
      </c>
      <c r="BF709" s="132" t="str">
        <f t="shared" si="193"/>
        <v/>
      </c>
      <c r="BG709" s="132" t="str">
        <f t="shared" si="194"/>
        <v/>
      </c>
      <c r="BH709" s="132" t="str">
        <f t="shared" si="195"/>
        <v/>
      </c>
      <c r="BI709" s="125"/>
    </row>
    <row r="710" spans="1:61" s="132" customFormat="1" ht="13">
      <c r="A710" s="125" t="str">
        <f t="shared" si="182"/>
        <v/>
      </c>
      <c r="B710" s="130" t="str">
        <f t="shared" si="183"/>
        <v/>
      </c>
      <c r="C710" s="131"/>
      <c r="D710" s="125">
        <v>676</v>
      </c>
      <c r="E710" s="125" t="str">
        <f t="shared" si="184"/>
        <v/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35"/>
      <c r="AI710" s="125" t="str">
        <f t="shared" si="185"/>
        <v/>
      </c>
      <c r="AJ710" s="18"/>
      <c r="AK710" s="35"/>
      <c r="AL710" s="5"/>
      <c r="AM710" s="5"/>
      <c r="AN710" s="5"/>
      <c r="AO710" s="5"/>
      <c r="AP710" s="5"/>
      <c r="AQ710" s="133" t="str">
        <f t="shared" si="186"/>
        <v/>
      </c>
      <c r="AR710" s="133" t="str">
        <f t="shared" si="196"/>
        <v/>
      </c>
      <c r="AS710" s="7" t="str">
        <f>UPPER(IF($AH710="","",IF(COUNTIF($AS$34:$AS709,$AH710)&lt;1,$AH710,"")))</f>
        <v/>
      </c>
      <c r="AT710" s="133" t="str">
        <f t="shared" si="187"/>
        <v/>
      </c>
      <c r="AU710" s="19"/>
      <c r="AV710" s="16" t="str">
        <f t="shared" si="198"/>
        <v/>
      </c>
      <c r="AW710" s="134" t="str">
        <f t="shared" si="188"/>
        <v/>
      </c>
      <c r="AX710" s="5"/>
      <c r="AY710" s="144"/>
      <c r="AZ710" s="132" t="str">
        <f t="shared" si="189"/>
        <v/>
      </c>
      <c r="BA710" s="132" t="str">
        <f t="shared" si="190"/>
        <v/>
      </c>
      <c r="BB710" s="132" t="str">
        <f t="shared" si="181"/>
        <v/>
      </c>
      <c r="BC710" s="132" t="str">
        <f t="shared" si="191"/>
        <v/>
      </c>
      <c r="BD710" s="132" t="str">
        <f t="shared" si="192"/>
        <v/>
      </c>
      <c r="BE710" s="132" t="str">
        <f t="shared" si="197"/>
        <v/>
      </c>
      <c r="BF710" s="132" t="str">
        <f t="shared" si="193"/>
        <v/>
      </c>
      <c r="BG710" s="132" t="str">
        <f t="shared" si="194"/>
        <v/>
      </c>
      <c r="BH710" s="132" t="str">
        <f t="shared" si="195"/>
        <v/>
      </c>
      <c r="BI710" s="125"/>
    </row>
    <row r="711" spans="1:61" s="132" customFormat="1" ht="13">
      <c r="A711" s="125" t="str">
        <f t="shared" si="182"/>
        <v/>
      </c>
      <c r="B711" s="130" t="str">
        <f t="shared" si="183"/>
        <v/>
      </c>
      <c r="C711" s="131"/>
      <c r="D711" s="125">
        <v>677</v>
      </c>
      <c r="E711" s="125" t="str">
        <f t="shared" si="184"/>
        <v/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35"/>
      <c r="AI711" s="125" t="str">
        <f t="shared" si="185"/>
        <v/>
      </c>
      <c r="AJ711" s="18"/>
      <c r="AK711" s="35"/>
      <c r="AL711" s="5"/>
      <c r="AM711" s="5"/>
      <c r="AN711" s="5"/>
      <c r="AO711" s="5"/>
      <c r="AP711" s="5"/>
      <c r="AQ711" s="133" t="str">
        <f t="shared" si="186"/>
        <v/>
      </c>
      <c r="AR711" s="133" t="str">
        <f t="shared" si="196"/>
        <v/>
      </c>
      <c r="AS711" s="7" t="str">
        <f>UPPER(IF($AH711="","",IF(COUNTIF($AS$34:$AS710,$AH711)&lt;1,$AH711,"")))</f>
        <v/>
      </c>
      <c r="AT711" s="133" t="str">
        <f t="shared" si="187"/>
        <v/>
      </c>
      <c r="AU711" s="19"/>
      <c r="AV711" s="16" t="str">
        <f t="shared" si="198"/>
        <v/>
      </c>
      <c r="AW711" s="134" t="str">
        <f t="shared" si="188"/>
        <v/>
      </c>
      <c r="AX711" s="5"/>
      <c r="AY711" s="144"/>
      <c r="AZ711" s="132" t="str">
        <f t="shared" si="189"/>
        <v/>
      </c>
      <c r="BA711" s="132" t="str">
        <f t="shared" si="190"/>
        <v/>
      </c>
      <c r="BB711" s="132" t="str">
        <f t="shared" si="181"/>
        <v/>
      </c>
      <c r="BC711" s="132" t="str">
        <f t="shared" si="191"/>
        <v/>
      </c>
      <c r="BD711" s="132" t="str">
        <f t="shared" si="192"/>
        <v/>
      </c>
      <c r="BE711" s="132" t="str">
        <f t="shared" si="197"/>
        <v/>
      </c>
      <c r="BF711" s="132" t="str">
        <f t="shared" si="193"/>
        <v/>
      </c>
      <c r="BG711" s="132" t="str">
        <f t="shared" si="194"/>
        <v/>
      </c>
      <c r="BH711" s="132" t="str">
        <f t="shared" si="195"/>
        <v/>
      </c>
      <c r="BI711" s="125"/>
    </row>
    <row r="712" spans="1:61" s="132" customFormat="1" ht="13">
      <c r="A712" s="125" t="str">
        <f t="shared" si="182"/>
        <v/>
      </c>
      <c r="B712" s="130" t="str">
        <f t="shared" si="183"/>
        <v/>
      </c>
      <c r="C712" s="131"/>
      <c r="D712" s="125">
        <v>678</v>
      </c>
      <c r="E712" s="125" t="str">
        <f t="shared" si="184"/>
        <v/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35"/>
      <c r="AI712" s="125" t="str">
        <f t="shared" si="185"/>
        <v/>
      </c>
      <c r="AJ712" s="18"/>
      <c r="AK712" s="35"/>
      <c r="AL712" s="5"/>
      <c r="AM712" s="5"/>
      <c r="AN712" s="5"/>
      <c r="AO712" s="5"/>
      <c r="AP712" s="5"/>
      <c r="AQ712" s="133" t="str">
        <f t="shared" si="186"/>
        <v/>
      </c>
      <c r="AR712" s="133" t="str">
        <f t="shared" si="196"/>
        <v/>
      </c>
      <c r="AS712" s="7" t="str">
        <f>UPPER(IF($AH712="","",IF(COUNTIF($AS$34:$AS711,$AH712)&lt;1,$AH712,"")))</f>
        <v/>
      </c>
      <c r="AT712" s="133" t="str">
        <f t="shared" si="187"/>
        <v/>
      </c>
      <c r="AU712" s="19"/>
      <c r="AV712" s="16" t="str">
        <f t="shared" si="198"/>
        <v/>
      </c>
      <c r="AW712" s="134" t="str">
        <f t="shared" si="188"/>
        <v/>
      </c>
      <c r="AX712" s="5"/>
      <c r="AY712" s="144"/>
      <c r="AZ712" s="132" t="str">
        <f t="shared" si="189"/>
        <v/>
      </c>
      <c r="BA712" s="132" t="str">
        <f t="shared" si="190"/>
        <v/>
      </c>
      <c r="BB712" s="132" t="str">
        <f t="shared" si="181"/>
        <v/>
      </c>
      <c r="BC712" s="132" t="str">
        <f t="shared" si="191"/>
        <v/>
      </c>
      <c r="BD712" s="132" t="str">
        <f t="shared" si="192"/>
        <v/>
      </c>
      <c r="BE712" s="132" t="str">
        <f t="shared" si="197"/>
        <v/>
      </c>
      <c r="BF712" s="132" t="str">
        <f t="shared" si="193"/>
        <v/>
      </c>
      <c r="BG712" s="132" t="str">
        <f t="shared" si="194"/>
        <v/>
      </c>
      <c r="BH712" s="132" t="str">
        <f t="shared" si="195"/>
        <v/>
      </c>
      <c r="BI712" s="125"/>
    </row>
    <row r="713" spans="1:61" s="132" customFormat="1" ht="13">
      <c r="A713" s="125" t="str">
        <f t="shared" si="182"/>
        <v/>
      </c>
      <c r="B713" s="130" t="str">
        <f t="shared" si="183"/>
        <v/>
      </c>
      <c r="C713" s="131"/>
      <c r="D713" s="125">
        <v>679</v>
      </c>
      <c r="E713" s="125" t="str">
        <f t="shared" si="184"/>
        <v/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35"/>
      <c r="AI713" s="125" t="str">
        <f t="shared" si="185"/>
        <v/>
      </c>
      <c r="AJ713" s="18"/>
      <c r="AK713" s="35"/>
      <c r="AL713" s="5"/>
      <c r="AM713" s="5"/>
      <c r="AN713" s="5"/>
      <c r="AO713" s="5"/>
      <c r="AP713" s="5"/>
      <c r="AQ713" s="133" t="str">
        <f t="shared" si="186"/>
        <v/>
      </c>
      <c r="AR713" s="133" t="str">
        <f t="shared" si="196"/>
        <v/>
      </c>
      <c r="AS713" s="7" t="str">
        <f>UPPER(IF($AH713="","",IF(COUNTIF($AS$34:$AS712,$AH713)&lt;1,$AH713,"")))</f>
        <v/>
      </c>
      <c r="AT713" s="133" t="str">
        <f t="shared" si="187"/>
        <v/>
      </c>
      <c r="AU713" s="19"/>
      <c r="AV713" s="16" t="str">
        <f t="shared" si="198"/>
        <v/>
      </c>
      <c r="AW713" s="134" t="str">
        <f t="shared" si="188"/>
        <v/>
      </c>
      <c r="AX713" s="5"/>
      <c r="AY713" s="144"/>
      <c r="AZ713" s="132" t="str">
        <f t="shared" si="189"/>
        <v/>
      </c>
      <c r="BA713" s="132" t="str">
        <f t="shared" si="190"/>
        <v/>
      </c>
      <c r="BB713" s="132" t="str">
        <f t="shared" si="181"/>
        <v/>
      </c>
      <c r="BC713" s="132" t="str">
        <f t="shared" si="191"/>
        <v/>
      </c>
      <c r="BD713" s="132" t="str">
        <f t="shared" si="192"/>
        <v/>
      </c>
      <c r="BE713" s="132" t="str">
        <f t="shared" si="197"/>
        <v/>
      </c>
      <c r="BF713" s="132" t="str">
        <f t="shared" si="193"/>
        <v/>
      </c>
      <c r="BG713" s="132" t="str">
        <f t="shared" si="194"/>
        <v/>
      </c>
      <c r="BH713" s="132" t="str">
        <f t="shared" si="195"/>
        <v/>
      </c>
      <c r="BI713" s="125"/>
    </row>
    <row r="714" spans="1:61" s="132" customFormat="1" ht="13">
      <c r="A714" s="125" t="str">
        <f t="shared" si="182"/>
        <v/>
      </c>
      <c r="B714" s="130" t="str">
        <f t="shared" si="183"/>
        <v/>
      </c>
      <c r="C714" s="131"/>
      <c r="D714" s="125">
        <v>680</v>
      </c>
      <c r="E714" s="125" t="str">
        <f t="shared" si="184"/>
        <v/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35"/>
      <c r="AI714" s="125" t="str">
        <f t="shared" si="185"/>
        <v/>
      </c>
      <c r="AJ714" s="18"/>
      <c r="AK714" s="35"/>
      <c r="AL714" s="5"/>
      <c r="AM714" s="5"/>
      <c r="AN714" s="5"/>
      <c r="AO714" s="5"/>
      <c r="AP714" s="5"/>
      <c r="AQ714" s="133" t="str">
        <f t="shared" si="186"/>
        <v/>
      </c>
      <c r="AR714" s="133" t="str">
        <f t="shared" si="196"/>
        <v/>
      </c>
      <c r="AS714" s="7" t="str">
        <f>UPPER(IF($AH714="","",IF(COUNTIF($AS$34:$AS713,$AH714)&lt;1,$AH714,"")))</f>
        <v/>
      </c>
      <c r="AT714" s="133" t="str">
        <f t="shared" si="187"/>
        <v/>
      </c>
      <c r="AU714" s="19"/>
      <c r="AV714" s="16" t="str">
        <f t="shared" si="198"/>
        <v/>
      </c>
      <c r="AW714" s="134" t="str">
        <f t="shared" si="188"/>
        <v/>
      </c>
      <c r="AX714" s="5"/>
      <c r="AY714" s="144"/>
      <c r="AZ714" s="132" t="str">
        <f t="shared" si="189"/>
        <v/>
      </c>
      <c r="BA714" s="132" t="str">
        <f t="shared" si="190"/>
        <v/>
      </c>
      <c r="BB714" s="132" t="str">
        <f t="shared" si="181"/>
        <v/>
      </c>
      <c r="BC714" s="132" t="str">
        <f t="shared" si="191"/>
        <v/>
      </c>
      <c r="BD714" s="132" t="str">
        <f t="shared" si="192"/>
        <v/>
      </c>
      <c r="BE714" s="132" t="str">
        <f t="shared" si="197"/>
        <v/>
      </c>
      <c r="BF714" s="132" t="str">
        <f t="shared" si="193"/>
        <v/>
      </c>
      <c r="BG714" s="132" t="str">
        <f t="shared" si="194"/>
        <v/>
      </c>
      <c r="BH714" s="132" t="str">
        <f t="shared" si="195"/>
        <v/>
      </c>
      <c r="BI714" s="125"/>
    </row>
    <row r="715" spans="1:61" s="132" customFormat="1" ht="13">
      <c r="A715" s="125" t="str">
        <f t="shared" si="182"/>
        <v/>
      </c>
      <c r="B715" s="130" t="str">
        <f t="shared" si="183"/>
        <v/>
      </c>
      <c r="C715" s="131"/>
      <c r="D715" s="125">
        <v>681</v>
      </c>
      <c r="E715" s="125" t="str">
        <f t="shared" si="184"/>
        <v/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35"/>
      <c r="AI715" s="125" t="str">
        <f t="shared" si="185"/>
        <v/>
      </c>
      <c r="AJ715" s="18"/>
      <c r="AK715" s="35"/>
      <c r="AL715" s="5"/>
      <c r="AM715" s="5"/>
      <c r="AN715" s="5"/>
      <c r="AO715" s="5"/>
      <c r="AP715" s="5"/>
      <c r="AQ715" s="133" t="str">
        <f t="shared" si="186"/>
        <v/>
      </c>
      <c r="AR715" s="133" t="str">
        <f t="shared" si="196"/>
        <v/>
      </c>
      <c r="AS715" s="7" t="str">
        <f>UPPER(IF($AH715="","",IF(COUNTIF($AS$34:$AS714,$AH715)&lt;1,$AH715,"")))</f>
        <v/>
      </c>
      <c r="AT715" s="133" t="str">
        <f t="shared" si="187"/>
        <v/>
      </c>
      <c r="AU715" s="19"/>
      <c r="AV715" s="16" t="str">
        <f t="shared" si="198"/>
        <v/>
      </c>
      <c r="AW715" s="134" t="str">
        <f t="shared" si="188"/>
        <v/>
      </c>
      <c r="AX715" s="5"/>
      <c r="AY715" s="144"/>
      <c r="AZ715" s="132" t="str">
        <f t="shared" si="189"/>
        <v/>
      </c>
      <c r="BA715" s="132" t="str">
        <f t="shared" si="190"/>
        <v/>
      </c>
      <c r="BB715" s="132" t="str">
        <f t="shared" si="181"/>
        <v/>
      </c>
      <c r="BC715" s="132" t="str">
        <f t="shared" si="191"/>
        <v/>
      </c>
      <c r="BD715" s="132" t="str">
        <f t="shared" si="192"/>
        <v/>
      </c>
      <c r="BE715" s="132" t="str">
        <f t="shared" si="197"/>
        <v/>
      </c>
      <c r="BF715" s="132" t="str">
        <f t="shared" si="193"/>
        <v/>
      </c>
      <c r="BG715" s="132" t="str">
        <f t="shared" si="194"/>
        <v/>
      </c>
      <c r="BH715" s="132" t="str">
        <f t="shared" si="195"/>
        <v/>
      </c>
      <c r="BI715" s="125"/>
    </row>
    <row r="716" spans="1:61" s="132" customFormat="1" ht="13">
      <c r="A716" s="125" t="str">
        <f t="shared" si="182"/>
        <v/>
      </c>
      <c r="B716" s="130" t="str">
        <f t="shared" si="183"/>
        <v/>
      </c>
      <c r="C716" s="131"/>
      <c r="D716" s="125">
        <v>682</v>
      </c>
      <c r="E716" s="125" t="str">
        <f t="shared" si="184"/>
        <v/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35"/>
      <c r="AI716" s="125" t="str">
        <f t="shared" si="185"/>
        <v/>
      </c>
      <c r="AJ716" s="18"/>
      <c r="AK716" s="35"/>
      <c r="AL716" s="5"/>
      <c r="AM716" s="5"/>
      <c r="AN716" s="5"/>
      <c r="AO716" s="5"/>
      <c r="AP716" s="5"/>
      <c r="AQ716" s="133" t="str">
        <f t="shared" si="186"/>
        <v/>
      </c>
      <c r="AR716" s="133" t="str">
        <f t="shared" si="196"/>
        <v/>
      </c>
      <c r="AS716" s="7" t="str">
        <f>UPPER(IF($AH716="","",IF(COUNTIF($AS$34:$AS715,$AH716)&lt;1,$AH716,"")))</f>
        <v/>
      </c>
      <c r="AT716" s="133" t="str">
        <f t="shared" si="187"/>
        <v/>
      </c>
      <c r="AU716" s="19"/>
      <c r="AV716" s="16" t="str">
        <f t="shared" si="198"/>
        <v/>
      </c>
      <c r="AW716" s="134" t="str">
        <f t="shared" si="188"/>
        <v/>
      </c>
      <c r="AX716" s="5"/>
      <c r="AY716" s="144"/>
      <c r="AZ716" s="132" t="str">
        <f t="shared" si="189"/>
        <v/>
      </c>
      <c r="BA716" s="132" t="str">
        <f t="shared" si="190"/>
        <v/>
      </c>
      <c r="BB716" s="132" t="str">
        <f t="shared" si="181"/>
        <v/>
      </c>
      <c r="BC716" s="132" t="str">
        <f t="shared" si="191"/>
        <v/>
      </c>
      <c r="BD716" s="132" t="str">
        <f t="shared" si="192"/>
        <v/>
      </c>
      <c r="BE716" s="132" t="str">
        <f t="shared" si="197"/>
        <v/>
      </c>
      <c r="BF716" s="132" t="str">
        <f t="shared" si="193"/>
        <v/>
      </c>
      <c r="BG716" s="132" t="str">
        <f t="shared" si="194"/>
        <v/>
      </c>
      <c r="BH716" s="132" t="str">
        <f t="shared" si="195"/>
        <v/>
      </c>
      <c r="BI716" s="125"/>
    </row>
    <row r="717" spans="1:61" s="132" customFormat="1" ht="13">
      <c r="A717" s="125" t="str">
        <f t="shared" si="182"/>
        <v/>
      </c>
      <c r="B717" s="130" t="str">
        <f t="shared" si="183"/>
        <v/>
      </c>
      <c r="C717" s="131"/>
      <c r="D717" s="125">
        <v>683</v>
      </c>
      <c r="E717" s="125" t="str">
        <f t="shared" si="184"/>
        <v/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35"/>
      <c r="AI717" s="125" t="str">
        <f t="shared" si="185"/>
        <v/>
      </c>
      <c r="AJ717" s="18"/>
      <c r="AK717" s="35"/>
      <c r="AL717" s="5"/>
      <c r="AM717" s="5"/>
      <c r="AN717" s="5"/>
      <c r="AO717" s="5"/>
      <c r="AP717" s="5"/>
      <c r="AQ717" s="133" t="str">
        <f t="shared" si="186"/>
        <v/>
      </c>
      <c r="AR717" s="133" t="str">
        <f t="shared" si="196"/>
        <v/>
      </c>
      <c r="AS717" s="7" t="str">
        <f>UPPER(IF($AH717="","",IF(COUNTIF($AS$34:$AS716,$AH717)&lt;1,$AH717,"")))</f>
        <v/>
      </c>
      <c r="AT717" s="133" t="str">
        <f t="shared" si="187"/>
        <v/>
      </c>
      <c r="AU717" s="19"/>
      <c r="AV717" s="16" t="str">
        <f t="shared" si="198"/>
        <v/>
      </c>
      <c r="AW717" s="134" t="str">
        <f t="shared" si="188"/>
        <v/>
      </c>
      <c r="AX717" s="5"/>
      <c r="AY717" s="144"/>
      <c r="AZ717" s="132" t="str">
        <f t="shared" si="189"/>
        <v/>
      </c>
      <c r="BA717" s="132" t="str">
        <f t="shared" si="190"/>
        <v/>
      </c>
      <c r="BB717" s="132" t="str">
        <f t="shared" si="181"/>
        <v/>
      </c>
      <c r="BC717" s="132" t="str">
        <f t="shared" si="191"/>
        <v/>
      </c>
      <c r="BD717" s="132" t="str">
        <f t="shared" si="192"/>
        <v/>
      </c>
      <c r="BE717" s="132" t="str">
        <f t="shared" si="197"/>
        <v/>
      </c>
      <c r="BF717" s="132" t="str">
        <f t="shared" si="193"/>
        <v/>
      </c>
      <c r="BG717" s="132" t="str">
        <f t="shared" si="194"/>
        <v/>
      </c>
      <c r="BH717" s="132" t="str">
        <f t="shared" si="195"/>
        <v/>
      </c>
      <c r="BI717" s="125"/>
    </row>
    <row r="718" spans="1:61" s="132" customFormat="1" ht="13">
      <c r="A718" s="125" t="str">
        <f t="shared" si="182"/>
        <v/>
      </c>
      <c r="B718" s="130" t="str">
        <f t="shared" si="183"/>
        <v/>
      </c>
      <c r="C718" s="131"/>
      <c r="D718" s="125">
        <v>684</v>
      </c>
      <c r="E718" s="125" t="str">
        <f t="shared" si="184"/>
        <v/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35"/>
      <c r="AI718" s="125" t="str">
        <f t="shared" si="185"/>
        <v/>
      </c>
      <c r="AJ718" s="18"/>
      <c r="AK718" s="35"/>
      <c r="AL718" s="5"/>
      <c r="AM718" s="5"/>
      <c r="AN718" s="5"/>
      <c r="AO718" s="5"/>
      <c r="AP718" s="5"/>
      <c r="AQ718" s="133" t="str">
        <f t="shared" si="186"/>
        <v/>
      </c>
      <c r="AR718" s="133" t="str">
        <f t="shared" si="196"/>
        <v/>
      </c>
      <c r="AS718" s="7" t="str">
        <f>UPPER(IF($AH718="","",IF(COUNTIF($AS$34:$AS717,$AH718)&lt;1,$AH718,"")))</f>
        <v/>
      </c>
      <c r="AT718" s="133" t="str">
        <f t="shared" si="187"/>
        <v/>
      </c>
      <c r="AU718" s="19"/>
      <c r="AV718" s="16" t="str">
        <f t="shared" si="198"/>
        <v/>
      </c>
      <c r="AW718" s="134" t="str">
        <f t="shared" si="188"/>
        <v/>
      </c>
      <c r="AX718" s="5"/>
      <c r="AY718" s="144"/>
      <c r="AZ718" s="132" t="str">
        <f t="shared" si="189"/>
        <v/>
      </c>
      <c r="BA718" s="132" t="str">
        <f t="shared" si="190"/>
        <v/>
      </c>
      <c r="BB718" s="132" t="str">
        <f t="shared" si="181"/>
        <v/>
      </c>
      <c r="BC718" s="132" t="str">
        <f t="shared" si="191"/>
        <v/>
      </c>
      <c r="BD718" s="132" t="str">
        <f t="shared" si="192"/>
        <v/>
      </c>
      <c r="BE718" s="132" t="str">
        <f t="shared" si="197"/>
        <v/>
      </c>
      <c r="BF718" s="132" t="str">
        <f t="shared" si="193"/>
        <v/>
      </c>
      <c r="BG718" s="132" t="str">
        <f t="shared" si="194"/>
        <v/>
      </c>
      <c r="BH718" s="132" t="str">
        <f t="shared" si="195"/>
        <v/>
      </c>
      <c r="BI718" s="125"/>
    </row>
    <row r="719" spans="1:61" s="132" customFormat="1" ht="13">
      <c r="A719" s="125" t="str">
        <f t="shared" si="182"/>
        <v/>
      </c>
      <c r="B719" s="130" t="str">
        <f t="shared" si="183"/>
        <v/>
      </c>
      <c r="C719" s="131"/>
      <c r="D719" s="125">
        <v>685</v>
      </c>
      <c r="E719" s="125" t="str">
        <f t="shared" si="184"/>
        <v/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35"/>
      <c r="AI719" s="125" t="str">
        <f t="shared" si="185"/>
        <v/>
      </c>
      <c r="AJ719" s="18"/>
      <c r="AK719" s="35"/>
      <c r="AL719" s="5"/>
      <c r="AM719" s="5"/>
      <c r="AN719" s="5"/>
      <c r="AO719" s="5"/>
      <c r="AP719" s="5"/>
      <c r="AQ719" s="133" t="str">
        <f t="shared" si="186"/>
        <v/>
      </c>
      <c r="AR719" s="133" t="str">
        <f t="shared" si="196"/>
        <v/>
      </c>
      <c r="AS719" s="7" t="str">
        <f>UPPER(IF($AH719="","",IF(COUNTIF($AS$34:$AS718,$AH719)&lt;1,$AH719,"")))</f>
        <v/>
      </c>
      <c r="AT719" s="133" t="str">
        <f t="shared" si="187"/>
        <v/>
      </c>
      <c r="AU719" s="19"/>
      <c r="AV719" s="16" t="str">
        <f t="shared" si="198"/>
        <v/>
      </c>
      <c r="AW719" s="134" t="str">
        <f t="shared" si="188"/>
        <v/>
      </c>
      <c r="AX719" s="5"/>
      <c r="AY719" s="144"/>
      <c r="AZ719" s="132" t="str">
        <f t="shared" si="189"/>
        <v/>
      </c>
      <c r="BA719" s="132" t="str">
        <f t="shared" si="190"/>
        <v/>
      </c>
      <c r="BB719" s="132" t="str">
        <f t="shared" si="181"/>
        <v/>
      </c>
      <c r="BC719" s="132" t="str">
        <f t="shared" si="191"/>
        <v/>
      </c>
      <c r="BD719" s="132" t="str">
        <f t="shared" si="192"/>
        <v/>
      </c>
      <c r="BE719" s="132" t="str">
        <f t="shared" si="197"/>
        <v/>
      </c>
      <c r="BF719" s="132" t="str">
        <f t="shared" si="193"/>
        <v/>
      </c>
      <c r="BG719" s="132" t="str">
        <f t="shared" si="194"/>
        <v/>
      </c>
      <c r="BH719" s="132" t="str">
        <f t="shared" si="195"/>
        <v/>
      </c>
      <c r="BI719" s="125"/>
    </row>
    <row r="720" spans="1:61" s="132" customFormat="1" ht="13">
      <c r="A720" s="125" t="str">
        <f t="shared" si="182"/>
        <v/>
      </c>
      <c r="B720" s="130" t="str">
        <f t="shared" si="183"/>
        <v/>
      </c>
      <c r="C720" s="131"/>
      <c r="D720" s="125">
        <v>686</v>
      </c>
      <c r="E720" s="125" t="str">
        <f t="shared" si="184"/>
        <v/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35"/>
      <c r="AI720" s="125" t="str">
        <f t="shared" si="185"/>
        <v/>
      </c>
      <c r="AJ720" s="18"/>
      <c r="AK720" s="35"/>
      <c r="AL720" s="5"/>
      <c r="AM720" s="5"/>
      <c r="AN720" s="5"/>
      <c r="AO720" s="5"/>
      <c r="AP720" s="5"/>
      <c r="AQ720" s="133" t="str">
        <f t="shared" si="186"/>
        <v/>
      </c>
      <c r="AR720" s="133" t="str">
        <f t="shared" si="196"/>
        <v/>
      </c>
      <c r="AS720" s="7" t="str">
        <f>UPPER(IF($AH720="","",IF(COUNTIF($AS$34:$AS719,$AH720)&lt;1,$AH720,"")))</f>
        <v/>
      </c>
      <c r="AT720" s="133" t="str">
        <f t="shared" si="187"/>
        <v/>
      </c>
      <c r="AU720" s="19"/>
      <c r="AV720" s="16" t="str">
        <f t="shared" si="198"/>
        <v/>
      </c>
      <c r="AW720" s="134" t="str">
        <f t="shared" si="188"/>
        <v/>
      </c>
      <c r="AX720" s="5"/>
      <c r="AY720" s="144"/>
      <c r="AZ720" s="132" t="str">
        <f t="shared" si="189"/>
        <v/>
      </c>
      <c r="BA720" s="132" t="str">
        <f t="shared" si="190"/>
        <v/>
      </c>
      <c r="BB720" s="132" t="str">
        <f t="shared" si="181"/>
        <v/>
      </c>
      <c r="BC720" s="132" t="str">
        <f t="shared" si="191"/>
        <v/>
      </c>
      <c r="BD720" s="132" t="str">
        <f t="shared" si="192"/>
        <v/>
      </c>
      <c r="BE720" s="132" t="str">
        <f t="shared" si="197"/>
        <v/>
      </c>
      <c r="BF720" s="132" t="str">
        <f t="shared" si="193"/>
        <v/>
      </c>
      <c r="BG720" s="132" t="str">
        <f t="shared" si="194"/>
        <v/>
      </c>
      <c r="BH720" s="132" t="str">
        <f t="shared" si="195"/>
        <v/>
      </c>
      <c r="BI720" s="125"/>
    </row>
    <row r="721" spans="1:61" s="132" customFormat="1" ht="13">
      <c r="A721" s="125" t="str">
        <f t="shared" si="182"/>
        <v/>
      </c>
      <c r="B721" s="130" t="str">
        <f t="shared" si="183"/>
        <v/>
      </c>
      <c r="C721" s="131"/>
      <c r="D721" s="125">
        <v>687</v>
      </c>
      <c r="E721" s="125" t="str">
        <f t="shared" si="184"/>
        <v/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35"/>
      <c r="AI721" s="125" t="str">
        <f t="shared" si="185"/>
        <v/>
      </c>
      <c r="AJ721" s="18"/>
      <c r="AK721" s="35"/>
      <c r="AL721" s="5"/>
      <c r="AM721" s="5"/>
      <c r="AN721" s="5"/>
      <c r="AO721" s="5"/>
      <c r="AP721" s="5"/>
      <c r="AQ721" s="133" t="str">
        <f t="shared" si="186"/>
        <v/>
      </c>
      <c r="AR721" s="133" t="str">
        <f t="shared" si="196"/>
        <v/>
      </c>
      <c r="AS721" s="7" t="str">
        <f>UPPER(IF($AH721="","",IF(COUNTIF($AS$34:$AS720,$AH721)&lt;1,$AH721,"")))</f>
        <v/>
      </c>
      <c r="AT721" s="133" t="str">
        <f t="shared" si="187"/>
        <v/>
      </c>
      <c r="AU721" s="19"/>
      <c r="AV721" s="16" t="str">
        <f t="shared" si="198"/>
        <v/>
      </c>
      <c r="AW721" s="134" t="str">
        <f t="shared" si="188"/>
        <v/>
      </c>
      <c r="AX721" s="5"/>
      <c r="AY721" s="144"/>
      <c r="AZ721" s="132" t="str">
        <f t="shared" si="189"/>
        <v/>
      </c>
      <c r="BA721" s="132" t="str">
        <f t="shared" si="190"/>
        <v/>
      </c>
      <c r="BB721" s="132" t="str">
        <f t="shared" si="181"/>
        <v/>
      </c>
      <c r="BC721" s="132" t="str">
        <f t="shared" si="191"/>
        <v/>
      </c>
      <c r="BD721" s="132" t="str">
        <f t="shared" si="192"/>
        <v/>
      </c>
      <c r="BE721" s="132" t="str">
        <f t="shared" si="197"/>
        <v/>
      </c>
      <c r="BF721" s="132" t="str">
        <f t="shared" si="193"/>
        <v/>
      </c>
      <c r="BG721" s="132" t="str">
        <f t="shared" si="194"/>
        <v/>
      </c>
      <c r="BH721" s="132" t="str">
        <f t="shared" si="195"/>
        <v/>
      </c>
      <c r="BI721" s="125"/>
    </row>
    <row r="722" spans="1:61" s="132" customFormat="1" ht="13">
      <c r="A722" s="125" t="str">
        <f t="shared" si="182"/>
        <v/>
      </c>
      <c r="B722" s="130" t="str">
        <f t="shared" si="183"/>
        <v/>
      </c>
      <c r="C722" s="9"/>
      <c r="D722" s="125">
        <v>688</v>
      </c>
      <c r="E722" s="125" t="str">
        <f t="shared" si="184"/>
        <v/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35"/>
      <c r="AI722" s="125" t="str">
        <f t="shared" si="185"/>
        <v/>
      </c>
      <c r="AJ722" s="18"/>
      <c r="AK722" s="35"/>
      <c r="AL722" s="5"/>
      <c r="AM722" s="5"/>
      <c r="AN722" s="5"/>
      <c r="AO722" s="5"/>
      <c r="AP722" s="5"/>
      <c r="AQ722" s="133" t="str">
        <f t="shared" si="186"/>
        <v/>
      </c>
      <c r="AR722" s="133" t="str">
        <f t="shared" si="196"/>
        <v/>
      </c>
      <c r="AS722" s="7" t="str">
        <f>UPPER(IF($AH722="","",IF(COUNTIF($AS$34:$AS721,$AH722)&lt;1,$AH722,"")))</f>
        <v/>
      </c>
      <c r="AT722" s="133" t="str">
        <f t="shared" si="187"/>
        <v/>
      </c>
      <c r="AU722" s="19"/>
      <c r="AV722" s="16" t="str">
        <f t="shared" si="198"/>
        <v/>
      </c>
      <c r="AW722" s="134" t="str">
        <f t="shared" si="188"/>
        <v/>
      </c>
      <c r="AX722" s="5"/>
      <c r="AY722" s="144"/>
      <c r="AZ722" s="132" t="str">
        <f t="shared" si="189"/>
        <v/>
      </c>
      <c r="BA722" s="132" t="str">
        <f t="shared" si="190"/>
        <v/>
      </c>
      <c r="BB722" s="132" t="str">
        <f t="shared" si="181"/>
        <v/>
      </c>
      <c r="BC722" s="132" t="str">
        <f t="shared" si="191"/>
        <v/>
      </c>
      <c r="BD722" s="132" t="str">
        <f t="shared" si="192"/>
        <v/>
      </c>
      <c r="BE722" s="132" t="str">
        <f t="shared" si="197"/>
        <v/>
      </c>
      <c r="BF722" s="132" t="str">
        <f t="shared" si="193"/>
        <v/>
      </c>
      <c r="BG722" s="132" t="str">
        <f t="shared" si="194"/>
        <v/>
      </c>
      <c r="BH722" s="132" t="str">
        <f t="shared" si="195"/>
        <v/>
      </c>
      <c r="BI722" s="125"/>
    </row>
    <row r="723" spans="1:61" s="132" customFormat="1" ht="13">
      <c r="A723" s="125" t="str">
        <f t="shared" si="182"/>
        <v/>
      </c>
      <c r="B723" s="130" t="str">
        <f t="shared" si="183"/>
        <v/>
      </c>
      <c r="C723" s="9"/>
      <c r="D723" s="125">
        <v>689</v>
      </c>
      <c r="E723" s="125" t="str">
        <f t="shared" si="184"/>
        <v/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35"/>
      <c r="AI723" s="125" t="str">
        <f t="shared" si="185"/>
        <v/>
      </c>
      <c r="AJ723" s="18"/>
      <c r="AK723" s="35"/>
      <c r="AL723" s="5"/>
      <c r="AM723" s="5"/>
      <c r="AN723" s="5"/>
      <c r="AO723" s="5"/>
      <c r="AP723" s="5"/>
      <c r="AQ723" s="133" t="str">
        <f t="shared" si="186"/>
        <v/>
      </c>
      <c r="AR723" s="133" t="str">
        <f t="shared" si="196"/>
        <v/>
      </c>
      <c r="AS723" s="7" t="str">
        <f>UPPER(IF($AH723="","",IF(COUNTIF($AS$34:$AS722,$AH723)&lt;1,$AH723,"")))</f>
        <v/>
      </c>
      <c r="AT723" s="133" t="str">
        <f t="shared" si="187"/>
        <v/>
      </c>
      <c r="AU723" s="19"/>
      <c r="AV723" s="16" t="str">
        <f t="shared" si="198"/>
        <v/>
      </c>
      <c r="AW723" s="134" t="str">
        <f t="shared" si="188"/>
        <v/>
      </c>
      <c r="AX723" s="5"/>
      <c r="AY723" s="144"/>
      <c r="AZ723" s="132" t="str">
        <f t="shared" si="189"/>
        <v/>
      </c>
      <c r="BA723" s="132" t="str">
        <f t="shared" si="190"/>
        <v/>
      </c>
      <c r="BB723" s="132" t="str">
        <f t="shared" si="181"/>
        <v/>
      </c>
      <c r="BC723" s="132" t="str">
        <f t="shared" si="191"/>
        <v/>
      </c>
      <c r="BD723" s="132" t="str">
        <f t="shared" si="192"/>
        <v/>
      </c>
      <c r="BE723" s="132" t="str">
        <f t="shared" si="197"/>
        <v/>
      </c>
      <c r="BF723" s="132" t="str">
        <f t="shared" si="193"/>
        <v/>
      </c>
      <c r="BG723" s="132" t="str">
        <f t="shared" si="194"/>
        <v/>
      </c>
      <c r="BH723" s="132" t="str">
        <f t="shared" si="195"/>
        <v/>
      </c>
      <c r="BI723" s="125"/>
    </row>
    <row r="724" spans="1:61" s="132" customFormat="1" ht="13">
      <c r="A724" s="125" t="str">
        <f t="shared" si="182"/>
        <v/>
      </c>
      <c r="B724" s="130" t="str">
        <f t="shared" si="183"/>
        <v/>
      </c>
      <c r="C724" s="9"/>
      <c r="D724" s="125">
        <v>690</v>
      </c>
      <c r="E724" s="125" t="str">
        <f t="shared" si="184"/>
        <v/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35"/>
      <c r="AI724" s="125" t="str">
        <f t="shared" si="185"/>
        <v/>
      </c>
      <c r="AJ724" s="18"/>
      <c r="AK724" s="35"/>
      <c r="AL724" s="5"/>
      <c r="AM724" s="5"/>
      <c r="AN724" s="5"/>
      <c r="AO724" s="5"/>
      <c r="AP724" s="5"/>
      <c r="AQ724" s="133" t="str">
        <f t="shared" si="186"/>
        <v/>
      </c>
      <c r="AR724" s="133" t="str">
        <f t="shared" si="196"/>
        <v/>
      </c>
      <c r="AS724" s="7" t="str">
        <f>UPPER(IF($AH724="","",IF(COUNTIF($AS$34:$AS723,$AH724)&lt;1,$AH724,"")))</f>
        <v/>
      </c>
      <c r="AT724" s="133" t="str">
        <f t="shared" si="187"/>
        <v/>
      </c>
      <c r="AU724" s="19"/>
      <c r="AV724" s="16" t="str">
        <f t="shared" si="198"/>
        <v/>
      </c>
      <c r="AW724" s="134" t="str">
        <f t="shared" si="188"/>
        <v/>
      </c>
      <c r="AX724" s="5"/>
      <c r="AY724" s="144"/>
      <c r="AZ724" s="132" t="str">
        <f t="shared" si="189"/>
        <v/>
      </c>
      <c r="BA724" s="132" t="str">
        <f t="shared" si="190"/>
        <v/>
      </c>
      <c r="BB724" s="132" t="str">
        <f t="shared" si="181"/>
        <v/>
      </c>
      <c r="BC724" s="132" t="str">
        <f t="shared" si="191"/>
        <v/>
      </c>
      <c r="BD724" s="132" t="str">
        <f t="shared" si="192"/>
        <v/>
      </c>
      <c r="BE724" s="132" t="str">
        <f t="shared" si="197"/>
        <v/>
      </c>
      <c r="BF724" s="132" t="str">
        <f t="shared" si="193"/>
        <v/>
      </c>
      <c r="BG724" s="132" t="str">
        <f t="shared" si="194"/>
        <v/>
      </c>
      <c r="BH724" s="132" t="str">
        <f t="shared" si="195"/>
        <v/>
      </c>
      <c r="BI724" s="125"/>
    </row>
    <row r="725" spans="1:61" s="132" customFormat="1" ht="13">
      <c r="A725" s="125" t="str">
        <f t="shared" si="182"/>
        <v/>
      </c>
      <c r="B725" s="130" t="str">
        <f t="shared" si="183"/>
        <v/>
      </c>
      <c r="C725" s="131"/>
      <c r="D725" s="125">
        <v>691</v>
      </c>
      <c r="E725" s="125" t="str">
        <f t="shared" si="184"/>
        <v/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35"/>
      <c r="AI725" s="125" t="str">
        <f t="shared" si="185"/>
        <v/>
      </c>
      <c r="AJ725" s="18"/>
      <c r="AK725" s="35"/>
      <c r="AL725" s="5"/>
      <c r="AM725" s="5"/>
      <c r="AN725" s="5"/>
      <c r="AO725" s="5"/>
      <c r="AP725" s="5"/>
      <c r="AQ725" s="133" t="str">
        <f t="shared" si="186"/>
        <v/>
      </c>
      <c r="AR725" s="133" t="str">
        <f t="shared" si="196"/>
        <v/>
      </c>
      <c r="AS725" s="7" t="str">
        <f>UPPER(IF($AH725="","",IF(COUNTIF($AS$34:$AS724,$AH725)&lt;1,$AH725,"")))</f>
        <v/>
      </c>
      <c r="AT725" s="133" t="str">
        <f t="shared" si="187"/>
        <v/>
      </c>
      <c r="AU725" s="19"/>
      <c r="AV725" s="16" t="str">
        <f t="shared" si="198"/>
        <v/>
      </c>
      <c r="AW725" s="134" t="str">
        <f t="shared" si="188"/>
        <v/>
      </c>
      <c r="AX725" s="5"/>
      <c r="AY725" s="144"/>
      <c r="AZ725" s="132" t="str">
        <f t="shared" si="189"/>
        <v/>
      </c>
      <c r="BA725" s="132" t="str">
        <f t="shared" si="190"/>
        <v/>
      </c>
      <c r="BB725" s="132" t="str">
        <f t="shared" ref="BB725:BB748" si="199">SUBSTITUTE(F725," ","")</f>
        <v/>
      </c>
      <c r="BC725" s="132" t="str">
        <f t="shared" si="191"/>
        <v/>
      </c>
      <c r="BD725" s="132" t="str">
        <f t="shared" si="192"/>
        <v/>
      </c>
      <c r="BE725" s="132" t="str">
        <f t="shared" si="197"/>
        <v/>
      </c>
      <c r="BF725" s="132" t="str">
        <f t="shared" si="193"/>
        <v/>
      </c>
      <c r="BG725" s="132" t="str">
        <f t="shared" si="194"/>
        <v/>
      </c>
      <c r="BH725" s="132" t="str">
        <f t="shared" si="195"/>
        <v/>
      </c>
      <c r="BI725" s="125"/>
    </row>
    <row r="726" spans="1:61" s="132" customFormat="1" ht="13">
      <c r="A726" s="125" t="str">
        <f t="shared" si="182"/>
        <v/>
      </c>
      <c r="B726" s="130" t="str">
        <f t="shared" si="183"/>
        <v/>
      </c>
      <c r="C726" s="131"/>
      <c r="D726" s="125">
        <v>692</v>
      </c>
      <c r="E726" s="125" t="str">
        <f t="shared" si="184"/>
        <v/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35"/>
      <c r="AI726" s="125" t="str">
        <f t="shared" si="185"/>
        <v/>
      </c>
      <c r="AJ726" s="18"/>
      <c r="AK726" s="35"/>
      <c r="AL726" s="5"/>
      <c r="AM726" s="5"/>
      <c r="AN726" s="5"/>
      <c r="AO726" s="5"/>
      <c r="AP726" s="5"/>
      <c r="AQ726" s="133" t="str">
        <f t="shared" si="186"/>
        <v/>
      </c>
      <c r="AR726" s="133" t="str">
        <f t="shared" si="196"/>
        <v/>
      </c>
      <c r="AS726" s="7" t="str">
        <f>UPPER(IF($AH726="","",IF(COUNTIF($AS$34:$AS725,$AH726)&lt;1,$AH726,"")))</f>
        <v/>
      </c>
      <c r="AT726" s="133" t="str">
        <f t="shared" si="187"/>
        <v/>
      </c>
      <c r="AU726" s="19"/>
      <c r="AV726" s="16" t="str">
        <f t="shared" si="198"/>
        <v/>
      </c>
      <c r="AW726" s="134" t="str">
        <f t="shared" si="188"/>
        <v/>
      </c>
      <c r="AX726" s="5"/>
      <c r="AY726" s="144"/>
      <c r="AZ726" s="132" t="str">
        <f t="shared" si="189"/>
        <v/>
      </c>
      <c r="BA726" s="132" t="str">
        <f t="shared" si="190"/>
        <v/>
      </c>
      <c r="BB726" s="132" t="str">
        <f t="shared" si="199"/>
        <v/>
      </c>
      <c r="BC726" s="132" t="str">
        <f t="shared" si="191"/>
        <v/>
      </c>
      <c r="BD726" s="132" t="str">
        <f t="shared" si="192"/>
        <v/>
      </c>
      <c r="BE726" s="132" t="str">
        <f t="shared" si="197"/>
        <v/>
      </c>
      <c r="BF726" s="132" t="str">
        <f t="shared" si="193"/>
        <v/>
      </c>
      <c r="BG726" s="132" t="str">
        <f t="shared" si="194"/>
        <v/>
      </c>
      <c r="BH726" s="132" t="str">
        <f t="shared" si="195"/>
        <v/>
      </c>
      <c r="BI726" s="125"/>
    </row>
    <row r="727" spans="1:61" s="132" customFormat="1" ht="13">
      <c r="A727" s="125" t="str">
        <f t="shared" si="182"/>
        <v/>
      </c>
      <c r="B727" s="130" t="str">
        <f t="shared" si="183"/>
        <v/>
      </c>
      <c r="C727" s="9"/>
      <c r="D727" s="125">
        <v>693</v>
      </c>
      <c r="E727" s="125" t="str">
        <f t="shared" si="184"/>
        <v/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35"/>
      <c r="AI727" s="125" t="str">
        <f t="shared" si="185"/>
        <v/>
      </c>
      <c r="AJ727" s="18"/>
      <c r="AK727" s="35"/>
      <c r="AL727" s="5"/>
      <c r="AM727" s="5"/>
      <c r="AN727" s="5"/>
      <c r="AO727" s="5"/>
      <c r="AP727" s="5"/>
      <c r="AQ727" s="133" t="str">
        <f t="shared" si="186"/>
        <v/>
      </c>
      <c r="AR727" s="133" t="str">
        <f t="shared" si="196"/>
        <v/>
      </c>
      <c r="AS727" s="7" t="str">
        <f>UPPER(IF($AH727="","",IF(COUNTIF($AS$34:$AS726,$AH727)&lt;1,$AH727,"")))</f>
        <v/>
      </c>
      <c r="AT727" s="133" t="str">
        <f t="shared" si="187"/>
        <v/>
      </c>
      <c r="AU727" s="19"/>
      <c r="AV727" s="16" t="str">
        <f t="shared" si="198"/>
        <v/>
      </c>
      <c r="AW727" s="134" t="str">
        <f t="shared" si="188"/>
        <v/>
      </c>
      <c r="AX727" s="5"/>
      <c r="AY727" s="144"/>
      <c r="AZ727" s="132" t="str">
        <f t="shared" si="189"/>
        <v/>
      </c>
      <c r="BA727" s="132" t="str">
        <f t="shared" si="190"/>
        <v/>
      </c>
      <c r="BB727" s="132" t="str">
        <f t="shared" si="199"/>
        <v/>
      </c>
      <c r="BC727" s="132" t="str">
        <f t="shared" si="191"/>
        <v/>
      </c>
      <c r="BD727" s="132" t="str">
        <f t="shared" si="192"/>
        <v/>
      </c>
      <c r="BE727" s="132" t="str">
        <f t="shared" si="197"/>
        <v/>
      </c>
      <c r="BF727" s="132" t="str">
        <f t="shared" si="193"/>
        <v/>
      </c>
      <c r="BG727" s="132" t="str">
        <f t="shared" si="194"/>
        <v/>
      </c>
      <c r="BH727" s="132" t="str">
        <f t="shared" si="195"/>
        <v/>
      </c>
      <c r="BI727" s="125"/>
    </row>
    <row r="728" spans="1:61" s="132" customFormat="1" ht="13">
      <c r="A728" s="125" t="str">
        <f t="shared" si="182"/>
        <v/>
      </c>
      <c r="B728" s="130" t="str">
        <f t="shared" si="183"/>
        <v/>
      </c>
      <c r="C728" s="9"/>
      <c r="D728" s="125">
        <v>694</v>
      </c>
      <c r="E728" s="125" t="str">
        <f t="shared" si="184"/>
        <v/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35"/>
      <c r="AI728" s="125" t="str">
        <f t="shared" si="185"/>
        <v/>
      </c>
      <c r="AJ728" s="18"/>
      <c r="AK728" s="35"/>
      <c r="AL728" s="5"/>
      <c r="AM728" s="5"/>
      <c r="AN728" s="5"/>
      <c r="AO728" s="5"/>
      <c r="AP728" s="5"/>
      <c r="AQ728" s="133" t="str">
        <f t="shared" si="186"/>
        <v/>
      </c>
      <c r="AR728" s="133" t="str">
        <f t="shared" si="196"/>
        <v/>
      </c>
      <c r="AS728" s="7" t="str">
        <f>UPPER(IF($AH728="","",IF(COUNTIF($AS$34:$AS727,$AH728)&lt;1,$AH728,"")))</f>
        <v/>
      </c>
      <c r="AT728" s="133" t="str">
        <f t="shared" si="187"/>
        <v/>
      </c>
      <c r="AU728" s="19"/>
      <c r="AV728" s="16" t="str">
        <f t="shared" si="198"/>
        <v/>
      </c>
      <c r="AW728" s="134" t="str">
        <f t="shared" si="188"/>
        <v/>
      </c>
      <c r="AX728" s="5"/>
      <c r="AY728" s="144"/>
      <c r="AZ728" s="132" t="str">
        <f t="shared" si="189"/>
        <v/>
      </c>
      <c r="BA728" s="132" t="str">
        <f t="shared" si="190"/>
        <v/>
      </c>
      <c r="BB728" s="132" t="str">
        <f t="shared" si="199"/>
        <v/>
      </c>
      <c r="BC728" s="132" t="str">
        <f t="shared" si="191"/>
        <v/>
      </c>
      <c r="BD728" s="132" t="str">
        <f t="shared" si="192"/>
        <v/>
      </c>
      <c r="BE728" s="132" t="str">
        <f t="shared" si="197"/>
        <v/>
      </c>
      <c r="BF728" s="132" t="str">
        <f t="shared" si="193"/>
        <v/>
      </c>
      <c r="BG728" s="132" t="str">
        <f t="shared" si="194"/>
        <v/>
      </c>
      <c r="BH728" s="132" t="str">
        <f t="shared" si="195"/>
        <v/>
      </c>
      <c r="BI728" s="125"/>
    </row>
    <row r="729" spans="1:61" s="132" customFormat="1" ht="13">
      <c r="A729" s="125" t="str">
        <f t="shared" si="182"/>
        <v/>
      </c>
      <c r="B729" s="130" t="str">
        <f t="shared" si="183"/>
        <v/>
      </c>
      <c r="C729" s="9"/>
      <c r="D729" s="125">
        <v>695</v>
      </c>
      <c r="E729" s="125" t="str">
        <f t="shared" si="184"/>
        <v/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35"/>
      <c r="AI729" s="125" t="str">
        <f t="shared" si="185"/>
        <v/>
      </c>
      <c r="AJ729" s="18"/>
      <c r="AK729" s="35"/>
      <c r="AL729" s="5"/>
      <c r="AM729" s="5"/>
      <c r="AN729" s="5"/>
      <c r="AO729" s="5"/>
      <c r="AP729" s="5"/>
      <c r="AQ729" s="133" t="str">
        <f t="shared" si="186"/>
        <v/>
      </c>
      <c r="AR729" s="133" t="str">
        <f t="shared" si="196"/>
        <v/>
      </c>
      <c r="AS729" s="7" t="str">
        <f>UPPER(IF($AH729="","",IF(COUNTIF($AS$34:$AS728,$AH729)&lt;1,$AH729,"")))</f>
        <v/>
      </c>
      <c r="AT729" s="133" t="str">
        <f t="shared" si="187"/>
        <v/>
      </c>
      <c r="AU729" s="19"/>
      <c r="AV729" s="16" t="str">
        <f t="shared" si="198"/>
        <v/>
      </c>
      <c r="AW729" s="134" t="str">
        <f t="shared" si="188"/>
        <v/>
      </c>
      <c r="AX729" s="5"/>
      <c r="AY729" s="144"/>
      <c r="AZ729" s="132" t="str">
        <f t="shared" si="189"/>
        <v/>
      </c>
      <c r="BA729" s="132" t="str">
        <f t="shared" si="190"/>
        <v/>
      </c>
      <c r="BB729" s="132" t="str">
        <f t="shared" si="199"/>
        <v/>
      </c>
      <c r="BC729" s="132" t="str">
        <f t="shared" si="191"/>
        <v/>
      </c>
      <c r="BD729" s="132" t="str">
        <f t="shared" si="192"/>
        <v/>
      </c>
      <c r="BE729" s="132" t="str">
        <f t="shared" si="197"/>
        <v/>
      </c>
      <c r="BF729" s="132" t="str">
        <f t="shared" si="193"/>
        <v/>
      </c>
      <c r="BG729" s="132" t="str">
        <f t="shared" si="194"/>
        <v/>
      </c>
      <c r="BH729" s="132" t="str">
        <f t="shared" si="195"/>
        <v/>
      </c>
      <c r="BI729" s="125"/>
    </row>
    <row r="730" spans="1:61" s="132" customFormat="1" ht="13">
      <c r="A730" s="125" t="str">
        <f t="shared" si="182"/>
        <v/>
      </c>
      <c r="B730" s="130" t="str">
        <f t="shared" si="183"/>
        <v/>
      </c>
      <c r="C730" s="9"/>
      <c r="D730" s="125">
        <v>696</v>
      </c>
      <c r="E730" s="125" t="str">
        <f t="shared" si="184"/>
        <v/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35"/>
      <c r="AI730" s="125" t="str">
        <f t="shared" si="185"/>
        <v/>
      </c>
      <c r="AJ730" s="18"/>
      <c r="AK730" s="35"/>
      <c r="AL730" s="5"/>
      <c r="AM730" s="5"/>
      <c r="AN730" s="5"/>
      <c r="AO730" s="5"/>
      <c r="AP730" s="5"/>
      <c r="AQ730" s="133" t="str">
        <f t="shared" si="186"/>
        <v/>
      </c>
      <c r="AR730" s="133" t="str">
        <f t="shared" si="196"/>
        <v/>
      </c>
      <c r="AS730" s="7" t="str">
        <f>UPPER(IF($AH730="","",IF(COUNTIF($AS$34:$AS729,$AH730)&lt;1,$AH730,"")))</f>
        <v/>
      </c>
      <c r="AT730" s="133" t="str">
        <f t="shared" si="187"/>
        <v/>
      </c>
      <c r="AU730" s="19"/>
      <c r="AV730" s="16" t="str">
        <f t="shared" si="198"/>
        <v/>
      </c>
      <c r="AW730" s="134" t="str">
        <f t="shared" si="188"/>
        <v/>
      </c>
      <c r="AX730" s="5"/>
      <c r="AY730" s="144"/>
      <c r="AZ730" s="132" t="str">
        <f t="shared" si="189"/>
        <v/>
      </c>
      <c r="BA730" s="132" t="str">
        <f t="shared" si="190"/>
        <v/>
      </c>
      <c r="BB730" s="132" t="str">
        <f t="shared" si="199"/>
        <v/>
      </c>
      <c r="BC730" s="132" t="str">
        <f t="shared" si="191"/>
        <v/>
      </c>
      <c r="BD730" s="132" t="str">
        <f t="shared" si="192"/>
        <v/>
      </c>
      <c r="BE730" s="132" t="str">
        <f t="shared" si="197"/>
        <v/>
      </c>
      <c r="BF730" s="132" t="str">
        <f t="shared" si="193"/>
        <v/>
      </c>
      <c r="BG730" s="132" t="str">
        <f t="shared" si="194"/>
        <v/>
      </c>
      <c r="BH730" s="132" t="str">
        <f t="shared" si="195"/>
        <v/>
      </c>
      <c r="BI730" s="125"/>
    </row>
    <row r="731" spans="1:61" s="132" customFormat="1" ht="13">
      <c r="A731" s="125" t="str">
        <f t="shared" si="182"/>
        <v/>
      </c>
      <c r="B731" s="130" t="str">
        <f t="shared" si="183"/>
        <v/>
      </c>
      <c r="C731" s="9"/>
      <c r="D731" s="125">
        <v>697</v>
      </c>
      <c r="E731" s="125" t="str">
        <f t="shared" si="184"/>
        <v/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35"/>
      <c r="AI731" s="125" t="str">
        <f t="shared" si="185"/>
        <v/>
      </c>
      <c r="AJ731" s="18"/>
      <c r="AK731" s="35"/>
      <c r="AL731" s="5"/>
      <c r="AM731" s="5"/>
      <c r="AN731" s="5"/>
      <c r="AO731" s="5"/>
      <c r="AP731" s="5"/>
      <c r="AQ731" s="133" t="str">
        <f t="shared" si="186"/>
        <v/>
      </c>
      <c r="AR731" s="133" t="str">
        <f t="shared" si="196"/>
        <v/>
      </c>
      <c r="AS731" s="7" t="str">
        <f>UPPER(IF($AH731="","",IF(COUNTIF($AS$34:$AS730,$AH731)&lt;1,$AH731,"")))</f>
        <v/>
      </c>
      <c r="AT731" s="133" t="str">
        <f t="shared" si="187"/>
        <v/>
      </c>
      <c r="AU731" s="19"/>
      <c r="AV731" s="16" t="str">
        <f t="shared" si="198"/>
        <v/>
      </c>
      <c r="AW731" s="134" t="str">
        <f t="shared" si="188"/>
        <v/>
      </c>
      <c r="AX731" s="5"/>
      <c r="AY731" s="144"/>
      <c r="AZ731" s="132" t="str">
        <f t="shared" si="189"/>
        <v/>
      </c>
      <c r="BA731" s="132" t="str">
        <f t="shared" si="190"/>
        <v/>
      </c>
      <c r="BB731" s="132" t="str">
        <f t="shared" si="199"/>
        <v/>
      </c>
      <c r="BC731" s="132" t="str">
        <f t="shared" si="191"/>
        <v/>
      </c>
      <c r="BD731" s="132" t="str">
        <f t="shared" si="192"/>
        <v/>
      </c>
      <c r="BE731" s="132" t="str">
        <f t="shared" si="197"/>
        <v/>
      </c>
      <c r="BF731" s="132" t="str">
        <f t="shared" si="193"/>
        <v/>
      </c>
      <c r="BG731" s="132" t="str">
        <f t="shared" si="194"/>
        <v/>
      </c>
      <c r="BH731" s="132" t="str">
        <f t="shared" si="195"/>
        <v/>
      </c>
      <c r="BI731" s="125"/>
    </row>
    <row r="732" spans="1:61" s="132" customFormat="1" ht="13">
      <c r="A732" s="125" t="str">
        <f t="shared" si="182"/>
        <v/>
      </c>
      <c r="B732" s="130" t="str">
        <f t="shared" si="183"/>
        <v/>
      </c>
      <c r="C732" s="9"/>
      <c r="D732" s="125">
        <v>698</v>
      </c>
      <c r="E732" s="125" t="str">
        <f t="shared" si="184"/>
        <v/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35"/>
      <c r="AI732" s="125" t="str">
        <f t="shared" si="185"/>
        <v/>
      </c>
      <c r="AJ732" s="18"/>
      <c r="AK732" s="35"/>
      <c r="AL732" s="5"/>
      <c r="AM732" s="5"/>
      <c r="AN732" s="5"/>
      <c r="AO732" s="5"/>
      <c r="AP732" s="5"/>
      <c r="AQ732" s="133" t="str">
        <f t="shared" si="186"/>
        <v/>
      </c>
      <c r="AR732" s="133" t="str">
        <f t="shared" si="196"/>
        <v/>
      </c>
      <c r="AS732" s="7" t="str">
        <f>UPPER(IF($AH732="","",IF(COUNTIF($AS$34:$AS731,$AH732)&lt;1,$AH732,"")))</f>
        <v/>
      </c>
      <c r="AT732" s="133" t="str">
        <f t="shared" si="187"/>
        <v/>
      </c>
      <c r="AU732" s="19"/>
      <c r="AV732" s="16" t="str">
        <f t="shared" si="198"/>
        <v/>
      </c>
      <c r="AW732" s="134" t="str">
        <f t="shared" si="188"/>
        <v/>
      </c>
      <c r="AX732" s="5"/>
      <c r="AY732" s="144"/>
      <c r="AZ732" s="132" t="str">
        <f t="shared" si="189"/>
        <v/>
      </c>
      <c r="BA732" s="132" t="str">
        <f t="shared" si="190"/>
        <v/>
      </c>
      <c r="BB732" s="132" t="str">
        <f t="shared" si="199"/>
        <v/>
      </c>
      <c r="BC732" s="132" t="str">
        <f t="shared" si="191"/>
        <v/>
      </c>
      <c r="BD732" s="132" t="str">
        <f t="shared" si="192"/>
        <v/>
      </c>
      <c r="BE732" s="132" t="str">
        <f t="shared" si="197"/>
        <v/>
      </c>
      <c r="BF732" s="132" t="str">
        <f t="shared" si="193"/>
        <v/>
      </c>
      <c r="BG732" s="132" t="str">
        <f t="shared" si="194"/>
        <v/>
      </c>
      <c r="BH732" s="132" t="str">
        <f t="shared" si="195"/>
        <v/>
      </c>
      <c r="BI732" s="125"/>
    </row>
    <row r="733" spans="1:61" s="132" customFormat="1" ht="13">
      <c r="A733" s="125" t="str">
        <f t="shared" si="182"/>
        <v/>
      </c>
      <c r="B733" s="130" t="str">
        <f t="shared" si="183"/>
        <v/>
      </c>
      <c r="C733" s="9"/>
      <c r="D733" s="125">
        <v>699</v>
      </c>
      <c r="E733" s="125" t="str">
        <f t="shared" si="184"/>
        <v/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35"/>
      <c r="AI733" s="125" t="str">
        <f t="shared" si="185"/>
        <v/>
      </c>
      <c r="AJ733" s="18"/>
      <c r="AK733" s="35"/>
      <c r="AL733" s="5"/>
      <c r="AM733" s="5"/>
      <c r="AN733" s="5"/>
      <c r="AO733" s="5"/>
      <c r="AP733" s="5"/>
      <c r="AQ733" s="133" t="str">
        <f t="shared" si="186"/>
        <v/>
      </c>
      <c r="AR733" s="133" t="str">
        <f t="shared" si="196"/>
        <v/>
      </c>
      <c r="AS733" s="7" t="str">
        <f>UPPER(IF($AH733="","",IF(COUNTIF($AS$34:$AS732,$AH733)&lt;1,$AH733,"")))</f>
        <v/>
      </c>
      <c r="AT733" s="133" t="str">
        <f t="shared" si="187"/>
        <v/>
      </c>
      <c r="AU733" s="19"/>
      <c r="AV733" s="16" t="str">
        <f t="shared" si="198"/>
        <v/>
      </c>
      <c r="AW733" s="134" t="str">
        <f t="shared" si="188"/>
        <v/>
      </c>
      <c r="AX733" s="5"/>
      <c r="AY733" s="144"/>
      <c r="AZ733" s="132" t="str">
        <f t="shared" si="189"/>
        <v/>
      </c>
      <c r="BA733" s="132" t="str">
        <f t="shared" si="190"/>
        <v/>
      </c>
      <c r="BB733" s="132" t="str">
        <f t="shared" si="199"/>
        <v/>
      </c>
      <c r="BC733" s="132" t="str">
        <f t="shared" si="191"/>
        <v/>
      </c>
      <c r="BD733" s="132" t="str">
        <f t="shared" si="192"/>
        <v/>
      </c>
      <c r="BE733" s="132" t="str">
        <f t="shared" si="197"/>
        <v/>
      </c>
      <c r="BF733" s="132" t="str">
        <f t="shared" si="193"/>
        <v/>
      </c>
      <c r="BG733" s="132" t="str">
        <f t="shared" si="194"/>
        <v/>
      </c>
      <c r="BH733" s="132" t="str">
        <f t="shared" si="195"/>
        <v/>
      </c>
      <c r="BI733" s="125"/>
    </row>
    <row r="734" spans="1:61" s="132" customFormat="1" ht="13">
      <c r="A734" s="125" t="str">
        <f t="shared" si="182"/>
        <v/>
      </c>
      <c r="B734" s="130" t="str">
        <f t="shared" si="183"/>
        <v/>
      </c>
      <c r="C734" s="9"/>
      <c r="D734" s="125">
        <v>700</v>
      </c>
      <c r="E734" s="125" t="str">
        <f t="shared" si="184"/>
        <v/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35"/>
      <c r="AI734" s="125" t="str">
        <f t="shared" si="185"/>
        <v/>
      </c>
      <c r="AJ734" s="18"/>
      <c r="AK734" s="35"/>
      <c r="AL734" s="5"/>
      <c r="AM734" s="5"/>
      <c r="AN734" s="5"/>
      <c r="AO734" s="5"/>
      <c r="AP734" s="5"/>
      <c r="AQ734" s="133" t="str">
        <f t="shared" si="186"/>
        <v/>
      </c>
      <c r="AR734" s="133" t="str">
        <f t="shared" si="196"/>
        <v/>
      </c>
      <c r="AS734" s="7" t="str">
        <f>UPPER(IF($AH734="","",IF(COUNTIF($AS$34:$AS733,$AH734)&lt;1,$AH734,"")))</f>
        <v/>
      </c>
      <c r="AT734" s="133" t="str">
        <f t="shared" si="187"/>
        <v/>
      </c>
      <c r="AU734" s="19"/>
      <c r="AV734" s="16" t="str">
        <f t="shared" si="198"/>
        <v/>
      </c>
      <c r="AW734" s="134" t="str">
        <f t="shared" si="188"/>
        <v/>
      </c>
      <c r="AX734" s="5"/>
      <c r="AY734" s="144"/>
      <c r="AZ734" s="132" t="str">
        <f t="shared" si="189"/>
        <v/>
      </c>
      <c r="BA734" s="132" t="str">
        <f t="shared" si="190"/>
        <v/>
      </c>
      <c r="BB734" s="132" t="str">
        <f t="shared" si="199"/>
        <v/>
      </c>
      <c r="BC734" s="132" t="str">
        <f t="shared" si="191"/>
        <v/>
      </c>
      <c r="BD734" s="132" t="str">
        <f t="shared" si="192"/>
        <v/>
      </c>
      <c r="BE734" s="132" t="str">
        <f t="shared" si="197"/>
        <v/>
      </c>
      <c r="BF734" s="132" t="str">
        <f t="shared" si="193"/>
        <v/>
      </c>
      <c r="BG734" s="132" t="str">
        <f t="shared" si="194"/>
        <v/>
      </c>
      <c r="BH734" s="132" t="str">
        <f t="shared" si="195"/>
        <v/>
      </c>
      <c r="BI734" s="125"/>
    </row>
    <row r="735" spans="1:61" s="132" customFormat="1" ht="13">
      <c r="A735" s="125" t="str">
        <f t="shared" si="182"/>
        <v/>
      </c>
      <c r="B735" s="130" t="str">
        <f t="shared" si="183"/>
        <v/>
      </c>
      <c r="C735" s="9"/>
      <c r="D735" s="125">
        <v>701</v>
      </c>
      <c r="E735" s="125" t="str">
        <f t="shared" si="184"/>
        <v/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35"/>
      <c r="AI735" s="125" t="str">
        <f t="shared" si="185"/>
        <v/>
      </c>
      <c r="AJ735" s="18"/>
      <c r="AK735" s="35"/>
      <c r="AL735" s="5"/>
      <c r="AM735" s="5"/>
      <c r="AN735" s="5"/>
      <c r="AO735" s="5"/>
      <c r="AP735" s="5"/>
      <c r="AQ735" s="133" t="str">
        <f t="shared" si="186"/>
        <v/>
      </c>
      <c r="AR735" s="133" t="str">
        <f t="shared" si="196"/>
        <v/>
      </c>
      <c r="AS735" s="7" t="str">
        <f>UPPER(IF($AH735="","",IF(COUNTIF($AS$34:$AS734,$AH735)&lt;1,$AH735,"")))</f>
        <v/>
      </c>
      <c r="AT735" s="133" t="str">
        <f t="shared" si="187"/>
        <v/>
      </c>
      <c r="AU735" s="19"/>
      <c r="AV735" s="16" t="str">
        <f t="shared" si="198"/>
        <v/>
      </c>
      <c r="AW735" s="134" t="str">
        <f t="shared" si="188"/>
        <v/>
      </c>
      <c r="AX735" s="5"/>
      <c r="AY735" s="144"/>
      <c r="AZ735" s="132" t="str">
        <f t="shared" si="189"/>
        <v/>
      </c>
      <c r="BA735" s="132" t="str">
        <f t="shared" si="190"/>
        <v/>
      </c>
      <c r="BB735" s="132" t="str">
        <f t="shared" si="199"/>
        <v/>
      </c>
      <c r="BC735" s="132" t="str">
        <f t="shared" si="191"/>
        <v/>
      </c>
      <c r="BD735" s="132" t="str">
        <f t="shared" si="192"/>
        <v/>
      </c>
      <c r="BE735" s="132" t="str">
        <f t="shared" si="197"/>
        <v/>
      </c>
      <c r="BF735" s="132" t="str">
        <f t="shared" si="193"/>
        <v/>
      </c>
      <c r="BG735" s="132" t="str">
        <f t="shared" si="194"/>
        <v/>
      </c>
      <c r="BH735" s="132" t="str">
        <f t="shared" si="195"/>
        <v/>
      </c>
      <c r="BI735" s="125"/>
    </row>
    <row r="736" spans="1:61" s="132" customFormat="1" ht="13">
      <c r="A736" s="125" t="str">
        <f t="shared" si="182"/>
        <v/>
      </c>
      <c r="B736" s="130" t="str">
        <f t="shared" si="183"/>
        <v/>
      </c>
      <c r="C736" s="9"/>
      <c r="D736" s="125">
        <v>702</v>
      </c>
      <c r="E736" s="125" t="str">
        <f t="shared" si="184"/>
        <v/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35"/>
      <c r="AI736" s="125" t="str">
        <f t="shared" si="185"/>
        <v/>
      </c>
      <c r="AJ736" s="18"/>
      <c r="AK736" s="35"/>
      <c r="AL736" s="5"/>
      <c r="AM736" s="5"/>
      <c r="AN736" s="5"/>
      <c r="AO736" s="5"/>
      <c r="AP736" s="5"/>
      <c r="AQ736" s="133" t="str">
        <f t="shared" si="186"/>
        <v/>
      </c>
      <c r="AR736" s="133" t="str">
        <f t="shared" si="196"/>
        <v/>
      </c>
      <c r="AS736" s="7" t="str">
        <f>UPPER(IF($AH736="","",IF(COUNTIF($AS$34:$AS735,$AH736)&lt;1,$AH736,"")))</f>
        <v/>
      </c>
      <c r="AT736" s="133" t="str">
        <f t="shared" si="187"/>
        <v/>
      </c>
      <c r="AU736" s="19"/>
      <c r="AV736" s="16" t="str">
        <f t="shared" si="198"/>
        <v/>
      </c>
      <c r="AW736" s="134" t="str">
        <f t="shared" si="188"/>
        <v/>
      </c>
      <c r="AX736" s="5"/>
      <c r="AY736" s="144"/>
      <c r="AZ736" s="132" t="str">
        <f t="shared" si="189"/>
        <v/>
      </c>
      <c r="BA736" s="132" t="str">
        <f t="shared" si="190"/>
        <v/>
      </c>
      <c r="BB736" s="132" t="str">
        <f t="shared" si="199"/>
        <v/>
      </c>
      <c r="BC736" s="132" t="str">
        <f t="shared" si="191"/>
        <v/>
      </c>
      <c r="BD736" s="132" t="str">
        <f t="shared" si="192"/>
        <v/>
      </c>
      <c r="BE736" s="132" t="str">
        <f t="shared" si="197"/>
        <v/>
      </c>
      <c r="BF736" s="132" t="str">
        <f t="shared" si="193"/>
        <v/>
      </c>
      <c r="BG736" s="132" t="str">
        <f t="shared" si="194"/>
        <v/>
      </c>
      <c r="BH736" s="132" t="str">
        <f t="shared" si="195"/>
        <v/>
      </c>
      <c r="BI736" s="125"/>
    </row>
    <row r="737" spans="1:61" s="132" customFormat="1" ht="13">
      <c r="A737" s="125" t="str">
        <f t="shared" si="182"/>
        <v/>
      </c>
      <c r="B737" s="130" t="str">
        <f t="shared" si="183"/>
        <v/>
      </c>
      <c r="C737" s="9"/>
      <c r="D737" s="125">
        <v>703</v>
      </c>
      <c r="E737" s="125" t="str">
        <f t="shared" si="184"/>
        <v/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35"/>
      <c r="AI737" s="125" t="str">
        <f t="shared" si="185"/>
        <v/>
      </c>
      <c r="AJ737" s="18"/>
      <c r="AK737" s="35"/>
      <c r="AL737" s="5"/>
      <c r="AM737" s="5"/>
      <c r="AN737" s="5"/>
      <c r="AO737" s="5"/>
      <c r="AP737" s="5"/>
      <c r="AQ737" s="133" t="str">
        <f t="shared" si="186"/>
        <v/>
      </c>
      <c r="AR737" s="133" t="str">
        <f t="shared" si="196"/>
        <v/>
      </c>
      <c r="AS737" s="7" t="str">
        <f>UPPER(IF($AH737="","",IF(COUNTIF($AS$34:$AS736,$AH737)&lt;1,$AH737,"")))</f>
        <v/>
      </c>
      <c r="AT737" s="133" t="str">
        <f t="shared" si="187"/>
        <v/>
      </c>
      <c r="AU737" s="19"/>
      <c r="AV737" s="16" t="str">
        <f t="shared" si="198"/>
        <v/>
      </c>
      <c r="AW737" s="134" t="str">
        <f t="shared" si="188"/>
        <v/>
      </c>
      <c r="AX737" s="5"/>
      <c r="AY737" s="144"/>
      <c r="AZ737" s="132" t="str">
        <f t="shared" si="189"/>
        <v/>
      </c>
      <c r="BA737" s="132" t="str">
        <f t="shared" si="190"/>
        <v/>
      </c>
      <c r="BB737" s="132" t="str">
        <f t="shared" si="199"/>
        <v/>
      </c>
      <c r="BC737" s="132" t="str">
        <f t="shared" si="191"/>
        <v/>
      </c>
      <c r="BD737" s="132" t="str">
        <f t="shared" si="192"/>
        <v/>
      </c>
      <c r="BE737" s="132" t="str">
        <f t="shared" si="197"/>
        <v/>
      </c>
      <c r="BF737" s="132" t="str">
        <f t="shared" si="193"/>
        <v/>
      </c>
      <c r="BG737" s="132" t="str">
        <f t="shared" si="194"/>
        <v/>
      </c>
      <c r="BH737" s="132" t="str">
        <f t="shared" si="195"/>
        <v/>
      </c>
      <c r="BI737" s="125"/>
    </row>
    <row r="738" spans="1:61" s="132" customFormat="1" ht="13">
      <c r="A738" s="125" t="str">
        <f t="shared" si="182"/>
        <v/>
      </c>
      <c r="B738" s="130" t="str">
        <f t="shared" si="183"/>
        <v/>
      </c>
      <c r="C738" s="9"/>
      <c r="D738" s="125">
        <v>704</v>
      </c>
      <c r="E738" s="125" t="str">
        <f t="shared" si="184"/>
        <v/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35"/>
      <c r="AI738" s="125" t="str">
        <f t="shared" si="185"/>
        <v/>
      </c>
      <c r="AJ738" s="18"/>
      <c r="AK738" s="35"/>
      <c r="AL738" s="5"/>
      <c r="AM738" s="5"/>
      <c r="AN738" s="5"/>
      <c r="AO738" s="5"/>
      <c r="AP738" s="5"/>
      <c r="AQ738" s="133" t="str">
        <f t="shared" si="186"/>
        <v/>
      </c>
      <c r="AR738" s="133" t="str">
        <f t="shared" si="196"/>
        <v/>
      </c>
      <c r="AS738" s="7" t="str">
        <f>UPPER(IF($AH738="","",IF(COUNTIF($AS$34:$AS737,$AH738)&lt;1,$AH738,"")))</f>
        <v/>
      </c>
      <c r="AT738" s="133" t="str">
        <f t="shared" si="187"/>
        <v/>
      </c>
      <c r="AU738" s="19"/>
      <c r="AV738" s="16" t="str">
        <f t="shared" si="198"/>
        <v/>
      </c>
      <c r="AW738" s="134" t="str">
        <f t="shared" si="188"/>
        <v/>
      </c>
      <c r="AX738" s="5"/>
      <c r="AY738" s="144"/>
      <c r="AZ738" s="132" t="str">
        <f t="shared" si="189"/>
        <v/>
      </c>
      <c r="BA738" s="132" t="str">
        <f t="shared" si="190"/>
        <v/>
      </c>
      <c r="BB738" s="132" t="str">
        <f t="shared" si="199"/>
        <v/>
      </c>
      <c r="BC738" s="132" t="str">
        <f t="shared" si="191"/>
        <v/>
      </c>
      <c r="BD738" s="132" t="str">
        <f t="shared" si="192"/>
        <v/>
      </c>
      <c r="BE738" s="132" t="str">
        <f t="shared" si="197"/>
        <v/>
      </c>
      <c r="BF738" s="132" t="str">
        <f t="shared" si="193"/>
        <v/>
      </c>
      <c r="BG738" s="132" t="str">
        <f t="shared" si="194"/>
        <v/>
      </c>
      <c r="BH738" s="132" t="str">
        <f t="shared" si="195"/>
        <v/>
      </c>
      <c r="BI738" s="125"/>
    </row>
    <row r="739" spans="1:61" s="132" customFormat="1" ht="13">
      <c r="A739" s="125" t="str">
        <f t="shared" ref="A739:A802" si="200">UPPER(IF($I739="","",IF($I739&lt;$D$4,$H739&amp;"O",IF($H739="M",VLOOKUP($I739,$D$4:$F$11,2,0),IF($H739="F",VLOOKUP($I739,$D$4:$F$11,3,0))))))</f>
        <v/>
      </c>
      <c r="B739" s="130" t="str">
        <f t="shared" ref="B739:B802" si="201">IF(G739="","",IF(C739="","X",E739&amp;TEXT(C739,"000")))</f>
        <v/>
      </c>
      <c r="C739" s="9"/>
      <c r="D739" s="125">
        <v>705</v>
      </c>
      <c r="E739" s="125" t="str">
        <f t="shared" ref="E739:E802" si="202">IF(COUNTA($R739:$W739)&gt;0,$H739&amp;"O",IF(COUNTA($Z739:$AB739)&gt;0,$H739&amp;"O",IF($AY739="OPEN",$H739&amp;"O",$A739)))</f>
        <v/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35"/>
      <c r="AI739" s="125" t="str">
        <f t="shared" ref="AI739:AI802" si="203">IF(AH739="","",IF(COUNTIF(AH$35:AH$1035,$AH739)&lt;4,"每隊最少4人",IF(COUNTIF(AH$35:AH$1035,AH739)&gt;6,"每隊最多6人",COUNTIF(AH$35:AH$1035,AH739))))</f>
        <v/>
      </c>
      <c r="AJ739" s="18"/>
      <c r="AK739" s="35"/>
      <c r="AL739" s="5"/>
      <c r="AM739" s="5"/>
      <c r="AN739" s="5"/>
      <c r="AO739" s="5"/>
      <c r="AP739" s="5"/>
      <c r="AQ739" s="133" t="str">
        <f t="shared" ref="AQ739:AQ802" si="204">IF($I739="","",IF(COUNTA(L739:AE739)&gt;3,"超過3項個人項目",IF(COUNTA(L739:AE739)=0,"最少選1個人項目",IF(AL739="Y",0,IF(COUNTA(AK739)=1,COUNTA(L739:AE739)*($AQ$31+$AQ$32)+$AQ$30,IF(COUNTA(AK739)=0,COUNTA(L739:AE739)*($AQ$31+$AQ$30),"Error"))))))</f>
        <v/>
      </c>
      <c r="AR739" s="133" t="str">
        <f t="shared" si="196"/>
        <v/>
      </c>
      <c r="AS739" s="7" t="str">
        <f>UPPER(IF($AH739="","",IF(COUNTIF($AS$34:$AS738,$AH739)&lt;1,$AH739,"")))</f>
        <v/>
      </c>
      <c r="AT739" s="133" t="str">
        <f t="shared" ref="AT739:AT802" si="205">IF(E739="","",IF(AJ739="",AQ739+AR739+AU739,AQ739+AR739+AU739+$AJ$34))</f>
        <v/>
      </c>
      <c r="AU739" s="19"/>
      <c r="AV739" s="16" t="str">
        <f t="shared" si="198"/>
        <v/>
      </c>
      <c r="AW739" s="134" t="str">
        <f t="shared" ref="AW739:AW802" si="206">IF(AT739="","",IF(AV739-AT739=0,"",AV739-AT739))</f>
        <v/>
      </c>
      <c r="AX739" s="5"/>
      <c r="AY739" s="144"/>
      <c r="AZ739" s="132" t="str">
        <f t="shared" ref="AZ739:AZ802" si="207">B739</f>
        <v/>
      </c>
      <c r="BA739" s="132" t="str">
        <f t="shared" ref="BA739:BA802" si="208">E739</f>
        <v/>
      </c>
      <c r="BB739" s="132" t="str">
        <f t="shared" si="199"/>
        <v/>
      </c>
      <c r="BC739" s="132" t="str">
        <f t="shared" ref="BC739:BC802" si="209">UPPER(TRIM($G739))</f>
        <v/>
      </c>
      <c r="BD739" s="132" t="str">
        <f t="shared" ref="BD739:BD802" si="210">UPPER(TRIM(CONCATENATE(L739&amp;" ",M739&amp;" ",N739&amp;" ",O739&amp;" ",P739&amp;" ",Q739&amp;" ",R739&amp;" ",S739&amp;" ",T739&amp;" ",U739&amp;" ",V739&amp;" ",W739&amp;" ",X739&amp;" ",Y739&amp;" ",Z739&amp;" ",AA739&amp;" ",AB739&amp;" ",AC739&amp;" ",AD739&amp;" ",AE739&amp;" ",AF739&amp;" ",AG739)))</f>
        <v/>
      </c>
      <c r="BE739" s="132" t="str">
        <f t="shared" si="197"/>
        <v/>
      </c>
      <c r="BF739" s="132" t="str">
        <f t="shared" ref="BF739:BF802" si="211">IF(AN739="","",UPPER(AN739))</f>
        <v/>
      </c>
      <c r="BG739" s="132" t="str">
        <f t="shared" ref="BG739:BG802" si="212">IF(AO739="","",PROPER(AO739))</f>
        <v/>
      </c>
      <c r="BH739" s="132" t="str">
        <f t="shared" ref="BH739:BH755" si="213">IF(AX739="","",PROPER(AX739))</f>
        <v/>
      </c>
      <c r="BI739" s="125"/>
    </row>
    <row r="740" spans="1:61" s="132" customFormat="1" ht="13">
      <c r="A740" s="125" t="str">
        <f t="shared" si="200"/>
        <v/>
      </c>
      <c r="B740" s="130" t="str">
        <f t="shared" si="201"/>
        <v/>
      </c>
      <c r="C740" s="9"/>
      <c r="D740" s="125">
        <v>706</v>
      </c>
      <c r="E740" s="125" t="str">
        <f t="shared" si="202"/>
        <v/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35"/>
      <c r="AI740" s="125" t="str">
        <f t="shared" si="203"/>
        <v/>
      </c>
      <c r="AJ740" s="18"/>
      <c r="AK740" s="35"/>
      <c r="AL740" s="5"/>
      <c r="AM740" s="5"/>
      <c r="AN740" s="5"/>
      <c r="AO740" s="5"/>
      <c r="AP740" s="5"/>
      <c r="AQ740" s="133" t="str">
        <f t="shared" si="204"/>
        <v/>
      </c>
      <c r="AR740" s="133" t="str">
        <f t="shared" ref="AR740:AR803" si="214">IF(I741="","",IF(COUNTA(AF740:AG740)&gt;1,"只可選1項接力",IF(AS740="",0,$AR$31)))</f>
        <v/>
      </c>
      <c r="AS740" s="7" t="str">
        <f>UPPER(IF($AH740="","",IF(COUNTIF($AS$34:$AS739,$AH740)&lt;1,$AH740,"")))</f>
        <v/>
      </c>
      <c r="AT740" s="133" t="str">
        <f t="shared" si="205"/>
        <v/>
      </c>
      <c r="AU740" s="19"/>
      <c r="AV740" s="16" t="str">
        <f t="shared" si="198"/>
        <v/>
      </c>
      <c r="AW740" s="134" t="str">
        <f t="shared" si="206"/>
        <v/>
      </c>
      <c r="AX740" s="5"/>
      <c r="AY740" s="144"/>
      <c r="AZ740" s="132" t="str">
        <f t="shared" si="207"/>
        <v/>
      </c>
      <c r="BA740" s="132" t="str">
        <f t="shared" si="208"/>
        <v/>
      </c>
      <c r="BB740" s="132" t="str">
        <f t="shared" si="199"/>
        <v/>
      </c>
      <c r="BC740" s="132" t="str">
        <f t="shared" si="209"/>
        <v/>
      </c>
      <c r="BD740" s="132" t="str">
        <f t="shared" si="210"/>
        <v/>
      </c>
      <c r="BE740" s="132" t="str">
        <f t="shared" ref="BE740:BE803" si="215">IF(AH740="","",UPPER(AH740))</f>
        <v/>
      </c>
      <c r="BF740" s="132" t="str">
        <f t="shared" si="211"/>
        <v/>
      </c>
      <c r="BG740" s="132" t="str">
        <f t="shared" si="212"/>
        <v/>
      </c>
      <c r="BH740" s="132" t="str">
        <f t="shared" si="213"/>
        <v/>
      </c>
      <c r="BI740" s="125"/>
    </row>
    <row r="741" spans="1:61" s="132" customFormat="1" ht="13">
      <c r="A741" s="125" t="str">
        <f t="shared" si="200"/>
        <v/>
      </c>
      <c r="B741" s="130" t="str">
        <f t="shared" si="201"/>
        <v/>
      </c>
      <c r="C741" s="9"/>
      <c r="D741" s="125">
        <v>707</v>
      </c>
      <c r="E741" s="125" t="str">
        <f t="shared" si="202"/>
        <v/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35"/>
      <c r="AI741" s="125" t="str">
        <f t="shared" si="203"/>
        <v/>
      </c>
      <c r="AJ741" s="18"/>
      <c r="AK741" s="35"/>
      <c r="AL741" s="5"/>
      <c r="AM741" s="5"/>
      <c r="AN741" s="5"/>
      <c r="AO741" s="5"/>
      <c r="AP741" s="5"/>
      <c r="AQ741" s="133" t="str">
        <f t="shared" si="204"/>
        <v/>
      </c>
      <c r="AR741" s="133" t="str">
        <f t="shared" si="214"/>
        <v/>
      </c>
      <c r="AS741" s="7" t="str">
        <f>UPPER(IF($AH741="","",IF(COUNTIF($AS$34:$AS740,$AH741)&lt;1,$AH741,"")))</f>
        <v/>
      </c>
      <c r="AT741" s="133" t="str">
        <f t="shared" si="205"/>
        <v/>
      </c>
      <c r="AU741" s="19"/>
      <c r="AV741" s="16" t="str">
        <f t="shared" ref="AV741:AV804" si="216">IF(AT741="","",AT741)</f>
        <v/>
      </c>
      <c r="AW741" s="134" t="str">
        <f t="shared" si="206"/>
        <v/>
      </c>
      <c r="AX741" s="5"/>
      <c r="AY741" s="144"/>
      <c r="AZ741" s="132" t="str">
        <f t="shared" si="207"/>
        <v/>
      </c>
      <c r="BA741" s="132" t="str">
        <f t="shared" si="208"/>
        <v/>
      </c>
      <c r="BB741" s="132" t="str">
        <f t="shared" si="199"/>
        <v/>
      </c>
      <c r="BC741" s="132" t="str">
        <f t="shared" si="209"/>
        <v/>
      </c>
      <c r="BD741" s="132" t="str">
        <f t="shared" si="210"/>
        <v/>
      </c>
      <c r="BE741" s="132" t="str">
        <f t="shared" si="215"/>
        <v/>
      </c>
      <c r="BF741" s="132" t="str">
        <f t="shared" si="211"/>
        <v/>
      </c>
      <c r="BG741" s="132" t="str">
        <f t="shared" si="212"/>
        <v/>
      </c>
      <c r="BH741" s="132" t="str">
        <f t="shared" si="213"/>
        <v/>
      </c>
      <c r="BI741" s="125"/>
    </row>
    <row r="742" spans="1:61" s="132" customFormat="1" ht="13">
      <c r="A742" s="125" t="str">
        <f t="shared" si="200"/>
        <v/>
      </c>
      <c r="B742" s="130" t="str">
        <f t="shared" si="201"/>
        <v/>
      </c>
      <c r="C742" s="9"/>
      <c r="D742" s="125">
        <v>708</v>
      </c>
      <c r="E742" s="125" t="str">
        <f t="shared" si="202"/>
        <v/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35"/>
      <c r="AI742" s="125" t="str">
        <f t="shared" si="203"/>
        <v/>
      </c>
      <c r="AJ742" s="18"/>
      <c r="AK742" s="35"/>
      <c r="AL742" s="5"/>
      <c r="AM742" s="5"/>
      <c r="AN742" s="5"/>
      <c r="AO742" s="5"/>
      <c r="AP742" s="5"/>
      <c r="AQ742" s="133" t="str">
        <f t="shared" si="204"/>
        <v/>
      </c>
      <c r="AR742" s="133" t="str">
        <f t="shared" si="214"/>
        <v/>
      </c>
      <c r="AS742" s="7" t="str">
        <f>UPPER(IF($AH742="","",IF(COUNTIF($AS$34:$AS741,$AH742)&lt;1,$AH742,"")))</f>
        <v/>
      </c>
      <c r="AT742" s="133" t="str">
        <f t="shared" si="205"/>
        <v/>
      </c>
      <c r="AU742" s="19"/>
      <c r="AV742" s="16" t="str">
        <f t="shared" si="216"/>
        <v/>
      </c>
      <c r="AW742" s="134" t="str">
        <f t="shared" si="206"/>
        <v/>
      </c>
      <c r="AX742" s="5"/>
      <c r="AY742" s="144"/>
      <c r="AZ742" s="132" t="str">
        <f t="shared" si="207"/>
        <v/>
      </c>
      <c r="BA742" s="132" t="str">
        <f t="shared" si="208"/>
        <v/>
      </c>
      <c r="BB742" s="132" t="str">
        <f t="shared" si="199"/>
        <v/>
      </c>
      <c r="BC742" s="132" t="str">
        <f t="shared" si="209"/>
        <v/>
      </c>
      <c r="BD742" s="132" t="str">
        <f t="shared" si="210"/>
        <v/>
      </c>
      <c r="BE742" s="132" t="str">
        <f t="shared" si="215"/>
        <v/>
      </c>
      <c r="BF742" s="132" t="str">
        <f t="shared" si="211"/>
        <v/>
      </c>
      <c r="BG742" s="132" t="str">
        <f t="shared" si="212"/>
        <v/>
      </c>
      <c r="BH742" s="132" t="str">
        <f t="shared" si="213"/>
        <v/>
      </c>
      <c r="BI742" s="125"/>
    </row>
    <row r="743" spans="1:61" s="132" customFormat="1" ht="13">
      <c r="A743" s="125" t="str">
        <f t="shared" si="200"/>
        <v/>
      </c>
      <c r="B743" s="130" t="str">
        <f t="shared" si="201"/>
        <v/>
      </c>
      <c r="C743" s="9"/>
      <c r="D743" s="125">
        <v>709</v>
      </c>
      <c r="E743" s="125" t="str">
        <f t="shared" si="202"/>
        <v/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35"/>
      <c r="AI743" s="125" t="str">
        <f t="shared" si="203"/>
        <v/>
      </c>
      <c r="AJ743" s="18"/>
      <c r="AK743" s="35"/>
      <c r="AL743" s="5"/>
      <c r="AM743" s="5"/>
      <c r="AN743" s="5"/>
      <c r="AO743" s="5"/>
      <c r="AP743" s="5"/>
      <c r="AQ743" s="133" t="str">
        <f t="shared" si="204"/>
        <v/>
      </c>
      <c r="AR743" s="133" t="str">
        <f t="shared" si="214"/>
        <v/>
      </c>
      <c r="AS743" s="7" t="str">
        <f>UPPER(IF($AH743="","",IF(COUNTIF($AS$34:$AS742,$AH743)&lt;1,$AH743,"")))</f>
        <v/>
      </c>
      <c r="AT743" s="133" t="str">
        <f t="shared" si="205"/>
        <v/>
      </c>
      <c r="AU743" s="19"/>
      <c r="AV743" s="16" t="str">
        <f t="shared" si="216"/>
        <v/>
      </c>
      <c r="AW743" s="134" t="str">
        <f t="shared" si="206"/>
        <v/>
      </c>
      <c r="AX743" s="5"/>
      <c r="AY743" s="144"/>
      <c r="AZ743" s="132" t="str">
        <f t="shared" si="207"/>
        <v/>
      </c>
      <c r="BA743" s="132" t="str">
        <f t="shared" si="208"/>
        <v/>
      </c>
      <c r="BB743" s="132" t="str">
        <f t="shared" si="199"/>
        <v/>
      </c>
      <c r="BC743" s="132" t="str">
        <f t="shared" si="209"/>
        <v/>
      </c>
      <c r="BD743" s="132" t="str">
        <f t="shared" si="210"/>
        <v/>
      </c>
      <c r="BE743" s="132" t="str">
        <f t="shared" si="215"/>
        <v/>
      </c>
      <c r="BF743" s="132" t="str">
        <f t="shared" si="211"/>
        <v/>
      </c>
      <c r="BG743" s="132" t="str">
        <f t="shared" si="212"/>
        <v/>
      </c>
      <c r="BH743" s="132" t="str">
        <f t="shared" si="213"/>
        <v/>
      </c>
      <c r="BI743" s="125"/>
    </row>
    <row r="744" spans="1:61" s="132" customFormat="1" ht="13">
      <c r="A744" s="125" t="str">
        <f t="shared" si="200"/>
        <v/>
      </c>
      <c r="B744" s="130" t="str">
        <f t="shared" si="201"/>
        <v/>
      </c>
      <c r="C744" s="9"/>
      <c r="D744" s="125">
        <v>710</v>
      </c>
      <c r="E744" s="125" t="str">
        <f t="shared" si="202"/>
        <v/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35"/>
      <c r="AI744" s="125" t="str">
        <f t="shared" si="203"/>
        <v/>
      </c>
      <c r="AJ744" s="18"/>
      <c r="AK744" s="35"/>
      <c r="AL744" s="5"/>
      <c r="AM744" s="5"/>
      <c r="AN744" s="5"/>
      <c r="AO744" s="5"/>
      <c r="AP744" s="5"/>
      <c r="AQ744" s="133" t="str">
        <f t="shared" si="204"/>
        <v/>
      </c>
      <c r="AR744" s="133" t="str">
        <f t="shared" si="214"/>
        <v/>
      </c>
      <c r="AS744" s="7" t="str">
        <f>UPPER(IF($AH744="","",IF(COUNTIF($AS$34:$AS743,$AH744)&lt;1,$AH744,"")))</f>
        <v/>
      </c>
      <c r="AT744" s="133" t="str">
        <f t="shared" si="205"/>
        <v/>
      </c>
      <c r="AU744" s="19"/>
      <c r="AV744" s="16" t="str">
        <f t="shared" si="216"/>
        <v/>
      </c>
      <c r="AW744" s="134" t="str">
        <f t="shared" si="206"/>
        <v/>
      </c>
      <c r="AX744" s="5"/>
      <c r="AY744" s="144"/>
      <c r="AZ744" s="132" t="str">
        <f t="shared" si="207"/>
        <v/>
      </c>
      <c r="BA744" s="132" t="str">
        <f t="shared" si="208"/>
        <v/>
      </c>
      <c r="BB744" s="132" t="str">
        <f t="shared" si="199"/>
        <v/>
      </c>
      <c r="BC744" s="132" t="str">
        <f t="shared" si="209"/>
        <v/>
      </c>
      <c r="BD744" s="132" t="str">
        <f t="shared" si="210"/>
        <v/>
      </c>
      <c r="BE744" s="132" t="str">
        <f t="shared" si="215"/>
        <v/>
      </c>
      <c r="BF744" s="132" t="str">
        <f t="shared" si="211"/>
        <v/>
      </c>
      <c r="BG744" s="132" t="str">
        <f t="shared" si="212"/>
        <v/>
      </c>
      <c r="BH744" s="132" t="str">
        <f t="shared" si="213"/>
        <v/>
      </c>
      <c r="BI744" s="125"/>
    </row>
    <row r="745" spans="1:61" s="132" customFormat="1" ht="13">
      <c r="A745" s="125" t="str">
        <f t="shared" si="200"/>
        <v/>
      </c>
      <c r="B745" s="130" t="str">
        <f t="shared" si="201"/>
        <v/>
      </c>
      <c r="C745" s="9"/>
      <c r="D745" s="125">
        <v>711</v>
      </c>
      <c r="E745" s="125" t="str">
        <f t="shared" si="202"/>
        <v/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35"/>
      <c r="AI745" s="125" t="str">
        <f t="shared" si="203"/>
        <v/>
      </c>
      <c r="AJ745" s="18"/>
      <c r="AK745" s="35"/>
      <c r="AL745" s="5"/>
      <c r="AM745" s="5"/>
      <c r="AN745" s="5"/>
      <c r="AO745" s="5"/>
      <c r="AP745" s="5"/>
      <c r="AQ745" s="133" t="str">
        <f t="shared" si="204"/>
        <v/>
      </c>
      <c r="AR745" s="133" t="str">
        <f t="shared" si="214"/>
        <v/>
      </c>
      <c r="AS745" s="7" t="str">
        <f>UPPER(IF($AH745="","",IF(COUNTIF($AS$34:$AS744,$AH745)&lt;1,$AH745,"")))</f>
        <v/>
      </c>
      <c r="AT745" s="133" t="str">
        <f t="shared" si="205"/>
        <v/>
      </c>
      <c r="AU745" s="19"/>
      <c r="AV745" s="16" t="str">
        <f t="shared" si="216"/>
        <v/>
      </c>
      <c r="AW745" s="134" t="str">
        <f t="shared" si="206"/>
        <v/>
      </c>
      <c r="AX745" s="5"/>
      <c r="AY745" s="144"/>
      <c r="AZ745" s="132" t="str">
        <f t="shared" si="207"/>
        <v/>
      </c>
      <c r="BA745" s="132" t="str">
        <f t="shared" si="208"/>
        <v/>
      </c>
      <c r="BB745" s="132" t="str">
        <f t="shared" si="199"/>
        <v/>
      </c>
      <c r="BC745" s="132" t="str">
        <f t="shared" si="209"/>
        <v/>
      </c>
      <c r="BD745" s="132" t="str">
        <f t="shared" si="210"/>
        <v/>
      </c>
      <c r="BE745" s="132" t="str">
        <f t="shared" si="215"/>
        <v/>
      </c>
      <c r="BF745" s="132" t="str">
        <f t="shared" si="211"/>
        <v/>
      </c>
      <c r="BG745" s="132" t="str">
        <f t="shared" si="212"/>
        <v/>
      </c>
      <c r="BH745" s="132" t="str">
        <f t="shared" si="213"/>
        <v/>
      </c>
      <c r="BI745" s="125"/>
    </row>
    <row r="746" spans="1:61" s="132" customFormat="1" ht="13">
      <c r="A746" s="125" t="str">
        <f t="shared" si="200"/>
        <v/>
      </c>
      <c r="B746" s="130" t="str">
        <f t="shared" si="201"/>
        <v/>
      </c>
      <c r="C746" s="9"/>
      <c r="D746" s="125">
        <v>712</v>
      </c>
      <c r="E746" s="125" t="str">
        <f t="shared" si="202"/>
        <v/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35"/>
      <c r="AI746" s="125" t="str">
        <f t="shared" si="203"/>
        <v/>
      </c>
      <c r="AJ746" s="18"/>
      <c r="AK746" s="35"/>
      <c r="AL746" s="5"/>
      <c r="AM746" s="5"/>
      <c r="AN746" s="5"/>
      <c r="AO746" s="5"/>
      <c r="AP746" s="5"/>
      <c r="AQ746" s="133" t="str">
        <f t="shared" si="204"/>
        <v/>
      </c>
      <c r="AR746" s="133" t="str">
        <f t="shared" si="214"/>
        <v/>
      </c>
      <c r="AS746" s="7" t="str">
        <f>UPPER(IF($AH746="","",IF(COUNTIF($AS$34:$AS745,$AH746)&lt;1,$AH746,"")))</f>
        <v/>
      </c>
      <c r="AT746" s="133" t="str">
        <f t="shared" si="205"/>
        <v/>
      </c>
      <c r="AU746" s="19"/>
      <c r="AV746" s="16" t="str">
        <f t="shared" si="216"/>
        <v/>
      </c>
      <c r="AW746" s="134" t="str">
        <f t="shared" si="206"/>
        <v/>
      </c>
      <c r="AX746" s="5"/>
      <c r="AY746" s="144"/>
      <c r="AZ746" s="132" t="str">
        <f t="shared" si="207"/>
        <v/>
      </c>
      <c r="BA746" s="132" t="str">
        <f t="shared" si="208"/>
        <v/>
      </c>
      <c r="BB746" s="132" t="str">
        <f t="shared" si="199"/>
        <v/>
      </c>
      <c r="BC746" s="132" t="str">
        <f t="shared" si="209"/>
        <v/>
      </c>
      <c r="BD746" s="132" t="str">
        <f t="shared" si="210"/>
        <v/>
      </c>
      <c r="BE746" s="132" t="str">
        <f t="shared" si="215"/>
        <v/>
      </c>
      <c r="BF746" s="132" t="str">
        <f t="shared" si="211"/>
        <v/>
      </c>
      <c r="BG746" s="132" t="str">
        <f t="shared" si="212"/>
        <v/>
      </c>
      <c r="BH746" s="132" t="str">
        <f t="shared" si="213"/>
        <v/>
      </c>
      <c r="BI746" s="125"/>
    </row>
    <row r="747" spans="1:61" s="132" customFormat="1" ht="13">
      <c r="A747" s="125" t="str">
        <f t="shared" si="200"/>
        <v/>
      </c>
      <c r="B747" s="130" t="str">
        <f t="shared" si="201"/>
        <v/>
      </c>
      <c r="C747" s="9"/>
      <c r="D747" s="125">
        <v>713</v>
      </c>
      <c r="E747" s="125" t="str">
        <f t="shared" si="202"/>
        <v/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35"/>
      <c r="AI747" s="125" t="str">
        <f t="shared" si="203"/>
        <v/>
      </c>
      <c r="AJ747" s="18"/>
      <c r="AK747" s="35"/>
      <c r="AL747" s="5"/>
      <c r="AM747" s="5"/>
      <c r="AN747" s="5"/>
      <c r="AO747" s="5"/>
      <c r="AP747" s="5"/>
      <c r="AQ747" s="133" t="str">
        <f t="shared" si="204"/>
        <v/>
      </c>
      <c r="AR747" s="133" t="str">
        <f t="shared" si="214"/>
        <v/>
      </c>
      <c r="AS747" s="7" t="str">
        <f>UPPER(IF($AH747="","",IF(COUNTIF($AS$34:$AS746,$AH747)&lt;1,$AH747,"")))</f>
        <v/>
      </c>
      <c r="AT747" s="133" t="str">
        <f t="shared" si="205"/>
        <v/>
      </c>
      <c r="AU747" s="19"/>
      <c r="AV747" s="16" t="str">
        <f t="shared" si="216"/>
        <v/>
      </c>
      <c r="AW747" s="134" t="str">
        <f t="shared" si="206"/>
        <v/>
      </c>
      <c r="AX747" s="5"/>
      <c r="AY747" s="144"/>
      <c r="AZ747" s="132" t="str">
        <f t="shared" si="207"/>
        <v/>
      </c>
      <c r="BA747" s="132" t="str">
        <f t="shared" si="208"/>
        <v/>
      </c>
      <c r="BB747" s="132" t="str">
        <f t="shared" si="199"/>
        <v/>
      </c>
      <c r="BC747" s="132" t="str">
        <f t="shared" si="209"/>
        <v/>
      </c>
      <c r="BD747" s="132" t="str">
        <f t="shared" si="210"/>
        <v/>
      </c>
      <c r="BE747" s="132" t="str">
        <f t="shared" si="215"/>
        <v/>
      </c>
      <c r="BF747" s="132" t="str">
        <f t="shared" si="211"/>
        <v/>
      </c>
      <c r="BG747" s="132" t="str">
        <f t="shared" si="212"/>
        <v/>
      </c>
      <c r="BH747" s="132" t="str">
        <f t="shared" si="213"/>
        <v/>
      </c>
      <c r="BI747" s="125"/>
    </row>
    <row r="748" spans="1:61" s="132" customFormat="1" ht="13">
      <c r="A748" s="125" t="str">
        <f t="shared" si="200"/>
        <v/>
      </c>
      <c r="B748" s="130" t="str">
        <f t="shared" si="201"/>
        <v/>
      </c>
      <c r="C748" s="9"/>
      <c r="D748" s="125">
        <v>714</v>
      </c>
      <c r="E748" s="125" t="str">
        <f t="shared" si="202"/>
        <v/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35"/>
      <c r="AI748" s="125" t="str">
        <f t="shared" si="203"/>
        <v/>
      </c>
      <c r="AJ748" s="18"/>
      <c r="AK748" s="35"/>
      <c r="AL748" s="5"/>
      <c r="AM748" s="5"/>
      <c r="AN748" s="5"/>
      <c r="AO748" s="5"/>
      <c r="AP748" s="5"/>
      <c r="AQ748" s="133" t="str">
        <f t="shared" si="204"/>
        <v/>
      </c>
      <c r="AR748" s="133" t="str">
        <f t="shared" si="214"/>
        <v/>
      </c>
      <c r="AS748" s="7" t="str">
        <f>UPPER(IF($AH748="","",IF(COUNTIF($AS$34:$AS747,$AH748)&lt;1,$AH748,"")))</f>
        <v/>
      </c>
      <c r="AT748" s="133" t="str">
        <f t="shared" si="205"/>
        <v/>
      </c>
      <c r="AU748" s="19"/>
      <c r="AV748" s="16" t="str">
        <f t="shared" si="216"/>
        <v/>
      </c>
      <c r="AW748" s="134" t="str">
        <f t="shared" si="206"/>
        <v/>
      </c>
      <c r="AX748" s="5"/>
      <c r="AY748" s="144"/>
      <c r="AZ748" s="132" t="str">
        <f t="shared" si="207"/>
        <v/>
      </c>
      <c r="BA748" s="132" t="str">
        <f t="shared" si="208"/>
        <v/>
      </c>
      <c r="BB748" s="132" t="str">
        <f t="shared" si="199"/>
        <v/>
      </c>
      <c r="BC748" s="132" t="str">
        <f t="shared" si="209"/>
        <v/>
      </c>
      <c r="BD748" s="132" t="str">
        <f t="shared" si="210"/>
        <v/>
      </c>
      <c r="BE748" s="132" t="str">
        <f t="shared" si="215"/>
        <v/>
      </c>
      <c r="BF748" s="132" t="str">
        <f t="shared" si="211"/>
        <v/>
      </c>
      <c r="BG748" s="132" t="str">
        <f t="shared" si="212"/>
        <v/>
      </c>
      <c r="BH748" s="132" t="str">
        <f t="shared" si="213"/>
        <v/>
      </c>
      <c r="BI748" s="125"/>
    </row>
    <row r="749" spans="1:61" s="132" customFormat="1" ht="13">
      <c r="A749" s="125" t="str">
        <f t="shared" si="200"/>
        <v/>
      </c>
      <c r="B749" s="130" t="str">
        <f t="shared" si="201"/>
        <v/>
      </c>
      <c r="C749" s="9"/>
      <c r="D749" s="125">
        <v>715</v>
      </c>
      <c r="E749" s="125" t="str">
        <f t="shared" si="202"/>
        <v/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35"/>
      <c r="AI749" s="125" t="str">
        <f t="shared" si="203"/>
        <v/>
      </c>
      <c r="AJ749" s="18"/>
      <c r="AK749" s="35"/>
      <c r="AL749" s="5"/>
      <c r="AM749" s="5"/>
      <c r="AN749" s="5"/>
      <c r="AO749" s="5"/>
      <c r="AP749" s="5"/>
      <c r="AQ749" s="133" t="str">
        <f t="shared" si="204"/>
        <v/>
      </c>
      <c r="AR749" s="133" t="str">
        <f t="shared" si="214"/>
        <v/>
      </c>
      <c r="AS749" s="7" t="str">
        <f>UPPER(IF($AH749="","",IF(COUNTIF($AS$34:$AS748,$AH749)&lt;1,$AH749,"")))</f>
        <v/>
      </c>
      <c r="AT749" s="133" t="str">
        <f t="shared" si="205"/>
        <v/>
      </c>
      <c r="AU749" s="19"/>
      <c r="AV749" s="16" t="str">
        <f t="shared" si="216"/>
        <v/>
      </c>
      <c r="AW749" s="134" t="str">
        <f t="shared" si="206"/>
        <v/>
      </c>
      <c r="AX749" s="5"/>
      <c r="AY749" s="144"/>
      <c r="AZ749" s="132" t="str">
        <f t="shared" si="207"/>
        <v/>
      </c>
      <c r="BA749" s="132" t="str">
        <f t="shared" si="208"/>
        <v/>
      </c>
      <c r="BB749" s="132" t="str">
        <f>SUBSTITUTE(F750," ","")</f>
        <v/>
      </c>
      <c r="BC749" s="132" t="str">
        <f t="shared" si="209"/>
        <v/>
      </c>
      <c r="BD749" s="132" t="str">
        <f t="shared" si="210"/>
        <v/>
      </c>
      <c r="BE749" s="132" t="str">
        <f t="shared" si="215"/>
        <v/>
      </c>
      <c r="BF749" s="132" t="str">
        <f t="shared" si="211"/>
        <v/>
      </c>
      <c r="BG749" s="132" t="str">
        <f t="shared" si="212"/>
        <v/>
      </c>
      <c r="BH749" s="132" t="str">
        <f t="shared" si="213"/>
        <v/>
      </c>
      <c r="BI749" s="125"/>
    </row>
    <row r="750" spans="1:61" s="132" customFormat="1" ht="13">
      <c r="A750" s="125" t="str">
        <f t="shared" si="200"/>
        <v/>
      </c>
      <c r="B750" s="130" t="str">
        <f t="shared" si="201"/>
        <v/>
      </c>
      <c r="C750" s="9"/>
      <c r="D750" s="125">
        <v>716</v>
      </c>
      <c r="E750" s="125" t="str">
        <f t="shared" si="202"/>
        <v/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35"/>
      <c r="AI750" s="125" t="str">
        <f t="shared" si="203"/>
        <v/>
      </c>
      <c r="AJ750" s="18"/>
      <c r="AK750" s="35"/>
      <c r="AL750" s="5"/>
      <c r="AM750" s="5"/>
      <c r="AN750" s="5"/>
      <c r="AO750" s="5"/>
      <c r="AP750" s="5"/>
      <c r="AQ750" s="133" t="str">
        <f t="shared" si="204"/>
        <v/>
      </c>
      <c r="AR750" s="133" t="str">
        <f t="shared" si="214"/>
        <v/>
      </c>
      <c r="AS750" s="7" t="str">
        <f>UPPER(IF($AH750="","",IF(COUNTIF($AS$34:$AS749,$AH750)&lt;1,$AH750,"")))</f>
        <v/>
      </c>
      <c r="AT750" s="133" t="str">
        <f t="shared" si="205"/>
        <v/>
      </c>
      <c r="AU750" s="19"/>
      <c r="AV750" s="16" t="str">
        <f t="shared" si="216"/>
        <v/>
      </c>
      <c r="AW750" s="134" t="str">
        <f t="shared" si="206"/>
        <v/>
      </c>
      <c r="AX750" s="5"/>
      <c r="AY750" s="144"/>
      <c r="AZ750" s="132" t="str">
        <f t="shared" si="207"/>
        <v/>
      </c>
      <c r="BA750" s="132" t="str">
        <f t="shared" si="208"/>
        <v/>
      </c>
      <c r="BB750" s="132" t="str">
        <f>SUBSTITUTE(F751," ","")</f>
        <v/>
      </c>
      <c r="BC750" s="132" t="str">
        <f t="shared" si="209"/>
        <v/>
      </c>
      <c r="BD750" s="132" t="str">
        <f t="shared" si="210"/>
        <v/>
      </c>
      <c r="BE750" s="132" t="str">
        <f t="shared" si="215"/>
        <v/>
      </c>
      <c r="BF750" s="132" t="str">
        <f t="shared" si="211"/>
        <v/>
      </c>
      <c r="BG750" s="132" t="str">
        <f t="shared" si="212"/>
        <v/>
      </c>
      <c r="BH750" s="132" t="str">
        <f t="shared" si="213"/>
        <v/>
      </c>
      <c r="BI750" s="125"/>
    </row>
    <row r="751" spans="1:61" s="132" customFormat="1" ht="13">
      <c r="A751" s="125" t="str">
        <f t="shared" si="200"/>
        <v/>
      </c>
      <c r="B751" s="130" t="str">
        <f t="shared" si="201"/>
        <v/>
      </c>
      <c r="C751" s="9"/>
      <c r="D751" s="125">
        <v>717</v>
      </c>
      <c r="E751" s="125" t="str">
        <f t="shared" si="202"/>
        <v/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35"/>
      <c r="AI751" s="125" t="str">
        <f t="shared" si="203"/>
        <v/>
      </c>
      <c r="AJ751" s="18"/>
      <c r="AK751" s="35"/>
      <c r="AL751" s="5"/>
      <c r="AM751" s="5"/>
      <c r="AN751" s="5"/>
      <c r="AO751" s="5"/>
      <c r="AP751" s="5"/>
      <c r="AQ751" s="133" t="str">
        <f t="shared" si="204"/>
        <v/>
      </c>
      <c r="AR751" s="133" t="str">
        <f t="shared" si="214"/>
        <v/>
      </c>
      <c r="AS751" s="7" t="str">
        <f>UPPER(IF($AH751="","",IF(COUNTIF($AS$34:$AS750,$AH751)&lt;1,$AH751,"")))</f>
        <v/>
      </c>
      <c r="AT751" s="133" t="str">
        <f t="shared" si="205"/>
        <v/>
      </c>
      <c r="AU751" s="19"/>
      <c r="AV751" s="16" t="str">
        <f t="shared" si="216"/>
        <v/>
      </c>
      <c r="AW751" s="134" t="str">
        <f t="shared" si="206"/>
        <v/>
      </c>
      <c r="AX751" s="5"/>
      <c r="AY751" s="144"/>
      <c r="AZ751" s="132" t="str">
        <f t="shared" si="207"/>
        <v/>
      </c>
      <c r="BA751" s="132" t="str">
        <f t="shared" si="208"/>
        <v/>
      </c>
      <c r="BB751" s="132" t="str">
        <f>SUBSTITUTE(F752," ","")</f>
        <v/>
      </c>
      <c r="BC751" s="132" t="str">
        <f t="shared" si="209"/>
        <v/>
      </c>
      <c r="BD751" s="132" t="str">
        <f t="shared" si="210"/>
        <v/>
      </c>
      <c r="BE751" s="132" t="str">
        <f t="shared" si="215"/>
        <v/>
      </c>
      <c r="BF751" s="132" t="str">
        <f t="shared" si="211"/>
        <v/>
      </c>
      <c r="BG751" s="132" t="str">
        <f t="shared" si="212"/>
        <v/>
      </c>
      <c r="BH751" s="132" t="str">
        <f t="shared" si="213"/>
        <v/>
      </c>
      <c r="BI751" s="125"/>
    </row>
    <row r="752" spans="1:61" s="132" customFormat="1" ht="13">
      <c r="A752" s="125" t="str">
        <f t="shared" si="200"/>
        <v/>
      </c>
      <c r="B752" s="130" t="str">
        <f t="shared" si="201"/>
        <v/>
      </c>
      <c r="C752" s="9"/>
      <c r="D752" s="125">
        <v>718</v>
      </c>
      <c r="E752" s="125" t="str">
        <f t="shared" si="202"/>
        <v/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35"/>
      <c r="AI752" s="125" t="str">
        <f t="shared" si="203"/>
        <v/>
      </c>
      <c r="AJ752" s="18"/>
      <c r="AK752" s="35"/>
      <c r="AL752" s="5"/>
      <c r="AM752" s="5"/>
      <c r="AN752" s="5"/>
      <c r="AO752" s="5"/>
      <c r="AP752" s="5"/>
      <c r="AQ752" s="133" t="str">
        <f t="shared" si="204"/>
        <v/>
      </c>
      <c r="AR752" s="133" t="str">
        <f t="shared" si="214"/>
        <v/>
      </c>
      <c r="AS752" s="7" t="str">
        <f>UPPER(IF($AH752="","",IF(COUNTIF($AS$34:$AS751,$AH752)&lt;1,$AH752,"")))</f>
        <v/>
      </c>
      <c r="AT752" s="133" t="str">
        <f t="shared" si="205"/>
        <v/>
      </c>
      <c r="AU752" s="19"/>
      <c r="AV752" s="16" t="str">
        <f t="shared" si="216"/>
        <v/>
      </c>
      <c r="AW752" s="134" t="str">
        <f t="shared" si="206"/>
        <v/>
      </c>
      <c r="AX752" s="5"/>
      <c r="AY752" s="144"/>
      <c r="AZ752" s="132" t="str">
        <f t="shared" si="207"/>
        <v/>
      </c>
      <c r="BA752" s="132" t="str">
        <f t="shared" si="208"/>
        <v/>
      </c>
      <c r="BB752" s="132" t="str">
        <f t="shared" ref="BB752:BB815" si="217">SUBSTITUTE(F752," ","")</f>
        <v/>
      </c>
      <c r="BC752" s="132" t="str">
        <f t="shared" si="209"/>
        <v/>
      </c>
      <c r="BD752" s="132" t="str">
        <f t="shared" si="210"/>
        <v/>
      </c>
      <c r="BE752" s="132" t="str">
        <f t="shared" si="215"/>
        <v/>
      </c>
      <c r="BF752" s="132" t="str">
        <f t="shared" si="211"/>
        <v/>
      </c>
      <c r="BG752" s="132" t="str">
        <f t="shared" si="212"/>
        <v/>
      </c>
      <c r="BH752" s="132" t="str">
        <f t="shared" si="213"/>
        <v/>
      </c>
      <c r="BI752" s="125"/>
    </row>
    <row r="753" spans="1:61" s="132" customFormat="1" ht="13">
      <c r="A753" s="125" t="str">
        <f t="shared" si="200"/>
        <v/>
      </c>
      <c r="B753" s="130" t="str">
        <f t="shared" si="201"/>
        <v/>
      </c>
      <c r="C753" s="9"/>
      <c r="D753" s="125">
        <v>719</v>
      </c>
      <c r="E753" s="125" t="str">
        <f t="shared" si="202"/>
        <v/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35"/>
      <c r="AI753" s="125" t="str">
        <f t="shared" si="203"/>
        <v/>
      </c>
      <c r="AJ753" s="18"/>
      <c r="AK753" s="35"/>
      <c r="AL753" s="5"/>
      <c r="AM753" s="5"/>
      <c r="AN753" s="5"/>
      <c r="AO753" s="5"/>
      <c r="AP753" s="5"/>
      <c r="AQ753" s="133" t="str">
        <f t="shared" si="204"/>
        <v/>
      </c>
      <c r="AR753" s="133" t="str">
        <f t="shared" si="214"/>
        <v/>
      </c>
      <c r="AS753" s="7" t="str">
        <f>UPPER(IF($AH753="","",IF(COUNTIF($AS$34:$AS752,$AH753)&lt;1,$AH753,"")))</f>
        <v/>
      </c>
      <c r="AT753" s="133" t="str">
        <f t="shared" si="205"/>
        <v/>
      </c>
      <c r="AU753" s="19"/>
      <c r="AV753" s="16" t="str">
        <f t="shared" si="216"/>
        <v/>
      </c>
      <c r="AW753" s="134" t="str">
        <f t="shared" si="206"/>
        <v/>
      </c>
      <c r="AX753" s="5"/>
      <c r="AY753" s="144"/>
      <c r="AZ753" s="132" t="str">
        <f t="shared" si="207"/>
        <v/>
      </c>
      <c r="BA753" s="132" t="str">
        <f t="shared" si="208"/>
        <v/>
      </c>
      <c r="BB753" s="132" t="str">
        <f t="shared" si="217"/>
        <v/>
      </c>
      <c r="BC753" s="132" t="str">
        <f t="shared" si="209"/>
        <v/>
      </c>
      <c r="BD753" s="132" t="str">
        <f t="shared" si="210"/>
        <v/>
      </c>
      <c r="BE753" s="132" t="str">
        <f t="shared" si="215"/>
        <v/>
      </c>
      <c r="BF753" s="132" t="str">
        <f t="shared" si="211"/>
        <v/>
      </c>
      <c r="BG753" s="132" t="str">
        <f t="shared" si="212"/>
        <v/>
      </c>
      <c r="BH753" s="132" t="str">
        <f t="shared" si="213"/>
        <v/>
      </c>
      <c r="BI753" s="125"/>
    </row>
    <row r="754" spans="1:61" s="132" customFormat="1" ht="13">
      <c r="A754" s="125" t="str">
        <f t="shared" si="200"/>
        <v/>
      </c>
      <c r="B754" s="130" t="str">
        <f t="shared" si="201"/>
        <v/>
      </c>
      <c r="C754" s="9"/>
      <c r="D754" s="125">
        <v>720</v>
      </c>
      <c r="E754" s="125" t="str">
        <f t="shared" si="202"/>
        <v/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35"/>
      <c r="AI754" s="125" t="str">
        <f t="shared" si="203"/>
        <v/>
      </c>
      <c r="AJ754" s="18"/>
      <c r="AK754" s="35"/>
      <c r="AL754" s="5"/>
      <c r="AM754" s="5"/>
      <c r="AN754" s="5"/>
      <c r="AO754" s="5"/>
      <c r="AP754" s="5"/>
      <c r="AQ754" s="133" t="str">
        <f t="shared" si="204"/>
        <v/>
      </c>
      <c r="AR754" s="133" t="str">
        <f t="shared" si="214"/>
        <v/>
      </c>
      <c r="AS754" s="7" t="str">
        <f>UPPER(IF($AH754="","",IF(COUNTIF($AS$34:$AS753,$AH754)&lt;1,$AH754,"")))</f>
        <v/>
      </c>
      <c r="AT754" s="133" t="str">
        <f t="shared" si="205"/>
        <v/>
      </c>
      <c r="AU754" s="19"/>
      <c r="AV754" s="16" t="str">
        <f t="shared" si="216"/>
        <v/>
      </c>
      <c r="AW754" s="134" t="str">
        <f t="shared" si="206"/>
        <v/>
      </c>
      <c r="AX754" s="5"/>
      <c r="AY754" s="144"/>
      <c r="AZ754" s="132" t="str">
        <f t="shared" si="207"/>
        <v/>
      </c>
      <c r="BA754" s="132" t="str">
        <f t="shared" si="208"/>
        <v/>
      </c>
      <c r="BB754" s="132" t="str">
        <f t="shared" si="217"/>
        <v/>
      </c>
      <c r="BC754" s="132" t="str">
        <f t="shared" si="209"/>
        <v/>
      </c>
      <c r="BD754" s="132" t="str">
        <f t="shared" si="210"/>
        <v/>
      </c>
      <c r="BE754" s="132" t="str">
        <f t="shared" si="215"/>
        <v/>
      </c>
      <c r="BF754" s="132" t="str">
        <f t="shared" si="211"/>
        <v/>
      </c>
      <c r="BG754" s="132" t="str">
        <f t="shared" si="212"/>
        <v/>
      </c>
      <c r="BH754" s="132" t="str">
        <f t="shared" si="213"/>
        <v/>
      </c>
      <c r="BI754" s="125"/>
    </row>
    <row r="755" spans="1:61" s="132" customFormat="1" ht="13">
      <c r="A755" s="125" t="str">
        <f t="shared" si="200"/>
        <v/>
      </c>
      <c r="B755" s="130" t="str">
        <f t="shared" si="201"/>
        <v/>
      </c>
      <c r="C755" s="9"/>
      <c r="D755" s="125">
        <v>721</v>
      </c>
      <c r="E755" s="125" t="str">
        <f t="shared" si="202"/>
        <v/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35"/>
      <c r="AI755" s="125" t="str">
        <f t="shared" si="203"/>
        <v/>
      </c>
      <c r="AJ755" s="18"/>
      <c r="AK755" s="35"/>
      <c r="AL755" s="5"/>
      <c r="AM755" s="5"/>
      <c r="AN755" s="5"/>
      <c r="AO755" s="5"/>
      <c r="AP755" s="5"/>
      <c r="AQ755" s="133" t="str">
        <f t="shared" si="204"/>
        <v/>
      </c>
      <c r="AR755" s="133" t="str">
        <f t="shared" si="214"/>
        <v/>
      </c>
      <c r="AS755" s="7" t="str">
        <f>UPPER(IF($AH755="","",IF(COUNTIF($AS$34:$AS754,$AH755)&lt;1,$AH755,"")))</f>
        <v/>
      </c>
      <c r="AT755" s="133" t="str">
        <f t="shared" si="205"/>
        <v/>
      </c>
      <c r="AU755" s="19"/>
      <c r="AV755" s="16" t="str">
        <f t="shared" si="216"/>
        <v/>
      </c>
      <c r="AW755" s="134" t="str">
        <f t="shared" si="206"/>
        <v/>
      </c>
      <c r="AX755" s="5"/>
      <c r="AY755" s="144"/>
      <c r="AZ755" s="132" t="str">
        <f t="shared" si="207"/>
        <v/>
      </c>
      <c r="BA755" s="132" t="str">
        <f t="shared" si="208"/>
        <v/>
      </c>
      <c r="BB755" s="132" t="str">
        <f t="shared" si="217"/>
        <v/>
      </c>
      <c r="BC755" s="132" t="str">
        <f t="shared" si="209"/>
        <v/>
      </c>
      <c r="BD755" s="132" t="str">
        <f t="shared" si="210"/>
        <v/>
      </c>
      <c r="BE755" s="132" t="str">
        <f t="shared" si="215"/>
        <v/>
      </c>
      <c r="BF755" s="132" t="str">
        <f t="shared" si="211"/>
        <v/>
      </c>
      <c r="BG755" s="132" t="str">
        <f t="shared" si="212"/>
        <v/>
      </c>
      <c r="BH755" s="132" t="str">
        <f t="shared" si="213"/>
        <v/>
      </c>
      <c r="BI755" s="125"/>
    </row>
    <row r="756" spans="1:61" s="132" customFormat="1" ht="13">
      <c r="A756" s="125" t="str">
        <f t="shared" si="200"/>
        <v/>
      </c>
      <c r="B756" s="130" t="str">
        <f t="shared" si="201"/>
        <v/>
      </c>
      <c r="C756" s="9"/>
      <c r="D756" s="125">
        <v>722</v>
      </c>
      <c r="E756" s="125" t="str">
        <f t="shared" si="202"/>
        <v/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35"/>
      <c r="AI756" s="125" t="str">
        <f t="shared" si="203"/>
        <v/>
      </c>
      <c r="AJ756" s="18"/>
      <c r="AK756" s="35"/>
      <c r="AL756" s="5"/>
      <c r="AM756" s="5"/>
      <c r="AN756" s="5"/>
      <c r="AO756" s="5"/>
      <c r="AP756" s="5"/>
      <c r="AQ756" s="133" t="str">
        <f t="shared" si="204"/>
        <v/>
      </c>
      <c r="AR756" s="133" t="str">
        <f t="shared" si="214"/>
        <v/>
      </c>
      <c r="AS756" s="7" t="str">
        <f>UPPER(IF($AH756="","",IF(COUNTIF($AS$34:$AS755,$AH756)&lt;1,$AH756,"")))</f>
        <v/>
      </c>
      <c r="AT756" s="133" t="str">
        <f t="shared" si="205"/>
        <v/>
      </c>
      <c r="AU756" s="19"/>
      <c r="AV756" s="16" t="str">
        <f t="shared" si="216"/>
        <v/>
      </c>
      <c r="AW756" s="134" t="str">
        <f t="shared" si="206"/>
        <v/>
      </c>
      <c r="AX756" s="5"/>
      <c r="AY756" s="144"/>
      <c r="AZ756" s="132" t="str">
        <f t="shared" si="207"/>
        <v/>
      </c>
      <c r="BA756" s="132" t="str">
        <f t="shared" si="208"/>
        <v/>
      </c>
      <c r="BB756" s="132" t="str">
        <f t="shared" si="217"/>
        <v/>
      </c>
      <c r="BC756" s="132" t="str">
        <f t="shared" si="209"/>
        <v/>
      </c>
      <c r="BD756" s="132" t="str">
        <f t="shared" si="210"/>
        <v/>
      </c>
      <c r="BE756" s="132" t="str">
        <f t="shared" si="215"/>
        <v/>
      </c>
      <c r="BF756" s="132" t="str">
        <f t="shared" si="211"/>
        <v/>
      </c>
      <c r="BG756" s="132" t="str">
        <f t="shared" si="212"/>
        <v/>
      </c>
      <c r="BI756" s="125"/>
    </row>
    <row r="757" spans="1:61" s="132" customFormat="1" ht="13">
      <c r="A757" s="125" t="str">
        <f t="shared" si="200"/>
        <v/>
      </c>
      <c r="B757" s="130" t="str">
        <f t="shared" si="201"/>
        <v/>
      </c>
      <c r="C757" s="9"/>
      <c r="D757" s="125">
        <v>723</v>
      </c>
      <c r="E757" s="125" t="str">
        <f t="shared" si="202"/>
        <v/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35"/>
      <c r="AI757" s="125" t="str">
        <f t="shared" si="203"/>
        <v/>
      </c>
      <c r="AJ757" s="18"/>
      <c r="AK757" s="35"/>
      <c r="AL757" s="5"/>
      <c r="AM757" s="5"/>
      <c r="AN757" s="5"/>
      <c r="AO757" s="5"/>
      <c r="AP757" s="5"/>
      <c r="AQ757" s="133" t="str">
        <f t="shared" si="204"/>
        <v/>
      </c>
      <c r="AR757" s="133" t="str">
        <f t="shared" si="214"/>
        <v/>
      </c>
      <c r="AS757" s="7" t="str">
        <f>UPPER(IF($AH757="","",IF(COUNTIF($AS$34:$AS756,$AH757)&lt;1,$AH757,"")))</f>
        <v/>
      </c>
      <c r="AT757" s="133" t="str">
        <f t="shared" si="205"/>
        <v/>
      </c>
      <c r="AU757" s="19"/>
      <c r="AV757" s="16" t="str">
        <f t="shared" si="216"/>
        <v/>
      </c>
      <c r="AW757" s="134" t="str">
        <f t="shared" si="206"/>
        <v/>
      </c>
      <c r="AX757" s="5"/>
      <c r="AY757" s="144"/>
      <c r="AZ757" s="132" t="str">
        <f t="shared" si="207"/>
        <v/>
      </c>
      <c r="BA757" s="132" t="str">
        <f t="shared" si="208"/>
        <v/>
      </c>
      <c r="BB757" s="132" t="str">
        <f t="shared" si="217"/>
        <v/>
      </c>
      <c r="BC757" s="132" t="str">
        <f t="shared" si="209"/>
        <v/>
      </c>
      <c r="BD757" s="132" t="str">
        <f t="shared" si="210"/>
        <v/>
      </c>
      <c r="BE757" s="132" t="str">
        <f t="shared" si="215"/>
        <v/>
      </c>
      <c r="BF757" s="132" t="str">
        <f t="shared" si="211"/>
        <v/>
      </c>
      <c r="BG757" s="132" t="str">
        <f t="shared" si="212"/>
        <v/>
      </c>
      <c r="BI757" s="125"/>
    </row>
    <row r="758" spans="1:61" s="132" customFormat="1" ht="13">
      <c r="A758" s="125" t="str">
        <f t="shared" si="200"/>
        <v/>
      </c>
      <c r="B758" s="130" t="str">
        <f t="shared" si="201"/>
        <v/>
      </c>
      <c r="C758" s="9"/>
      <c r="D758" s="125">
        <v>724</v>
      </c>
      <c r="E758" s="125" t="str">
        <f t="shared" si="202"/>
        <v/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35"/>
      <c r="AI758" s="125" t="str">
        <f t="shared" si="203"/>
        <v/>
      </c>
      <c r="AJ758" s="18"/>
      <c r="AK758" s="35"/>
      <c r="AL758" s="5"/>
      <c r="AM758" s="5"/>
      <c r="AN758" s="5"/>
      <c r="AO758" s="5"/>
      <c r="AP758" s="5"/>
      <c r="AQ758" s="133" t="str">
        <f t="shared" si="204"/>
        <v/>
      </c>
      <c r="AR758" s="133" t="str">
        <f t="shared" si="214"/>
        <v/>
      </c>
      <c r="AS758" s="7" t="str">
        <f>UPPER(IF($AH758="","",IF(COUNTIF($AS$34:$AS757,$AH758)&lt;1,$AH758,"")))</f>
        <v/>
      </c>
      <c r="AT758" s="133" t="str">
        <f t="shared" si="205"/>
        <v/>
      </c>
      <c r="AU758" s="19"/>
      <c r="AV758" s="16" t="str">
        <f t="shared" si="216"/>
        <v/>
      </c>
      <c r="AW758" s="134" t="str">
        <f t="shared" si="206"/>
        <v/>
      </c>
      <c r="AX758" s="5"/>
      <c r="AY758" s="144"/>
      <c r="AZ758" s="132" t="str">
        <f t="shared" si="207"/>
        <v/>
      </c>
      <c r="BA758" s="132" t="str">
        <f t="shared" si="208"/>
        <v/>
      </c>
      <c r="BB758" s="132" t="str">
        <f t="shared" si="217"/>
        <v/>
      </c>
      <c r="BC758" s="132" t="str">
        <f t="shared" si="209"/>
        <v/>
      </c>
      <c r="BD758" s="132" t="str">
        <f t="shared" si="210"/>
        <v/>
      </c>
      <c r="BE758" s="132" t="str">
        <f t="shared" si="215"/>
        <v/>
      </c>
      <c r="BF758" s="132" t="str">
        <f t="shared" si="211"/>
        <v/>
      </c>
      <c r="BG758" s="132" t="str">
        <f t="shared" si="212"/>
        <v/>
      </c>
      <c r="BI758" s="125"/>
    </row>
    <row r="759" spans="1:61" s="132" customFormat="1" ht="13">
      <c r="A759" s="125" t="str">
        <f t="shared" si="200"/>
        <v/>
      </c>
      <c r="B759" s="130" t="str">
        <f t="shared" si="201"/>
        <v/>
      </c>
      <c r="C759" s="9"/>
      <c r="D759" s="125">
        <v>725</v>
      </c>
      <c r="E759" s="125" t="str">
        <f t="shared" si="202"/>
        <v/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35"/>
      <c r="AI759" s="125" t="str">
        <f t="shared" si="203"/>
        <v/>
      </c>
      <c r="AJ759" s="18"/>
      <c r="AK759" s="35"/>
      <c r="AL759" s="5"/>
      <c r="AM759" s="5"/>
      <c r="AN759" s="5"/>
      <c r="AO759" s="5"/>
      <c r="AP759" s="5"/>
      <c r="AQ759" s="133" t="str">
        <f t="shared" si="204"/>
        <v/>
      </c>
      <c r="AR759" s="133" t="str">
        <f t="shared" si="214"/>
        <v/>
      </c>
      <c r="AS759" s="7" t="str">
        <f>UPPER(IF($AH759="","",IF(COUNTIF($AS$34:$AS758,$AH759)&lt;1,$AH759,"")))</f>
        <v/>
      </c>
      <c r="AT759" s="133" t="str">
        <f t="shared" si="205"/>
        <v/>
      </c>
      <c r="AU759" s="19"/>
      <c r="AV759" s="16" t="str">
        <f t="shared" si="216"/>
        <v/>
      </c>
      <c r="AW759" s="134" t="str">
        <f t="shared" si="206"/>
        <v/>
      </c>
      <c r="AX759" s="5"/>
      <c r="AY759" s="144"/>
      <c r="AZ759" s="132" t="str">
        <f t="shared" si="207"/>
        <v/>
      </c>
      <c r="BA759" s="132" t="str">
        <f t="shared" si="208"/>
        <v/>
      </c>
      <c r="BB759" s="132" t="str">
        <f t="shared" si="217"/>
        <v/>
      </c>
      <c r="BC759" s="132" t="str">
        <f t="shared" si="209"/>
        <v/>
      </c>
      <c r="BD759" s="132" t="str">
        <f t="shared" si="210"/>
        <v/>
      </c>
      <c r="BE759" s="132" t="str">
        <f t="shared" si="215"/>
        <v/>
      </c>
      <c r="BF759" s="132" t="str">
        <f t="shared" si="211"/>
        <v/>
      </c>
      <c r="BG759" s="132" t="str">
        <f t="shared" si="212"/>
        <v/>
      </c>
      <c r="BI759" s="125"/>
    </row>
    <row r="760" spans="1:61" s="132" customFormat="1" ht="13">
      <c r="A760" s="125" t="str">
        <f t="shared" si="200"/>
        <v/>
      </c>
      <c r="B760" s="130" t="str">
        <f t="shared" si="201"/>
        <v/>
      </c>
      <c r="C760" s="9"/>
      <c r="D760" s="125">
        <v>726</v>
      </c>
      <c r="E760" s="125" t="str">
        <f t="shared" si="202"/>
        <v/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35"/>
      <c r="AI760" s="125" t="str">
        <f t="shared" si="203"/>
        <v/>
      </c>
      <c r="AJ760" s="18"/>
      <c r="AK760" s="35"/>
      <c r="AL760" s="5"/>
      <c r="AM760" s="5"/>
      <c r="AN760" s="5"/>
      <c r="AO760" s="5"/>
      <c r="AP760" s="5"/>
      <c r="AQ760" s="133" t="str">
        <f t="shared" si="204"/>
        <v/>
      </c>
      <c r="AR760" s="133" t="str">
        <f t="shared" si="214"/>
        <v/>
      </c>
      <c r="AS760" s="7" t="str">
        <f>UPPER(IF($AH760="","",IF(COUNTIF($AS$34:$AS759,$AH760)&lt;1,$AH760,"")))</f>
        <v/>
      </c>
      <c r="AT760" s="133" t="str">
        <f t="shared" si="205"/>
        <v/>
      </c>
      <c r="AU760" s="19"/>
      <c r="AV760" s="16" t="str">
        <f t="shared" si="216"/>
        <v/>
      </c>
      <c r="AW760" s="134" t="str">
        <f t="shared" si="206"/>
        <v/>
      </c>
      <c r="AX760" s="5"/>
      <c r="AY760" s="144"/>
      <c r="AZ760" s="132" t="str">
        <f t="shared" si="207"/>
        <v/>
      </c>
      <c r="BA760" s="132" t="str">
        <f t="shared" si="208"/>
        <v/>
      </c>
      <c r="BB760" s="132" t="str">
        <f t="shared" si="217"/>
        <v/>
      </c>
      <c r="BC760" s="132" t="str">
        <f t="shared" si="209"/>
        <v/>
      </c>
      <c r="BD760" s="132" t="str">
        <f t="shared" si="210"/>
        <v/>
      </c>
      <c r="BE760" s="132" t="str">
        <f t="shared" si="215"/>
        <v/>
      </c>
      <c r="BF760" s="132" t="str">
        <f t="shared" si="211"/>
        <v/>
      </c>
      <c r="BG760" s="132" t="str">
        <f t="shared" si="212"/>
        <v/>
      </c>
      <c r="BI760" s="125"/>
    </row>
    <row r="761" spans="1:61" s="132" customFormat="1" ht="13">
      <c r="A761" s="125" t="str">
        <f t="shared" si="200"/>
        <v/>
      </c>
      <c r="B761" s="130" t="str">
        <f t="shared" si="201"/>
        <v/>
      </c>
      <c r="C761" s="9"/>
      <c r="D761" s="125">
        <v>727</v>
      </c>
      <c r="E761" s="125" t="str">
        <f t="shared" si="202"/>
        <v/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35"/>
      <c r="AI761" s="125" t="str">
        <f t="shared" si="203"/>
        <v/>
      </c>
      <c r="AJ761" s="18"/>
      <c r="AK761" s="35"/>
      <c r="AL761" s="5"/>
      <c r="AM761" s="5"/>
      <c r="AN761" s="5"/>
      <c r="AO761" s="5"/>
      <c r="AP761" s="5"/>
      <c r="AQ761" s="133" t="str">
        <f t="shared" si="204"/>
        <v/>
      </c>
      <c r="AR761" s="133" t="str">
        <f t="shared" si="214"/>
        <v/>
      </c>
      <c r="AS761" s="7" t="str">
        <f>UPPER(IF($AH761="","",IF(COUNTIF($AS$34:$AS760,$AH761)&lt;1,$AH761,"")))</f>
        <v/>
      </c>
      <c r="AT761" s="133" t="str">
        <f t="shared" si="205"/>
        <v/>
      </c>
      <c r="AU761" s="19"/>
      <c r="AV761" s="16" t="str">
        <f t="shared" si="216"/>
        <v/>
      </c>
      <c r="AW761" s="134" t="str">
        <f t="shared" si="206"/>
        <v/>
      </c>
      <c r="AX761" s="5"/>
      <c r="AY761" s="144"/>
      <c r="AZ761" s="132" t="str">
        <f t="shared" si="207"/>
        <v/>
      </c>
      <c r="BA761" s="132" t="str">
        <f t="shared" si="208"/>
        <v/>
      </c>
      <c r="BB761" s="132" t="str">
        <f t="shared" si="217"/>
        <v/>
      </c>
      <c r="BC761" s="132" t="str">
        <f t="shared" si="209"/>
        <v/>
      </c>
      <c r="BD761" s="132" t="str">
        <f t="shared" si="210"/>
        <v/>
      </c>
      <c r="BE761" s="132" t="str">
        <f t="shared" si="215"/>
        <v/>
      </c>
      <c r="BF761" s="132" t="str">
        <f t="shared" si="211"/>
        <v/>
      </c>
      <c r="BG761" s="132" t="str">
        <f t="shared" si="212"/>
        <v/>
      </c>
      <c r="BI761" s="125"/>
    </row>
    <row r="762" spans="1:61" s="132" customFormat="1" ht="13">
      <c r="A762" s="125" t="str">
        <f t="shared" si="200"/>
        <v/>
      </c>
      <c r="B762" s="130" t="str">
        <f t="shared" si="201"/>
        <v/>
      </c>
      <c r="C762" s="9"/>
      <c r="D762" s="125">
        <v>728</v>
      </c>
      <c r="E762" s="125" t="str">
        <f t="shared" si="202"/>
        <v/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35"/>
      <c r="AI762" s="125" t="str">
        <f t="shared" si="203"/>
        <v/>
      </c>
      <c r="AJ762" s="18"/>
      <c r="AK762" s="35"/>
      <c r="AL762" s="5"/>
      <c r="AM762" s="5"/>
      <c r="AN762" s="5"/>
      <c r="AO762" s="5"/>
      <c r="AP762" s="5"/>
      <c r="AQ762" s="133" t="str">
        <f t="shared" si="204"/>
        <v/>
      </c>
      <c r="AR762" s="133" t="str">
        <f t="shared" si="214"/>
        <v/>
      </c>
      <c r="AS762" s="7" t="str">
        <f>UPPER(IF($AH762="","",IF(COUNTIF($AS$34:$AS761,$AH762)&lt;1,$AH762,"")))</f>
        <v/>
      </c>
      <c r="AT762" s="133" t="str">
        <f t="shared" si="205"/>
        <v/>
      </c>
      <c r="AU762" s="19"/>
      <c r="AV762" s="16" t="str">
        <f t="shared" si="216"/>
        <v/>
      </c>
      <c r="AW762" s="134" t="str">
        <f t="shared" si="206"/>
        <v/>
      </c>
      <c r="AX762" s="5"/>
      <c r="AY762" s="144"/>
      <c r="AZ762" s="132" t="str">
        <f t="shared" si="207"/>
        <v/>
      </c>
      <c r="BA762" s="132" t="str">
        <f t="shared" si="208"/>
        <v/>
      </c>
      <c r="BB762" s="132" t="str">
        <f t="shared" si="217"/>
        <v/>
      </c>
      <c r="BC762" s="132" t="str">
        <f t="shared" si="209"/>
        <v/>
      </c>
      <c r="BD762" s="132" t="str">
        <f t="shared" si="210"/>
        <v/>
      </c>
      <c r="BE762" s="132" t="str">
        <f t="shared" si="215"/>
        <v/>
      </c>
      <c r="BF762" s="132" t="str">
        <f t="shared" si="211"/>
        <v/>
      </c>
      <c r="BG762" s="132" t="str">
        <f t="shared" si="212"/>
        <v/>
      </c>
      <c r="BI762" s="125"/>
    </row>
    <row r="763" spans="1:61" s="132" customFormat="1" ht="13">
      <c r="A763" s="125" t="str">
        <f t="shared" si="200"/>
        <v/>
      </c>
      <c r="B763" s="130" t="str">
        <f t="shared" si="201"/>
        <v/>
      </c>
      <c r="C763" s="9"/>
      <c r="D763" s="125">
        <v>729</v>
      </c>
      <c r="E763" s="125" t="str">
        <f t="shared" si="202"/>
        <v/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35"/>
      <c r="AI763" s="125" t="str">
        <f t="shared" si="203"/>
        <v/>
      </c>
      <c r="AJ763" s="18"/>
      <c r="AK763" s="35"/>
      <c r="AL763" s="5"/>
      <c r="AM763" s="5"/>
      <c r="AN763" s="5"/>
      <c r="AO763" s="5"/>
      <c r="AP763" s="5"/>
      <c r="AQ763" s="133" t="str">
        <f t="shared" si="204"/>
        <v/>
      </c>
      <c r="AR763" s="133" t="str">
        <f t="shared" si="214"/>
        <v/>
      </c>
      <c r="AS763" s="7" t="str">
        <f>UPPER(IF($AH763="","",IF(COUNTIF($AS$34:$AS762,$AH763)&lt;1,$AH763,"")))</f>
        <v/>
      </c>
      <c r="AT763" s="133" t="str">
        <f t="shared" si="205"/>
        <v/>
      </c>
      <c r="AU763" s="19"/>
      <c r="AV763" s="16" t="str">
        <f t="shared" si="216"/>
        <v/>
      </c>
      <c r="AW763" s="134" t="str">
        <f t="shared" si="206"/>
        <v/>
      </c>
      <c r="AX763" s="5"/>
      <c r="AY763" s="144"/>
      <c r="AZ763" s="132" t="str">
        <f t="shared" si="207"/>
        <v/>
      </c>
      <c r="BA763" s="132" t="str">
        <f t="shared" si="208"/>
        <v/>
      </c>
      <c r="BB763" s="132" t="str">
        <f t="shared" si="217"/>
        <v/>
      </c>
      <c r="BC763" s="132" t="str">
        <f t="shared" si="209"/>
        <v/>
      </c>
      <c r="BD763" s="132" t="str">
        <f t="shared" si="210"/>
        <v/>
      </c>
      <c r="BE763" s="132" t="str">
        <f t="shared" si="215"/>
        <v/>
      </c>
      <c r="BF763" s="132" t="str">
        <f t="shared" si="211"/>
        <v/>
      </c>
      <c r="BG763" s="132" t="str">
        <f t="shared" si="212"/>
        <v/>
      </c>
      <c r="BI763" s="125"/>
    </row>
    <row r="764" spans="1:61" s="132" customFormat="1" ht="13">
      <c r="A764" s="125" t="str">
        <f t="shared" si="200"/>
        <v/>
      </c>
      <c r="B764" s="130" t="str">
        <f t="shared" si="201"/>
        <v/>
      </c>
      <c r="C764" s="9"/>
      <c r="D764" s="125">
        <v>730</v>
      </c>
      <c r="E764" s="125" t="str">
        <f t="shared" si="202"/>
        <v/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35"/>
      <c r="AI764" s="125" t="str">
        <f t="shared" si="203"/>
        <v/>
      </c>
      <c r="AJ764" s="18"/>
      <c r="AK764" s="35"/>
      <c r="AL764" s="5"/>
      <c r="AM764" s="5"/>
      <c r="AN764" s="5"/>
      <c r="AO764" s="5"/>
      <c r="AP764" s="5"/>
      <c r="AQ764" s="133" t="str">
        <f t="shared" si="204"/>
        <v/>
      </c>
      <c r="AR764" s="133" t="str">
        <f t="shared" si="214"/>
        <v/>
      </c>
      <c r="AS764" s="7" t="str">
        <f>UPPER(IF($AH764="","",IF(COUNTIF($AS$34:$AS763,$AH764)&lt;1,$AH764,"")))</f>
        <v/>
      </c>
      <c r="AT764" s="133" t="str">
        <f t="shared" si="205"/>
        <v/>
      </c>
      <c r="AU764" s="19"/>
      <c r="AV764" s="16" t="str">
        <f t="shared" si="216"/>
        <v/>
      </c>
      <c r="AW764" s="134" t="str">
        <f t="shared" si="206"/>
        <v/>
      </c>
      <c r="AX764" s="5"/>
      <c r="AY764" s="144"/>
      <c r="AZ764" s="132" t="str">
        <f t="shared" si="207"/>
        <v/>
      </c>
      <c r="BA764" s="132" t="str">
        <f t="shared" si="208"/>
        <v/>
      </c>
      <c r="BB764" s="132" t="str">
        <f t="shared" si="217"/>
        <v/>
      </c>
      <c r="BC764" s="132" t="str">
        <f t="shared" si="209"/>
        <v/>
      </c>
      <c r="BD764" s="132" t="str">
        <f t="shared" si="210"/>
        <v/>
      </c>
      <c r="BE764" s="132" t="str">
        <f t="shared" si="215"/>
        <v/>
      </c>
      <c r="BF764" s="132" t="str">
        <f t="shared" si="211"/>
        <v/>
      </c>
      <c r="BG764" s="132" t="str">
        <f t="shared" si="212"/>
        <v/>
      </c>
      <c r="BI764" s="125"/>
    </row>
    <row r="765" spans="1:61" s="132" customFormat="1" ht="13">
      <c r="A765" s="125" t="str">
        <f t="shared" si="200"/>
        <v/>
      </c>
      <c r="B765" s="130" t="str">
        <f t="shared" si="201"/>
        <v/>
      </c>
      <c r="C765" s="9"/>
      <c r="D765" s="125">
        <v>731</v>
      </c>
      <c r="E765" s="125" t="str">
        <f t="shared" si="202"/>
        <v/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35"/>
      <c r="AI765" s="125" t="str">
        <f t="shared" si="203"/>
        <v/>
      </c>
      <c r="AJ765" s="18"/>
      <c r="AK765" s="35"/>
      <c r="AL765" s="5"/>
      <c r="AM765" s="5"/>
      <c r="AN765" s="5"/>
      <c r="AO765" s="5"/>
      <c r="AP765" s="5"/>
      <c r="AQ765" s="133" t="str">
        <f t="shared" si="204"/>
        <v/>
      </c>
      <c r="AR765" s="133" t="str">
        <f t="shared" si="214"/>
        <v/>
      </c>
      <c r="AS765" s="7" t="str">
        <f>UPPER(IF($AH765="","",IF(COUNTIF($AS$34:$AS764,$AH765)&lt;1,$AH765,"")))</f>
        <v/>
      </c>
      <c r="AT765" s="133" t="str">
        <f t="shared" si="205"/>
        <v/>
      </c>
      <c r="AU765" s="19"/>
      <c r="AV765" s="16" t="str">
        <f t="shared" si="216"/>
        <v/>
      </c>
      <c r="AW765" s="134" t="str">
        <f t="shared" si="206"/>
        <v/>
      </c>
      <c r="AX765" s="5"/>
      <c r="AY765" s="144"/>
      <c r="AZ765" s="132" t="str">
        <f t="shared" si="207"/>
        <v/>
      </c>
      <c r="BA765" s="132" t="str">
        <f t="shared" si="208"/>
        <v/>
      </c>
      <c r="BB765" s="132" t="str">
        <f t="shared" si="217"/>
        <v/>
      </c>
      <c r="BC765" s="132" t="str">
        <f t="shared" si="209"/>
        <v/>
      </c>
      <c r="BD765" s="132" t="str">
        <f t="shared" si="210"/>
        <v/>
      </c>
      <c r="BE765" s="132" t="str">
        <f t="shared" si="215"/>
        <v/>
      </c>
      <c r="BF765" s="132" t="str">
        <f t="shared" si="211"/>
        <v/>
      </c>
      <c r="BG765" s="132" t="str">
        <f t="shared" si="212"/>
        <v/>
      </c>
      <c r="BI765" s="125"/>
    </row>
    <row r="766" spans="1:61" s="132" customFormat="1" ht="13">
      <c r="A766" s="125" t="str">
        <f t="shared" si="200"/>
        <v/>
      </c>
      <c r="B766" s="130" t="str">
        <f t="shared" si="201"/>
        <v/>
      </c>
      <c r="C766" s="9"/>
      <c r="D766" s="125">
        <v>732</v>
      </c>
      <c r="E766" s="125" t="str">
        <f t="shared" si="202"/>
        <v/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35"/>
      <c r="AI766" s="125" t="str">
        <f t="shared" si="203"/>
        <v/>
      </c>
      <c r="AJ766" s="18"/>
      <c r="AK766" s="35"/>
      <c r="AL766" s="5"/>
      <c r="AM766" s="5"/>
      <c r="AN766" s="5"/>
      <c r="AO766" s="5"/>
      <c r="AP766" s="5"/>
      <c r="AQ766" s="133" t="str">
        <f t="shared" si="204"/>
        <v/>
      </c>
      <c r="AR766" s="133" t="str">
        <f t="shared" si="214"/>
        <v/>
      </c>
      <c r="AS766" s="7" t="str">
        <f>UPPER(IF($AH766="","",IF(COUNTIF($AS$34:$AS765,$AH766)&lt;1,$AH766,"")))</f>
        <v/>
      </c>
      <c r="AT766" s="133" t="str">
        <f t="shared" si="205"/>
        <v/>
      </c>
      <c r="AU766" s="19"/>
      <c r="AV766" s="16" t="str">
        <f t="shared" si="216"/>
        <v/>
      </c>
      <c r="AW766" s="134" t="str">
        <f t="shared" si="206"/>
        <v/>
      </c>
      <c r="AX766" s="5"/>
      <c r="AY766" s="144"/>
      <c r="AZ766" s="132" t="str">
        <f t="shared" si="207"/>
        <v/>
      </c>
      <c r="BA766" s="132" t="str">
        <f t="shared" si="208"/>
        <v/>
      </c>
      <c r="BB766" s="132" t="str">
        <f t="shared" si="217"/>
        <v/>
      </c>
      <c r="BC766" s="132" t="str">
        <f t="shared" si="209"/>
        <v/>
      </c>
      <c r="BD766" s="132" t="str">
        <f t="shared" si="210"/>
        <v/>
      </c>
      <c r="BE766" s="132" t="str">
        <f t="shared" si="215"/>
        <v/>
      </c>
      <c r="BF766" s="132" t="str">
        <f t="shared" si="211"/>
        <v/>
      </c>
      <c r="BG766" s="132" t="str">
        <f t="shared" si="212"/>
        <v/>
      </c>
      <c r="BI766" s="125"/>
    </row>
    <row r="767" spans="1:61" s="132" customFormat="1" ht="13">
      <c r="A767" s="125" t="str">
        <f t="shared" si="200"/>
        <v/>
      </c>
      <c r="B767" s="130" t="str">
        <f t="shared" si="201"/>
        <v/>
      </c>
      <c r="C767" s="9"/>
      <c r="D767" s="125">
        <v>733</v>
      </c>
      <c r="E767" s="125" t="str">
        <f t="shared" si="202"/>
        <v/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35"/>
      <c r="AI767" s="125" t="str">
        <f t="shared" si="203"/>
        <v/>
      </c>
      <c r="AJ767" s="18"/>
      <c r="AK767" s="35"/>
      <c r="AL767" s="5"/>
      <c r="AM767" s="5"/>
      <c r="AN767" s="5"/>
      <c r="AO767" s="5"/>
      <c r="AP767" s="5"/>
      <c r="AQ767" s="133" t="str">
        <f t="shared" si="204"/>
        <v/>
      </c>
      <c r="AR767" s="133" t="str">
        <f t="shared" si="214"/>
        <v/>
      </c>
      <c r="AS767" s="7" t="str">
        <f>UPPER(IF($AH767="","",IF(COUNTIF($AS$34:$AS766,$AH767)&lt;1,$AH767,"")))</f>
        <v/>
      </c>
      <c r="AT767" s="133" t="str">
        <f t="shared" si="205"/>
        <v/>
      </c>
      <c r="AU767" s="19"/>
      <c r="AV767" s="16" t="str">
        <f t="shared" si="216"/>
        <v/>
      </c>
      <c r="AW767" s="134" t="str">
        <f t="shared" si="206"/>
        <v/>
      </c>
      <c r="AX767" s="5"/>
      <c r="AY767" s="144"/>
      <c r="AZ767" s="132" t="str">
        <f t="shared" si="207"/>
        <v/>
      </c>
      <c r="BA767" s="132" t="str">
        <f t="shared" si="208"/>
        <v/>
      </c>
      <c r="BB767" s="132" t="str">
        <f t="shared" si="217"/>
        <v/>
      </c>
      <c r="BC767" s="132" t="str">
        <f t="shared" si="209"/>
        <v/>
      </c>
      <c r="BD767" s="132" t="str">
        <f t="shared" si="210"/>
        <v/>
      </c>
      <c r="BE767" s="132" t="str">
        <f t="shared" si="215"/>
        <v/>
      </c>
      <c r="BF767" s="132" t="str">
        <f t="shared" si="211"/>
        <v/>
      </c>
      <c r="BG767" s="132" t="str">
        <f t="shared" si="212"/>
        <v/>
      </c>
      <c r="BI767" s="125"/>
    </row>
    <row r="768" spans="1:61" s="132" customFormat="1" ht="13">
      <c r="A768" s="125" t="str">
        <f t="shared" si="200"/>
        <v/>
      </c>
      <c r="B768" s="130" t="str">
        <f t="shared" si="201"/>
        <v/>
      </c>
      <c r="C768" s="9"/>
      <c r="D768" s="125">
        <v>734</v>
      </c>
      <c r="E768" s="125" t="str">
        <f t="shared" si="202"/>
        <v/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35"/>
      <c r="AI768" s="125" t="str">
        <f t="shared" si="203"/>
        <v/>
      </c>
      <c r="AJ768" s="18"/>
      <c r="AK768" s="35"/>
      <c r="AL768" s="5"/>
      <c r="AM768" s="5"/>
      <c r="AN768" s="5"/>
      <c r="AO768" s="5"/>
      <c r="AP768" s="5"/>
      <c r="AQ768" s="133" t="str">
        <f t="shared" si="204"/>
        <v/>
      </c>
      <c r="AR768" s="133" t="str">
        <f t="shared" si="214"/>
        <v/>
      </c>
      <c r="AS768" s="7" t="str">
        <f>UPPER(IF($AH768="","",IF(COUNTIF($AS$34:$AS767,$AH768)&lt;1,$AH768,"")))</f>
        <v/>
      </c>
      <c r="AT768" s="133" t="str">
        <f t="shared" si="205"/>
        <v/>
      </c>
      <c r="AU768" s="19"/>
      <c r="AV768" s="16" t="str">
        <f t="shared" si="216"/>
        <v/>
      </c>
      <c r="AW768" s="134" t="str">
        <f t="shared" si="206"/>
        <v/>
      </c>
      <c r="AX768" s="5"/>
      <c r="AY768" s="144"/>
      <c r="AZ768" s="132" t="str">
        <f t="shared" si="207"/>
        <v/>
      </c>
      <c r="BA768" s="132" t="str">
        <f t="shared" si="208"/>
        <v/>
      </c>
      <c r="BB768" s="132" t="str">
        <f t="shared" si="217"/>
        <v/>
      </c>
      <c r="BC768" s="132" t="str">
        <f t="shared" si="209"/>
        <v/>
      </c>
      <c r="BD768" s="132" t="str">
        <f t="shared" si="210"/>
        <v/>
      </c>
      <c r="BE768" s="132" t="str">
        <f t="shared" si="215"/>
        <v/>
      </c>
      <c r="BF768" s="132" t="str">
        <f t="shared" si="211"/>
        <v/>
      </c>
      <c r="BG768" s="132" t="str">
        <f t="shared" si="212"/>
        <v/>
      </c>
      <c r="BI768" s="125"/>
    </row>
    <row r="769" spans="1:61" s="132" customFormat="1" ht="13">
      <c r="A769" s="125" t="str">
        <f t="shared" si="200"/>
        <v/>
      </c>
      <c r="B769" s="130" t="str">
        <f t="shared" si="201"/>
        <v/>
      </c>
      <c r="C769" s="9"/>
      <c r="D769" s="125">
        <v>735</v>
      </c>
      <c r="E769" s="125" t="str">
        <f t="shared" si="202"/>
        <v/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35"/>
      <c r="AI769" s="125" t="str">
        <f t="shared" si="203"/>
        <v/>
      </c>
      <c r="AJ769" s="18"/>
      <c r="AK769" s="35"/>
      <c r="AL769" s="5"/>
      <c r="AM769" s="5"/>
      <c r="AN769" s="5"/>
      <c r="AO769" s="5"/>
      <c r="AP769" s="5"/>
      <c r="AQ769" s="133" t="str">
        <f t="shared" si="204"/>
        <v/>
      </c>
      <c r="AR769" s="133" t="str">
        <f t="shared" si="214"/>
        <v/>
      </c>
      <c r="AS769" s="7" t="str">
        <f>UPPER(IF($AH769="","",IF(COUNTIF($AS$34:$AS768,$AH769)&lt;1,$AH769,"")))</f>
        <v/>
      </c>
      <c r="AT769" s="133" t="str">
        <f t="shared" si="205"/>
        <v/>
      </c>
      <c r="AU769" s="19"/>
      <c r="AV769" s="16" t="str">
        <f t="shared" si="216"/>
        <v/>
      </c>
      <c r="AW769" s="134" t="str">
        <f t="shared" si="206"/>
        <v/>
      </c>
      <c r="AX769" s="5"/>
      <c r="AY769" s="144"/>
      <c r="AZ769" s="132" t="str">
        <f t="shared" si="207"/>
        <v/>
      </c>
      <c r="BA769" s="132" t="str">
        <f t="shared" si="208"/>
        <v/>
      </c>
      <c r="BB769" s="132" t="str">
        <f t="shared" si="217"/>
        <v/>
      </c>
      <c r="BC769" s="132" t="str">
        <f t="shared" si="209"/>
        <v/>
      </c>
      <c r="BD769" s="132" t="str">
        <f t="shared" si="210"/>
        <v/>
      </c>
      <c r="BE769" s="132" t="str">
        <f t="shared" si="215"/>
        <v/>
      </c>
      <c r="BF769" s="132" t="str">
        <f t="shared" si="211"/>
        <v/>
      </c>
      <c r="BG769" s="132" t="str">
        <f t="shared" si="212"/>
        <v/>
      </c>
      <c r="BI769" s="125"/>
    </row>
    <row r="770" spans="1:61" s="132" customFormat="1" ht="13">
      <c r="A770" s="125" t="str">
        <f t="shared" si="200"/>
        <v/>
      </c>
      <c r="B770" s="130" t="str">
        <f t="shared" si="201"/>
        <v/>
      </c>
      <c r="C770" s="9"/>
      <c r="D770" s="125">
        <v>736</v>
      </c>
      <c r="E770" s="125" t="str">
        <f t="shared" si="202"/>
        <v/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35"/>
      <c r="AI770" s="125" t="str">
        <f t="shared" si="203"/>
        <v/>
      </c>
      <c r="AJ770" s="18"/>
      <c r="AK770" s="35"/>
      <c r="AL770" s="5"/>
      <c r="AM770" s="5"/>
      <c r="AN770" s="5"/>
      <c r="AO770" s="5"/>
      <c r="AP770" s="5"/>
      <c r="AQ770" s="133" t="str">
        <f t="shared" si="204"/>
        <v/>
      </c>
      <c r="AR770" s="133" t="str">
        <f t="shared" si="214"/>
        <v/>
      </c>
      <c r="AS770" s="7" t="str">
        <f>UPPER(IF($AH770="","",IF(COUNTIF($AS$34:$AS769,$AH770)&lt;1,$AH770,"")))</f>
        <v/>
      </c>
      <c r="AT770" s="133" t="str">
        <f t="shared" si="205"/>
        <v/>
      </c>
      <c r="AU770" s="19"/>
      <c r="AV770" s="16" t="str">
        <f t="shared" si="216"/>
        <v/>
      </c>
      <c r="AW770" s="134" t="str">
        <f t="shared" si="206"/>
        <v/>
      </c>
      <c r="AX770" s="5"/>
      <c r="AY770" s="144"/>
      <c r="AZ770" s="132" t="str">
        <f t="shared" si="207"/>
        <v/>
      </c>
      <c r="BA770" s="132" t="str">
        <f t="shared" si="208"/>
        <v/>
      </c>
      <c r="BB770" s="132" t="str">
        <f t="shared" si="217"/>
        <v/>
      </c>
      <c r="BC770" s="132" t="str">
        <f t="shared" si="209"/>
        <v/>
      </c>
      <c r="BD770" s="132" t="str">
        <f t="shared" si="210"/>
        <v/>
      </c>
      <c r="BE770" s="132" t="str">
        <f t="shared" si="215"/>
        <v/>
      </c>
      <c r="BF770" s="132" t="str">
        <f t="shared" si="211"/>
        <v/>
      </c>
      <c r="BG770" s="132" t="str">
        <f t="shared" si="212"/>
        <v/>
      </c>
      <c r="BI770" s="125"/>
    </row>
    <row r="771" spans="1:61" s="132" customFormat="1" ht="13">
      <c r="A771" s="125" t="str">
        <f t="shared" si="200"/>
        <v/>
      </c>
      <c r="B771" s="130" t="str">
        <f t="shared" si="201"/>
        <v/>
      </c>
      <c r="C771" s="9"/>
      <c r="D771" s="125">
        <v>737</v>
      </c>
      <c r="E771" s="125" t="str">
        <f t="shared" si="202"/>
        <v/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35"/>
      <c r="AI771" s="125" t="str">
        <f t="shared" si="203"/>
        <v/>
      </c>
      <c r="AJ771" s="18"/>
      <c r="AK771" s="35"/>
      <c r="AL771" s="5"/>
      <c r="AM771" s="5"/>
      <c r="AN771" s="5"/>
      <c r="AO771" s="5"/>
      <c r="AP771" s="5"/>
      <c r="AQ771" s="133" t="str">
        <f t="shared" si="204"/>
        <v/>
      </c>
      <c r="AR771" s="133" t="str">
        <f t="shared" si="214"/>
        <v/>
      </c>
      <c r="AS771" s="7" t="str">
        <f>UPPER(IF($AH771="","",IF(COUNTIF($AS$34:$AS770,$AH771)&lt;1,$AH771,"")))</f>
        <v/>
      </c>
      <c r="AT771" s="133" t="str">
        <f t="shared" si="205"/>
        <v/>
      </c>
      <c r="AU771" s="19"/>
      <c r="AV771" s="16" t="str">
        <f t="shared" si="216"/>
        <v/>
      </c>
      <c r="AW771" s="134" t="str">
        <f t="shared" si="206"/>
        <v/>
      </c>
      <c r="AX771" s="5"/>
      <c r="AY771" s="144"/>
      <c r="AZ771" s="132" t="str">
        <f t="shared" si="207"/>
        <v/>
      </c>
      <c r="BA771" s="132" t="str">
        <f t="shared" si="208"/>
        <v/>
      </c>
      <c r="BB771" s="132" t="str">
        <f t="shared" si="217"/>
        <v/>
      </c>
      <c r="BC771" s="132" t="str">
        <f t="shared" si="209"/>
        <v/>
      </c>
      <c r="BD771" s="132" t="str">
        <f t="shared" si="210"/>
        <v/>
      </c>
      <c r="BE771" s="132" t="str">
        <f t="shared" si="215"/>
        <v/>
      </c>
      <c r="BF771" s="132" t="str">
        <f t="shared" si="211"/>
        <v/>
      </c>
      <c r="BG771" s="132" t="str">
        <f t="shared" si="212"/>
        <v/>
      </c>
      <c r="BI771" s="125"/>
    </row>
    <row r="772" spans="1:61" s="132" customFormat="1" ht="13">
      <c r="A772" s="125" t="str">
        <f t="shared" si="200"/>
        <v/>
      </c>
      <c r="B772" s="130" t="str">
        <f t="shared" si="201"/>
        <v/>
      </c>
      <c r="C772" s="9"/>
      <c r="D772" s="125">
        <v>738</v>
      </c>
      <c r="E772" s="125" t="str">
        <f t="shared" si="202"/>
        <v/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35"/>
      <c r="AI772" s="125" t="str">
        <f t="shared" si="203"/>
        <v/>
      </c>
      <c r="AJ772" s="18"/>
      <c r="AK772" s="35"/>
      <c r="AL772" s="5"/>
      <c r="AM772" s="5"/>
      <c r="AN772" s="5"/>
      <c r="AO772" s="5"/>
      <c r="AP772" s="5"/>
      <c r="AQ772" s="133" t="str">
        <f t="shared" si="204"/>
        <v/>
      </c>
      <c r="AR772" s="133" t="str">
        <f t="shared" si="214"/>
        <v/>
      </c>
      <c r="AS772" s="7" t="str">
        <f>UPPER(IF($AH772="","",IF(COUNTIF($AS$34:$AS771,$AH772)&lt;1,$AH772,"")))</f>
        <v/>
      </c>
      <c r="AT772" s="133" t="str">
        <f t="shared" si="205"/>
        <v/>
      </c>
      <c r="AU772" s="19"/>
      <c r="AV772" s="16" t="str">
        <f t="shared" si="216"/>
        <v/>
      </c>
      <c r="AW772" s="134" t="str">
        <f t="shared" si="206"/>
        <v/>
      </c>
      <c r="AX772" s="5"/>
      <c r="AY772" s="144"/>
      <c r="AZ772" s="132" t="str">
        <f t="shared" si="207"/>
        <v/>
      </c>
      <c r="BA772" s="132" t="str">
        <f t="shared" si="208"/>
        <v/>
      </c>
      <c r="BB772" s="132" t="str">
        <f t="shared" si="217"/>
        <v/>
      </c>
      <c r="BC772" s="132" t="str">
        <f t="shared" si="209"/>
        <v/>
      </c>
      <c r="BD772" s="132" t="str">
        <f t="shared" si="210"/>
        <v/>
      </c>
      <c r="BE772" s="132" t="str">
        <f t="shared" si="215"/>
        <v/>
      </c>
      <c r="BF772" s="132" t="str">
        <f t="shared" si="211"/>
        <v/>
      </c>
      <c r="BG772" s="132" t="str">
        <f t="shared" si="212"/>
        <v/>
      </c>
      <c r="BI772" s="125"/>
    </row>
    <row r="773" spans="1:61" s="132" customFormat="1" ht="13">
      <c r="A773" s="125" t="str">
        <f t="shared" si="200"/>
        <v/>
      </c>
      <c r="B773" s="130" t="str">
        <f t="shared" si="201"/>
        <v/>
      </c>
      <c r="C773" s="9"/>
      <c r="D773" s="125">
        <v>739</v>
      </c>
      <c r="E773" s="125" t="str">
        <f t="shared" si="202"/>
        <v/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35"/>
      <c r="AI773" s="125" t="str">
        <f t="shared" si="203"/>
        <v/>
      </c>
      <c r="AJ773" s="18"/>
      <c r="AK773" s="35"/>
      <c r="AL773" s="5"/>
      <c r="AM773" s="5"/>
      <c r="AN773" s="5"/>
      <c r="AO773" s="5"/>
      <c r="AP773" s="5"/>
      <c r="AQ773" s="133" t="str">
        <f t="shared" si="204"/>
        <v/>
      </c>
      <c r="AR773" s="133" t="str">
        <f t="shared" si="214"/>
        <v/>
      </c>
      <c r="AS773" s="7" t="str">
        <f>UPPER(IF($AH773="","",IF(COUNTIF($AS$34:$AS772,$AH773)&lt;1,$AH773,"")))</f>
        <v/>
      </c>
      <c r="AT773" s="133" t="str">
        <f t="shared" si="205"/>
        <v/>
      </c>
      <c r="AU773" s="19"/>
      <c r="AV773" s="16" t="str">
        <f t="shared" si="216"/>
        <v/>
      </c>
      <c r="AW773" s="134" t="str">
        <f t="shared" si="206"/>
        <v/>
      </c>
      <c r="AX773" s="5"/>
      <c r="AY773" s="144"/>
      <c r="AZ773" s="132" t="str">
        <f t="shared" si="207"/>
        <v/>
      </c>
      <c r="BA773" s="132" t="str">
        <f t="shared" si="208"/>
        <v/>
      </c>
      <c r="BB773" s="132" t="str">
        <f t="shared" si="217"/>
        <v/>
      </c>
      <c r="BC773" s="132" t="str">
        <f t="shared" si="209"/>
        <v/>
      </c>
      <c r="BD773" s="132" t="str">
        <f t="shared" si="210"/>
        <v/>
      </c>
      <c r="BE773" s="132" t="str">
        <f t="shared" si="215"/>
        <v/>
      </c>
      <c r="BF773" s="132" t="str">
        <f t="shared" si="211"/>
        <v/>
      </c>
      <c r="BG773" s="132" t="str">
        <f t="shared" si="212"/>
        <v/>
      </c>
      <c r="BI773" s="125"/>
    </row>
    <row r="774" spans="1:61" s="132" customFormat="1" ht="13">
      <c r="A774" s="125" t="str">
        <f t="shared" si="200"/>
        <v/>
      </c>
      <c r="B774" s="130" t="str">
        <f t="shared" si="201"/>
        <v/>
      </c>
      <c r="C774" s="9"/>
      <c r="D774" s="125">
        <v>740</v>
      </c>
      <c r="E774" s="125" t="str">
        <f t="shared" si="202"/>
        <v/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35"/>
      <c r="AI774" s="125" t="str">
        <f t="shared" si="203"/>
        <v/>
      </c>
      <c r="AJ774" s="18"/>
      <c r="AK774" s="35"/>
      <c r="AL774" s="5"/>
      <c r="AM774" s="5"/>
      <c r="AN774" s="5"/>
      <c r="AO774" s="5"/>
      <c r="AP774" s="5"/>
      <c r="AQ774" s="133" t="str">
        <f t="shared" si="204"/>
        <v/>
      </c>
      <c r="AR774" s="133" t="str">
        <f t="shared" si="214"/>
        <v/>
      </c>
      <c r="AS774" s="7" t="str">
        <f>UPPER(IF($AH774="","",IF(COUNTIF($AS$34:$AS773,$AH774)&lt;1,$AH774,"")))</f>
        <v/>
      </c>
      <c r="AT774" s="133" t="str">
        <f t="shared" si="205"/>
        <v/>
      </c>
      <c r="AU774" s="19"/>
      <c r="AV774" s="16" t="str">
        <f t="shared" si="216"/>
        <v/>
      </c>
      <c r="AW774" s="134" t="str">
        <f t="shared" si="206"/>
        <v/>
      </c>
      <c r="AX774" s="5"/>
      <c r="AY774" s="144"/>
      <c r="AZ774" s="132" t="str">
        <f t="shared" si="207"/>
        <v/>
      </c>
      <c r="BA774" s="132" t="str">
        <f t="shared" si="208"/>
        <v/>
      </c>
      <c r="BB774" s="132" t="str">
        <f t="shared" si="217"/>
        <v/>
      </c>
      <c r="BC774" s="132" t="str">
        <f t="shared" si="209"/>
        <v/>
      </c>
      <c r="BD774" s="132" t="str">
        <f t="shared" si="210"/>
        <v/>
      </c>
      <c r="BE774" s="132" t="str">
        <f t="shared" si="215"/>
        <v/>
      </c>
      <c r="BF774" s="132" t="str">
        <f t="shared" si="211"/>
        <v/>
      </c>
      <c r="BG774" s="132" t="str">
        <f t="shared" si="212"/>
        <v/>
      </c>
      <c r="BI774" s="125"/>
    </row>
    <row r="775" spans="1:61" s="132" customFormat="1" ht="13">
      <c r="A775" s="125" t="str">
        <f t="shared" si="200"/>
        <v/>
      </c>
      <c r="B775" s="130" t="str">
        <f t="shared" si="201"/>
        <v/>
      </c>
      <c r="C775" s="9"/>
      <c r="D775" s="125">
        <v>741</v>
      </c>
      <c r="E775" s="125" t="str">
        <f t="shared" si="202"/>
        <v/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35"/>
      <c r="AI775" s="125" t="str">
        <f t="shared" si="203"/>
        <v/>
      </c>
      <c r="AJ775" s="18"/>
      <c r="AK775" s="35"/>
      <c r="AL775" s="5"/>
      <c r="AM775" s="5"/>
      <c r="AN775" s="5"/>
      <c r="AO775" s="5"/>
      <c r="AP775" s="5"/>
      <c r="AQ775" s="133" t="str">
        <f t="shared" si="204"/>
        <v/>
      </c>
      <c r="AR775" s="133" t="str">
        <f t="shared" si="214"/>
        <v/>
      </c>
      <c r="AS775" s="7" t="str">
        <f>UPPER(IF($AH775="","",IF(COUNTIF($AS$34:$AS774,$AH775)&lt;1,$AH775,"")))</f>
        <v/>
      </c>
      <c r="AT775" s="133" t="str">
        <f t="shared" si="205"/>
        <v/>
      </c>
      <c r="AU775" s="19"/>
      <c r="AV775" s="16" t="str">
        <f t="shared" si="216"/>
        <v/>
      </c>
      <c r="AW775" s="134" t="str">
        <f t="shared" si="206"/>
        <v/>
      </c>
      <c r="AX775" s="5"/>
      <c r="AY775" s="144"/>
      <c r="AZ775" s="132" t="str">
        <f t="shared" si="207"/>
        <v/>
      </c>
      <c r="BA775" s="132" t="str">
        <f t="shared" si="208"/>
        <v/>
      </c>
      <c r="BB775" s="132" t="str">
        <f t="shared" si="217"/>
        <v/>
      </c>
      <c r="BC775" s="132" t="str">
        <f t="shared" si="209"/>
        <v/>
      </c>
      <c r="BD775" s="132" t="str">
        <f t="shared" si="210"/>
        <v/>
      </c>
      <c r="BE775" s="132" t="str">
        <f t="shared" si="215"/>
        <v/>
      </c>
      <c r="BF775" s="132" t="str">
        <f t="shared" si="211"/>
        <v/>
      </c>
      <c r="BG775" s="132" t="str">
        <f t="shared" si="212"/>
        <v/>
      </c>
      <c r="BI775" s="125"/>
    </row>
    <row r="776" spans="1:61" s="132" customFormat="1" ht="13">
      <c r="A776" s="125" t="str">
        <f t="shared" si="200"/>
        <v/>
      </c>
      <c r="B776" s="130" t="str">
        <f t="shared" si="201"/>
        <v/>
      </c>
      <c r="C776" s="9"/>
      <c r="D776" s="125">
        <v>742</v>
      </c>
      <c r="E776" s="125" t="str">
        <f t="shared" si="202"/>
        <v/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35"/>
      <c r="AI776" s="125" t="str">
        <f t="shared" si="203"/>
        <v/>
      </c>
      <c r="AJ776" s="18"/>
      <c r="AK776" s="35"/>
      <c r="AL776" s="5"/>
      <c r="AM776" s="5"/>
      <c r="AN776" s="5"/>
      <c r="AO776" s="5"/>
      <c r="AP776" s="5"/>
      <c r="AQ776" s="133" t="str">
        <f t="shared" si="204"/>
        <v/>
      </c>
      <c r="AR776" s="133" t="str">
        <f t="shared" si="214"/>
        <v/>
      </c>
      <c r="AS776" s="7" t="str">
        <f>UPPER(IF($AH776="","",IF(COUNTIF($AS$34:$AS775,$AH776)&lt;1,$AH776,"")))</f>
        <v/>
      </c>
      <c r="AT776" s="133" t="str">
        <f t="shared" si="205"/>
        <v/>
      </c>
      <c r="AU776" s="19"/>
      <c r="AV776" s="16" t="str">
        <f t="shared" si="216"/>
        <v/>
      </c>
      <c r="AW776" s="134" t="str">
        <f t="shared" si="206"/>
        <v/>
      </c>
      <c r="AX776" s="5"/>
      <c r="AY776" s="144"/>
      <c r="AZ776" s="132" t="str">
        <f t="shared" si="207"/>
        <v/>
      </c>
      <c r="BA776" s="132" t="str">
        <f t="shared" si="208"/>
        <v/>
      </c>
      <c r="BB776" s="132" t="str">
        <f t="shared" si="217"/>
        <v/>
      </c>
      <c r="BC776" s="132" t="str">
        <f t="shared" si="209"/>
        <v/>
      </c>
      <c r="BD776" s="132" t="str">
        <f t="shared" si="210"/>
        <v/>
      </c>
      <c r="BE776" s="132" t="str">
        <f t="shared" si="215"/>
        <v/>
      </c>
      <c r="BF776" s="132" t="str">
        <f t="shared" si="211"/>
        <v/>
      </c>
      <c r="BG776" s="132" t="str">
        <f t="shared" si="212"/>
        <v/>
      </c>
      <c r="BI776" s="125"/>
    </row>
    <row r="777" spans="1:61" s="132" customFormat="1" ht="13">
      <c r="A777" s="125" t="str">
        <f t="shared" si="200"/>
        <v/>
      </c>
      <c r="B777" s="130" t="str">
        <f t="shared" si="201"/>
        <v/>
      </c>
      <c r="C777" s="9"/>
      <c r="D777" s="125">
        <v>743</v>
      </c>
      <c r="E777" s="125" t="str">
        <f t="shared" si="202"/>
        <v/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35"/>
      <c r="AI777" s="125" t="str">
        <f t="shared" si="203"/>
        <v/>
      </c>
      <c r="AJ777" s="18"/>
      <c r="AK777" s="35"/>
      <c r="AL777" s="5"/>
      <c r="AM777" s="5"/>
      <c r="AN777" s="5"/>
      <c r="AO777" s="5"/>
      <c r="AP777" s="5"/>
      <c r="AQ777" s="133" t="str">
        <f t="shared" si="204"/>
        <v/>
      </c>
      <c r="AR777" s="133" t="str">
        <f t="shared" si="214"/>
        <v/>
      </c>
      <c r="AS777" s="7" t="str">
        <f>UPPER(IF($AH777="","",IF(COUNTIF($AS$34:$AS776,$AH777)&lt;1,$AH777,"")))</f>
        <v/>
      </c>
      <c r="AT777" s="133" t="str">
        <f t="shared" si="205"/>
        <v/>
      </c>
      <c r="AU777" s="19"/>
      <c r="AV777" s="16" t="str">
        <f t="shared" si="216"/>
        <v/>
      </c>
      <c r="AW777" s="134" t="str">
        <f t="shared" si="206"/>
        <v/>
      </c>
      <c r="AX777" s="5"/>
      <c r="AY777" s="144"/>
      <c r="AZ777" s="132" t="str">
        <f t="shared" si="207"/>
        <v/>
      </c>
      <c r="BA777" s="132" t="str">
        <f t="shared" si="208"/>
        <v/>
      </c>
      <c r="BB777" s="132" t="str">
        <f t="shared" si="217"/>
        <v/>
      </c>
      <c r="BC777" s="132" t="str">
        <f t="shared" si="209"/>
        <v/>
      </c>
      <c r="BD777" s="132" t="str">
        <f t="shared" si="210"/>
        <v/>
      </c>
      <c r="BE777" s="132" t="str">
        <f t="shared" si="215"/>
        <v/>
      </c>
      <c r="BF777" s="132" t="str">
        <f t="shared" si="211"/>
        <v/>
      </c>
      <c r="BG777" s="132" t="str">
        <f t="shared" si="212"/>
        <v/>
      </c>
      <c r="BI777" s="125"/>
    </row>
    <row r="778" spans="1:61" s="132" customFormat="1" ht="13">
      <c r="A778" s="125" t="str">
        <f t="shared" si="200"/>
        <v/>
      </c>
      <c r="B778" s="130" t="str">
        <f t="shared" si="201"/>
        <v/>
      </c>
      <c r="C778" s="9"/>
      <c r="D778" s="125">
        <v>744</v>
      </c>
      <c r="E778" s="125" t="str">
        <f t="shared" si="202"/>
        <v/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35"/>
      <c r="AI778" s="125" t="str">
        <f t="shared" si="203"/>
        <v/>
      </c>
      <c r="AJ778" s="18"/>
      <c r="AK778" s="35"/>
      <c r="AL778" s="5"/>
      <c r="AM778" s="5"/>
      <c r="AN778" s="5"/>
      <c r="AO778" s="5"/>
      <c r="AP778" s="5"/>
      <c r="AQ778" s="133" t="str">
        <f t="shared" si="204"/>
        <v/>
      </c>
      <c r="AR778" s="133" t="str">
        <f t="shared" si="214"/>
        <v/>
      </c>
      <c r="AS778" s="7" t="str">
        <f>UPPER(IF($AH778="","",IF(COUNTIF($AS$34:$AS777,$AH778)&lt;1,$AH778,"")))</f>
        <v/>
      </c>
      <c r="AT778" s="133" t="str">
        <f t="shared" si="205"/>
        <v/>
      </c>
      <c r="AU778" s="19"/>
      <c r="AV778" s="16" t="str">
        <f t="shared" si="216"/>
        <v/>
      </c>
      <c r="AW778" s="134" t="str">
        <f t="shared" si="206"/>
        <v/>
      </c>
      <c r="AX778" s="5"/>
      <c r="AY778" s="144"/>
      <c r="AZ778" s="132" t="str">
        <f t="shared" si="207"/>
        <v/>
      </c>
      <c r="BA778" s="132" t="str">
        <f t="shared" si="208"/>
        <v/>
      </c>
      <c r="BB778" s="132" t="str">
        <f t="shared" si="217"/>
        <v/>
      </c>
      <c r="BC778" s="132" t="str">
        <f t="shared" si="209"/>
        <v/>
      </c>
      <c r="BD778" s="132" t="str">
        <f t="shared" si="210"/>
        <v/>
      </c>
      <c r="BE778" s="132" t="str">
        <f t="shared" si="215"/>
        <v/>
      </c>
      <c r="BF778" s="132" t="str">
        <f t="shared" si="211"/>
        <v/>
      </c>
      <c r="BG778" s="132" t="str">
        <f t="shared" si="212"/>
        <v/>
      </c>
      <c r="BI778" s="125"/>
    </row>
    <row r="779" spans="1:61" s="132" customFormat="1" ht="13">
      <c r="A779" s="125" t="str">
        <f t="shared" si="200"/>
        <v/>
      </c>
      <c r="B779" s="130" t="str">
        <f t="shared" si="201"/>
        <v/>
      </c>
      <c r="C779" s="9"/>
      <c r="D779" s="125">
        <v>745</v>
      </c>
      <c r="E779" s="125" t="str">
        <f t="shared" si="202"/>
        <v/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35"/>
      <c r="AI779" s="125" t="str">
        <f t="shared" si="203"/>
        <v/>
      </c>
      <c r="AJ779" s="18"/>
      <c r="AK779" s="35"/>
      <c r="AL779" s="5"/>
      <c r="AM779" s="5"/>
      <c r="AN779" s="5"/>
      <c r="AO779" s="5"/>
      <c r="AP779" s="5"/>
      <c r="AQ779" s="133" t="str">
        <f t="shared" si="204"/>
        <v/>
      </c>
      <c r="AR779" s="133" t="str">
        <f t="shared" si="214"/>
        <v/>
      </c>
      <c r="AS779" s="7" t="str">
        <f>UPPER(IF($AH779="","",IF(COUNTIF($AS$34:$AS778,$AH779)&lt;1,$AH779,"")))</f>
        <v/>
      </c>
      <c r="AT779" s="133" t="str">
        <f t="shared" si="205"/>
        <v/>
      </c>
      <c r="AU779" s="19"/>
      <c r="AV779" s="16" t="str">
        <f t="shared" si="216"/>
        <v/>
      </c>
      <c r="AW779" s="134" t="str">
        <f t="shared" si="206"/>
        <v/>
      </c>
      <c r="AX779" s="5"/>
      <c r="AY779" s="144"/>
      <c r="AZ779" s="132" t="str">
        <f t="shared" si="207"/>
        <v/>
      </c>
      <c r="BA779" s="132" t="str">
        <f t="shared" si="208"/>
        <v/>
      </c>
      <c r="BB779" s="132" t="str">
        <f t="shared" si="217"/>
        <v/>
      </c>
      <c r="BC779" s="132" t="str">
        <f t="shared" si="209"/>
        <v/>
      </c>
      <c r="BD779" s="132" t="str">
        <f t="shared" si="210"/>
        <v/>
      </c>
      <c r="BE779" s="132" t="str">
        <f t="shared" si="215"/>
        <v/>
      </c>
      <c r="BF779" s="132" t="str">
        <f t="shared" si="211"/>
        <v/>
      </c>
      <c r="BG779" s="132" t="str">
        <f t="shared" si="212"/>
        <v/>
      </c>
      <c r="BI779" s="125"/>
    </row>
    <row r="780" spans="1:61" s="132" customFormat="1" ht="13">
      <c r="A780" s="125" t="str">
        <f t="shared" si="200"/>
        <v/>
      </c>
      <c r="B780" s="130" t="str">
        <f t="shared" si="201"/>
        <v/>
      </c>
      <c r="C780" s="9"/>
      <c r="D780" s="125">
        <v>746</v>
      </c>
      <c r="E780" s="125" t="str">
        <f t="shared" si="202"/>
        <v/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35"/>
      <c r="AI780" s="125" t="str">
        <f t="shared" si="203"/>
        <v/>
      </c>
      <c r="AJ780" s="18"/>
      <c r="AK780" s="35"/>
      <c r="AL780" s="5"/>
      <c r="AM780" s="5"/>
      <c r="AN780" s="5"/>
      <c r="AO780" s="5"/>
      <c r="AP780" s="5"/>
      <c r="AQ780" s="133" t="str">
        <f t="shared" si="204"/>
        <v/>
      </c>
      <c r="AR780" s="133" t="str">
        <f t="shared" si="214"/>
        <v/>
      </c>
      <c r="AS780" s="7" t="str">
        <f>UPPER(IF($AH780="","",IF(COUNTIF($AS$34:$AS779,$AH780)&lt;1,$AH780,"")))</f>
        <v/>
      </c>
      <c r="AT780" s="133" t="str">
        <f t="shared" si="205"/>
        <v/>
      </c>
      <c r="AU780" s="19"/>
      <c r="AV780" s="16" t="str">
        <f t="shared" si="216"/>
        <v/>
      </c>
      <c r="AW780" s="134" t="str">
        <f t="shared" si="206"/>
        <v/>
      </c>
      <c r="AX780" s="5"/>
      <c r="AY780" s="144"/>
      <c r="AZ780" s="132" t="str">
        <f t="shared" si="207"/>
        <v/>
      </c>
      <c r="BA780" s="132" t="str">
        <f t="shared" si="208"/>
        <v/>
      </c>
      <c r="BB780" s="132" t="str">
        <f t="shared" si="217"/>
        <v/>
      </c>
      <c r="BC780" s="132" t="str">
        <f t="shared" si="209"/>
        <v/>
      </c>
      <c r="BD780" s="132" t="str">
        <f t="shared" si="210"/>
        <v/>
      </c>
      <c r="BE780" s="132" t="str">
        <f t="shared" si="215"/>
        <v/>
      </c>
      <c r="BF780" s="132" t="str">
        <f t="shared" si="211"/>
        <v/>
      </c>
      <c r="BG780" s="132" t="str">
        <f t="shared" si="212"/>
        <v/>
      </c>
      <c r="BI780" s="125"/>
    </row>
    <row r="781" spans="1:61" s="132" customFormat="1" ht="13">
      <c r="A781" s="125" t="str">
        <f t="shared" si="200"/>
        <v/>
      </c>
      <c r="B781" s="130" t="str">
        <f t="shared" si="201"/>
        <v/>
      </c>
      <c r="C781" s="9"/>
      <c r="D781" s="125">
        <v>747</v>
      </c>
      <c r="E781" s="125" t="str">
        <f t="shared" si="202"/>
        <v/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35"/>
      <c r="AI781" s="125" t="str">
        <f t="shared" si="203"/>
        <v/>
      </c>
      <c r="AJ781" s="18"/>
      <c r="AK781" s="35"/>
      <c r="AL781" s="5"/>
      <c r="AM781" s="5"/>
      <c r="AN781" s="5"/>
      <c r="AO781" s="5"/>
      <c r="AP781" s="5"/>
      <c r="AQ781" s="133" t="str">
        <f t="shared" si="204"/>
        <v/>
      </c>
      <c r="AR781" s="133" t="str">
        <f t="shared" si="214"/>
        <v/>
      </c>
      <c r="AS781" s="7" t="str">
        <f>UPPER(IF($AH781="","",IF(COUNTIF($AS$34:$AS780,$AH781)&lt;1,$AH781,"")))</f>
        <v/>
      </c>
      <c r="AT781" s="133" t="str">
        <f t="shared" si="205"/>
        <v/>
      </c>
      <c r="AU781" s="19"/>
      <c r="AV781" s="16" t="str">
        <f t="shared" si="216"/>
        <v/>
      </c>
      <c r="AW781" s="134" t="str">
        <f t="shared" si="206"/>
        <v/>
      </c>
      <c r="AX781" s="5"/>
      <c r="AY781" s="144"/>
      <c r="AZ781" s="132" t="str">
        <f t="shared" si="207"/>
        <v/>
      </c>
      <c r="BA781" s="132" t="str">
        <f t="shared" si="208"/>
        <v/>
      </c>
      <c r="BB781" s="132" t="str">
        <f t="shared" si="217"/>
        <v/>
      </c>
      <c r="BC781" s="132" t="str">
        <f t="shared" si="209"/>
        <v/>
      </c>
      <c r="BD781" s="132" t="str">
        <f t="shared" si="210"/>
        <v/>
      </c>
      <c r="BE781" s="132" t="str">
        <f t="shared" si="215"/>
        <v/>
      </c>
      <c r="BF781" s="132" t="str">
        <f t="shared" si="211"/>
        <v/>
      </c>
      <c r="BG781" s="132" t="str">
        <f t="shared" si="212"/>
        <v/>
      </c>
      <c r="BI781" s="125"/>
    </row>
    <row r="782" spans="1:61" s="132" customFormat="1" ht="13">
      <c r="A782" s="125" t="str">
        <f t="shared" si="200"/>
        <v/>
      </c>
      <c r="B782" s="130" t="str">
        <f t="shared" si="201"/>
        <v/>
      </c>
      <c r="C782" s="9"/>
      <c r="D782" s="125">
        <v>748</v>
      </c>
      <c r="E782" s="125" t="str">
        <f t="shared" si="202"/>
        <v/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35"/>
      <c r="AI782" s="125" t="str">
        <f t="shared" si="203"/>
        <v/>
      </c>
      <c r="AJ782" s="18"/>
      <c r="AK782" s="35"/>
      <c r="AL782" s="5"/>
      <c r="AM782" s="5"/>
      <c r="AN782" s="5"/>
      <c r="AO782" s="5"/>
      <c r="AP782" s="5"/>
      <c r="AQ782" s="133" t="str">
        <f t="shared" si="204"/>
        <v/>
      </c>
      <c r="AR782" s="133" t="str">
        <f t="shared" si="214"/>
        <v/>
      </c>
      <c r="AS782" s="7" t="str">
        <f>UPPER(IF($AH782="","",IF(COUNTIF($AS$34:$AS781,$AH782)&lt;1,$AH782,"")))</f>
        <v/>
      </c>
      <c r="AT782" s="133" t="str">
        <f t="shared" si="205"/>
        <v/>
      </c>
      <c r="AU782" s="19"/>
      <c r="AV782" s="16" t="str">
        <f t="shared" si="216"/>
        <v/>
      </c>
      <c r="AW782" s="134" t="str">
        <f t="shared" si="206"/>
        <v/>
      </c>
      <c r="AX782" s="5"/>
      <c r="AY782" s="144"/>
      <c r="AZ782" s="132" t="str">
        <f t="shared" si="207"/>
        <v/>
      </c>
      <c r="BA782" s="132" t="str">
        <f t="shared" si="208"/>
        <v/>
      </c>
      <c r="BB782" s="132" t="str">
        <f t="shared" si="217"/>
        <v/>
      </c>
      <c r="BC782" s="132" t="str">
        <f t="shared" si="209"/>
        <v/>
      </c>
      <c r="BD782" s="132" t="str">
        <f t="shared" si="210"/>
        <v/>
      </c>
      <c r="BE782" s="132" t="str">
        <f t="shared" si="215"/>
        <v/>
      </c>
      <c r="BF782" s="132" t="str">
        <f t="shared" si="211"/>
        <v/>
      </c>
      <c r="BG782" s="132" t="str">
        <f t="shared" si="212"/>
        <v/>
      </c>
      <c r="BI782" s="125"/>
    </row>
    <row r="783" spans="1:61" s="132" customFormat="1" ht="13">
      <c r="A783" s="125" t="str">
        <f t="shared" si="200"/>
        <v/>
      </c>
      <c r="B783" s="130" t="str">
        <f t="shared" si="201"/>
        <v/>
      </c>
      <c r="C783" s="9"/>
      <c r="D783" s="125">
        <v>749</v>
      </c>
      <c r="E783" s="125" t="str">
        <f t="shared" si="202"/>
        <v/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35"/>
      <c r="AI783" s="125" t="str">
        <f t="shared" si="203"/>
        <v/>
      </c>
      <c r="AJ783" s="18"/>
      <c r="AK783" s="35"/>
      <c r="AL783" s="5"/>
      <c r="AM783" s="5"/>
      <c r="AN783" s="5"/>
      <c r="AO783" s="5"/>
      <c r="AP783" s="5"/>
      <c r="AQ783" s="133" t="str">
        <f t="shared" si="204"/>
        <v/>
      </c>
      <c r="AR783" s="133" t="str">
        <f t="shared" si="214"/>
        <v/>
      </c>
      <c r="AS783" s="7" t="str">
        <f>UPPER(IF($AH783="","",IF(COUNTIF($AS$34:$AS782,$AH783)&lt;1,$AH783,"")))</f>
        <v/>
      </c>
      <c r="AT783" s="133" t="str">
        <f t="shared" si="205"/>
        <v/>
      </c>
      <c r="AU783" s="19"/>
      <c r="AV783" s="16" t="str">
        <f t="shared" si="216"/>
        <v/>
      </c>
      <c r="AW783" s="134" t="str">
        <f t="shared" si="206"/>
        <v/>
      </c>
      <c r="AX783" s="5"/>
      <c r="AY783" s="144"/>
      <c r="AZ783" s="132" t="str">
        <f t="shared" si="207"/>
        <v/>
      </c>
      <c r="BA783" s="132" t="str">
        <f t="shared" si="208"/>
        <v/>
      </c>
      <c r="BB783" s="132" t="str">
        <f t="shared" si="217"/>
        <v/>
      </c>
      <c r="BC783" s="132" t="str">
        <f t="shared" si="209"/>
        <v/>
      </c>
      <c r="BD783" s="132" t="str">
        <f t="shared" si="210"/>
        <v/>
      </c>
      <c r="BE783" s="132" t="str">
        <f t="shared" si="215"/>
        <v/>
      </c>
      <c r="BF783" s="132" t="str">
        <f t="shared" si="211"/>
        <v/>
      </c>
      <c r="BG783" s="132" t="str">
        <f t="shared" si="212"/>
        <v/>
      </c>
      <c r="BI783" s="125"/>
    </row>
    <row r="784" spans="1:61" s="132" customFormat="1" ht="13">
      <c r="A784" s="125" t="str">
        <f t="shared" si="200"/>
        <v/>
      </c>
      <c r="B784" s="130" t="str">
        <f t="shared" si="201"/>
        <v/>
      </c>
      <c r="C784" s="9"/>
      <c r="D784" s="125">
        <v>750</v>
      </c>
      <c r="E784" s="125" t="str">
        <f t="shared" si="202"/>
        <v/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35"/>
      <c r="AI784" s="125" t="str">
        <f t="shared" si="203"/>
        <v/>
      </c>
      <c r="AJ784" s="18"/>
      <c r="AK784" s="35"/>
      <c r="AL784" s="5"/>
      <c r="AM784" s="5"/>
      <c r="AN784" s="5"/>
      <c r="AO784" s="5"/>
      <c r="AP784" s="5"/>
      <c r="AQ784" s="133" t="str">
        <f t="shared" si="204"/>
        <v/>
      </c>
      <c r="AR784" s="133" t="str">
        <f t="shared" si="214"/>
        <v/>
      </c>
      <c r="AS784" s="7" t="str">
        <f>UPPER(IF($AH784="","",IF(COUNTIF($AS$34:$AS783,$AH784)&lt;1,$AH784,"")))</f>
        <v/>
      </c>
      <c r="AT784" s="133" t="str">
        <f t="shared" si="205"/>
        <v/>
      </c>
      <c r="AU784" s="19"/>
      <c r="AV784" s="16" t="str">
        <f t="shared" si="216"/>
        <v/>
      </c>
      <c r="AW784" s="134" t="str">
        <f t="shared" si="206"/>
        <v/>
      </c>
      <c r="AX784" s="5"/>
      <c r="AY784" s="144"/>
      <c r="AZ784" s="132" t="str">
        <f t="shared" si="207"/>
        <v/>
      </c>
      <c r="BA784" s="132" t="str">
        <f t="shared" si="208"/>
        <v/>
      </c>
      <c r="BB784" s="132" t="str">
        <f t="shared" si="217"/>
        <v/>
      </c>
      <c r="BC784" s="132" t="str">
        <f t="shared" si="209"/>
        <v/>
      </c>
      <c r="BD784" s="132" t="str">
        <f t="shared" si="210"/>
        <v/>
      </c>
      <c r="BE784" s="132" t="str">
        <f t="shared" si="215"/>
        <v/>
      </c>
      <c r="BF784" s="132" t="str">
        <f t="shared" si="211"/>
        <v/>
      </c>
      <c r="BG784" s="132" t="str">
        <f t="shared" si="212"/>
        <v/>
      </c>
      <c r="BI784" s="125"/>
    </row>
    <row r="785" spans="1:61" s="132" customFormat="1" ht="13">
      <c r="A785" s="125" t="str">
        <f t="shared" si="200"/>
        <v/>
      </c>
      <c r="B785" s="130" t="str">
        <f t="shared" si="201"/>
        <v/>
      </c>
      <c r="C785" s="9"/>
      <c r="D785" s="125">
        <v>751</v>
      </c>
      <c r="E785" s="125" t="str">
        <f t="shared" si="202"/>
        <v/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35"/>
      <c r="AI785" s="125" t="str">
        <f t="shared" si="203"/>
        <v/>
      </c>
      <c r="AJ785" s="18"/>
      <c r="AK785" s="35"/>
      <c r="AL785" s="5"/>
      <c r="AM785" s="5"/>
      <c r="AN785" s="5"/>
      <c r="AO785" s="5"/>
      <c r="AP785" s="5"/>
      <c r="AQ785" s="133" t="str">
        <f t="shared" si="204"/>
        <v/>
      </c>
      <c r="AR785" s="133" t="str">
        <f t="shared" si="214"/>
        <v/>
      </c>
      <c r="AS785" s="7" t="str">
        <f>UPPER(IF($AH785="","",IF(COUNTIF($AS$34:$AS784,$AH785)&lt;1,$AH785,"")))</f>
        <v/>
      </c>
      <c r="AT785" s="133" t="str">
        <f t="shared" si="205"/>
        <v/>
      </c>
      <c r="AU785" s="19"/>
      <c r="AV785" s="16" t="str">
        <f t="shared" si="216"/>
        <v/>
      </c>
      <c r="AW785" s="134" t="str">
        <f t="shared" si="206"/>
        <v/>
      </c>
      <c r="AX785" s="5"/>
      <c r="AY785" s="144"/>
      <c r="AZ785" s="132" t="str">
        <f t="shared" si="207"/>
        <v/>
      </c>
      <c r="BA785" s="132" t="str">
        <f t="shared" si="208"/>
        <v/>
      </c>
      <c r="BB785" s="132" t="str">
        <f t="shared" si="217"/>
        <v/>
      </c>
      <c r="BC785" s="132" t="str">
        <f t="shared" si="209"/>
        <v/>
      </c>
      <c r="BD785" s="132" t="str">
        <f t="shared" si="210"/>
        <v/>
      </c>
      <c r="BE785" s="132" t="str">
        <f t="shared" si="215"/>
        <v/>
      </c>
      <c r="BF785" s="132" t="str">
        <f t="shared" si="211"/>
        <v/>
      </c>
      <c r="BG785" s="132" t="str">
        <f t="shared" si="212"/>
        <v/>
      </c>
      <c r="BI785" s="125"/>
    </row>
    <row r="786" spans="1:61" s="132" customFormat="1" ht="13">
      <c r="A786" s="125" t="str">
        <f t="shared" si="200"/>
        <v/>
      </c>
      <c r="B786" s="130" t="str">
        <f t="shared" si="201"/>
        <v/>
      </c>
      <c r="C786" s="9"/>
      <c r="D786" s="125">
        <v>752</v>
      </c>
      <c r="E786" s="125" t="str">
        <f t="shared" si="202"/>
        <v/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35"/>
      <c r="AI786" s="125" t="str">
        <f t="shared" si="203"/>
        <v/>
      </c>
      <c r="AJ786" s="18"/>
      <c r="AK786" s="35"/>
      <c r="AL786" s="5"/>
      <c r="AM786" s="5"/>
      <c r="AN786" s="5"/>
      <c r="AO786" s="5"/>
      <c r="AP786" s="5"/>
      <c r="AQ786" s="133" t="str">
        <f t="shared" si="204"/>
        <v/>
      </c>
      <c r="AR786" s="133" t="str">
        <f t="shared" si="214"/>
        <v/>
      </c>
      <c r="AS786" s="7" t="str">
        <f>UPPER(IF($AH786="","",IF(COUNTIF($AS$34:$AS785,$AH786)&lt;1,$AH786,"")))</f>
        <v/>
      </c>
      <c r="AT786" s="133" t="str">
        <f t="shared" si="205"/>
        <v/>
      </c>
      <c r="AU786" s="19"/>
      <c r="AV786" s="16" t="str">
        <f t="shared" si="216"/>
        <v/>
      </c>
      <c r="AW786" s="134" t="str">
        <f t="shared" si="206"/>
        <v/>
      </c>
      <c r="AX786" s="5"/>
      <c r="AY786" s="144"/>
      <c r="AZ786" s="132" t="str">
        <f t="shared" si="207"/>
        <v/>
      </c>
      <c r="BA786" s="132" t="str">
        <f t="shared" si="208"/>
        <v/>
      </c>
      <c r="BB786" s="132" t="str">
        <f t="shared" si="217"/>
        <v/>
      </c>
      <c r="BC786" s="132" t="str">
        <f t="shared" si="209"/>
        <v/>
      </c>
      <c r="BD786" s="132" t="str">
        <f t="shared" si="210"/>
        <v/>
      </c>
      <c r="BE786" s="132" t="str">
        <f t="shared" si="215"/>
        <v/>
      </c>
      <c r="BF786" s="132" t="str">
        <f t="shared" si="211"/>
        <v/>
      </c>
      <c r="BG786" s="132" t="str">
        <f t="shared" si="212"/>
        <v/>
      </c>
      <c r="BI786" s="125"/>
    </row>
    <row r="787" spans="1:61" s="132" customFormat="1" ht="13">
      <c r="A787" s="125" t="str">
        <f t="shared" si="200"/>
        <v/>
      </c>
      <c r="B787" s="130" t="str">
        <f t="shared" si="201"/>
        <v/>
      </c>
      <c r="C787" s="9"/>
      <c r="D787" s="125">
        <v>753</v>
      </c>
      <c r="E787" s="125" t="str">
        <f t="shared" si="202"/>
        <v/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35"/>
      <c r="AI787" s="125" t="str">
        <f t="shared" si="203"/>
        <v/>
      </c>
      <c r="AJ787" s="18"/>
      <c r="AK787" s="35"/>
      <c r="AL787" s="5"/>
      <c r="AM787" s="5"/>
      <c r="AN787" s="5"/>
      <c r="AO787" s="5"/>
      <c r="AP787" s="5"/>
      <c r="AQ787" s="133" t="str">
        <f t="shared" si="204"/>
        <v/>
      </c>
      <c r="AR787" s="133" t="str">
        <f t="shared" si="214"/>
        <v/>
      </c>
      <c r="AS787" s="7" t="str">
        <f>UPPER(IF($AH787="","",IF(COUNTIF($AS$34:$AS786,$AH787)&lt;1,$AH787,"")))</f>
        <v/>
      </c>
      <c r="AT787" s="133" t="str">
        <f t="shared" si="205"/>
        <v/>
      </c>
      <c r="AU787" s="19"/>
      <c r="AV787" s="16" t="str">
        <f t="shared" si="216"/>
        <v/>
      </c>
      <c r="AW787" s="134" t="str">
        <f t="shared" si="206"/>
        <v/>
      </c>
      <c r="AX787" s="5"/>
      <c r="AY787" s="144"/>
      <c r="AZ787" s="132" t="str">
        <f t="shared" si="207"/>
        <v/>
      </c>
      <c r="BA787" s="132" t="str">
        <f t="shared" si="208"/>
        <v/>
      </c>
      <c r="BB787" s="132" t="str">
        <f t="shared" si="217"/>
        <v/>
      </c>
      <c r="BC787" s="132" t="str">
        <f t="shared" si="209"/>
        <v/>
      </c>
      <c r="BD787" s="132" t="str">
        <f t="shared" si="210"/>
        <v/>
      </c>
      <c r="BE787" s="132" t="str">
        <f t="shared" si="215"/>
        <v/>
      </c>
      <c r="BF787" s="132" t="str">
        <f t="shared" si="211"/>
        <v/>
      </c>
      <c r="BG787" s="132" t="str">
        <f t="shared" si="212"/>
        <v/>
      </c>
      <c r="BI787" s="125"/>
    </row>
    <row r="788" spans="1:61" s="132" customFormat="1" ht="13">
      <c r="A788" s="125" t="str">
        <f t="shared" si="200"/>
        <v/>
      </c>
      <c r="B788" s="130" t="str">
        <f t="shared" si="201"/>
        <v/>
      </c>
      <c r="C788" s="9"/>
      <c r="D788" s="125">
        <v>754</v>
      </c>
      <c r="E788" s="125" t="str">
        <f t="shared" si="202"/>
        <v/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35"/>
      <c r="AI788" s="125" t="str">
        <f t="shared" si="203"/>
        <v/>
      </c>
      <c r="AJ788" s="18"/>
      <c r="AK788" s="35"/>
      <c r="AL788" s="5"/>
      <c r="AM788" s="5"/>
      <c r="AN788" s="5"/>
      <c r="AO788" s="5"/>
      <c r="AP788" s="5"/>
      <c r="AQ788" s="133" t="str">
        <f t="shared" si="204"/>
        <v/>
      </c>
      <c r="AR788" s="133" t="str">
        <f t="shared" si="214"/>
        <v/>
      </c>
      <c r="AS788" s="7" t="str">
        <f>UPPER(IF($AH788="","",IF(COUNTIF($AS$34:$AS787,$AH788)&lt;1,$AH788,"")))</f>
        <v/>
      </c>
      <c r="AT788" s="133" t="str">
        <f t="shared" si="205"/>
        <v/>
      </c>
      <c r="AU788" s="19"/>
      <c r="AV788" s="16" t="str">
        <f t="shared" si="216"/>
        <v/>
      </c>
      <c r="AW788" s="134" t="str">
        <f t="shared" si="206"/>
        <v/>
      </c>
      <c r="AX788" s="5"/>
      <c r="AY788" s="144"/>
      <c r="AZ788" s="132" t="str">
        <f t="shared" si="207"/>
        <v/>
      </c>
      <c r="BA788" s="132" t="str">
        <f t="shared" si="208"/>
        <v/>
      </c>
      <c r="BB788" s="132" t="str">
        <f t="shared" si="217"/>
        <v/>
      </c>
      <c r="BC788" s="132" t="str">
        <f t="shared" si="209"/>
        <v/>
      </c>
      <c r="BD788" s="132" t="str">
        <f t="shared" si="210"/>
        <v/>
      </c>
      <c r="BE788" s="132" t="str">
        <f t="shared" si="215"/>
        <v/>
      </c>
      <c r="BF788" s="132" t="str">
        <f t="shared" si="211"/>
        <v/>
      </c>
      <c r="BG788" s="132" t="str">
        <f t="shared" si="212"/>
        <v/>
      </c>
      <c r="BI788" s="125"/>
    </row>
    <row r="789" spans="1:61" s="132" customFormat="1" ht="13">
      <c r="A789" s="125" t="str">
        <f t="shared" si="200"/>
        <v/>
      </c>
      <c r="B789" s="130" t="str">
        <f t="shared" si="201"/>
        <v/>
      </c>
      <c r="C789" s="9"/>
      <c r="D789" s="125">
        <v>755</v>
      </c>
      <c r="E789" s="125" t="str">
        <f t="shared" si="202"/>
        <v/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35"/>
      <c r="AI789" s="125" t="str">
        <f t="shared" si="203"/>
        <v/>
      </c>
      <c r="AJ789" s="18"/>
      <c r="AK789" s="35"/>
      <c r="AL789" s="5"/>
      <c r="AM789" s="5"/>
      <c r="AN789" s="5"/>
      <c r="AO789" s="5"/>
      <c r="AP789" s="5"/>
      <c r="AQ789" s="133" t="str">
        <f t="shared" si="204"/>
        <v/>
      </c>
      <c r="AR789" s="133" t="str">
        <f t="shared" si="214"/>
        <v/>
      </c>
      <c r="AS789" s="7" t="str">
        <f>UPPER(IF($AH789="","",IF(COUNTIF($AS$34:$AS788,$AH789)&lt;1,$AH789,"")))</f>
        <v/>
      </c>
      <c r="AT789" s="133" t="str">
        <f t="shared" si="205"/>
        <v/>
      </c>
      <c r="AU789" s="19"/>
      <c r="AV789" s="16" t="str">
        <f t="shared" si="216"/>
        <v/>
      </c>
      <c r="AW789" s="134" t="str">
        <f t="shared" si="206"/>
        <v/>
      </c>
      <c r="AX789" s="5"/>
      <c r="AY789" s="144"/>
      <c r="AZ789" s="132" t="str">
        <f t="shared" si="207"/>
        <v/>
      </c>
      <c r="BA789" s="132" t="str">
        <f t="shared" si="208"/>
        <v/>
      </c>
      <c r="BB789" s="132" t="str">
        <f t="shared" si="217"/>
        <v/>
      </c>
      <c r="BC789" s="132" t="str">
        <f t="shared" si="209"/>
        <v/>
      </c>
      <c r="BD789" s="132" t="str">
        <f t="shared" si="210"/>
        <v/>
      </c>
      <c r="BE789" s="132" t="str">
        <f t="shared" si="215"/>
        <v/>
      </c>
      <c r="BF789" s="132" t="str">
        <f t="shared" si="211"/>
        <v/>
      </c>
      <c r="BG789" s="132" t="str">
        <f t="shared" si="212"/>
        <v/>
      </c>
      <c r="BI789" s="125"/>
    </row>
    <row r="790" spans="1:61" s="132" customFormat="1" ht="13">
      <c r="A790" s="125" t="str">
        <f t="shared" si="200"/>
        <v/>
      </c>
      <c r="B790" s="130" t="str">
        <f t="shared" si="201"/>
        <v/>
      </c>
      <c r="C790" s="9"/>
      <c r="D790" s="125">
        <v>756</v>
      </c>
      <c r="E790" s="125" t="str">
        <f t="shared" si="202"/>
        <v/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35"/>
      <c r="AI790" s="125" t="str">
        <f t="shared" si="203"/>
        <v/>
      </c>
      <c r="AJ790" s="18"/>
      <c r="AK790" s="35"/>
      <c r="AL790" s="5"/>
      <c r="AM790" s="5"/>
      <c r="AN790" s="5"/>
      <c r="AO790" s="5"/>
      <c r="AP790" s="5"/>
      <c r="AQ790" s="133" t="str">
        <f t="shared" si="204"/>
        <v/>
      </c>
      <c r="AR790" s="133" t="str">
        <f t="shared" si="214"/>
        <v/>
      </c>
      <c r="AS790" s="7" t="str">
        <f>UPPER(IF($AH790="","",IF(COUNTIF($AS$34:$AS789,$AH790)&lt;1,$AH790,"")))</f>
        <v/>
      </c>
      <c r="AT790" s="133" t="str">
        <f t="shared" si="205"/>
        <v/>
      </c>
      <c r="AU790" s="19"/>
      <c r="AV790" s="16" t="str">
        <f t="shared" si="216"/>
        <v/>
      </c>
      <c r="AW790" s="134" t="str">
        <f t="shared" si="206"/>
        <v/>
      </c>
      <c r="AX790" s="5"/>
      <c r="AY790" s="144"/>
      <c r="AZ790" s="132" t="str">
        <f t="shared" si="207"/>
        <v/>
      </c>
      <c r="BA790" s="132" t="str">
        <f t="shared" si="208"/>
        <v/>
      </c>
      <c r="BB790" s="132" t="str">
        <f t="shared" si="217"/>
        <v/>
      </c>
      <c r="BC790" s="132" t="str">
        <f t="shared" si="209"/>
        <v/>
      </c>
      <c r="BD790" s="132" t="str">
        <f t="shared" si="210"/>
        <v/>
      </c>
      <c r="BE790" s="132" t="str">
        <f t="shared" si="215"/>
        <v/>
      </c>
      <c r="BF790" s="132" t="str">
        <f t="shared" si="211"/>
        <v/>
      </c>
      <c r="BG790" s="132" t="str">
        <f t="shared" si="212"/>
        <v/>
      </c>
      <c r="BI790" s="125"/>
    </row>
    <row r="791" spans="1:61" s="132" customFormat="1" ht="13">
      <c r="A791" s="125" t="str">
        <f t="shared" si="200"/>
        <v/>
      </c>
      <c r="B791" s="130" t="str">
        <f t="shared" si="201"/>
        <v/>
      </c>
      <c r="C791" s="9"/>
      <c r="D791" s="125">
        <v>757</v>
      </c>
      <c r="E791" s="125" t="str">
        <f t="shared" si="202"/>
        <v/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35"/>
      <c r="AI791" s="125" t="str">
        <f t="shared" si="203"/>
        <v/>
      </c>
      <c r="AJ791" s="18"/>
      <c r="AK791" s="35"/>
      <c r="AL791" s="5"/>
      <c r="AM791" s="5"/>
      <c r="AN791" s="5"/>
      <c r="AO791" s="5"/>
      <c r="AP791" s="5"/>
      <c r="AQ791" s="133" t="str">
        <f t="shared" si="204"/>
        <v/>
      </c>
      <c r="AR791" s="133" t="str">
        <f t="shared" si="214"/>
        <v/>
      </c>
      <c r="AS791" s="7" t="str">
        <f>UPPER(IF($AH791="","",IF(COUNTIF($AS$34:$AS790,$AH791)&lt;1,$AH791,"")))</f>
        <v/>
      </c>
      <c r="AT791" s="133" t="str">
        <f t="shared" si="205"/>
        <v/>
      </c>
      <c r="AU791" s="19"/>
      <c r="AV791" s="16" t="str">
        <f t="shared" si="216"/>
        <v/>
      </c>
      <c r="AW791" s="134" t="str">
        <f t="shared" si="206"/>
        <v/>
      </c>
      <c r="AX791" s="5"/>
      <c r="AY791" s="144"/>
      <c r="AZ791" s="132" t="str">
        <f t="shared" si="207"/>
        <v/>
      </c>
      <c r="BA791" s="132" t="str">
        <f t="shared" si="208"/>
        <v/>
      </c>
      <c r="BB791" s="132" t="str">
        <f t="shared" si="217"/>
        <v/>
      </c>
      <c r="BC791" s="132" t="str">
        <f t="shared" si="209"/>
        <v/>
      </c>
      <c r="BD791" s="132" t="str">
        <f t="shared" si="210"/>
        <v/>
      </c>
      <c r="BE791" s="132" t="str">
        <f t="shared" si="215"/>
        <v/>
      </c>
      <c r="BF791" s="132" t="str">
        <f t="shared" si="211"/>
        <v/>
      </c>
      <c r="BG791" s="132" t="str">
        <f t="shared" si="212"/>
        <v/>
      </c>
      <c r="BI791" s="125"/>
    </row>
    <row r="792" spans="1:61" s="132" customFormat="1" ht="13">
      <c r="A792" s="125" t="str">
        <f t="shared" si="200"/>
        <v/>
      </c>
      <c r="B792" s="130" t="str">
        <f t="shared" si="201"/>
        <v/>
      </c>
      <c r="C792" s="9"/>
      <c r="D792" s="125">
        <v>758</v>
      </c>
      <c r="E792" s="125" t="str">
        <f t="shared" si="202"/>
        <v/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35"/>
      <c r="AI792" s="125" t="str">
        <f t="shared" si="203"/>
        <v/>
      </c>
      <c r="AJ792" s="18"/>
      <c r="AK792" s="35"/>
      <c r="AL792" s="5"/>
      <c r="AM792" s="5"/>
      <c r="AN792" s="5"/>
      <c r="AO792" s="5"/>
      <c r="AP792" s="5"/>
      <c r="AQ792" s="133" t="str">
        <f t="shared" si="204"/>
        <v/>
      </c>
      <c r="AR792" s="133" t="str">
        <f t="shared" si="214"/>
        <v/>
      </c>
      <c r="AS792" s="7" t="str">
        <f>UPPER(IF($AH792="","",IF(COUNTIF($AS$34:$AS791,$AH792)&lt;1,$AH792,"")))</f>
        <v/>
      </c>
      <c r="AT792" s="133" t="str">
        <f t="shared" si="205"/>
        <v/>
      </c>
      <c r="AU792" s="19"/>
      <c r="AV792" s="16" t="str">
        <f t="shared" si="216"/>
        <v/>
      </c>
      <c r="AW792" s="134" t="str">
        <f t="shared" si="206"/>
        <v/>
      </c>
      <c r="AX792" s="5"/>
      <c r="AY792" s="144"/>
      <c r="AZ792" s="132" t="str">
        <f t="shared" si="207"/>
        <v/>
      </c>
      <c r="BA792" s="132" t="str">
        <f t="shared" si="208"/>
        <v/>
      </c>
      <c r="BB792" s="132" t="str">
        <f t="shared" si="217"/>
        <v/>
      </c>
      <c r="BC792" s="132" t="str">
        <f t="shared" si="209"/>
        <v/>
      </c>
      <c r="BD792" s="132" t="str">
        <f t="shared" si="210"/>
        <v/>
      </c>
      <c r="BE792" s="132" t="str">
        <f t="shared" si="215"/>
        <v/>
      </c>
      <c r="BF792" s="132" t="str">
        <f t="shared" si="211"/>
        <v/>
      </c>
      <c r="BG792" s="132" t="str">
        <f t="shared" si="212"/>
        <v/>
      </c>
      <c r="BI792" s="125"/>
    </row>
    <row r="793" spans="1:61" s="132" customFormat="1" ht="13">
      <c r="A793" s="125" t="str">
        <f t="shared" si="200"/>
        <v/>
      </c>
      <c r="B793" s="130" t="str">
        <f t="shared" si="201"/>
        <v/>
      </c>
      <c r="C793" s="9"/>
      <c r="D793" s="125">
        <v>759</v>
      </c>
      <c r="E793" s="125" t="str">
        <f t="shared" si="202"/>
        <v/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35"/>
      <c r="AI793" s="125" t="str">
        <f t="shared" si="203"/>
        <v/>
      </c>
      <c r="AJ793" s="18"/>
      <c r="AK793" s="35"/>
      <c r="AL793" s="5"/>
      <c r="AM793" s="5"/>
      <c r="AN793" s="5"/>
      <c r="AO793" s="5"/>
      <c r="AP793" s="5"/>
      <c r="AQ793" s="133" t="str">
        <f t="shared" si="204"/>
        <v/>
      </c>
      <c r="AR793" s="133" t="str">
        <f t="shared" si="214"/>
        <v/>
      </c>
      <c r="AS793" s="7" t="str">
        <f>UPPER(IF($AH793="","",IF(COUNTIF($AS$34:$AS792,$AH793)&lt;1,$AH793,"")))</f>
        <v/>
      </c>
      <c r="AT793" s="133" t="str">
        <f t="shared" si="205"/>
        <v/>
      </c>
      <c r="AU793" s="19"/>
      <c r="AV793" s="16" t="str">
        <f t="shared" si="216"/>
        <v/>
      </c>
      <c r="AW793" s="134" t="str">
        <f t="shared" si="206"/>
        <v/>
      </c>
      <c r="AX793" s="5"/>
      <c r="AY793" s="144"/>
      <c r="AZ793" s="132" t="str">
        <f t="shared" si="207"/>
        <v/>
      </c>
      <c r="BA793" s="132" t="str">
        <f t="shared" si="208"/>
        <v/>
      </c>
      <c r="BB793" s="132" t="str">
        <f t="shared" si="217"/>
        <v/>
      </c>
      <c r="BC793" s="132" t="str">
        <f t="shared" si="209"/>
        <v/>
      </c>
      <c r="BD793" s="132" t="str">
        <f t="shared" si="210"/>
        <v/>
      </c>
      <c r="BE793" s="132" t="str">
        <f t="shared" si="215"/>
        <v/>
      </c>
      <c r="BF793" s="132" t="str">
        <f t="shared" si="211"/>
        <v/>
      </c>
      <c r="BG793" s="132" t="str">
        <f t="shared" si="212"/>
        <v/>
      </c>
      <c r="BI793" s="125"/>
    </row>
    <row r="794" spans="1:61" s="132" customFormat="1" ht="13">
      <c r="A794" s="125" t="str">
        <f t="shared" si="200"/>
        <v/>
      </c>
      <c r="B794" s="130" t="str">
        <f t="shared" si="201"/>
        <v/>
      </c>
      <c r="C794" s="9"/>
      <c r="D794" s="125">
        <v>760</v>
      </c>
      <c r="E794" s="125" t="str">
        <f t="shared" si="202"/>
        <v/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35"/>
      <c r="AI794" s="125" t="str">
        <f t="shared" si="203"/>
        <v/>
      </c>
      <c r="AJ794" s="18"/>
      <c r="AK794" s="35"/>
      <c r="AL794" s="5"/>
      <c r="AM794" s="5"/>
      <c r="AN794" s="5"/>
      <c r="AO794" s="5"/>
      <c r="AP794" s="5"/>
      <c r="AQ794" s="133" t="str">
        <f t="shared" si="204"/>
        <v/>
      </c>
      <c r="AR794" s="133" t="str">
        <f t="shared" si="214"/>
        <v/>
      </c>
      <c r="AS794" s="7" t="str">
        <f>UPPER(IF($AH794="","",IF(COUNTIF($AS$34:$AS793,$AH794)&lt;1,$AH794,"")))</f>
        <v/>
      </c>
      <c r="AT794" s="133" t="str">
        <f t="shared" si="205"/>
        <v/>
      </c>
      <c r="AU794" s="19"/>
      <c r="AV794" s="16" t="str">
        <f t="shared" si="216"/>
        <v/>
      </c>
      <c r="AW794" s="134" t="str">
        <f t="shared" si="206"/>
        <v/>
      </c>
      <c r="AX794" s="5"/>
      <c r="AY794" s="144"/>
      <c r="AZ794" s="132" t="str">
        <f t="shared" si="207"/>
        <v/>
      </c>
      <c r="BA794" s="132" t="str">
        <f t="shared" si="208"/>
        <v/>
      </c>
      <c r="BB794" s="132" t="str">
        <f t="shared" si="217"/>
        <v/>
      </c>
      <c r="BC794" s="132" t="str">
        <f t="shared" si="209"/>
        <v/>
      </c>
      <c r="BD794" s="132" t="str">
        <f t="shared" si="210"/>
        <v/>
      </c>
      <c r="BE794" s="132" t="str">
        <f t="shared" si="215"/>
        <v/>
      </c>
      <c r="BF794" s="132" t="str">
        <f t="shared" si="211"/>
        <v/>
      </c>
      <c r="BG794" s="132" t="str">
        <f t="shared" si="212"/>
        <v/>
      </c>
      <c r="BI794" s="125"/>
    </row>
    <row r="795" spans="1:61" s="132" customFormat="1" ht="13">
      <c r="A795" s="125" t="str">
        <f t="shared" si="200"/>
        <v/>
      </c>
      <c r="B795" s="130" t="str">
        <f t="shared" si="201"/>
        <v/>
      </c>
      <c r="C795" s="9"/>
      <c r="D795" s="125">
        <v>761</v>
      </c>
      <c r="E795" s="125" t="str">
        <f t="shared" si="202"/>
        <v/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35"/>
      <c r="AI795" s="125" t="str">
        <f t="shared" si="203"/>
        <v/>
      </c>
      <c r="AJ795" s="18"/>
      <c r="AK795" s="35"/>
      <c r="AL795" s="5"/>
      <c r="AM795" s="5"/>
      <c r="AN795" s="5"/>
      <c r="AO795" s="5"/>
      <c r="AP795" s="5"/>
      <c r="AQ795" s="133" t="str">
        <f t="shared" si="204"/>
        <v/>
      </c>
      <c r="AR795" s="133" t="str">
        <f t="shared" si="214"/>
        <v/>
      </c>
      <c r="AS795" s="7" t="str">
        <f>UPPER(IF($AH795="","",IF(COUNTIF($AS$34:$AS794,$AH795)&lt;1,$AH795,"")))</f>
        <v/>
      </c>
      <c r="AT795" s="133" t="str">
        <f t="shared" si="205"/>
        <v/>
      </c>
      <c r="AU795" s="19"/>
      <c r="AV795" s="16" t="str">
        <f t="shared" si="216"/>
        <v/>
      </c>
      <c r="AW795" s="134" t="str">
        <f t="shared" si="206"/>
        <v/>
      </c>
      <c r="AX795" s="5"/>
      <c r="AY795" s="144"/>
      <c r="AZ795" s="132" t="str">
        <f t="shared" si="207"/>
        <v/>
      </c>
      <c r="BA795" s="132" t="str">
        <f t="shared" si="208"/>
        <v/>
      </c>
      <c r="BB795" s="132" t="str">
        <f t="shared" si="217"/>
        <v/>
      </c>
      <c r="BC795" s="132" t="str">
        <f t="shared" si="209"/>
        <v/>
      </c>
      <c r="BD795" s="132" t="str">
        <f t="shared" si="210"/>
        <v/>
      </c>
      <c r="BE795" s="132" t="str">
        <f t="shared" si="215"/>
        <v/>
      </c>
      <c r="BF795" s="132" t="str">
        <f t="shared" si="211"/>
        <v/>
      </c>
      <c r="BG795" s="132" t="str">
        <f t="shared" si="212"/>
        <v/>
      </c>
      <c r="BI795" s="125"/>
    </row>
    <row r="796" spans="1:61" s="132" customFormat="1" ht="13">
      <c r="A796" s="125" t="str">
        <f t="shared" si="200"/>
        <v/>
      </c>
      <c r="B796" s="130" t="str">
        <f t="shared" si="201"/>
        <v/>
      </c>
      <c r="C796" s="9"/>
      <c r="D796" s="125">
        <v>762</v>
      </c>
      <c r="E796" s="125" t="str">
        <f t="shared" si="202"/>
        <v/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35"/>
      <c r="AI796" s="125" t="str">
        <f t="shared" si="203"/>
        <v/>
      </c>
      <c r="AJ796" s="18"/>
      <c r="AK796" s="35"/>
      <c r="AL796" s="5"/>
      <c r="AM796" s="5"/>
      <c r="AN796" s="5"/>
      <c r="AO796" s="5"/>
      <c r="AP796" s="5"/>
      <c r="AQ796" s="133" t="str">
        <f t="shared" si="204"/>
        <v/>
      </c>
      <c r="AR796" s="133" t="str">
        <f t="shared" si="214"/>
        <v/>
      </c>
      <c r="AS796" s="7" t="str">
        <f>UPPER(IF($AH796="","",IF(COUNTIF($AS$34:$AS795,$AH796)&lt;1,$AH796,"")))</f>
        <v/>
      </c>
      <c r="AT796" s="133" t="str">
        <f t="shared" si="205"/>
        <v/>
      </c>
      <c r="AU796" s="19"/>
      <c r="AV796" s="16" t="str">
        <f t="shared" si="216"/>
        <v/>
      </c>
      <c r="AW796" s="134" t="str">
        <f t="shared" si="206"/>
        <v/>
      </c>
      <c r="AX796" s="5"/>
      <c r="AY796" s="144"/>
      <c r="AZ796" s="132" t="str">
        <f t="shared" si="207"/>
        <v/>
      </c>
      <c r="BA796" s="132" t="str">
        <f t="shared" si="208"/>
        <v/>
      </c>
      <c r="BB796" s="132" t="str">
        <f t="shared" si="217"/>
        <v/>
      </c>
      <c r="BC796" s="132" t="str">
        <f t="shared" si="209"/>
        <v/>
      </c>
      <c r="BD796" s="132" t="str">
        <f t="shared" si="210"/>
        <v/>
      </c>
      <c r="BE796" s="132" t="str">
        <f t="shared" si="215"/>
        <v/>
      </c>
      <c r="BF796" s="132" t="str">
        <f t="shared" si="211"/>
        <v/>
      </c>
      <c r="BG796" s="132" t="str">
        <f t="shared" si="212"/>
        <v/>
      </c>
      <c r="BI796" s="125"/>
    </row>
    <row r="797" spans="1:61" s="132" customFormat="1" ht="13">
      <c r="A797" s="125" t="str">
        <f t="shared" si="200"/>
        <v/>
      </c>
      <c r="B797" s="130" t="str">
        <f t="shared" si="201"/>
        <v/>
      </c>
      <c r="C797" s="9"/>
      <c r="D797" s="125">
        <v>763</v>
      </c>
      <c r="E797" s="125" t="str">
        <f t="shared" si="202"/>
        <v/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35"/>
      <c r="AI797" s="125" t="str">
        <f t="shared" si="203"/>
        <v/>
      </c>
      <c r="AJ797" s="18"/>
      <c r="AK797" s="35"/>
      <c r="AL797" s="5"/>
      <c r="AM797" s="5"/>
      <c r="AN797" s="5"/>
      <c r="AO797" s="5"/>
      <c r="AP797" s="5"/>
      <c r="AQ797" s="133" t="str">
        <f t="shared" si="204"/>
        <v/>
      </c>
      <c r="AR797" s="133" t="str">
        <f t="shared" si="214"/>
        <v/>
      </c>
      <c r="AS797" s="7" t="str">
        <f>UPPER(IF($AH797="","",IF(COUNTIF($AS$34:$AS796,$AH797)&lt;1,$AH797,"")))</f>
        <v/>
      </c>
      <c r="AT797" s="133" t="str">
        <f t="shared" si="205"/>
        <v/>
      </c>
      <c r="AU797" s="19"/>
      <c r="AV797" s="16" t="str">
        <f t="shared" si="216"/>
        <v/>
      </c>
      <c r="AW797" s="134" t="str">
        <f t="shared" si="206"/>
        <v/>
      </c>
      <c r="AX797" s="5"/>
      <c r="AY797" s="144"/>
      <c r="AZ797" s="132" t="str">
        <f t="shared" si="207"/>
        <v/>
      </c>
      <c r="BA797" s="132" t="str">
        <f t="shared" si="208"/>
        <v/>
      </c>
      <c r="BB797" s="132" t="str">
        <f t="shared" si="217"/>
        <v/>
      </c>
      <c r="BC797" s="132" t="str">
        <f t="shared" si="209"/>
        <v/>
      </c>
      <c r="BD797" s="132" t="str">
        <f t="shared" si="210"/>
        <v/>
      </c>
      <c r="BE797" s="132" t="str">
        <f t="shared" si="215"/>
        <v/>
      </c>
      <c r="BF797" s="132" t="str">
        <f t="shared" si="211"/>
        <v/>
      </c>
      <c r="BG797" s="132" t="str">
        <f t="shared" si="212"/>
        <v/>
      </c>
      <c r="BI797" s="125"/>
    </row>
    <row r="798" spans="1:61" s="132" customFormat="1" ht="13">
      <c r="A798" s="125" t="str">
        <f t="shared" si="200"/>
        <v/>
      </c>
      <c r="B798" s="130" t="str">
        <f t="shared" si="201"/>
        <v/>
      </c>
      <c r="C798" s="9"/>
      <c r="D798" s="125">
        <v>764</v>
      </c>
      <c r="E798" s="125" t="str">
        <f t="shared" si="202"/>
        <v/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35"/>
      <c r="AI798" s="125" t="str">
        <f t="shared" si="203"/>
        <v/>
      </c>
      <c r="AJ798" s="18"/>
      <c r="AK798" s="35"/>
      <c r="AL798" s="5"/>
      <c r="AM798" s="5"/>
      <c r="AN798" s="5"/>
      <c r="AO798" s="5"/>
      <c r="AP798" s="5"/>
      <c r="AQ798" s="133" t="str">
        <f t="shared" si="204"/>
        <v/>
      </c>
      <c r="AR798" s="133" t="str">
        <f t="shared" si="214"/>
        <v/>
      </c>
      <c r="AS798" s="7" t="str">
        <f>UPPER(IF($AH798="","",IF(COUNTIF($AS$34:$AS797,$AH798)&lt;1,$AH798,"")))</f>
        <v/>
      </c>
      <c r="AT798" s="133" t="str">
        <f t="shared" si="205"/>
        <v/>
      </c>
      <c r="AU798" s="19"/>
      <c r="AV798" s="16" t="str">
        <f t="shared" si="216"/>
        <v/>
      </c>
      <c r="AW798" s="134" t="str">
        <f t="shared" si="206"/>
        <v/>
      </c>
      <c r="AX798" s="5"/>
      <c r="AY798" s="144"/>
      <c r="AZ798" s="132" t="str">
        <f t="shared" si="207"/>
        <v/>
      </c>
      <c r="BA798" s="132" t="str">
        <f t="shared" si="208"/>
        <v/>
      </c>
      <c r="BB798" s="132" t="str">
        <f t="shared" si="217"/>
        <v/>
      </c>
      <c r="BC798" s="132" t="str">
        <f t="shared" si="209"/>
        <v/>
      </c>
      <c r="BD798" s="132" t="str">
        <f t="shared" si="210"/>
        <v/>
      </c>
      <c r="BE798" s="132" t="str">
        <f t="shared" si="215"/>
        <v/>
      </c>
      <c r="BF798" s="132" t="str">
        <f t="shared" si="211"/>
        <v/>
      </c>
      <c r="BG798" s="132" t="str">
        <f t="shared" si="212"/>
        <v/>
      </c>
      <c r="BI798" s="125"/>
    </row>
    <row r="799" spans="1:61" s="132" customFormat="1" ht="13">
      <c r="A799" s="125" t="str">
        <f t="shared" si="200"/>
        <v/>
      </c>
      <c r="B799" s="130" t="str">
        <f t="shared" si="201"/>
        <v/>
      </c>
      <c r="C799" s="9"/>
      <c r="D799" s="125">
        <v>765</v>
      </c>
      <c r="E799" s="125" t="str">
        <f t="shared" si="202"/>
        <v/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35"/>
      <c r="AI799" s="125" t="str">
        <f t="shared" si="203"/>
        <v/>
      </c>
      <c r="AJ799" s="18"/>
      <c r="AK799" s="35"/>
      <c r="AL799" s="5"/>
      <c r="AM799" s="5"/>
      <c r="AN799" s="5"/>
      <c r="AO799" s="5"/>
      <c r="AP799" s="5"/>
      <c r="AQ799" s="133" t="str">
        <f t="shared" si="204"/>
        <v/>
      </c>
      <c r="AR799" s="133" t="str">
        <f t="shared" si="214"/>
        <v/>
      </c>
      <c r="AS799" s="7" t="str">
        <f>UPPER(IF($AH799="","",IF(COUNTIF($AS$34:$AS798,$AH799)&lt;1,$AH799,"")))</f>
        <v/>
      </c>
      <c r="AT799" s="133" t="str">
        <f t="shared" si="205"/>
        <v/>
      </c>
      <c r="AU799" s="19"/>
      <c r="AV799" s="16" t="str">
        <f t="shared" si="216"/>
        <v/>
      </c>
      <c r="AW799" s="134" t="str">
        <f t="shared" si="206"/>
        <v/>
      </c>
      <c r="AX799" s="5"/>
      <c r="AY799" s="144"/>
      <c r="AZ799" s="132" t="str">
        <f t="shared" si="207"/>
        <v/>
      </c>
      <c r="BA799" s="132" t="str">
        <f t="shared" si="208"/>
        <v/>
      </c>
      <c r="BB799" s="132" t="str">
        <f t="shared" si="217"/>
        <v/>
      </c>
      <c r="BC799" s="132" t="str">
        <f t="shared" si="209"/>
        <v/>
      </c>
      <c r="BD799" s="132" t="str">
        <f t="shared" si="210"/>
        <v/>
      </c>
      <c r="BE799" s="132" t="str">
        <f t="shared" si="215"/>
        <v/>
      </c>
      <c r="BF799" s="132" t="str">
        <f t="shared" si="211"/>
        <v/>
      </c>
      <c r="BG799" s="132" t="str">
        <f t="shared" si="212"/>
        <v/>
      </c>
      <c r="BI799" s="125"/>
    </row>
    <row r="800" spans="1:61" s="132" customFormat="1" ht="13">
      <c r="A800" s="125" t="str">
        <f t="shared" si="200"/>
        <v/>
      </c>
      <c r="B800" s="130" t="str">
        <f t="shared" si="201"/>
        <v/>
      </c>
      <c r="C800" s="9"/>
      <c r="D800" s="125">
        <v>766</v>
      </c>
      <c r="E800" s="125" t="str">
        <f t="shared" si="202"/>
        <v/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35"/>
      <c r="AI800" s="125" t="str">
        <f t="shared" si="203"/>
        <v/>
      </c>
      <c r="AJ800" s="18"/>
      <c r="AK800" s="35"/>
      <c r="AL800" s="5"/>
      <c r="AM800" s="5"/>
      <c r="AN800" s="5"/>
      <c r="AO800" s="5"/>
      <c r="AP800" s="5"/>
      <c r="AQ800" s="133" t="str">
        <f t="shared" si="204"/>
        <v/>
      </c>
      <c r="AR800" s="133" t="str">
        <f t="shared" si="214"/>
        <v/>
      </c>
      <c r="AS800" s="7" t="str">
        <f>UPPER(IF($AH800="","",IF(COUNTIF($AS$34:$AS799,$AH800)&lt;1,$AH800,"")))</f>
        <v/>
      </c>
      <c r="AT800" s="133" t="str">
        <f t="shared" si="205"/>
        <v/>
      </c>
      <c r="AU800" s="19"/>
      <c r="AV800" s="16" t="str">
        <f t="shared" si="216"/>
        <v/>
      </c>
      <c r="AW800" s="134" t="str">
        <f t="shared" si="206"/>
        <v/>
      </c>
      <c r="AX800" s="5"/>
      <c r="AY800" s="144"/>
      <c r="AZ800" s="132" t="str">
        <f t="shared" si="207"/>
        <v/>
      </c>
      <c r="BA800" s="132" t="str">
        <f t="shared" si="208"/>
        <v/>
      </c>
      <c r="BB800" s="132" t="str">
        <f t="shared" si="217"/>
        <v/>
      </c>
      <c r="BC800" s="132" t="str">
        <f t="shared" si="209"/>
        <v/>
      </c>
      <c r="BD800" s="132" t="str">
        <f t="shared" si="210"/>
        <v/>
      </c>
      <c r="BE800" s="132" t="str">
        <f t="shared" si="215"/>
        <v/>
      </c>
      <c r="BF800" s="132" t="str">
        <f t="shared" si="211"/>
        <v/>
      </c>
      <c r="BG800" s="132" t="str">
        <f t="shared" si="212"/>
        <v/>
      </c>
      <c r="BI800" s="125"/>
    </row>
    <row r="801" spans="1:61" s="132" customFormat="1" ht="13">
      <c r="A801" s="125" t="str">
        <f t="shared" si="200"/>
        <v/>
      </c>
      <c r="B801" s="130" t="str">
        <f t="shared" si="201"/>
        <v/>
      </c>
      <c r="C801" s="9"/>
      <c r="D801" s="125">
        <v>767</v>
      </c>
      <c r="E801" s="125" t="str">
        <f t="shared" si="202"/>
        <v/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35"/>
      <c r="AI801" s="125" t="str">
        <f t="shared" si="203"/>
        <v/>
      </c>
      <c r="AJ801" s="18"/>
      <c r="AK801" s="35"/>
      <c r="AL801" s="5"/>
      <c r="AM801" s="5"/>
      <c r="AN801" s="5"/>
      <c r="AO801" s="5"/>
      <c r="AP801" s="5"/>
      <c r="AQ801" s="133" t="str">
        <f t="shared" si="204"/>
        <v/>
      </c>
      <c r="AR801" s="133" t="str">
        <f t="shared" si="214"/>
        <v/>
      </c>
      <c r="AS801" s="7" t="str">
        <f>UPPER(IF($AH801="","",IF(COUNTIF($AS$34:$AS800,$AH801)&lt;1,$AH801,"")))</f>
        <v/>
      </c>
      <c r="AT801" s="133" t="str">
        <f t="shared" si="205"/>
        <v/>
      </c>
      <c r="AU801" s="19"/>
      <c r="AV801" s="16" t="str">
        <f t="shared" si="216"/>
        <v/>
      </c>
      <c r="AW801" s="134" t="str">
        <f t="shared" si="206"/>
        <v/>
      </c>
      <c r="AX801" s="5"/>
      <c r="AY801" s="144"/>
      <c r="AZ801" s="132" t="str">
        <f t="shared" si="207"/>
        <v/>
      </c>
      <c r="BA801" s="132" t="str">
        <f t="shared" si="208"/>
        <v/>
      </c>
      <c r="BB801" s="132" t="str">
        <f t="shared" si="217"/>
        <v/>
      </c>
      <c r="BC801" s="132" t="str">
        <f t="shared" si="209"/>
        <v/>
      </c>
      <c r="BD801" s="132" t="str">
        <f t="shared" si="210"/>
        <v/>
      </c>
      <c r="BE801" s="132" t="str">
        <f t="shared" si="215"/>
        <v/>
      </c>
      <c r="BF801" s="132" t="str">
        <f t="shared" si="211"/>
        <v/>
      </c>
      <c r="BG801" s="132" t="str">
        <f t="shared" si="212"/>
        <v/>
      </c>
      <c r="BI801" s="125"/>
    </row>
    <row r="802" spans="1:61" s="132" customFormat="1" ht="13">
      <c r="A802" s="125" t="str">
        <f t="shared" si="200"/>
        <v/>
      </c>
      <c r="B802" s="130" t="str">
        <f t="shared" si="201"/>
        <v/>
      </c>
      <c r="C802" s="9"/>
      <c r="D802" s="125">
        <v>768</v>
      </c>
      <c r="E802" s="125" t="str">
        <f t="shared" si="202"/>
        <v/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35"/>
      <c r="AI802" s="125" t="str">
        <f t="shared" si="203"/>
        <v/>
      </c>
      <c r="AJ802" s="18"/>
      <c r="AK802" s="35"/>
      <c r="AL802" s="5"/>
      <c r="AM802" s="5"/>
      <c r="AN802" s="5"/>
      <c r="AO802" s="5"/>
      <c r="AP802" s="5"/>
      <c r="AQ802" s="133" t="str">
        <f t="shared" si="204"/>
        <v/>
      </c>
      <c r="AR802" s="133" t="str">
        <f t="shared" si="214"/>
        <v/>
      </c>
      <c r="AS802" s="7" t="str">
        <f>UPPER(IF($AH802="","",IF(COUNTIF($AS$34:$AS801,$AH802)&lt;1,$AH802,"")))</f>
        <v/>
      </c>
      <c r="AT802" s="133" t="str">
        <f t="shared" si="205"/>
        <v/>
      </c>
      <c r="AU802" s="19"/>
      <c r="AV802" s="16" t="str">
        <f t="shared" si="216"/>
        <v/>
      </c>
      <c r="AW802" s="134" t="str">
        <f t="shared" si="206"/>
        <v/>
      </c>
      <c r="AX802" s="5"/>
      <c r="AY802" s="144"/>
      <c r="AZ802" s="132" t="str">
        <f t="shared" si="207"/>
        <v/>
      </c>
      <c r="BA802" s="132" t="str">
        <f t="shared" si="208"/>
        <v/>
      </c>
      <c r="BB802" s="132" t="str">
        <f t="shared" si="217"/>
        <v/>
      </c>
      <c r="BC802" s="132" t="str">
        <f t="shared" si="209"/>
        <v/>
      </c>
      <c r="BD802" s="132" t="str">
        <f t="shared" si="210"/>
        <v/>
      </c>
      <c r="BE802" s="132" t="str">
        <f t="shared" si="215"/>
        <v/>
      </c>
      <c r="BF802" s="132" t="str">
        <f t="shared" si="211"/>
        <v/>
      </c>
      <c r="BG802" s="132" t="str">
        <f t="shared" si="212"/>
        <v/>
      </c>
      <c r="BI802" s="125"/>
    </row>
    <row r="803" spans="1:61" s="132" customFormat="1" ht="13">
      <c r="A803" s="125" t="str">
        <f t="shared" ref="A803:A866" si="218">UPPER(IF($I803="","",IF($I803&lt;$D$4,$H803&amp;"O",IF($H803="M",VLOOKUP($I803,$D$4:$F$11,2,0),IF($H803="F",VLOOKUP($I803,$D$4:$F$11,3,0))))))</f>
        <v/>
      </c>
      <c r="B803" s="130" t="str">
        <f t="shared" ref="B803:B866" si="219">IF(G803="","",IF(C803="","X",E803&amp;TEXT(C803,"000")))</f>
        <v/>
      </c>
      <c r="C803" s="9"/>
      <c r="D803" s="125">
        <v>769</v>
      </c>
      <c r="E803" s="125" t="str">
        <f t="shared" ref="E803:E866" si="220">IF(COUNTA($R803:$W803)&gt;0,$H803&amp;"O",IF(COUNTA($Z803:$AB803)&gt;0,$H803&amp;"O",IF($AY803="OPEN",$H803&amp;"O",$A803)))</f>
        <v/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35"/>
      <c r="AI803" s="125" t="str">
        <f t="shared" ref="AI803:AI866" si="221">IF(AH803="","",IF(COUNTIF(AH$35:AH$1035,$AH803)&lt;4,"每隊最少4人",IF(COUNTIF(AH$35:AH$1035,AH803)&gt;6,"每隊最多6人",COUNTIF(AH$35:AH$1035,AH803))))</f>
        <v/>
      </c>
      <c r="AJ803" s="18"/>
      <c r="AK803" s="35"/>
      <c r="AL803" s="5"/>
      <c r="AM803" s="5"/>
      <c r="AN803" s="5"/>
      <c r="AO803" s="5"/>
      <c r="AP803" s="5"/>
      <c r="AQ803" s="133" t="str">
        <f t="shared" ref="AQ803:AQ866" si="222">IF($I803="","",IF(COUNTA(L803:AE803)&gt;3,"超過3項個人項目",IF(COUNTA(L803:AE803)=0,"最少選1個人項目",IF(AL803="Y",0,IF(COUNTA(AK803)=1,COUNTA(L803:AE803)*($AQ$31+$AQ$32)+$AQ$30,IF(COUNTA(AK803)=0,COUNTA(L803:AE803)*($AQ$31+$AQ$30),"Error"))))))</f>
        <v/>
      </c>
      <c r="AR803" s="133" t="str">
        <f t="shared" si="214"/>
        <v/>
      </c>
      <c r="AS803" s="7" t="str">
        <f>UPPER(IF($AH803="","",IF(COUNTIF($AS$34:$AS802,$AH803)&lt;1,$AH803,"")))</f>
        <v/>
      </c>
      <c r="AT803" s="133" t="str">
        <f t="shared" ref="AT803:AT866" si="223">IF(E803="","",IF(AJ803="",AQ803+AR803+AU803,AQ803+AR803+AU803+$AJ$34))</f>
        <v/>
      </c>
      <c r="AU803" s="19"/>
      <c r="AV803" s="16" t="str">
        <f t="shared" si="216"/>
        <v/>
      </c>
      <c r="AW803" s="134" t="str">
        <f t="shared" ref="AW803:AW866" si="224">IF(AT803="","",IF(AV803-AT803=0,"",AV803-AT803))</f>
        <v/>
      </c>
      <c r="AX803" s="5"/>
      <c r="AY803" s="144"/>
      <c r="AZ803" s="132" t="str">
        <f t="shared" ref="AZ803:AZ866" si="225">B803</f>
        <v/>
      </c>
      <c r="BA803" s="132" t="str">
        <f t="shared" ref="BA803:BA866" si="226">E803</f>
        <v/>
      </c>
      <c r="BB803" s="132" t="str">
        <f t="shared" si="217"/>
        <v/>
      </c>
      <c r="BC803" s="132" t="str">
        <f t="shared" ref="BC803:BC866" si="227">UPPER(TRIM($G803))</f>
        <v/>
      </c>
      <c r="BD803" s="132" t="str">
        <f t="shared" ref="BD803:BD866" si="228">UPPER(TRIM(CONCATENATE(L803&amp;" ",M803&amp;" ",N803&amp;" ",O803&amp;" ",P803&amp;" ",Q803&amp;" ",R803&amp;" ",S803&amp;" ",T803&amp;" ",U803&amp;" ",V803&amp;" ",W803&amp;" ",X803&amp;" ",Y803&amp;" ",Z803&amp;" ",AA803&amp;" ",AB803&amp;" ",AC803&amp;" ",AD803&amp;" ",AE803&amp;" ",AF803&amp;" ",AG803)))</f>
        <v/>
      </c>
      <c r="BE803" s="132" t="str">
        <f t="shared" si="215"/>
        <v/>
      </c>
      <c r="BF803" s="132" t="str">
        <f t="shared" ref="BF803:BF866" si="229">IF(AN803="","",UPPER(AN803))</f>
        <v/>
      </c>
      <c r="BG803" s="132" t="str">
        <f t="shared" ref="BG803:BG866" si="230">IF(AO803="","",PROPER(AO803))</f>
        <v/>
      </c>
      <c r="BI803" s="125"/>
    </row>
    <row r="804" spans="1:61" s="132" customFormat="1" ht="13">
      <c r="A804" s="125" t="str">
        <f t="shared" si="218"/>
        <v/>
      </c>
      <c r="B804" s="130" t="str">
        <f t="shared" si="219"/>
        <v/>
      </c>
      <c r="C804" s="9"/>
      <c r="D804" s="125">
        <v>770</v>
      </c>
      <c r="E804" s="125" t="str">
        <f t="shared" si="220"/>
        <v/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35"/>
      <c r="AI804" s="125" t="str">
        <f t="shared" si="221"/>
        <v/>
      </c>
      <c r="AJ804" s="18"/>
      <c r="AK804" s="35"/>
      <c r="AL804" s="5"/>
      <c r="AM804" s="5"/>
      <c r="AN804" s="5"/>
      <c r="AO804" s="5"/>
      <c r="AP804" s="5"/>
      <c r="AQ804" s="133" t="str">
        <f t="shared" si="222"/>
        <v/>
      </c>
      <c r="AR804" s="133" t="str">
        <f t="shared" ref="AR804:AR867" si="231">IF(I805="","",IF(COUNTA(AF804:AG804)&gt;1,"只可選1項接力",IF(AS804="",0,$AR$31)))</f>
        <v/>
      </c>
      <c r="AS804" s="7" t="str">
        <f>UPPER(IF($AH804="","",IF(COUNTIF($AS$34:$AS803,$AH804)&lt;1,$AH804,"")))</f>
        <v/>
      </c>
      <c r="AT804" s="133" t="str">
        <f t="shared" si="223"/>
        <v/>
      </c>
      <c r="AU804" s="19"/>
      <c r="AV804" s="16" t="str">
        <f t="shared" si="216"/>
        <v/>
      </c>
      <c r="AW804" s="134" t="str">
        <f t="shared" si="224"/>
        <v/>
      </c>
      <c r="AX804" s="5"/>
      <c r="AY804" s="144"/>
      <c r="AZ804" s="132" t="str">
        <f t="shared" si="225"/>
        <v/>
      </c>
      <c r="BA804" s="132" t="str">
        <f t="shared" si="226"/>
        <v/>
      </c>
      <c r="BB804" s="132" t="str">
        <f t="shared" si="217"/>
        <v/>
      </c>
      <c r="BC804" s="132" t="str">
        <f t="shared" si="227"/>
        <v/>
      </c>
      <c r="BD804" s="132" t="str">
        <f t="shared" si="228"/>
        <v/>
      </c>
      <c r="BE804" s="132" t="str">
        <f t="shared" ref="BE804:BE867" si="232">IF(AH804="","",UPPER(AH804))</f>
        <v/>
      </c>
      <c r="BF804" s="132" t="str">
        <f t="shared" si="229"/>
        <v/>
      </c>
      <c r="BG804" s="132" t="str">
        <f t="shared" si="230"/>
        <v/>
      </c>
      <c r="BI804" s="125"/>
    </row>
    <row r="805" spans="1:61" s="132" customFormat="1" ht="13">
      <c r="A805" s="125" t="str">
        <f t="shared" si="218"/>
        <v/>
      </c>
      <c r="B805" s="130" t="str">
        <f t="shared" si="219"/>
        <v/>
      </c>
      <c r="C805" s="9"/>
      <c r="D805" s="125">
        <v>771</v>
      </c>
      <c r="E805" s="125" t="str">
        <f t="shared" si="220"/>
        <v/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35"/>
      <c r="AI805" s="125" t="str">
        <f t="shared" si="221"/>
        <v/>
      </c>
      <c r="AJ805" s="18"/>
      <c r="AK805" s="35"/>
      <c r="AL805" s="5"/>
      <c r="AM805" s="5"/>
      <c r="AN805" s="5"/>
      <c r="AO805" s="5"/>
      <c r="AP805" s="5"/>
      <c r="AQ805" s="133" t="str">
        <f t="shared" si="222"/>
        <v/>
      </c>
      <c r="AR805" s="133" t="str">
        <f t="shared" si="231"/>
        <v/>
      </c>
      <c r="AS805" s="7" t="str">
        <f>UPPER(IF($AH805="","",IF(COUNTIF($AS$34:$AS804,$AH805)&lt;1,$AH805,"")))</f>
        <v/>
      </c>
      <c r="AT805" s="133" t="str">
        <f t="shared" si="223"/>
        <v/>
      </c>
      <c r="AU805" s="19"/>
      <c r="AV805" s="16" t="str">
        <f t="shared" ref="AV805:AV868" si="233">IF(AT805="","",AT805)</f>
        <v/>
      </c>
      <c r="AW805" s="134" t="str">
        <f t="shared" si="224"/>
        <v/>
      </c>
      <c r="AX805" s="5"/>
      <c r="AY805" s="144"/>
      <c r="AZ805" s="132" t="str">
        <f t="shared" si="225"/>
        <v/>
      </c>
      <c r="BA805" s="132" t="str">
        <f t="shared" si="226"/>
        <v/>
      </c>
      <c r="BB805" s="132" t="str">
        <f t="shared" si="217"/>
        <v/>
      </c>
      <c r="BC805" s="132" t="str">
        <f t="shared" si="227"/>
        <v/>
      </c>
      <c r="BD805" s="132" t="str">
        <f t="shared" si="228"/>
        <v/>
      </c>
      <c r="BE805" s="132" t="str">
        <f t="shared" si="232"/>
        <v/>
      </c>
      <c r="BF805" s="132" t="str">
        <f t="shared" si="229"/>
        <v/>
      </c>
      <c r="BG805" s="132" t="str">
        <f t="shared" si="230"/>
        <v/>
      </c>
      <c r="BI805" s="125"/>
    </row>
    <row r="806" spans="1:61" s="132" customFormat="1" ht="13">
      <c r="A806" s="125" t="str">
        <f t="shared" si="218"/>
        <v/>
      </c>
      <c r="B806" s="130" t="str">
        <f t="shared" si="219"/>
        <v/>
      </c>
      <c r="C806" s="9"/>
      <c r="D806" s="125">
        <v>772</v>
      </c>
      <c r="E806" s="125" t="str">
        <f t="shared" si="220"/>
        <v/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35"/>
      <c r="AI806" s="125" t="str">
        <f t="shared" si="221"/>
        <v/>
      </c>
      <c r="AJ806" s="18"/>
      <c r="AK806" s="35"/>
      <c r="AL806" s="5"/>
      <c r="AM806" s="5"/>
      <c r="AN806" s="5"/>
      <c r="AO806" s="5"/>
      <c r="AP806" s="5"/>
      <c r="AQ806" s="133" t="str">
        <f t="shared" si="222"/>
        <v/>
      </c>
      <c r="AR806" s="133" t="str">
        <f t="shared" si="231"/>
        <v/>
      </c>
      <c r="AS806" s="7" t="str">
        <f>UPPER(IF($AH806="","",IF(COUNTIF($AS$34:$AS805,$AH806)&lt;1,$AH806,"")))</f>
        <v/>
      </c>
      <c r="AT806" s="133" t="str">
        <f t="shared" si="223"/>
        <v/>
      </c>
      <c r="AU806" s="19"/>
      <c r="AV806" s="16" t="str">
        <f t="shared" si="233"/>
        <v/>
      </c>
      <c r="AW806" s="134" t="str">
        <f t="shared" si="224"/>
        <v/>
      </c>
      <c r="AX806" s="5"/>
      <c r="AY806" s="144"/>
      <c r="AZ806" s="132" t="str">
        <f t="shared" si="225"/>
        <v/>
      </c>
      <c r="BA806" s="132" t="str">
        <f t="shared" si="226"/>
        <v/>
      </c>
      <c r="BB806" s="132" t="str">
        <f t="shared" si="217"/>
        <v/>
      </c>
      <c r="BC806" s="132" t="str">
        <f t="shared" si="227"/>
        <v/>
      </c>
      <c r="BD806" s="132" t="str">
        <f t="shared" si="228"/>
        <v/>
      </c>
      <c r="BE806" s="132" t="str">
        <f t="shared" si="232"/>
        <v/>
      </c>
      <c r="BF806" s="132" t="str">
        <f t="shared" si="229"/>
        <v/>
      </c>
      <c r="BG806" s="132" t="str">
        <f t="shared" si="230"/>
        <v/>
      </c>
      <c r="BI806" s="125"/>
    </row>
    <row r="807" spans="1:61" s="132" customFormat="1" ht="13">
      <c r="A807" s="125" t="str">
        <f t="shared" si="218"/>
        <v/>
      </c>
      <c r="B807" s="130" t="str">
        <f t="shared" si="219"/>
        <v/>
      </c>
      <c r="C807" s="9"/>
      <c r="D807" s="125">
        <v>773</v>
      </c>
      <c r="E807" s="125" t="str">
        <f t="shared" si="220"/>
        <v/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35"/>
      <c r="AI807" s="125" t="str">
        <f t="shared" si="221"/>
        <v/>
      </c>
      <c r="AJ807" s="18"/>
      <c r="AK807" s="35"/>
      <c r="AL807" s="5"/>
      <c r="AM807" s="5"/>
      <c r="AN807" s="5"/>
      <c r="AO807" s="5"/>
      <c r="AP807" s="5"/>
      <c r="AQ807" s="133" t="str">
        <f t="shared" si="222"/>
        <v/>
      </c>
      <c r="AR807" s="133" t="str">
        <f t="shared" si="231"/>
        <v/>
      </c>
      <c r="AS807" s="7" t="str">
        <f>UPPER(IF($AH807="","",IF(COUNTIF($AS$34:$AS806,$AH807)&lt;1,$AH807,"")))</f>
        <v/>
      </c>
      <c r="AT807" s="133" t="str">
        <f t="shared" si="223"/>
        <v/>
      </c>
      <c r="AU807" s="19"/>
      <c r="AV807" s="16" t="str">
        <f t="shared" si="233"/>
        <v/>
      </c>
      <c r="AW807" s="134" t="str">
        <f t="shared" si="224"/>
        <v/>
      </c>
      <c r="AX807" s="5"/>
      <c r="AY807" s="144"/>
      <c r="AZ807" s="132" t="str">
        <f t="shared" si="225"/>
        <v/>
      </c>
      <c r="BA807" s="132" t="str">
        <f t="shared" si="226"/>
        <v/>
      </c>
      <c r="BB807" s="132" t="str">
        <f t="shared" si="217"/>
        <v/>
      </c>
      <c r="BC807" s="132" t="str">
        <f t="shared" si="227"/>
        <v/>
      </c>
      <c r="BD807" s="132" t="str">
        <f t="shared" si="228"/>
        <v/>
      </c>
      <c r="BE807" s="132" t="str">
        <f t="shared" si="232"/>
        <v/>
      </c>
      <c r="BF807" s="132" t="str">
        <f t="shared" si="229"/>
        <v/>
      </c>
      <c r="BG807" s="132" t="str">
        <f t="shared" si="230"/>
        <v/>
      </c>
      <c r="BI807" s="125"/>
    </row>
    <row r="808" spans="1:61" s="132" customFormat="1" ht="13">
      <c r="A808" s="125" t="str">
        <f t="shared" si="218"/>
        <v/>
      </c>
      <c r="B808" s="130" t="str">
        <f t="shared" si="219"/>
        <v/>
      </c>
      <c r="C808" s="9"/>
      <c r="D808" s="125">
        <v>774</v>
      </c>
      <c r="E808" s="125" t="str">
        <f t="shared" si="220"/>
        <v/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35"/>
      <c r="AI808" s="125" t="str">
        <f t="shared" si="221"/>
        <v/>
      </c>
      <c r="AJ808" s="18"/>
      <c r="AK808" s="35"/>
      <c r="AL808" s="5"/>
      <c r="AM808" s="5"/>
      <c r="AN808" s="5"/>
      <c r="AO808" s="5"/>
      <c r="AP808" s="5"/>
      <c r="AQ808" s="133" t="str">
        <f t="shared" si="222"/>
        <v/>
      </c>
      <c r="AR808" s="133" t="str">
        <f t="shared" si="231"/>
        <v/>
      </c>
      <c r="AS808" s="7" t="str">
        <f>UPPER(IF($AH808="","",IF(COUNTIF($AS$34:$AS807,$AH808)&lt;1,$AH808,"")))</f>
        <v/>
      </c>
      <c r="AT808" s="133" t="str">
        <f t="shared" si="223"/>
        <v/>
      </c>
      <c r="AU808" s="19"/>
      <c r="AV808" s="16" t="str">
        <f t="shared" si="233"/>
        <v/>
      </c>
      <c r="AW808" s="134" t="str">
        <f t="shared" si="224"/>
        <v/>
      </c>
      <c r="AX808" s="5"/>
      <c r="AY808" s="144"/>
      <c r="AZ808" s="132" t="str">
        <f t="shared" si="225"/>
        <v/>
      </c>
      <c r="BA808" s="132" t="str">
        <f t="shared" si="226"/>
        <v/>
      </c>
      <c r="BB808" s="132" t="str">
        <f t="shared" si="217"/>
        <v/>
      </c>
      <c r="BC808" s="132" t="str">
        <f t="shared" si="227"/>
        <v/>
      </c>
      <c r="BD808" s="132" t="str">
        <f t="shared" si="228"/>
        <v/>
      </c>
      <c r="BE808" s="132" t="str">
        <f t="shared" si="232"/>
        <v/>
      </c>
      <c r="BF808" s="132" t="str">
        <f t="shared" si="229"/>
        <v/>
      </c>
      <c r="BG808" s="132" t="str">
        <f t="shared" si="230"/>
        <v/>
      </c>
      <c r="BI808" s="125"/>
    </row>
    <row r="809" spans="1:61" s="132" customFormat="1" ht="13">
      <c r="A809" s="125" t="str">
        <f t="shared" si="218"/>
        <v/>
      </c>
      <c r="B809" s="130" t="str">
        <f t="shared" si="219"/>
        <v/>
      </c>
      <c r="C809" s="9"/>
      <c r="D809" s="125">
        <v>775</v>
      </c>
      <c r="E809" s="125" t="str">
        <f t="shared" si="220"/>
        <v/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35"/>
      <c r="AI809" s="125" t="str">
        <f t="shared" si="221"/>
        <v/>
      </c>
      <c r="AJ809" s="18"/>
      <c r="AK809" s="35"/>
      <c r="AL809" s="5"/>
      <c r="AM809" s="5"/>
      <c r="AN809" s="5"/>
      <c r="AO809" s="5"/>
      <c r="AP809" s="5"/>
      <c r="AQ809" s="133" t="str">
        <f t="shared" si="222"/>
        <v/>
      </c>
      <c r="AR809" s="133" t="str">
        <f t="shared" si="231"/>
        <v/>
      </c>
      <c r="AS809" s="7" t="str">
        <f>UPPER(IF($AH809="","",IF(COUNTIF($AS$34:$AS808,$AH809)&lt;1,$AH809,"")))</f>
        <v/>
      </c>
      <c r="AT809" s="133" t="str">
        <f t="shared" si="223"/>
        <v/>
      </c>
      <c r="AU809" s="19"/>
      <c r="AV809" s="16" t="str">
        <f t="shared" si="233"/>
        <v/>
      </c>
      <c r="AW809" s="134" t="str">
        <f t="shared" si="224"/>
        <v/>
      </c>
      <c r="AX809" s="5"/>
      <c r="AY809" s="144"/>
      <c r="AZ809" s="132" t="str">
        <f t="shared" si="225"/>
        <v/>
      </c>
      <c r="BA809" s="132" t="str">
        <f t="shared" si="226"/>
        <v/>
      </c>
      <c r="BB809" s="132" t="str">
        <f t="shared" si="217"/>
        <v/>
      </c>
      <c r="BC809" s="132" t="str">
        <f t="shared" si="227"/>
        <v/>
      </c>
      <c r="BD809" s="132" t="str">
        <f t="shared" si="228"/>
        <v/>
      </c>
      <c r="BE809" s="132" t="str">
        <f t="shared" si="232"/>
        <v/>
      </c>
      <c r="BF809" s="132" t="str">
        <f t="shared" si="229"/>
        <v/>
      </c>
      <c r="BG809" s="132" t="str">
        <f t="shared" si="230"/>
        <v/>
      </c>
      <c r="BI809" s="125"/>
    </row>
    <row r="810" spans="1:61" s="132" customFormat="1" ht="13">
      <c r="A810" s="125" t="str">
        <f t="shared" si="218"/>
        <v/>
      </c>
      <c r="B810" s="130" t="str">
        <f t="shared" si="219"/>
        <v/>
      </c>
      <c r="C810" s="9"/>
      <c r="D810" s="125">
        <v>776</v>
      </c>
      <c r="E810" s="125" t="str">
        <f t="shared" si="220"/>
        <v/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35"/>
      <c r="AI810" s="125" t="str">
        <f t="shared" si="221"/>
        <v/>
      </c>
      <c r="AJ810" s="18"/>
      <c r="AK810" s="35"/>
      <c r="AL810" s="5"/>
      <c r="AM810" s="5"/>
      <c r="AN810" s="5"/>
      <c r="AO810" s="5"/>
      <c r="AP810" s="5"/>
      <c r="AQ810" s="133" t="str">
        <f t="shared" si="222"/>
        <v/>
      </c>
      <c r="AR810" s="133" t="str">
        <f t="shared" si="231"/>
        <v/>
      </c>
      <c r="AS810" s="7" t="str">
        <f>UPPER(IF($AH810="","",IF(COUNTIF($AS$34:$AS809,$AH810)&lt;1,$AH810,"")))</f>
        <v/>
      </c>
      <c r="AT810" s="133" t="str">
        <f t="shared" si="223"/>
        <v/>
      </c>
      <c r="AU810" s="19"/>
      <c r="AV810" s="16" t="str">
        <f t="shared" si="233"/>
        <v/>
      </c>
      <c r="AW810" s="134" t="str">
        <f t="shared" si="224"/>
        <v/>
      </c>
      <c r="AX810" s="5"/>
      <c r="AY810" s="144"/>
      <c r="AZ810" s="132" t="str">
        <f t="shared" si="225"/>
        <v/>
      </c>
      <c r="BA810" s="132" t="str">
        <f t="shared" si="226"/>
        <v/>
      </c>
      <c r="BB810" s="132" t="str">
        <f t="shared" si="217"/>
        <v/>
      </c>
      <c r="BC810" s="132" t="str">
        <f t="shared" si="227"/>
        <v/>
      </c>
      <c r="BD810" s="132" t="str">
        <f t="shared" si="228"/>
        <v/>
      </c>
      <c r="BE810" s="132" t="str">
        <f t="shared" si="232"/>
        <v/>
      </c>
      <c r="BF810" s="132" t="str">
        <f t="shared" si="229"/>
        <v/>
      </c>
      <c r="BG810" s="132" t="str">
        <f t="shared" si="230"/>
        <v/>
      </c>
      <c r="BI810" s="125"/>
    </row>
    <row r="811" spans="1:61" s="132" customFormat="1" ht="13">
      <c r="A811" s="125" t="str">
        <f t="shared" si="218"/>
        <v/>
      </c>
      <c r="B811" s="130" t="str">
        <f t="shared" si="219"/>
        <v/>
      </c>
      <c r="C811" s="9"/>
      <c r="D811" s="125">
        <v>777</v>
      </c>
      <c r="E811" s="125" t="str">
        <f t="shared" si="220"/>
        <v/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35"/>
      <c r="AI811" s="125" t="str">
        <f t="shared" si="221"/>
        <v/>
      </c>
      <c r="AJ811" s="18"/>
      <c r="AK811" s="35"/>
      <c r="AL811" s="5"/>
      <c r="AM811" s="5"/>
      <c r="AN811" s="5"/>
      <c r="AO811" s="5"/>
      <c r="AP811" s="5"/>
      <c r="AQ811" s="133" t="str">
        <f t="shared" si="222"/>
        <v/>
      </c>
      <c r="AR811" s="133" t="str">
        <f t="shared" si="231"/>
        <v/>
      </c>
      <c r="AS811" s="7" t="str">
        <f>UPPER(IF($AH811="","",IF(COUNTIF($AS$34:$AS810,$AH811)&lt;1,$AH811,"")))</f>
        <v/>
      </c>
      <c r="AT811" s="133" t="str">
        <f t="shared" si="223"/>
        <v/>
      </c>
      <c r="AU811" s="19"/>
      <c r="AV811" s="16" t="str">
        <f t="shared" si="233"/>
        <v/>
      </c>
      <c r="AW811" s="134" t="str">
        <f t="shared" si="224"/>
        <v/>
      </c>
      <c r="AX811" s="5"/>
      <c r="AY811" s="144"/>
      <c r="AZ811" s="132" t="str">
        <f t="shared" si="225"/>
        <v/>
      </c>
      <c r="BA811" s="132" t="str">
        <f t="shared" si="226"/>
        <v/>
      </c>
      <c r="BB811" s="132" t="str">
        <f t="shared" si="217"/>
        <v/>
      </c>
      <c r="BC811" s="132" t="str">
        <f t="shared" si="227"/>
        <v/>
      </c>
      <c r="BD811" s="132" t="str">
        <f t="shared" si="228"/>
        <v/>
      </c>
      <c r="BE811" s="132" t="str">
        <f t="shared" si="232"/>
        <v/>
      </c>
      <c r="BF811" s="132" t="str">
        <f t="shared" si="229"/>
        <v/>
      </c>
      <c r="BG811" s="132" t="str">
        <f t="shared" si="230"/>
        <v/>
      </c>
      <c r="BI811" s="125"/>
    </row>
    <row r="812" spans="1:61" s="132" customFormat="1" ht="13">
      <c r="A812" s="125" t="str">
        <f t="shared" si="218"/>
        <v/>
      </c>
      <c r="B812" s="130" t="str">
        <f t="shared" si="219"/>
        <v/>
      </c>
      <c r="C812" s="9"/>
      <c r="D812" s="125">
        <v>778</v>
      </c>
      <c r="E812" s="125" t="str">
        <f t="shared" si="220"/>
        <v/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35"/>
      <c r="AI812" s="125" t="str">
        <f t="shared" si="221"/>
        <v/>
      </c>
      <c r="AJ812" s="18"/>
      <c r="AK812" s="35"/>
      <c r="AL812" s="5"/>
      <c r="AM812" s="5"/>
      <c r="AN812" s="5"/>
      <c r="AO812" s="5"/>
      <c r="AP812" s="5"/>
      <c r="AQ812" s="133" t="str">
        <f t="shared" si="222"/>
        <v/>
      </c>
      <c r="AR812" s="133" t="str">
        <f t="shared" si="231"/>
        <v/>
      </c>
      <c r="AS812" s="7" t="str">
        <f>UPPER(IF($AH812="","",IF(COUNTIF($AS$34:$AS811,$AH812)&lt;1,$AH812,"")))</f>
        <v/>
      </c>
      <c r="AT812" s="133" t="str">
        <f t="shared" si="223"/>
        <v/>
      </c>
      <c r="AU812" s="19"/>
      <c r="AV812" s="16" t="str">
        <f t="shared" si="233"/>
        <v/>
      </c>
      <c r="AW812" s="134" t="str">
        <f t="shared" si="224"/>
        <v/>
      </c>
      <c r="AX812" s="5"/>
      <c r="AY812" s="144"/>
      <c r="AZ812" s="132" t="str">
        <f t="shared" si="225"/>
        <v/>
      </c>
      <c r="BA812" s="132" t="str">
        <f t="shared" si="226"/>
        <v/>
      </c>
      <c r="BB812" s="132" t="str">
        <f t="shared" si="217"/>
        <v/>
      </c>
      <c r="BC812" s="132" t="str">
        <f t="shared" si="227"/>
        <v/>
      </c>
      <c r="BD812" s="132" t="str">
        <f t="shared" si="228"/>
        <v/>
      </c>
      <c r="BE812" s="132" t="str">
        <f t="shared" si="232"/>
        <v/>
      </c>
      <c r="BF812" s="132" t="str">
        <f t="shared" si="229"/>
        <v/>
      </c>
      <c r="BG812" s="132" t="str">
        <f t="shared" si="230"/>
        <v/>
      </c>
      <c r="BI812" s="125"/>
    </row>
    <row r="813" spans="1:61" s="132" customFormat="1" ht="13">
      <c r="A813" s="125" t="str">
        <f t="shared" si="218"/>
        <v/>
      </c>
      <c r="B813" s="130" t="str">
        <f t="shared" si="219"/>
        <v/>
      </c>
      <c r="C813" s="9"/>
      <c r="D813" s="125">
        <v>779</v>
      </c>
      <c r="E813" s="125" t="str">
        <f t="shared" si="220"/>
        <v/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35"/>
      <c r="AI813" s="125" t="str">
        <f t="shared" si="221"/>
        <v/>
      </c>
      <c r="AJ813" s="18"/>
      <c r="AK813" s="35"/>
      <c r="AL813" s="5"/>
      <c r="AM813" s="5"/>
      <c r="AN813" s="5"/>
      <c r="AO813" s="5"/>
      <c r="AP813" s="5"/>
      <c r="AQ813" s="133" t="str">
        <f t="shared" si="222"/>
        <v/>
      </c>
      <c r="AR813" s="133" t="str">
        <f t="shared" si="231"/>
        <v/>
      </c>
      <c r="AS813" s="7" t="str">
        <f>UPPER(IF($AH813="","",IF(COUNTIF($AS$34:$AS812,$AH813)&lt;1,$AH813,"")))</f>
        <v/>
      </c>
      <c r="AT813" s="133" t="str">
        <f t="shared" si="223"/>
        <v/>
      </c>
      <c r="AU813" s="19"/>
      <c r="AV813" s="16" t="str">
        <f t="shared" si="233"/>
        <v/>
      </c>
      <c r="AW813" s="134" t="str">
        <f t="shared" si="224"/>
        <v/>
      </c>
      <c r="AX813" s="5"/>
      <c r="AY813" s="144"/>
      <c r="AZ813" s="132" t="str">
        <f t="shared" si="225"/>
        <v/>
      </c>
      <c r="BA813" s="132" t="str">
        <f t="shared" si="226"/>
        <v/>
      </c>
      <c r="BB813" s="132" t="str">
        <f t="shared" si="217"/>
        <v/>
      </c>
      <c r="BC813" s="132" t="str">
        <f t="shared" si="227"/>
        <v/>
      </c>
      <c r="BD813" s="132" t="str">
        <f t="shared" si="228"/>
        <v/>
      </c>
      <c r="BE813" s="132" t="str">
        <f t="shared" si="232"/>
        <v/>
      </c>
      <c r="BF813" s="132" t="str">
        <f t="shared" si="229"/>
        <v/>
      </c>
      <c r="BG813" s="132" t="str">
        <f t="shared" si="230"/>
        <v/>
      </c>
      <c r="BI813" s="125"/>
    </row>
    <row r="814" spans="1:61" s="132" customFormat="1" ht="13">
      <c r="A814" s="125" t="str">
        <f t="shared" si="218"/>
        <v/>
      </c>
      <c r="B814" s="130" t="str">
        <f t="shared" si="219"/>
        <v/>
      </c>
      <c r="C814" s="9"/>
      <c r="D814" s="125">
        <v>780</v>
      </c>
      <c r="E814" s="125" t="str">
        <f t="shared" si="220"/>
        <v/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35"/>
      <c r="AI814" s="125" t="str">
        <f t="shared" si="221"/>
        <v/>
      </c>
      <c r="AJ814" s="18"/>
      <c r="AK814" s="35"/>
      <c r="AL814" s="5"/>
      <c r="AM814" s="5"/>
      <c r="AN814" s="5"/>
      <c r="AO814" s="5"/>
      <c r="AP814" s="5"/>
      <c r="AQ814" s="133" t="str">
        <f t="shared" si="222"/>
        <v/>
      </c>
      <c r="AR814" s="133" t="str">
        <f t="shared" si="231"/>
        <v/>
      </c>
      <c r="AS814" s="7" t="str">
        <f>UPPER(IF($AH814="","",IF(COUNTIF($AS$34:$AS813,$AH814)&lt;1,$AH814,"")))</f>
        <v/>
      </c>
      <c r="AT814" s="133" t="str">
        <f t="shared" si="223"/>
        <v/>
      </c>
      <c r="AU814" s="19"/>
      <c r="AV814" s="16" t="str">
        <f t="shared" si="233"/>
        <v/>
      </c>
      <c r="AW814" s="134" t="str">
        <f t="shared" si="224"/>
        <v/>
      </c>
      <c r="AX814" s="5"/>
      <c r="AY814" s="144"/>
      <c r="AZ814" s="132" t="str">
        <f t="shared" si="225"/>
        <v/>
      </c>
      <c r="BA814" s="132" t="str">
        <f t="shared" si="226"/>
        <v/>
      </c>
      <c r="BB814" s="132" t="str">
        <f t="shared" si="217"/>
        <v/>
      </c>
      <c r="BC814" s="132" t="str">
        <f t="shared" si="227"/>
        <v/>
      </c>
      <c r="BD814" s="132" t="str">
        <f t="shared" si="228"/>
        <v/>
      </c>
      <c r="BE814" s="132" t="str">
        <f t="shared" si="232"/>
        <v/>
      </c>
      <c r="BF814" s="132" t="str">
        <f t="shared" si="229"/>
        <v/>
      </c>
      <c r="BG814" s="132" t="str">
        <f t="shared" si="230"/>
        <v/>
      </c>
      <c r="BI814" s="125"/>
    </row>
    <row r="815" spans="1:61" s="132" customFormat="1" ht="13">
      <c r="A815" s="125" t="str">
        <f t="shared" si="218"/>
        <v/>
      </c>
      <c r="B815" s="130" t="str">
        <f t="shared" si="219"/>
        <v/>
      </c>
      <c r="C815" s="9"/>
      <c r="D815" s="125">
        <v>781</v>
      </c>
      <c r="E815" s="125" t="str">
        <f t="shared" si="220"/>
        <v/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35"/>
      <c r="AI815" s="125" t="str">
        <f t="shared" si="221"/>
        <v/>
      </c>
      <c r="AJ815" s="18"/>
      <c r="AK815" s="35"/>
      <c r="AL815" s="5"/>
      <c r="AM815" s="5"/>
      <c r="AN815" s="5"/>
      <c r="AO815" s="5"/>
      <c r="AP815" s="5"/>
      <c r="AQ815" s="133" t="str">
        <f t="shared" si="222"/>
        <v/>
      </c>
      <c r="AR815" s="133" t="str">
        <f t="shared" si="231"/>
        <v/>
      </c>
      <c r="AS815" s="7" t="str">
        <f>UPPER(IF($AH815="","",IF(COUNTIF($AS$34:$AS814,$AH815)&lt;1,$AH815,"")))</f>
        <v/>
      </c>
      <c r="AT815" s="133" t="str">
        <f t="shared" si="223"/>
        <v/>
      </c>
      <c r="AU815" s="19"/>
      <c r="AV815" s="16" t="str">
        <f t="shared" si="233"/>
        <v/>
      </c>
      <c r="AW815" s="134" t="str">
        <f t="shared" si="224"/>
        <v/>
      </c>
      <c r="AX815" s="5"/>
      <c r="AY815" s="144"/>
      <c r="AZ815" s="132" t="str">
        <f t="shared" si="225"/>
        <v/>
      </c>
      <c r="BA815" s="132" t="str">
        <f t="shared" si="226"/>
        <v/>
      </c>
      <c r="BB815" s="132" t="str">
        <f t="shared" si="217"/>
        <v/>
      </c>
      <c r="BC815" s="132" t="str">
        <f t="shared" si="227"/>
        <v/>
      </c>
      <c r="BD815" s="132" t="str">
        <f t="shared" si="228"/>
        <v/>
      </c>
      <c r="BE815" s="132" t="str">
        <f t="shared" si="232"/>
        <v/>
      </c>
      <c r="BF815" s="132" t="str">
        <f t="shared" si="229"/>
        <v/>
      </c>
      <c r="BG815" s="132" t="str">
        <f t="shared" si="230"/>
        <v/>
      </c>
      <c r="BI815" s="125"/>
    </row>
    <row r="816" spans="1:61" s="132" customFormat="1" ht="13">
      <c r="A816" s="125" t="str">
        <f t="shared" si="218"/>
        <v/>
      </c>
      <c r="B816" s="130" t="str">
        <f t="shared" si="219"/>
        <v/>
      </c>
      <c r="C816" s="9"/>
      <c r="D816" s="125">
        <v>782</v>
      </c>
      <c r="E816" s="125" t="str">
        <f t="shared" si="220"/>
        <v/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35"/>
      <c r="AI816" s="125" t="str">
        <f t="shared" si="221"/>
        <v/>
      </c>
      <c r="AJ816" s="18"/>
      <c r="AK816" s="35"/>
      <c r="AL816" s="5"/>
      <c r="AM816" s="5"/>
      <c r="AN816" s="5"/>
      <c r="AO816" s="5"/>
      <c r="AP816" s="5"/>
      <c r="AQ816" s="133" t="str">
        <f t="shared" si="222"/>
        <v/>
      </c>
      <c r="AR816" s="133" t="str">
        <f t="shared" si="231"/>
        <v/>
      </c>
      <c r="AS816" s="7" t="str">
        <f>UPPER(IF($AH816="","",IF(COUNTIF($AS$34:$AS815,$AH816)&lt;1,$AH816,"")))</f>
        <v/>
      </c>
      <c r="AT816" s="133" t="str">
        <f t="shared" si="223"/>
        <v/>
      </c>
      <c r="AU816" s="19"/>
      <c r="AV816" s="16" t="str">
        <f t="shared" si="233"/>
        <v/>
      </c>
      <c r="AW816" s="134" t="str">
        <f t="shared" si="224"/>
        <v/>
      </c>
      <c r="AX816" s="5"/>
      <c r="AY816" s="144"/>
      <c r="AZ816" s="132" t="str">
        <f t="shared" si="225"/>
        <v/>
      </c>
      <c r="BA816" s="132" t="str">
        <f t="shared" si="226"/>
        <v/>
      </c>
      <c r="BB816" s="132" t="str">
        <f t="shared" ref="BB816:BB879" si="234">SUBSTITUTE(F816," ","")</f>
        <v/>
      </c>
      <c r="BC816" s="132" t="str">
        <f t="shared" si="227"/>
        <v/>
      </c>
      <c r="BD816" s="132" t="str">
        <f t="shared" si="228"/>
        <v/>
      </c>
      <c r="BE816" s="132" t="str">
        <f t="shared" si="232"/>
        <v/>
      </c>
      <c r="BF816" s="132" t="str">
        <f t="shared" si="229"/>
        <v/>
      </c>
      <c r="BG816" s="132" t="str">
        <f t="shared" si="230"/>
        <v/>
      </c>
      <c r="BI816" s="125"/>
    </row>
    <row r="817" spans="1:61" s="132" customFormat="1" ht="13">
      <c r="A817" s="125" t="str">
        <f t="shared" si="218"/>
        <v/>
      </c>
      <c r="B817" s="130" t="str">
        <f t="shared" si="219"/>
        <v/>
      </c>
      <c r="C817" s="9"/>
      <c r="D817" s="125">
        <v>783</v>
      </c>
      <c r="E817" s="125" t="str">
        <f t="shared" si="220"/>
        <v/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35"/>
      <c r="AI817" s="125" t="str">
        <f t="shared" si="221"/>
        <v/>
      </c>
      <c r="AJ817" s="18"/>
      <c r="AK817" s="35"/>
      <c r="AL817" s="5"/>
      <c r="AM817" s="5"/>
      <c r="AN817" s="5"/>
      <c r="AO817" s="5"/>
      <c r="AP817" s="5"/>
      <c r="AQ817" s="133" t="str">
        <f t="shared" si="222"/>
        <v/>
      </c>
      <c r="AR817" s="133" t="str">
        <f t="shared" si="231"/>
        <v/>
      </c>
      <c r="AS817" s="7" t="str">
        <f>UPPER(IF($AH817="","",IF(COUNTIF($AS$34:$AS816,$AH817)&lt;1,$AH817,"")))</f>
        <v/>
      </c>
      <c r="AT817" s="133" t="str">
        <f t="shared" si="223"/>
        <v/>
      </c>
      <c r="AU817" s="19"/>
      <c r="AV817" s="16" t="str">
        <f t="shared" si="233"/>
        <v/>
      </c>
      <c r="AW817" s="134" t="str">
        <f t="shared" si="224"/>
        <v/>
      </c>
      <c r="AX817" s="5"/>
      <c r="AY817" s="144"/>
      <c r="AZ817" s="132" t="str">
        <f t="shared" si="225"/>
        <v/>
      </c>
      <c r="BA817" s="132" t="str">
        <f t="shared" si="226"/>
        <v/>
      </c>
      <c r="BB817" s="132" t="str">
        <f t="shared" si="234"/>
        <v/>
      </c>
      <c r="BC817" s="132" t="str">
        <f t="shared" si="227"/>
        <v/>
      </c>
      <c r="BD817" s="132" t="str">
        <f t="shared" si="228"/>
        <v/>
      </c>
      <c r="BE817" s="132" t="str">
        <f t="shared" si="232"/>
        <v/>
      </c>
      <c r="BF817" s="132" t="str">
        <f t="shared" si="229"/>
        <v/>
      </c>
      <c r="BG817" s="132" t="str">
        <f t="shared" si="230"/>
        <v/>
      </c>
      <c r="BI817" s="125"/>
    </row>
    <row r="818" spans="1:61" s="132" customFormat="1" ht="13">
      <c r="A818" s="125" t="str">
        <f t="shared" si="218"/>
        <v/>
      </c>
      <c r="B818" s="130" t="str">
        <f t="shared" si="219"/>
        <v/>
      </c>
      <c r="C818" s="9"/>
      <c r="D818" s="125">
        <v>784</v>
      </c>
      <c r="E818" s="125" t="str">
        <f t="shared" si="220"/>
        <v/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35"/>
      <c r="AI818" s="125" t="str">
        <f t="shared" si="221"/>
        <v/>
      </c>
      <c r="AJ818" s="18"/>
      <c r="AK818" s="35"/>
      <c r="AL818" s="5"/>
      <c r="AM818" s="5"/>
      <c r="AN818" s="5"/>
      <c r="AO818" s="5"/>
      <c r="AP818" s="5"/>
      <c r="AQ818" s="133" t="str">
        <f t="shared" si="222"/>
        <v/>
      </c>
      <c r="AR818" s="133" t="str">
        <f t="shared" si="231"/>
        <v/>
      </c>
      <c r="AS818" s="7" t="str">
        <f>UPPER(IF($AH818="","",IF(COUNTIF($AS$34:$AS817,$AH818)&lt;1,$AH818,"")))</f>
        <v/>
      </c>
      <c r="AT818" s="133" t="str">
        <f t="shared" si="223"/>
        <v/>
      </c>
      <c r="AU818" s="19"/>
      <c r="AV818" s="16" t="str">
        <f t="shared" si="233"/>
        <v/>
      </c>
      <c r="AW818" s="134" t="str">
        <f t="shared" si="224"/>
        <v/>
      </c>
      <c r="AX818" s="5"/>
      <c r="AY818" s="144"/>
      <c r="AZ818" s="132" t="str">
        <f t="shared" si="225"/>
        <v/>
      </c>
      <c r="BA818" s="132" t="str">
        <f t="shared" si="226"/>
        <v/>
      </c>
      <c r="BB818" s="132" t="str">
        <f t="shared" si="234"/>
        <v/>
      </c>
      <c r="BC818" s="132" t="str">
        <f t="shared" si="227"/>
        <v/>
      </c>
      <c r="BD818" s="132" t="str">
        <f t="shared" si="228"/>
        <v/>
      </c>
      <c r="BE818" s="132" t="str">
        <f t="shared" si="232"/>
        <v/>
      </c>
      <c r="BF818" s="132" t="str">
        <f t="shared" si="229"/>
        <v/>
      </c>
      <c r="BG818" s="132" t="str">
        <f t="shared" si="230"/>
        <v/>
      </c>
      <c r="BI818" s="125"/>
    </row>
    <row r="819" spans="1:61" s="132" customFormat="1" ht="13">
      <c r="A819" s="125" t="str">
        <f t="shared" si="218"/>
        <v/>
      </c>
      <c r="B819" s="130" t="str">
        <f t="shared" si="219"/>
        <v/>
      </c>
      <c r="C819" s="9"/>
      <c r="D819" s="125">
        <v>785</v>
      </c>
      <c r="E819" s="125" t="str">
        <f t="shared" si="220"/>
        <v/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35"/>
      <c r="AI819" s="125" t="str">
        <f t="shared" si="221"/>
        <v/>
      </c>
      <c r="AJ819" s="18"/>
      <c r="AK819" s="35"/>
      <c r="AL819" s="5"/>
      <c r="AM819" s="5"/>
      <c r="AN819" s="5"/>
      <c r="AO819" s="5"/>
      <c r="AP819" s="5"/>
      <c r="AQ819" s="133" t="str">
        <f t="shared" si="222"/>
        <v/>
      </c>
      <c r="AR819" s="133" t="str">
        <f t="shared" si="231"/>
        <v/>
      </c>
      <c r="AS819" s="7" t="str">
        <f>UPPER(IF($AH819="","",IF(COUNTIF($AS$34:$AS818,$AH819)&lt;1,$AH819,"")))</f>
        <v/>
      </c>
      <c r="AT819" s="133" t="str">
        <f t="shared" si="223"/>
        <v/>
      </c>
      <c r="AU819" s="19"/>
      <c r="AV819" s="16" t="str">
        <f t="shared" si="233"/>
        <v/>
      </c>
      <c r="AW819" s="134" t="str">
        <f t="shared" si="224"/>
        <v/>
      </c>
      <c r="AX819" s="5"/>
      <c r="AY819" s="144"/>
      <c r="AZ819" s="132" t="str">
        <f t="shared" si="225"/>
        <v/>
      </c>
      <c r="BA819" s="132" t="str">
        <f t="shared" si="226"/>
        <v/>
      </c>
      <c r="BB819" s="132" t="str">
        <f t="shared" si="234"/>
        <v/>
      </c>
      <c r="BC819" s="132" t="str">
        <f t="shared" si="227"/>
        <v/>
      </c>
      <c r="BD819" s="132" t="str">
        <f t="shared" si="228"/>
        <v/>
      </c>
      <c r="BE819" s="132" t="str">
        <f t="shared" si="232"/>
        <v/>
      </c>
      <c r="BF819" s="132" t="str">
        <f t="shared" si="229"/>
        <v/>
      </c>
      <c r="BG819" s="132" t="str">
        <f t="shared" si="230"/>
        <v/>
      </c>
      <c r="BI819" s="125"/>
    </row>
    <row r="820" spans="1:61" s="132" customFormat="1" ht="13">
      <c r="A820" s="125" t="str">
        <f t="shared" si="218"/>
        <v/>
      </c>
      <c r="B820" s="130" t="str">
        <f t="shared" si="219"/>
        <v/>
      </c>
      <c r="C820" s="9"/>
      <c r="D820" s="125">
        <v>786</v>
      </c>
      <c r="E820" s="125" t="str">
        <f t="shared" si="220"/>
        <v/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35"/>
      <c r="AI820" s="125" t="str">
        <f t="shared" si="221"/>
        <v/>
      </c>
      <c r="AJ820" s="18"/>
      <c r="AK820" s="35"/>
      <c r="AL820" s="5"/>
      <c r="AM820" s="5"/>
      <c r="AN820" s="5"/>
      <c r="AO820" s="5"/>
      <c r="AP820" s="5"/>
      <c r="AQ820" s="133" t="str">
        <f t="shared" si="222"/>
        <v/>
      </c>
      <c r="AR820" s="133" t="str">
        <f t="shared" si="231"/>
        <v/>
      </c>
      <c r="AS820" s="7" t="str">
        <f>UPPER(IF($AH820="","",IF(COUNTIF($AS$34:$AS819,$AH820)&lt;1,$AH820,"")))</f>
        <v/>
      </c>
      <c r="AT820" s="133" t="str">
        <f t="shared" si="223"/>
        <v/>
      </c>
      <c r="AU820" s="19"/>
      <c r="AV820" s="16" t="str">
        <f t="shared" si="233"/>
        <v/>
      </c>
      <c r="AW820" s="134" t="str">
        <f t="shared" si="224"/>
        <v/>
      </c>
      <c r="AX820" s="5"/>
      <c r="AY820" s="144"/>
      <c r="AZ820" s="132" t="str">
        <f t="shared" si="225"/>
        <v/>
      </c>
      <c r="BA820" s="132" t="str">
        <f t="shared" si="226"/>
        <v/>
      </c>
      <c r="BB820" s="132" t="str">
        <f t="shared" si="234"/>
        <v/>
      </c>
      <c r="BC820" s="132" t="str">
        <f t="shared" si="227"/>
        <v/>
      </c>
      <c r="BD820" s="132" t="str">
        <f t="shared" si="228"/>
        <v/>
      </c>
      <c r="BE820" s="132" t="str">
        <f t="shared" si="232"/>
        <v/>
      </c>
      <c r="BF820" s="132" t="str">
        <f t="shared" si="229"/>
        <v/>
      </c>
      <c r="BG820" s="132" t="str">
        <f t="shared" si="230"/>
        <v/>
      </c>
      <c r="BI820" s="125"/>
    </row>
    <row r="821" spans="1:61" s="132" customFormat="1" ht="13">
      <c r="A821" s="125" t="str">
        <f t="shared" si="218"/>
        <v/>
      </c>
      <c r="B821" s="130" t="str">
        <f t="shared" si="219"/>
        <v/>
      </c>
      <c r="C821" s="9"/>
      <c r="D821" s="125">
        <v>787</v>
      </c>
      <c r="E821" s="125" t="str">
        <f t="shared" si="220"/>
        <v/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35"/>
      <c r="AI821" s="125" t="str">
        <f t="shared" si="221"/>
        <v/>
      </c>
      <c r="AJ821" s="18"/>
      <c r="AK821" s="35"/>
      <c r="AL821" s="5"/>
      <c r="AM821" s="5"/>
      <c r="AN821" s="5"/>
      <c r="AO821" s="5"/>
      <c r="AP821" s="5"/>
      <c r="AQ821" s="133" t="str">
        <f t="shared" si="222"/>
        <v/>
      </c>
      <c r="AR821" s="133" t="str">
        <f t="shared" si="231"/>
        <v/>
      </c>
      <c r="AS821" s="7" t="str">
        <f>UPPER(IF($AH821="","",IF(COUNTIF($AS$34:$AS820,$AH821)&lt;1,$AH821,"")))</f>
        <v/>
      </c>
      <c r="AT821" s="133" t="str">
        <f t="shared" si="223"/>
        <v/>
      </c>
      <c r="AU821" s="19"/>
      <c r="AV821" s="16" t="str">
        <f t="shared" si="233"/>
        <v/>
      </c>
      <c r="AW821" s="134" t="str">
        <f t="shared" si="224"/>
        <v/>
      </c>
      <c r="AX821" s="5"/>
      <c r="AY821" s="144"/>
      <c r="AZ821" s="132" t="str">
        <f t="shared" si="225"/>
        <v/>
      </c>
      <c r="BA821" s="132" t="str">
        <f t="shared" si="226"/>
        <v/>
      </c>
      <c r="BB821" s="132" t="str">
        <f t="shared" si="234"/>
        <v/>
      </c>
      <c r="BC821" s="132" t="str">
        <f t="shared" si="227"/>
        <v/>
      </c>
      <c r="BD821" s="132" t="str">
        <f t="shared" si="228"/>
        <v/>
      </c>
      <c r="BE821" s="132" t="str">
        <f t="shared" si="232"/>
        <v/>
      </c>
      <c r="BF821" s="132" t="str">
        <f t="shared" si="229"/>
        <v/>
      </c>
      <c r="BG821" s="132" t="str">
        <f t="shared" si="230"/>
        <v/>
      </c>
      <c r="BI821" s="125"/>
    </row>
    <row r="822" spans="1:61" s="132" customFormat="1" ht="13">
      <c r="A822" s="125" t="str">
        <f t="shared" si="218"/>
        <v/>
      </c>
      <c r="B822" s="130" t="str">
        <f t="shared" si="219"/>
        <v/>
      </c>
      <c r="C822" s="9"/>
      <c r="D822" s="125">
        <v>788</v>
      </c>
      <c r="E822" s="125" t="str">
        <f t="shared" si="220"/>
        <v/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35"/>
      <c r="AI822" s="125" t="str">
        <f t="shared" si="221"/>
        <v/>
      </c>
      <c r="AJ822" s="18"/>
      <c r="AK822" s="35"/>
      <c r="AL822" s="5"/>
      <c r="AM822" s="5"/>
      <c r="AN822" s="5"/>
      <c r="AO822" s="5"/>
      <c r="AP822" s="5"/>
      <c r="AQ822" s="133" t="str">
        <f t="shared" si="222"/>
        <v/>
      </c>
      <c r="AR822" s="133" t="str">
        <f t="shared" si="231"/>
        <v/>
      </c>
      <c r="AS822" s="7" t="str">
        <f>UPPER(IF($AH822="","",IF(COUNTIF($AS$34:$AS821,$AH822)&lt;1,$AH822,"")))</f>
        <v/>
      </c>
      <c r="AT822" s="133" t="str">
        <f t="shared" si="223"/>
        <v/>
      </c>
      <c r="AU822" s="19"/>
      <c r="AV822" s="16" t="str">
        <f t="shared" si="233"/>
        <v/>
      </c>
      <c r="AW822" s="134" t="str">
        <f t="shared" si="224"/>
        <v/>
      </c>
      <c r="AX822" s="5"/>
      <c r="AY822" s="144"/>
      <c r="AZ822" s="132" t="str">
        <f t="shared" si="225"/>
        <v/>
      </c>
      <c r="BA822" s="132" t="str">
        <f t="shared" si="226"/>
        <v/>
      </c>
      <c r="BB822" s="132" t="str">
        <f t="shared" si="234"/>
        <v/>
      </c>
      <c r="BC822" s="132" t="str">
        <f t="shared" si="227"/>
        <v/>
      </c>
      <c r="BD822" s="132" t="str">
        <f t="shared" si="228"/>
        <v/>
      </c>
      <c r="BE822" s="132" t="str">
        <f t="shared" si="232"/>
        <v/>
      </c>
      <c r="BF822" s="132" t="str">
        <f t="shared" si="229"/>
        <v/>
      </c>
      <c r="BG822" s="132" t="str">
        <f t="shared" si="230"/>
        <v/>
      </c>
      <c r="BI822" s="125"/>
    </row>
    <row r="823" spans="1:61" s="132" customFormat="1" ht="13">
      <c r="A823" s="125" t="str">
        <f t="shared" si="218"/>
        <v/>
      </c>
      <c r="B823" s="130" t="str">
        <f t="shared" si="219"/>
        <v/>
      </c>
      <c r="C823" s="9"/>
      <c r="D823" s="125">
        <v>789</v>
      </c>
      <c r="E823" s="125" t="str">
        <f t="shared" si="220"/>
        <v/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35"/>
      <c r="AI823" s="125" t="str">
        <f t="shared" si="221"/>
        <v/>
      </c>
      <c r="AJ823" s="18"/>
      <c r="AK823" s="35"/>
      <c r="AL823" s="5"/>
      <c r="AM823" s="5"/>
      <c r="AN823" s="5"/>
      <c r="AO823" s="5"/>
      <c r="AP823" s="5"/>
      <c r="AQ823" s="133" t="str">
        <f t="shared" si="222"/>
        <v/>
      </c>
      <c r="AR823" s="133" t="str">
        <f t="shared" si="231"/>
        <v/>
      </c>
      <c r="AS823" s="7" t="str">
        <f>UPPER(IF($AH823="","",IF(COUNTIF($AS$34:$AS822,$AH823)&lt;1,$AH823,"")))</f>
        <v/>
      </c>
      <c r="AT823" s="133" t="str">
        <f t="shared" si="223"/>
        <v/>
      </c>
      <c r="AU823" s="19"/>
      <c r="AV823" s="16" t="str">
        <f t="shared" si="233"/>
        <v/>
      </c>
      <c r="AW823" s="134" t="str">
        <f t="shared" si="224"/>
        <v/>
      </c>
      <c r="AX823" s="5"/>
      <c r="AY823" s="144"/>
      <c r="AZ823" s="132" t="str">
        <f t="shared" si="225"/>
        <v/>
      </c>
      <c r="BA823" s="132" t="str">
        <f t="shared" si="226"/>
        <v/>
      </c>
      <c r="BB823" s="132" t="str">
        <f t="shared" si="234"/>
        <v/>
      </c>
      <c r="BC823" s="132" t="str">
        <f t="shared" si="227"/>
        <v/>
      </c>
      <c r="BD823" s="132" t="str">
        <f t="shared" si="228"/>
        <v/>
      </c>
      <c r="BE823" s="132" t="str">
        <f t="shared" si="232"/>
        <v/>
      </c>
      <c r="BF823" s="132" t="str">
        <f t="shared" si="229"/>
        <v/>
      </c>
      <c r="BG823" s="132" t="str">
        <f t="shared" si="230"/>
        <v/>
      </c>
      <c r="BI823" s="125"/>
    </row>
    <row r="824" spans="1:61" s="132" customFormat="1" ht="13">
      <c r="A824" s="125" t="str">
        <f t="shared" si="218"/>
        <v/>
      </c>
      <c r="B824" s="130" t="str">
        <f t="shared" si="219"/>
        <v/>
      </c>
      <c r="C824" s="9"/>
      <c r="D824" s="125">
        <v>790</v>
      </c>
      <c r="E824" s="125" t="str">
        <f t="shared" si="220"/>
        <v/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35"/>
      <c r="AI824" s="125" t="str">
        <f t="shared" si="221"/>
        <v/>
      </c>
      <c r="AJ824" s="18"/>
      <c r="AK824" s="35"/>
      <c r="AL824" s="5"/>
      <c r="AM824" s="5"/>
      <c r="AN824" s="5"/>
      <c r="AO824" s="5"/>
      <c r="AP824" s="5"/>
      <c r="AQ824" s="133" t="str">
        <f t="shared" si="222"/>
        <v/>
      </c>
      <c r="AR824" s="133" t="str">
        <f t="shared" si="231"/>
        <v/>
      </c>
      <c r="AS824" s="7" t="str">
        <f>UPPER(IF($AH824="","",IF(COUNTIF($AS$34:$AS823,$AH824)&lt;1,$AH824,"")))</f>
        <v/>
      </c>
      <c r="AT824" s="133" t="str">
        <f t="shared" si="223"/>
        <v/>
      </c>
      <c r="AU824" s="19"/>
      <c r="AV824" s="16" t="str">
        <f t="shared" si="233"/>
        <v/>
      </c>
      <c r="AW824" s="134" t="str">
        <f t="shared" si="224"/>
        <v/>
      </c>
      <c r="AX824" s="5"/>
      <c r="AY824" s="144"/>
      <c r="AZ824" s="132" t="str">
        <f t="shared" si="225"/>
        <v/>
      </c>
      <c r="BA824" s="132" t="str">
        <f t="shared" si="226"/>
        <v/>
      </c>
      <c r="BB824" s="132" t="str">
        <f t="shared" si="234"/>
        <v/>
      </c>
      <c r="BC824" s="132" t="str">
        <f t="shared" si="227"/>
        <v/>
      </c>
      <c r="BD824" s="132" t="str">
        <f t="shared" si="228"/>
        <v/>
      </c>
      <c r="BE824" s="132" t="str">
        <f t="shared" si="232"/>
        <v/>
      </c>
      <c r="BF824" s="132" t="str">
        <f t="shared" si="229"/>
        <v/>
      </c>
      <c r="BG824" s="132" t="str">
        <f t="shared" si="230"/>
        <v/>
      </c>
      <c r="BI824" s="125"/>
    </row>
    <row r="825" spans="1:61" s="132" customFormat="1" ht="13">
      <c r="A825" s="125" t="str">
        <f t="shared" si="218"/>
        <v/>
      </c>
      <c r="B825" s="130" t="str">
        <f t="shared" si="219"/>
        <v/>
      </c>
      <c r="C825" s="9"/>
      <c r="D825" s="125">
        <v>791</v>
      </c>
      <c r="E825" s="125" t="str">
        <f t="shared" si="220"/>
        <v/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35"/>
      <c r="AI825" s="125" t="str">
        <f t="shared" si="221"/>
        <v/>
      </c>
      <c r="AJ825" s="18"/>
      <c r="AK825" s="35"/>
      <c r="AL825" s="5"/>
      <c r="AM825" s="5"/>
      <c r="AN825" s="5"/>
      <c r="AO825" s="5"/>
      <c r="AP825" s="5"/>
      <c r="AQ825" s="133" t="str">
        <f t="shared" si="222"/>
        <v/>
      </c>
      <c r="AR825" s="133" t="str">
        <f t="shared" si="231"/>
        <v/>
      </c>
      <c r="AS825" s="7" t="str">
        <f>UPPER(IF($AH825="","",IF(COUNTIF($AS$34:$AS824,$AH825)&lt;1,$AH825,"")))</f>
        <v/>
      </c>
      <c r="AT825" s="133" t="str">
        <f t="shared" si="223"/>
        <v/>
      </c>
      <c r="AU825" s="19"/>
      <c r="AV825" s="16" t="str">
        <f t="shared" si="233"/>
        <v/>
      </c>
      <c r="AW825" s="134" t="str">
        <f t="shared" si="224"/>
        <v/>
      </c>
      <c r="AX825" s="5"/>
      <c r="AY825" s="144"/>
      <c r="AZ825" s="132" t="str">
        <f t="shared" si="225"/>
        <v/>
      </c>
      <c r="BA825" s="132" t="str">
        <f t="shared" si="226"/>
        <v/>
      </c>
      <c r="BB825" s="132" t="str">
        <f t="shared" si="234"/>
        <v/>
      </c>
      <c r="BC825" s="132" t="str">
        <f t="shared" si="227"/>
        <v/>
      </c>
      <c r="BD825" s="132" t="str">
        <f t="shared" si="228"/>
        <v/>
      </c>
      <c r="BE825" s="132" t="str">
        <f t="shared" si="232"/>
        <v/>
      </c>
      <c r="BF825" s="132" t="str">
        <f t="shared" si="229"/>
        <v/>
      </c>
      <c r="BG825" s="132" t="str">
        <f t="shared" si="230"/>
        <v/>
      </c>
      <c r="BI825" s="125"/>
    </row>
    <row r="826" spans="1:61" s="132" customFormat="1" ht="13">
      <c r="A826" s="125" t="str">
        <f t="shared" si="218"/>
        <v/>
      </c>
      <c r="B826" s="130" t="str">
        <f t="shared" si="219"/>
        <v/>
      </c>
      <c r="C826" s="9"/>
      <c r="D826" s="125">
        <v>792</v>
      </c>
      <c r="E826" s="125" t="str">
        <f t="shared" si="220"/>
        <v/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35"/>
      <c r="AI826" s="125" t="str">
        <f t="shared" si="221"/>
        <v/>
      </c>
      <c r="AJ826" s="18"/>
      <c r="AK826" s="35"/>
      <c r="AL826" s="5"/>
      <c r="AM826" s="5"/>
      <c r="AN826" s="5"/>
      <c r="AO826" s="5"/>
      <c r="AP826" s="5"/>
      <c r="AQ826" s="133" t="str">
        <f t="shared" si="222"/>
        <v/>
      </c>
      <c r="AR826" s="133" t="str">
        <f t="shared" si="231"/>
        <v/>
      </c>
      <c r="AS826" s="7" t="str">
        <f>UPPER(IF($AH826="","",IF(COUNTIF($AS$34:$AS825,$AH826)&lt;1,$AH826,"")))</f>
        <v/>
      </c>
      <c r="AT826" s="133" t="str">
        <f t="shared" si="223"/>
        <v/>
      </c>
      <c r="AU826" s="19"/>
      <c r="AV826" s="16" t="str">
        <f t="shared" si="233"/>
        <v/>
      </c>
      <c r="AW826" s="134" t="str">
        <f t="shared" si="224"/>
        <v/>
      </c>
      <c r="AX826" s="5"/>
      <c r="AY826" s="144"/>
      <c r="AZ826" s="132" t="str">
        <f t="shared" si="225"/>
        <v/>
      </c>
      <c r="BA826" s="132" t="str">
        <f t="shared" si="226"/>
        <v/>
      </c>
      <c r="BB826" s="132" t="str">
        <f t="shared" si="234"/>
        <v/>
      </c>
      <c r="BC826" s="132" t="str">
        <f t="shared" si="227"/>
        <v/>
      </c>
      <c r="BD826" s="132" t="str">
        <f t="shared" si="228"/>
        <v/>
      </c>
      <c r="BE826" s="132" t="str">
        <f t="shared" si="232"/>
        <v/>
      </c>
      <c r="BF826" s="132" t="str">
        <f t="shared" si="229"/>
        <v/>
      </c>
      <c r="BG826" s="132" t="str">
        <f t="shared" si="230"/>
        <v/>
      </c>
      <c r="BI826" s="125"/>
    </row>
    <row r="827" spans="1:61" s="132" customFormat="1" ht="13">
      <c r="A827" s="125" t="str">
        <f t="shared" si="218"/>
        <v/>
      </c>
      <c r="B827" s="130" t="str">
        <f t="shared" si="219"/>
        <v/>
      </c>
      <c r="C827" s="9"/>
      <c r="D827" s="125">
        <v>793</v>
      </c>
      <c r="E827" s="125" t="str">
        <f t="shared" si="220"/>
        <v/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35"/>
      <c r="AI827" s="125" t="str">
        <f t="shared" si="221"/>
        <v/>
      </c>
      <c r="AJ827" s="18"/>
      <c r="AK827" s="35"/>
      <c r="AL827" s="5"/>
      <c r="AM827" s="5"/>
      <c r="AN827" s="5"/>
      <c r="AO827" s="5"/>
      <c r="AP827" s="5"/>
      <c r="AQ827" s="133" t="str">
        <f t="shared" si="222"/>
        <v/>
      </c>
      <c r="AR827" s="133" t="str">
        <f t="shared" si="231"/>
        <v/>
      </c>
      <c r="AS827" s="7" t="str">
        <f>UPPER(IF($AH827="","",IF(COUNTIF($AS$34:$AS826,$AH827)&lt;1,$AH827,"")))</f>
        <v/>
      </c>
      <c r="AT827" s="133" t="str">
        <f t="shared" si="223"/>
        <v/>
      </c>
      <c r="AU827" s="19"/>
      <c r="AV827" s="16" t="str">
        <f t="shared" si="233"/>
        <v/>
      </c>
      <c r="AW827" s="134" t="str">
        <f t="shared" si="224"/>
        <v/>
      </c>
      <c r="AX827" s="5"/>
      <c r="AY827" s="144"/>
      <c r="AZ827" s="132" t="str">
        <f t="shared" si="225"/>
        <v/>
      </c>
      <c r="BA827" s="132" t="str">
        <f t="shared" si="226"/>
        <v/>
      </c>
      <c r="BB827" s="132" t="str">
        <f t="shared" si="234"/>
        <v/>
      </c>
      <c r="BC827" s="132" t="str">
        <f t="shared" si="227"/>
        <v/>
      </c>
      <c r="BD827" s="132" t="str">
        <f t="shared" si="228"/>
        <v/>
      </c>
      <c r="BE827" s="132" t="str">
        <f t="shared" si="232"/>
        <v/>
      </c>
      <c r="BF827" s="132" t="str">
        <f t="shared" si="229"/>
        <v/>
      </c>
      <c r="BG827" s="132" t="str">
        <f t="shared" si="230"/>
        <v/>
      </c>
      <c r="BI827" s="125"/>
    </row>
    <row r="828" spans="1:61" s="132" customFormat="1" ht="13">
      <c r="A828" s="125" t="str">
        <f t="shared" si="218"/>
        <v/>
      </c>
      <c r="B828" s="130" t="str">
        <f t="shared" si="219"/>
        <v/>
      </c>
      <c r="C828" s="9"/>
      <c r="D828" s="125">
        <v>794</v>
      </c>
      <c r="E828" s="125" t="str">
        <f t="shared" si="220"/>
        <v/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35"/>
      <c r="AI828" s="125" t="str">
        <f t="shared" si="221"/>
        <v/>
      </c>
      <c r="AJ828" s="18"/>
      <c r="AK828" s="35"/>
      <c r="AL828" s="5"/>
      <c r="AM828" s="5"/>
      <c r="AN828" s="5"/>
      <c r="AO828" s="5"/>
      <c r="AP828" s="5"/>
      <c r="AQ828" s="133" t="str">
        <f t="shared" si="222"/>
        <v/>
      </c>
      <c r="AR828" s="133" t="str">
        <f t="shared" si="231"/>
        <v/>
      </c>
      <c r="AS828" s="7" t="str">
        <f>UPPER(IF($AH828="","",IF(COUNTIF($AS$34:$AS827,$AH828)&lt;1,$AH828,"")))</f>
        <v/>
      </c>
      <c r="AT828" s="133" t="str">
        <f t="shared" si="223"/>
        <v/>
      </c>
      <c r="AU828" s="19"/>
      <c r="AV828" s="16" t="str">
        <f t="shared" si="233"/>
        <v/>
      </c>
      <c r="AW828" s="134" t="str">
        <f t="shared" si="224"/>
        <v/>
      </c>
      <c r="AX828" s="5"/>
      <c r="AY828" s="144"/>
      <c r="AZ828" s="132" t="str">
        <f t="shared" si="225"/>
        <v/>
      </c>
      <c r="BA828" s="132" t="str">
        <f t="shared" si="226"/>
        <v/>
      </c>
      <c r="BB828" s="132" t="str">
        <f t="shared" si="234"/>
        <v/>
      </c>
      <c r="BC828" s="132" t="str">
        <f t="shared" si="227"/>
        <v/>
      </c>
      <c r="BD828" s="132" t="str">
        <f t="shared" si="228"/>
        <v/>
      </c>
      <c r="BE828" s="132" t="str">
        <f t="shared" si="232"/>
        <v/>
      </c>
      <c r="BF828" s="132" t="str">
        <f t="shared" si="229"/>
        <v/>
      </c>
      <c r="BG828" s="132" t="str">
        <f t="shared" si="230"/>
        <v/>
      </c>
      <c r="BI828" s="125"/>
    </row>
    <row r="829" spans="1:61" s="132" customFormat="1" ht="13">
      <c r="A829" s="125" t="str">
        <f t="shared" si="218"/>
        <v/>
      </c>
      <c r="B829" s="130" t="str">
        <f t="shared" si="219"/>
        <v/>
      </c>
      <c r="C829" s="9"/>
      <c r="D829" s="125">
        <v>795</v>
      </c>
      <c r="E829" s="125" t="str">
        <f t="shared" si="220"/>
        <v/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35"/>
      <c r="AI829" s="125" t="str">
        <f t="shared" si="221"/>
        <v/>
      </c>
      <c r="AJ829" s="18"/>
      <c r="AK829" s="35"/>
      <c r="AL829" s="5"/>
      <c r="AM829" s="5"/>
      <c r="AN829" s="5"/>
      <c r="AO829" s="5"/>
      <c r="AP829" s="5"/>
      <c r="AQ829" s="133" t="str">
        <f t="shared" si="222"/>
        <v/>
      </c>
      <c r="AR829" s="133" t="str">
        <f t="shared" si="231"/>
        <v/>
      </c>
      <c r="AS829" s="7" t="str">
        <f>UPPER(IF($AH829="","",IF(COUNTIF($AS$34:$AS828,$AH829)&lt;1,$AH829,"")))</f>
        <v/>
      </c>
      <c r="AT829" s="133" t="str">
        <f t="shared" si="223"/>
        <v/>
      </c>
      <c r="AU829" s="19"/>
      <c r="AV829" s="16" t="str">
        <f t="shared" si="233"/>
        <v/>
      </c>
      <c r="AW829" s="134" t="str">
        <f t="shared" si="224"/>
        <v/>
      </c>
      <c r="AX829" s="5"/>
      <c r="AY829" s="144"/>
      <c r="AZ829" s="132" t="str">
        <f t="shared" si="225"/>
        <v/>
      </c>
      <c r="BA829" s="132" t="str">
        <f t="shared" si="226"/>
        <v/>
      </c>
      <c r="BB829" s="132" t="str">
        <f t="shared" si="234"/>
        <v/>
      </c>
      <c r="BC829" s="132" t="str">
        <f t="shared" si="227"/>
        <v/>
      </c>
      <c r="BD829" s="132" t="str">
        <f t="shared" si="228"/>
        <v/>
      </c>
      <c r="BE829" s="132" t="str">
        <f t="shared" si="232"/>
        <v/>
      </c>
      <c r="BF829" s="132" t="str">
        <f t="shared" si="229"/>
        <v/>
      </c>
      <c r="BG829" s="132" t="str">
        <f t="shared" si="230"/>
        <v/>
      </c>
      <c r="BI829" s="125"/>
    </row>
    <row r="830" spans="1:61" s="132" customFormat="1" ht="13">
      <c r="A830" s="125" t="str">
        <f t="shared" si="218"/>
        <v/>
      </c>
      <c r="B830" s="130" t="str">
        <f t="shared" si="219"/>
        <v/>
      </c>
      <c r="C830" s="9"/>
      <c r="D830" s="125">
        <v>796</v>
      </c>
      <c r="E830" s="125" t="str">
        <f t="shared" si="220"/>
        <v/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35"/>
      <c r="AI830" s="125" t="str">
        <f t="shared" si="221"/>
        <v/>
      </c>
      <c r="AJ830" s="18"/>
      <c r="AK830" s="35"/>
      <c r="AL830" s="5"/>
      <c r="AM830" s="5"/>
      <c r="AN830" s="5"/>
      <c r="AO830" s="5"/>
      <c r="AP830" s="5"/>
      <c r="AQ830" s="133" t="str">
        <f t="shared" si="222"/>
        <v/>
      </c>
      <c r="AR830" s="133" t="str">
        <f t="shared" si="231"/>
        <v/>
      </c>
      <c r="AS830" s="7" t="str">
        <f>UPPER(IF($AH830="","",IF(COUNTIF($AS$34:$AS829,$AH830)&lt;1,$AH830,"")))</f>
        <v/>
      </c>
      <c r="AT830" s="133" t="str">
        <f t="shared" si="223"/>
        <v/>
      </c>
      <c r="AU830" s="19"/>
      <c r="AV830" s="16" t="str">
        <f t="shared" si="233"/>
        <v/>
      </c>
      <c r="AW830" s="134" t="str">
        <f t="shared" si="224"/>
        <v/>
      </c>
      <c r="AX830" s="5"/>
      <c r="AY830" s="144"/>
      <c r="AZ830" s="132" t="str">
        <f t="shared" si="225"/>
        <v/>
      </c>
      <c r="BA830" s="132" t="str">
        <f t="shared" si="226"/>
        <v/>
      </c>
      <c r="BB830" s="132" t="str">
        <f t="shared" si="234"/>
        <v/>
      </c>
      <c r="BC830" s="132" t="str">
        <f t="shared" si="227"/>
        <v/>
      </c>
      <c r="BD830" s="132" t="str">
        <f t="shared" si="228"/>
        <v/>
      </c>
      <c r="BE830" s="132" t="str">
        <f t="shared" si="232"/>
        <v/>
      </c>
      <c r="BF830" s="132" t="str">
        <f t="shared" si="229"/>
        <v/>
      </c>
      <c r="BG830" s="132" t="str">
        <f t="shared" si="230"/>
        <v/>
      </c>
      <c r="BI830" s="125"/>
    </row>
    <row r="831" spans="1:61" s="132" customFormat="1" ht="13">
      <c r="A831" s="125" t="str">
        <f t="shared" si="218"/>
        <v/>
      </c>
      <c r="B831" s="130" t="str">
        <f t="shared" si="219"/>
        <v/>
      </c>
      <c r="C831" s="9"/>
      <c r="D831" s="125">
        <v>797</v>
      </c>
      <c r="E831" s="125" t="str">
        <f t="shared" si="220"/>
        <v/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35"/>
      <c r="AI831" s="125" t="str">
        <f t="shared" si="221"/>
        <v/>
      </c>
      <c r="AJ831" s="18"/>
      <c r="AK831" s="35"/>
      <c r="AL831" s="5"/>
      <c r="AM831" s="5"/>
      <c r="AN831" s="5"/>
      <c r="AO831" s="5"/>
      <c r="AP831" s="5"/>
      <c r="AQ831" s="133" t="str">
        <f t="shared" si="222"/>
        <v/>
      </c>
      <c r="AR831" s="133" t="str">
        <f t="shared" si="231"/>
        <v/>
      </c>
      <c r="AS831" s="7" t="str">
        <f>UPPER(IF($AH831="","",IF(COUNTIF($AS$34:$AS830,$AH831)&lt;1,$AH831,"")))</f>
        <v/>
      </c>
      <c r="AT831" s="133" t="str">
        <f t="shared" si="223"/>
        <v/>
      </c>
      <c r="AU831" s="19"/>
      <c r="AV831" s="16" t="str">
        <f t="shared" si="233"/>
        <v/>
      </c>
      <c r="AW831" s="134" t="str">
        <f t="shared" si="224"/>
        <v/>
      </c>
      <c r="AX831" s="5"/>
      <c r="AY831" s="144"/>
      <c r="AZ831" s="132" t="str">
        <f t="shared" si="225"/>
        <v/>
      </c>
      <c r="BA831" s="132" t="str">
        <f t="shared" si="226"/>
        <v/>
      </c>
      <c r="BB831" s="132" t="str">
        <f t="shared" si="234"/>
        <v/>
      </c>
      <c r="BC831" s="132" t="str">
        <f t="shared" si="227"/>
        <v/>
      </c>
      <c r="BD831" s="132" t="str">
        <f t="shared" si="228"/>
        <v/>
      </c>
      <c r="BE831" s="132" t="str">
        <f t="shared" si="232"/>
        <v/>
      </c>
      <c r="BF831" s="132" t="str">
        <f t="shared" si="229"/>
        <v/>
      </c>
      <c r="BG831" s="132" t="str">
        <f t="shared" si="230"/>
        <v/>
      </c>
      <c r="BI831" s="125"/>
    </row>
    <row r="832" spans="1:61" s="132" customFormat="1" ht="13">
      <c r="A832" s="125" t="str">
        <f t="shared" si="218"/>
        <v/>
      </c>
      <c r="B832" s="130" t="str">
        <f t="shared" si="219"/>
        <v/>
      </c>
      <c r="C832" s="9"/>
      <c r="D832" s="125">
        <v>798</v>
      </c>
      <c r="E832" s="125" t="str">
        <f t="shared" si="220"/>
        <v/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35"/>
      <c r="AI832" s="125" t="str">
        <f t="shared" si="221"/>
        <v/>
      </c>
      <c r="AJ832" s="18"/>
      <c r="AK832" s="35"/>
      <c r="AL832" s="5"/>
      <c r="AM832" s="5"/>
      <c r="AN832" s="5"/>
      <c r="AO832" s="5"/>
      <c r="AP832" s="5"/>
      <c r="AQ832" s="133" t="str">
        <f t="shared" si="222"/>
        <v/>
      </c>
      <c r="AR832" s="133" t="str">
        <f t="shared" si="231"/>
        <v/>
      </c>
      <c r="AS832" s="7" t="str">
        <f>UPPER(IF($AH832="","",IF(COUNTIF($AS$34:$AS831,$AH832)&lt;1,$AH832,"")))</f>
        <v/>
      </c>
      <c r="AT832" s="133" t="str">
        <f t="shared" si="223"/>
        <v/>
      </c>
      <c r="AU832" s="19"/>
      <c r="AV832" s="16" t="str">
        <f t="shared" si="233"/>
        <v/>
      </c>
      <c r="AW832" s="134" t="str">
        <f t="shared" si="224"/>
        <v/>
      </c>
      <c r="AX832" s="5"/>
      <c r="AY832" s="144"/>
      <c r="AZ832" s="132" t="str">
        <f t="shared" si="225"/>
        <v/>
      </c>
      <c r="BA832" s="132" t="str">
        <f t="shared" si="226"/>
        <v/>
      </c>
      <c r="BB832" s="132" t="str">
        <f t="shared" si="234"/>
        <v/>
      </c>
      <c r="BC832" s="132" t="str">
        <f t="shared" si="227"/>
        <v/>
      </c>
      <c r="BD832" s="132" t="str">
        <f t="shared" si="228"/>
        <v/>
      </c>
      <c r="BE832" s="132" t="str">
        <f t="shared" si="232"/>
        <v/>
      </c>
      <c r="BF832" s="132" t="str">
        <f t="shared" si="229"/>
        <v/>
      </c>
      <c r="BG832" s="132" t="str">
        <f t="shared" si="230"/>
        <v/>
      </c>
      <c r="BI832" s="125"/>
    </row>
    <row r="833" spans="1:61" s="132" customFormat="1" ht="13">
      <c r="A833" s="125" t="str">
        <f t="shared" si="218"/>
        <v/>
      </c>
      <c r="B833" s="130" t="str">
        <f t="shared" si="219"/>
        <v/>
      </c>
      <c r="C833" s="9"/>
      <c r="D833" s="125">
        <v>799</v>
      </c>
      <c r="E833" s="125" t="str">
        <f t="shared" si="220"/>
        <v/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35"/>
      <c r="AI833" s="125" t="str">
        <f t="shared" si="221"/>
        <v/>
      </c>
      <c r="AJ833" s="18"/>
      <c r="AK833" s="35"/>
      <c r="AL833" s="5"/>
      <c r="AM833" s="5"/>
      <c r="AN833" s="5"/>
      <c r="AO833" s="5"/>
      <c r="AP833" s="5"/>
      <c r="AQ833" s="133" t="str">
        <f t="shared" si="222"/>
        <v/>
      </c>
      <c r="AR833" s="133" t="str">
        <f t="shared" si="231"/>
        <v/>
      </c>
      <c r="AS833" s="7" t="str">
        <f>UPPER(IF($AH833="","",IF(COUNTIF($AS$34:$AS832,$AH833)&lt;1,$AH833,"")))</f>
        <v/>
      </c>
      <c r="AT833" s="133" t="str">
        <f t="shared" si="223"/>
        <v/>
      </c>
      <c r="AU833" s="19"/>
      <c r="AV833" s="16" t="str">
        <f t="shared" si="233"/>
        <v/>
      </c>
      <c r="AW833" s="134" t="str">
        <f t="shared" si="224"/>
        <v/>
      </c>
      <c r="AX833" s="5"/>
      <c r="AY833" s="144"/>
      <c r="AZ833" s="132" t="str">
        <f t="shared" si="225"/>
        <v/>
      </c>
      <c r="BA833" s="132" t="str">
        <f t="shared" si="226"/>
        <v/>
      </c>
      <c r="BB833" s="132" t="str">
        <f t="shared" si="234"/>
        <v/>
      </c>
      <c r="BC833" s="132" t="str">
        <f t="shared" si="227"/>
        <v/>
      </c>
      <c r="BD833" s="132" t="str">
        <f t="shared" si="228"/>
        <v/>
      </c>
      <c r="BE833" s="132" t="str">
        <f t="shared" si="232"/>
        <v/>
      </c>
      <c r="BF833" s="132" t="str">
        <f t="shared" si="229"/>
        <v/>
      </c>
      <c r="BG833" s="132" t="str">
        <f t="shared" si="230"/>
        <v/>
      </c>
      <c r="BI833" s="125"/>
    </row>
    <row r="834" spans="1:61" s="132" customFormat="1" ht="13">
      <c r="A834" s="125" t="str">
        <f t="shared" si="218"/>
        <v/>
      </c>
      <c r="B834" s="130" t="str">
        <f t="shared" si="219"/>
        <v/>
      </c>
      <c r="C834" s="9"/>
      <c r="D834" s="125">
        <v>800</v>
      </c>
      <c r="E834" s="125" t="str">
        <f t="shared" si="220"/>
        <v/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35"/>
      <c r="AI834" s="125" t="str">
        <f t="shared" si="221"/>
        <v/>
      </c>
      <c r="AJ834" s="18"/>
      <c r="AK834" s="35"/>
      <c r="AL834" s="5"/>
      <c r="AM834" s="5"/>
      <c r="AN834" s="5"/>
      <c r="AO834" s="5"/>
      <c r="AP834" s="5"/>
      <c r="AQ834" s="133" t="str">
        <f t="shared" si="222"/>
        <v/>
      </c>
      <c r="AR834" s="133" t="str">
        <f t="shared" si="231"/>
        <v/>
      </c>
      <c r="AS834" s="7" t="str">
        <f>UPPER(IF($AH834="","",IF(COUNTIF($AS$34:$AS833,$AH834)&lt;1,$AH834,"")))</f>
        <v/>
      </c>
      <c r="AT834" s="133" t="str">
        <f t="shared" si="223"/>
        <v/>
      </c>
      <c r="AU834" s="19"/>
      <c r="AV834" s="16" t="str">
        <f t="shared" si="233"/>
        <v/>
      </c>
      <c r="AW834" s="134" t="str">
        <f t="shared" si="224"/>
        <v/>
      </c>
      <c r="AX834" s="5"/>
      <c r="AY834" s="144"/>
      <c r="AZ834" s="132" t="str">
        <f t="shared" si="225"/>
        <v/>
      </c>
      <c r="BA834" s="132" t="str">
        <f t="shared" si="226"/>
        <v/>
      </c>
      <c r="BB834" s="132" t="str">
        <f t="shared" si="234"/>
        <v/>
      </c>
      <c r="BC834" s="132" t="str">
        <f t="shared" si="227"/>
        <v/>
      </c>
      <c r="BD834" s="132" t="str">
        <f t="shared" si="228"/>
        <v/>
      </c>
      <c r="BE834" s="132" t="str">
        <f t="shared" si="232"/>
        <v/>
      </c>
      <c r="BF834" s="132" t="str">
        <f t="shared" si="229"/>
        <v/>
      </c>
      <c r="BG834" s="132" t="str">
        <f t="shared" si="230"/>
        <v/>
      </c>
      <c r="BI834" s="125"/>
    </row>
    <row r="835" spans="1:61" s="132" customFormat="1" ht="13">
      <c r="A835" s="125" t="str">
        <f t="shared" si="218"/>
        <v/>
      </c>
      <c r="B835" s="130" t="str">
        <f t="shared" si="219"/>
        <v/>
      </c>
      <c r="C835" s="9"/>
      <c r="D835" s="125">
        <v>801</v>
      </c>
      <c r="E835" s="125" t="str">
        <f t="shared" si="220"/>
        <v/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35"/>
      <c r="AI835" s="125" t="str">
        <f t="shared" si="221"/>
        <v/>
      </c>
      <c r="AJ835" s="18"/>
      <c r="AK835" s="35"/>
      <c r="AL835" s="5"/>
      <c r="AM835" s="5"/>
      <c r="AN835" s="5"/>
      <c r="AO835" s="5"/>
      <c r="AP835" s="5"/>
      <c r="AQ835" s="133" t="str">
        <f t="shared" si="222"/>
        <v/>
      </c>
      <c r="AR835" s="133" t="str">
        <f t="shared" si="231"/>
        <v/>
      </c>
      <c r="AS835" s="7" t="str">
        <f>UPPER(IF($AH835="","",IF(COUNTIF($AS$34:$AS834,$AH835)&lt;1,$AH835,"")))</f>
        <v/>
      </c>
      <c r="AT835" s="133" t="str">
        <f t="shared" si="223"/>
        <v/>
      </c>
      <c r="AU835" s="19"/>
      <c r="AV835" s="16" t="str">
        <f t="shared" si="233"/>
        <v/>
      </c>
      <c r="AW835" s="134" t="str">
        <f t="shared" si="224"/>
        <v/>
      </c>
      <c r="AX835" s="5"/>
      <c r="AY835" s="144"/>
      <c r="AZ835" s="132" t="str">
        <f t="shared" si="225"/>
        <v/>
      </c>
      <c r="BA835" s="132" t="str">
        <f t="shared" si="226"/>
        <v/>
      </c>
      <c r="BB835" s="132" t="str">
        <f t="shared" si="234"/>
        <v/>
      </c>
      <c r="BC835" s="132" t="str">
        <f t="shared" si="227"/>
        <v/>
      </c>
      <c r="BD835" s="132" t="str">
        <f t="shared" si="228"/>
        <v/>
      </c>
      <c r="BE835" s="132" t="str">
        <f t="shared" si="232"/>
        <v/>
      </c>
      <c r="BF835" s="132" t="str">
        <f t="shared" si="229"/>
        <v/>
      </c>
      <c r="BG835" s="132" t="str">
        <f t="shared" si="230"/>
        <v/>
      </c>
      <c r="BI835" s="125"/>
    </row>
    <row r="836" spans="1:61" s="132" customFormat="1" ht="13">
      <c r="A836" s="125" t="str">
        <f t="shared" si="218"/>
        <v/>
      </c>
      <c r="B836" s="130" t="str">
        <f t="shared" si="219"/>
        <v/>
      </c>
      <c r="C836" s="9"/>
      <c r="D836" s="125">
        <v>802</v>
      </c>
      <c r="E836" s="125" t="str">
        <f t="shared" si="220"/>
        <v/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35"/>
      <c r="AI836" s="125" t="str">
        <f t="shared" si="221"/>
        <v/>
      </c>
      <c r="AJ836" s="18"/>
      <c r="AK836" s="35"/>
      <c r="AL836" s="5"/>
      <c r="AM836" s="5"/>
      <c r="AN836" s="5"/>
      <c r="AO836" s="5"/>
      <c r="AP836" s="5"/>
      <c r="AQ836" s="133" t="str">
        <f t="shared" si="222"/>
        <v/>
      </c>
      <c r="AR836" s="133" t="str">
        <f t="shared" si="231"/>
        <v/>
      </c>
      <c r="AS836" s="7" t="str">
        <f>UPPER(IF($AH836="","",IF(COUNTIF($AS$34:$AS835,$AH836)&lt;1,$AH836,"")))</f>
        <v/>
      </c>
      <c r="AT836" s="133" t="str">
        <f t="shared" si="223"/>
        <v/>
      </c>
      <c r="AU836" s="19"/>
      <c r="AV836" s="16" t="str">
        <f t="shared" si="233"/>
        <v/>
      </c>
      <c r="AW836" s="134" t="str">
        <f t="shared" si="224"/>
        <v/>
      </c>
      <c r="AX836" s="5"/>
      <c r="AY836" s="144"/>
      <c r="AZ836" s="132" t="str">
        <f t="shared" si="225"/>
        <v/>
      </c>
      <c r="BA836" s="132" t="str">
        <f t="shared" si="226"/>
        <v/>
      </c>
      <c r="BB836" s="132" t="str">
        <f t="shared" si="234"/>
        <v/>
      </c>
      <c r="BC836" s="132" t="str">
        <f t="shared" si="227"/>
        <v/>
      </c>
      <c r="BD836" s="132" t="str">
        <f t="shared" si="228"/>
        <v/>
      </c>
      <c r="BE836" s="132" t="str">
        <f t="shared" si="232"/>
        <v/>
      </c>
      <c r="BF836" s="132" t="str">
        <f t="shared" si="229"/>
        <v/>
      </c>
      <c r="BG836" s="132" t="str">
        <f t="shared" si="230"/>
        <v/>
      </c>
      <c r="BI836" s="125"/>
    </row>
    <row r="837" spans="1:61" s="132" customFormat="1" ht="13">
      <c r="A837" s="125" t="str">
        <f t="shared" si="218"/>
        <v/>
      </c>
      <c r="B837" s="130" t="str">
        <f t="shared" si="219"/>
        <v/>
      </c>
      <c r="C837" s="9"/>
      <c r="D837" s="125">
        <v>803</v>
      </c>
      <c r="E837" s="125" t="str">
        <f t="shared" si="220"/>
        <v/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35"/>
      <c r="AI837" s="125" t="str">
        <f t="shared" si="221"/>
        <v/>
      </c>
      <c r="AJ837" s="18"/>
      <c r="AK837" s="35"/>
      <c r="AL837" s="5"/>
      <c r="AM837" s="5"/>
      <c r="AN837" s="5"/>
      <c r="AO837" s="5"/>
      <c r="AP837" s="5"/>
      <c r="AQ837" s="133" t="str">
        <f t="shared" si="222"/>
        <v/>
      </c>
      <c r="AR837" s="133" t="str">
        <f t="shared" si="231"/>
        <v/>
      </c>
      <c r="AS837" s="7" t="str">
        <f>UPPER(IF($AH837="","",IF(COUNTIF($AS$34:$AS836,$AH837)&lt;1,$AH837,"")))</f>
        <v/>
      </c>
      <c r="AT837" s="133" t="str">
        <f t="shared" si="223"/>
        <v/>
      </c>
      <c r="AU837" s="19"/>
      <c r="AV837" s="16" t="str">
        <f t="shared" si="233"/>
        <v/>
      </c>
      <c r="AW837" s="134" t="str">
        <f t="shared" si="224"/>
        <v/>
      </c>
      <c r="AX837" s="5"/>
      <c r="AY837" s="144"/>
      <c r="AZ837" s="132" t="str">
        <f t="shared" si="225"/>
        <v/>
      </c>
      <c r="BA837" s="132" t="str">
        <f t="shared" si="226"/>
        <v/>
      </c>
      <c r="BB837" s="132" t="str">
        <f t="shared" si="234"/>
        <v/>
      </c>
      <c r="BC837" s="132" t="str">
        <f t="shared" si="227"/>
        <v/>
      </c>
      <c r="BD837" s="132" t="str">
        <f t="shared" si="228"/>
        <v/>
      </c>
      <c r="BE837" s="132" t="str">
        <f t="shared" si="232"/>
        <v/>
      </c>
      <c r="BF837" s="132" t="str">
        <f t="shared" si="229"/>
        <v/>
      </c>
      <c r="BG837" s="132" t="str">
        <f t="shared" si="230"/>
        <v/>
      </c>
      <c r="BI837" s="125"/>
    </row>
    <row r="838" spans="1:61" s="132" customFormat="1" ht="13">
      <c r="A838" s="125" t="str">
        <f t="shared" si="218"/>
        <v/>
      </c>
      <c r="B838" s="130" t="str">
        <f t="shared" si="219"/>
        <v/>
      </c>
      <c r="C838" s="9"/>
      <c r="D838" s="125">
        <v>804</v>
      </c>
      <c r="E838" s="125" t="str">
        <f t="shared" si="220"/>
        <v/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35"/>
      <c r="AI838" s="125" t="str">
        <f t="shared" si="221"/>
        <v/>
      </c>
      <c r="AJ838" s="18"/>
      <c r="AK838" s="35"/>
      <c r="AL838" s="5"/>
      <c r="AM838" s="5"/>
      <c r="AN838" s="5"/>
      <c r="AO838" s="5"/>
      <c r="AP838" s="5"/>
      <c r="AQ838" s="133" t="str">
        <f t="shared" si="222"/>
        <v/>
      </c>
      <c r="AR838" s="133" t="str">
        <f t="shared" si="231"/>
        <v/>
      </c>
      <c r="AS838" s="7" t="str">
        <f>UPPER(IF($AH838="","",IF(COUNTIF($AS$34:$AS837,$AH838)&lt;1,$AH838,"")))</f>
        <v/>
      </c>
      <c r="AT838" s="133" t="str">
        <f t="shared" si="223"/>
        <v/>
      </c>
      <c r="AU838" s="19"/>
      <c r="AV838" s="16" t="str">
        <f t="shared" si="233"/>
        <v/>
      </c>
      <c r="AW838" s="134" t="str">
        <f t="shared" si="224"/>
        <v/>
      </c>
      <c r="AX838" s="5"/>
      <c r="AY838" s="144"/>
      <c r="AZ838" s="132" t="str">
        <f t="shared" si="225"/>
        <v/>
      </c>
      <c r="BA838" s="132" t="str">
        <f t="shared" si="226"/>
        <v/>
      </c>
      <c r="BB838" s="132" t="str">
        <f t="shared" si="234"/>
        <v/>
      </c>
      <c r="BC838" s="132" t="str">
        <f t="shared" si="227"/>
        <v/>
      </c>
      <c r="BD838" s="132" t="str">
        <f t="shared" si="228"/>
        <v/>
      </c>
      <c r="BE838" s="132" t="str">
        <f t="shared" si="232"/>
        <v/>
      </c>
      <c r="BF838" s="132" t="str">
        <f t="shared" si="229"/>
        <v/>
      </c>
      <c r="BG838" s="132" t="str">
        <f t="shared" si="230"/>
        <v/>
      </c>
      <c r="BI838" s="125"/>
    </row>
    <row r="839" spans="1:61" s="132" customFormat="1" ht="13">
      <c r="A839" s="125" t="str">
        <f t="shared" si="218"/>
        <v/>
      </c>
      <c r="B839" s="130" t="str">
        <f t="shared" si="219"/>
        <v/>
      </c>
      <c r="C839" s="9"/>
      <c r="D839" s="125">
        <v>805</v>
      </c>
      <c r="E839" s="125" t="str">
        <f t="shared" si="220"/>
        <v/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35"/>
      <c r="AI839" s="125" t="str">
        <f t="shared" si="221"/>
        <v/>
      </c>
      <c r="AJ839" s="18"/>
      <c r="AK839" s="35"/>
      <c r="AL839" s="5"/>
      <c r="AM839" s="5"/>
      <c r="AN839" s="5"/>
      <c r="AO839" s="5"/>
      <c r="AP839" s="5"/>
      <c r="AQ839" s="133" t="str">
        <f t="shared" si="222"/>
        <v/>
      </c>
      <c r="AR839" s="133" t="str">
        <f t="shared" si="231"/>
        <v/>
      </c>
      <c r="AS839" s="7" t="str">
        <f>UPPER(IF($AH839="","",IF(COUNTIF($AS$34:$AS838,$AH839)&lt;1,$AH839,"")))</f>
        <v/>
      </c>
      <c r="AT839" s="133" t="str">
        <f t="shared" si="223"/>
        <v/>
      </c>
      <c r="AU839" s="19"/>
      <c r="AV839" s="16" t="str">
        <f t="shared" si="233"/>
        <v/>
      </c>
      <c r="AW839" s="134" t="str">
        <f t="shared" si="224"/>
        <v/>
      </c>
      <c r="AX839" s="5"/>
      <c r="AY839" s="144"/>
      <c r="AZ839" s="132" t="str">
        <f t="shared" si="225"/>
        <v/>
      </c>
      <c r="BA839" s="132" t="str">
        <f t="shared" si="226"/>
        <v/>
      </c>
      <c r="BB839" s="132" t="str">
        <f t="shared" si="234"/>
        <v/>
      </c>
      <c r="BC839" s="132" t="str">
        <f t="shared" si="227"/>
        <v/>
      </c>
      <c r="BD839" s="132" t="str">
        <f t="shared" si="228"/>
        <v/>
      </c>
      <c r="BE839" s="132" t="str">
        <f t="shared" si="232"/>
        <v/>
      </c>
      <c r="BF839" s="132" t="str">
        <f t="shared" si="229"/>
        <v/>
      </c>
      <c r="BG839" s="132" t="str">
        <f t="shared" si="230"/>
        <v/>
      </c>
      <c r="BI839" s="125"/>
    </row>
    <row r="840" spans="1:61" s="132" customFormat="1" ht="13">
      <c r="A840" s="125" t="str">
        <f t="shared" si="218"/>
        <v/>
      </c>
      <c r="B840" s="130" t="str">
        <f t="shared" si="219"/>
        <v/>
      </c>
      <c r="C840" s="9"/>
      <c r="D840" s="125">
        <v>806</v>
      </c>
      <c r="E840" s="125" t="str">
        <f t="shared" si="220"/>
        <v/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35"/>
      <c r="AI840" s="125" t="str">
        <f t="shared" si="221"/>
        <v/>
      </c>
      <c r="AJ840" s="18"/>
      <c r="AK840" s="35"/>
      <c r="AL840" s="5"/>
      <c r="AM840" s="5"/>
      <c r="AN840" s="5"/>
      <c r="AO840" s="5"/>
      <c r="AP840" s="5"/>
      <c r="AQ840" s="133" t="str">
        <f t="shared" si="222"/>
        <v/>
      </c>
      <c r="AR840" s="133" t="str">
        <f t="shared" si="231"/>
        <v/>
      </c>
      <c r="AS840" s="7" t="str">
        <f>UPPER(IF($AH840="","",IF(COUNTIF($AS$34:$AS839,$AH840)&lt;1,$AH840,"")))</f>
        <v/>
      </c>
      <c r="AT840" s="133" t="str">
        <f t="shared" si="223"/>
        <v/>
      </c>
      <c r="AU840" s="19"/>
      <c r="AV840" s="16" t="str">
        <f t="shared" si="233"/>
        <v/>
      </c>
      <c r="AW840" s="134" t="str">
        <f t="shared" si="224"/>
        <v/>
      </c>
      <c r="AX840" s="5"/>
      <c r="AY840" s="144"/>
      <c r="AZ840" s="132" t="str">
        <f t="shared" si="225"/>
        <v/>
      </c>
      <c r="BA840" s="132" t="str">
        <f t="shared" si="226"/>
        <v/>
      </c>
      <c r="BB840" s="132" t="str">
        <f t="shared" si="234"/>
        <v/>
      </c>
      <c r="BC840" s="132" t="str">
        <f t="shared" si="227"/>
        <v/>
      </c>
      <c r="BD840" s="132" t="str">
        <f t="shared" si="228"/>
        <v/>
      </c>
      <c r="BE840" s="132" t="str">
        <f t="shared" si="232"/>
        <v/>
      </c>
      <c r="BF840" s="132" t="str">
        <f t="shared" si="229"/>
        <v/>
      </c>
      <c r="BG840" s="132" t="str">
        <f t="shared" si="230"/>
        <v/>
      </c>
      <c r="BI840" s="125"/>
    </row>
    <row r="841" spans="1:61" s="132" customFormat="1" ht="13">
      <c r="A841" s="125" t="str">
        <f t="shared" si="218"/>
        <v/>
      </c>
      <c r="B841" s="130" t="str">
        <f t="shared" si="219"/>
        <v/>
      </c>
      <c r="C841" s="9"/>
      <c r="D841" s="125">
        <v>807</v>
      </c>
      <c r="E841" s="125" t="str">
        <f t="shared" si="220"/>
        <v/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35"/>
      <c r="AI841" s="125" t="str">
        <f t="shared" si="221"/>
        <v/>
      </c>
      <c r="AJ841" s="18"/>
      <c r="AK841" s="35"/>
      <c r="AL841" s="5"/>
      <c r="AM841" s="5"/>
      <c r="AN841" s="5"/>
      <c r="AO841" s="5"/>
      <c r="AP841" s="5"/>
      <c r="AQ841" s="133" t="str">
        <f t="shared" si="222"/>
        <v/>
      </c>
      <c r="AR841" s="133" t="str">
        <f t="shared" si="231"/>
        <v/>
      </c>
      <c r="AS841" s="7" t="str">
        <f>UPPER(IF($AH841="","",IF(COUNTIF($AS$34:$AS840,$AH841)&lt;1,$AH841,"")))</f>
        <v/>
      </c>
      <c r="AT841" s="133" t="str">
        <f t="shared" si="223"/>
        <v/>
      </c>
      <c r="AU841" s="19"/>
      <c r="AV841" s="16" t="str">
        <f t="shared" si="233"/>
        <v/>
      </c>
      <c r="AW841" s="134" t="str">
        <f t="shared" si="224"/>
        <v/>
      </c>
      <c r="AX841" s="5"/>
      <c r="AY841" s="144"/>
      <c r="AZ841" s="132" t="str">
        <f t="shared" si="225"/>
        <v/>
      </c>
      <c r="BA841" s="132" t="str">
        <f t="shared" si="226"/>
        <v/>
      </c>
      <c r="BB841" s="132" t="str">
        <f t="shared" si="234"/>
        <v/>
      </c>
      <c r="BC841" s="132" t="str">
        <f t="shared" si="227"/>
        <v/>
      </c>
      <c r="BD841" s="132" t="str">
        <f t="shared" si="228"/>
        <v/>
      </c>
      <c r="BE841" s="132" t="str">
        <f t="shared" si="232"/>
        <v/>
      </c>
      <c r="BF841" s="132" t="str">
        <f t="shared" si="229"/>
        <v/>
      </c>
      <c r="BG841" s="132" t="str">
        <f t="shared" si="230"/>
        <v/>
      </c>
      <c r="BI841" s="125"/>
    </row>
    <row r="842" spans="1:61" s="132" customFormat="1" ht="13">
      <c r="A842" s="125" t="str">
        <f t="shared" si="218"/>
        <v/>
      </c>
      <c r="B842" s="130" t="str">
        <f t="shared" si="219"/>
        <v/>
      </c>
      <c r="C842" s="9"/>
      <c r="D842" s="125">
        <v>808</v>
      </c>
      <c r="E842" s="125" t="str">
        <f t="shared" si="220"/>
        <v/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35"/>
      <c r="AI842" s="125" t="str">
        <f t="shared" si="221"/>
        <v/>
      </c>
      <c r="AJ842" s="18"/>
      <c r="AK842" s="35"/>
      <c r="AL842" s="5"/>
      <c r="AM842" s="5"/>
      <c r="AN842" s="5"/>
      <c r="AO842" s="5"/>
      <c r="AP842" s="5"/>
      <c r="AQ842" s="133" t="str">
        <f t="shared" si="222"/>
        <v/>
      </c>
      <c r="AR842" s="133" t="str">
        <f t="shared" si="231"/>
        <v/>
      </c>
      <c r="AS842" s="7" t="str">
        <f>UPPER(IF($AH842="","",IF(COUNTIF($AS$34:$AS841,$AH842)&lt;1,$AH842,"")))</f>
        <v/>
      </c>
      <c r="AT842" s="133" t="str">
        <f t="shared" si="223"/>
        <v/>
      </c>
      <c r="AU842" s="19"/>
      <c r="AV842" s="16" t="str">
        <f t="shared" si="233"/>
        <v/>
      </c>
      <c r="AW842" s="134" t="str">
        <f t="shared" si="224"/>
        <v/>
      </c>
      <c r="AX842" s="5"/>
      <c r="AY842" s="144"/>
      <c r="AZ842" s="132" t="str">
        <f t="shared" si="225"/>
        <v/>
      </c>
      <c r="BA842" s="132" t="str">
        <f t="shared" si="226"/>
        <v/>
      </c>
      <c r="BB842" s="132" t="str">
        <f t="shared" si="234"/>
        <v/>
      </c>
      <c r="BC842" s="132" t="str">
        <f t="shared" si="227"/>
        <v/>
      </c>
      <c r="BD842" s="132" t="str">
        <f t="shared" si="228"/>
        <v/>
      </c>
      <c r="BE842" s="132" t="str">
        <f t="shared" si="232"/>
        <v/>
      </c>
      <c r="BF842" s="132" t="str">
        <f t="shared" si="229"/>
        <v/>
      </c>
      <c r="BG842" s="132" t="str">
        <f t="shared" si="230"/>
        <v/>
      </c>
      <c r="BI842" s="125"/>
    </row>
    <row r="843" spans="1:61" s="2" customFormat="1">
      <c r="A843" s="125" t="str">
        <f t="shared" si="218"/>
        <v/>
      </c>
      <c r="B843" s="130" t="str">
        <f t="shared" si="219"/>
        <v/>
      </c>
      <c r="C843" s="9"/>
      <c r="D843" s="125">
        <v>809</v>
      </c>
      <c r="E843" s="125" t="str">
        <f t="shared" si="220"/>
        <v/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35"/>
      <c r="AI843" s="125" t="str">
        <f t="shared" si="221"/>
        <v/>
      </c>
      <c r="AJ843" s="18"/>
      <c r="AK843" s="35"/>
      <c r="AL843" s="5"/>
      <c r="AM843" s="5"/>
      <c r="AN843" s="5"/>
      <c r="AO843" s="5"/>
      <c r="AP843" s="5"/>
      <c r="AQ843" s="133" t="str">
        <f t="shared" si="222"/>
        <v/>
      </c>
      <c r="AR843" s="133" t="str">
        <f t="shared" si="231"/>
        <v/>
      </c>
      <c r="AS843" s="7" t="str">
        <f>UPPER(IF($AH843="","",IF(COUNTIF($AS$34:$AS842,$AH843)&lt;1,$AH843,"")))</f>
        <v/>
      </c>
      <c r="AT843" s="133" t="str">
        <f t="shared" si="223"/>
        <v/>
      </c>
      <c r="AU843" s="19"/>
      <c r="AV843" s="16" t="str">
        <f t="shared" si="233"/>
        <v/>
      </c>
      <c r="AW843" s="134" t="str">
        <f t="shared" si="224"/>
        <v/>
      </c>
      <c r="AX843" s="1"/>
      <c r="AY843" s="145"/>
      <c r="AZ843" s="132" t="str">
        <f t="shared" si="225"/>
        <v/>
      </c>
      <c r="BA843" s="132" t="str">
        <f t="shared" si="226"/>
        <v/>
      </c>
      <c r="BB843" s="132" t="str">
        <f t="shared" si="234"/>
        <v/>
      </c>
      <c r="BC843" s="132" t="str">
        <f t="shared" si="227"/>
        <v/>
      </c>
      <c r="BD843" s="132" t="str">
        <f t="shared" si="228"/>
        <v/>
      </c>
      <c r="BE843" s="132" t="str">
        <f t="shared" si="232"/>
        <v/>
      </c>
      <c r="BF843" s="132" t="str">
        <f t="shared" si="229"/>
        <v/>
      </c>
      <c r="BG843" s="132" t="str">
        <f t="shared" si="230"/>
        <v/>
      </c>
      <c r="BI843" s="43"/>
    </row>
    <row r="844" spans="1:61" s="2" customFormat="1">
      <c r="A844" s="125" t="str">
        <f t="shared" si="218"/>
        <v/>
      </c>
      <c r="B844" s="130" t="str">
        <f t="shared" si="219"/>
        <v/>
      </c>
      <c r="C844" s="9"/>
      <c r="D844" s="125">
        <v>810</v>
      </c>
      <c r="E844" s="125" t="str">
        <f t="shared" si="220"/>
        <v/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35"/>
      <c r="AI844" s="125" t="str">
        <f t="shared" si="221"/>
        <v/>
      </c>
      <c r="AJ844" s="18"/>
      <c r="AK844" s="35"/>
      <c r="AL844" s="5"/>
      <c r="AM844" s="5"/>
      <c r="AN844" s="5"/>
      <c r="AO844" s="5"/>
      <c r="AP844" s="5"/>
      <c r="AQ844" s="133" t="str">
        <f t="shared" si="222"/>
        <v/>
      </c>
      <c r="AR844" s="133" t="str">
        <f t="shared" si="231"/>
        <v/>
      </c>
      <c r="AS844" s="7" t="str">
        <f>UPPER(IF($AH844="","",IF(COUNTIF($AS$34:$AS843,$AH844)&lt;1,$AH844,"")))</f>
        <v/>
      </c>
      <c r="AT844" s="133" t="str">
        <f t="shared" si="223"/>
        <v/>
      </c>
      <c r="AU844" s="19"/>
      <c r="AV844" s="16" t="str">
        <f t="shared" si="233"/>
        <v/>
      </c>
      <c r="AW844" s="134" t="str">
        <f t="shared" si="224"/>
        <v/>
      </c>
      <c r="AX844" s="1"/>
      <c r="AY844" s="145"/>
      <c r="AZ844" s="132" t="str">
        <f t="shared" si="225"/>
        <v/>
      </c>
      <c r="BA844" s="132" t="str">
        <f t="shared" si="226"/>
        <v/>
      </c>
      <c r="BB844" s="132" t="str">
        <f t="shared" si="234"/>
        <v/>
      </c>
      <c r="BC844" s="132" t="str">
        <f t="shared" si="227"/>
        <v/>
      </c>
      <c r="BD844" s="132" t="str">
        <f t="shared" si="228"/>
        <v/>
      </c>
      <c r="BE844" s="132" t="str">
        <f t="shared" si="232"/>
        <v/>
      </c>
      <c r="BF844" s="132" t="str">
        <f t="shared" si="229"/>
        <v/>
      </c>
      <c r="BG844" s="132" t="str">
        <f t="shared" si="230"/>
        <v/>
      </c>
      <c r="BI844" s="43"/>
    </row>
    <row r="845" spans="1:61" s="2" customFormat="1">
      <c r="A845" s="125" t="str">
        <f t="shared" si="218"/>
        <v/>
      </c>
      <c r="B845" s="130" t="str">
        <f t="shared" si="219"/>
        <v/>
      </c>
      <c r="C845" s="9"/>
      <c r="D845" s="125">
        <v>811</v>
      </c>
      <c r="E845" s="125" t="str">
        <f t="shared" si="220"/>
        <v/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35"/>
      <c r="AI845" s="125" t="str">
        <f t="shared" si="221"/>
        <v/>
      </c>
      <c r="AJ845" s="18"/>
      <c r="AK845" s="35"/>
      <c r="AL845" s="5"/>
      <c r="AM845" s="5"/>
      <c r="AN845" s="5"/>
      <c r="AO845" s="5"/>
      <c r="AP845" s="5"/>
      <c r="AQ845" s="133" t="str">
        <f t="shared" si="222"/>
        <v/>
      </c>
      <c r="AR845" s="133" t="str">
        <f t="shared" si="231"/>
        <v/>
      </c>
      <c r="AS845" s="7" t="str">
        <f>UPPER(IF($AH845="","",IF(COUNTIF($AS$34:$AS844,$AH845)&lt;1,$AH845,"")))</f>
        <v/>
      </c>
      <c r="AT845" s="133" t="str">
        <f t="shared" si="223"/>
        <v/>
      </c>
      <c r="AU845" s="19"/>
      <c r="AV845" s="16" t="str">
        <f t="shared" si="233"/>
        <v/>
      </c>
      <c r="AW845" s="134" t="str">
        <f t="shared" si="224"/>
        <v/>
      </c>
      <c r="AX845" s="1"/>
      <c r="AY845" s="145"/>
      <c r="AZ845" s="132" t="str">
        <f t="shared" si="225"/>
        <v/>
      </c>
      <c r="BA845" s="132" t="str">
        <f t="shared" si="226"/>
        <v/>
      </c>
      <c r="BB845" s="132" t="str">
        <f t="shared" si="234"/>
        <v/>
      </c>
      <c r="BC845" s="132" t="str">
        <f t="shared" si="227"/>
        <v/>
      </c>
      <c r="BD845" s="132" t="str">
        <f t="shared" si="228"/>
        <v/>
      </c>
      <c r="BE845" s="132" t="str">
        <f t="shared" si="232"/>
        <v/>
      </c>
      <c r="BF845" s="132" t="str">
        <f t="shared" si="229"/>
        <v/>
      </c>
      <c r="BG845" s="132" t="str">
        <f t="shared" si="230"/>
        <v/>
      </c>
      <c r="BI845" s="43"/>
    </row>
    <row r="846" spans="1:61" s="2" customFormat="1">
      <c r="A846" s="125" t="str">
        <f t="shared" si="218"/>
        <v/>
      </c>
      <c r="B846" s="130" t="str">
        <f t="shared" si="219"/>
        <v/>
      </c>
      <c r="C846" s="9"/>
      <c r="D846" s="125">
        <v>812</v>
      </c>
      <c r="E846" s="125" t="str">
        <f t="shared" si="220"/>
        <v/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35"/>
      <c r="AI846" s="125" t="str">
        <f t="shared" si="221"/>
        <v/>
      </c>
      <c r="AJ846" s="18"/>
      <c r="AK846" s="35"/>
      <c r="AL846" s="5"/>
      <c r="AM846" s="5"/>
      <c r="AN846" s="5"/>
      <c r="AO846" s="5"/>
      <c r="AP846" s="5"/>
      <c r="AQ846" s="133" t="str">
        <f t="shared" si="222"/>
        <v/>
      </c>
      <c r="AR846" s="133" t="str">
        <f t="shared" si="231"/>
        <v/>
      </c>
      <c r="AS846" s="7" t="str">
        <f>UPPER(IF($AH846="","",IF(COUNTIF($AS$34:$AS845,$AH846)&lt;1,$AH846,"")))</f>
        <v/>
      </c>
      <c r="AT846" s="133" t="str">
        <f t="shared" si="223"/>
        <v/>
      </c>
      <c r="AU846" s="19"/>
      <c r="AV846" s="16" t="str">
        <f t="shared" si="233"/>
        <v/>
      </c>
      <c r="AW846" s="134" t="str">
        <f t="shared" si="224"/>
        <v/>
      </c>
      <c r="AX846" s="1"/>
      <c r="AY846" s="145"/>
      <c r="AZ846" s="132" t="str">
        <f t="shared" si="225"/>
        <v/>
      </c>
      <c r="BA846" s="132" t="str">
        <f t="shared" si="226"/>
        <v/>
      </c>
      <c r="BB846" s="132" t="str">
        <f t="shared" si="234"/>
        <v/>
      </c>
      <c r="BC846" s="132" t="str">
        <f t="shared" si="227"/>
        <v/>
      </c>
      <c r="BD846" s="132" t="str">
        <f t="shared" si="228"/>
        <v/>
      </c>
      <c r="BE846" s="132" t="str">
        <f t="shared" si="232"/>
        <v/>
      </c>
      <c r="BF846" s="132" t="str">
        <f t="shared" si="229"/>
        <v/>
      </c>
      <c r="BG846" s="132" t="str">
        <f t="shared" si="230"/>
        <v/>
      </c>
      <c r="BI846" s="43"/>
    </row>
    <row r="847" spans="1:61" s="2" customFormat="1">
      <c r="A847" s="125" t="str">
        <f t="shared" si="218"/>
        <v/>
      </c>
      <c r="B847" s="130" t="str">
        <f t="shared" si="219"/>
        <v/>
      </c>
      <c r="C847" s="9"/>
      <c r="D847" s="125">
        <v>813</v>
      </c>
      <c r="E847" s="125" t="str">
        <f t="shared" si="220"/>
        <v/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35"/>
      <c r="AI847" s="125" t="str">
        <f t="shared" si="221"/>
        <v/>
      </c>
      <c r="AJ847" s="18"/>
      <c r="AK847" s="35"/>
      <c r="AL847" s="5"/>
      <c r="AM847" s="5"/>
      <c r="AN847" s="5"/>
      <c r="AO847" s="5"/>
      <c r="AP847" s="5"/>
      <c r="AQ847" s="133" t="str">
        <f t="shared" si="222"/>
        <v/>
      </c>
      <c r="AR847" s="133" t="str">
        <f t="shared" si="231"/>
        <v/>
      </c>
      <c r="AS847" s="7" t="str">
        <f>UPPER(IF($AH847="","",IF(COUNTIF($AS$34:$AS846,$AH847)&lt;1,$AH847,"")))</f>
        <v/>
      </c>
      <c r="AT847" s="133" t="str">
        <f t="shared" si="223"/>
        <v/>
      </c>
      <c r="AU847" s="19"/>
      <c r="AV847" s="16" t="str">
        <f t="shared" si="233"/>
        <v/>
      </c>
      <c r="AW847" s="134" t="str">
        <f t="shared" si="224"/>
        <v/>
      </c>
      <c r="AX847" s="1"/>
      <c r="AY847" s="145"/>
      <c r="AZ847" s="132" t="str">
        <f t="shared" si="225"/>
        <v/>
      </c>
      <c r="BA847" s="132" t="str">
        <f t="shared" si="226"/>
        <v/>
      </c>
      <c r="BB847" s="132" t="str">
        <f t="shared" si="234"/>
        <v/>
      </c>
      <c r="BC847" s="132" t="str">
        <f t="shared" si="227"/>
        <v/>
      </c>
      <c r="BD847" s="132" t="str">
        <f t="shared" si="228"/>
        <v/>
      </c>
      <c r="BE847" s="132" t="str">
        <f t="shared" si="232"/>
        <v/>
      </c>
      <c r="BF847" s="132" t="str">
        <f t="shared" si="229"/>
        <v/>
      </c>
      <c r="BG847" s="132" t="str">
        <f t="shared" si="230"/>
        <v/>
      </c>
      <c r="BI847" s="43"/>
    </row>
    <row r="848" spans="1:61" s="2" customFormat="1">
      <c r="A848" s="125" t="str">
        <f t="shared" si="218"/>
        <v/>
      </c>
      <c r="B848" s="130" t="str">
        <f t="shared" si="219"/>
        <v/>
      </c>
      <c r="C848" s="9"/>
      <c r="D848" s="125">
        <v>814</v>
      </c>
      <c r="E848" s="125" t="str">
        <f t="shared" si="220"/>
        <v/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35"/>
      <c r="AI848" s="125" t="str">
        <f t="shared" si="221"/>
        <v/>
      </c>
      <c r="AJ848" s="18"/>
      <c r="AK848" s="35"/>
      <c r="AL848" s="5"/>
      <c r="AM848" s="5"/>
      <c r="AN848" s="5"/>
      <c r="AO848" s="5"/>
      <c r="AP848" s="5"/>
      <c r="AQ848" s="133" t="str">
        <f t="shared" si="222"/>
        <v/>
      </c>
      <c r="AR848" s="133" t="str">
        <f t="shared" si="231"/>
        <v/>
      </c>
      <c r="AS848" s="7" t="str">
        <f>UPPER(IF($AH848="","",IF(COUNTIF($AS$34:$AS847,$AH848)&lt;1,$AH848,"")))</f>
        <v/>
      </c>
      <c r="AT848" s="133" t="str">
        <f t="shared" si="223"/>
        <v/>
      </c>
      <c r="AU848" s="19"/>
      <c r="AV848" s="16" t="str">
        <f t="shared" si="233"/>
        <v/>
      </c>
      <c r="AW848" s="134" t="str">
        <f t="shared" si="224"/>
        <v/>
      </c>
      <c r="AX848" s="1"/>
      <c r="AY848" s="145"/>
      <c r="AZ848" s="132" t="str">
        <f t="shared" si="225"/>
        <v/>
      </c>
      <c r="BA848" s="132" t="str">
        <f t="shared" si="226"/>
        <v/>
      </c>
      <c r="BB848" s="132" t="str">
        <f t="shared" si="234"/>
        <v/>
      </c>
      <c r="BC848" s="132" t="str">
        <f t="shared" si="227"/>
        <v/>
      </c>
      <c r="BD848" s="132" t="str">
        <f t="shared" si="228"/>
        <v/>
      </c>
      <c r="BE848" s="132" t="str">
        <f t="shared" si="232"/>
        <v/>
      </c>
      <c r="BF848" s="132" t="str">
        <f t="shared" si="229"/>
        <v/>
      </c>
      <c r="BG848" s="132" t="str">
        <f t="shared" si="230"/>
        <v/>
      </c>
      <c r="BI848" s="43"/>
    </row>
    <row r="849" spans="1:61" s="2" customFormat="1">
      <c r="A849" s="125" t="str">
        <f t="shared" si="218"/>
        <v/>
      </c>
      <c r="B849" s="130" t="str">
        <f t="shared" si="219"/>
        <v/>
      </c>
      <c r="C849" s="9"/>
      <c r="D849" s="125">
        <v>815</v>
      </c>
      <c r="E849" s="125" t="str">
        <f t="shared" si="220"/>
        <v/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35"/>
      <c r="AI849" s="125" t="str">
        <f t="shared" si="221"/>
        <v/>
      </c>
      <c r="AJ849" s="18"/>
      <c r="AK849" s="35"/>
      <c r="AL849" s="5"/>
      <c r="AM849" s="5"/>
      <c r="AN849" s="5"/>
      <c r="AO849" s="5"/>
      <c r="AP849" s="5"/>
      <c r="AQ849" s="133" t="str">
        <f t="shared" si="222"/>
        <v/>
      </c>
      <c r="AR849" s="133" t="str">
        <f t="shared" si="231"/>
        <v/>
      </c>
      <c r="AS849" s="7" t="str">
        <f>UPPER(IF($AH849="","",IF(COUNTIF($AS$34:$AS848,$AH849)&lt;1,$AH849,"")))</f>
        <v/>
      </c>
      <c r="AT849" s="133" t="str">
        <f t="shared" si="223"/>
        <v/>
      </c>
      <c r="AU849" s="19"/>
      <c r="AV849" s="16" t="str">
        <f t="shared" si="233"/>
        <v/>
      </c>
      <c r="AW849" s="134" t="str">
        <f t="shared" si="224"/>
        <v/>
      </c>
      <c r="AX849" s="1"/>
      <c r="AY849" s="145"/>
      <c r="AZ849" s="132" t="str">
        <f t="shared" si="225"/>
        <v/>
      </c>
      <c r="BA849" s="132" t="str">
        <f t="shared" si="226"/>
        <v/>
      </c>
      <c r="BB849" s="132" t="str">
        <f t="shared" si="234"/>
        <v/>
      </c>
      <c r="BC849" s="132" t="str">
        <f t="shared" si="227"/>
        <v/>
      </c>
      <c r="BD849" s="132" t="str">
        <f t="shared" si="228"/>
        <v/>
      </c>
      <c r="BE849" s="132" t="str">
        <f t="shared" si="232"/>
        <v/>
      </c>
      <c r="BF849" s="132" t="str">
        <f t="shared" si="229"/>
        <v/>
      </c>
      <c r="BG849" s="132" t="str">
        <f t="shared" si="230"/>
        <v/>
      </c>
      <c r="BI849" s="43"/>
    </row>
    <row r="850" spans="1:61" s="2" customFormat="1">
      <c r="A850" s="125" t="str">
        <f t="shared" si="218"/>
        <v/>
      </c>
      <c r="B850" s="130" t="str">
        <f t="shared" si="219"/>
        <v/>
      </c>
      <c r="C850" s="9"/>
      <c r="D850" s="125">
        <v>816</v>
      </c>
      <c r="E850" s="125" t="str">
        <f t="shared" si="220"/>
        <v/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35"/>
      <c r="AI850" s="125" t="str">
        <f t="shared" si="221"/>
        <v/>
      </c>
      <c r="AJ850" s="18"/>
      <c r="AK850" s="35"/>
      <c r="AL850" s="5"/>
      <c r="AM850" s="5"/>
      <c r="AN850" s="5"/>
      <c r="AO850" s="5"/>
      <c r="AP850" s="5"/>
      <c r="AQ850" s="133" t="str">
        <f t="shared" si="222"/>
        <v/>
      </c>
      <c r="AR850" s="133" t="str">
        <f t="shared" si="231"/>
        <v/>
      </c>
      <c r="AS850" s="7" t="str">
        <f>UPPER(IF($AH850="","",IF(COUNTIF($AS$34:$AS849,$AH850)&lt;1,$AH850,"")))</f>
        <v/>
      </c>
      <c r="AT850" s="133" t="str">
        <f t="shared" si="223"/>
        <v/>
      </c>
      <c r="AU850" s="19"/>
      <c r="AV850" s="16" t="str">
        <f t="shared" si="233"/>
        <v/>
      </c>
      <c r="AW850" s="134" t="str">
        <f t="shared" si="224"/>
        <v/>
      </c>
      <c r="AX850" s="1"/>
      <c r="AY850" s="145"/>
      <c r="AZ850" s="132" t="str">
        <f t="shared" si="225"/>
        <v/>
      </c>
      <c r="BA850" s="132" t="str">
        <f t="shared" si="226"/>
        <v/>
      </c>
      <c r="BB850" s="132" t="str">
        <f t="shared" si="234"/>
        <v/>
      </c>
      <c r="BC850" s="132" t="str">
        <f t="shared" si="227"/>
        <v/>
      </c>
      <c r="BD850" s="132" t="str">
        <f t="shared" si="228"/>
        <v/>
      </c>
      <c r="BE850" s="132" t="str">
        <f t="shared" si="232"/>
        <v/>
      </c>
      <c r="BF850" s="132" t="str">
        <f t="shared" si="229"/>
        <v/>
      </c>
      <c r="BG850" s="132" t="str">
        <f t="shared" si="230"/>
        <v/>
      </c>
      <c r="BI850" s="43"/>
    </row>
    <row r="851" spans="1:61" s="2" customFormat="1">
      <c r="A851" s="125" t="str">
        <f t="shared" si="218"/>
        <v/>
      </c>
      <c r="B851" s="130" t="str">
        <f t="shared" si="219"/>
        <v/>
      </c>
      <c r="C851" s="9"/>
      <c r="D851" s="125">
        <v>817</v>
      </c>
      <c r="E851" s="125" t="str">
        <f t="shared" si="220"/>
        <v/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35"/>
      <c r="AI851" s="125" t="str">
        <f t="shared" si="221"/>
        <v/>
      </c>
      <c r="AJ851" s="18"/>
      <c r="AK851" s="35"/>
      <c r="AL851" s="5"/>
      <c r="AM851" s="5"/>
      <c r="AN851" s="5"/>
      <c r="AO851" s="5"/>
      <c r="AP851" s="5"/>
      <c r="AQ851" s="133" t="str">
        <f t="shared" si="222"/>
        <v/>
      </c>
      <c r="AR851" s="133" t="str">
        <f t="shared" si="231"/>
        <v/>
      </c>
      <c r="AS851" s="7" t="str">
        <f>UPPER(IF($AH851="","",IF(COUNTIF($AS$34:$AS850,$AH851)&lt;1,$AH851,"")))</f>
        <v/>
      </c>
      <c r="AT851" s="133" t="str">
        <f t="shared" si="223"/>
        <v/>
      </c>
      <c r="AU851" s="19"/>
      <c r="AV851" s="16" t="str">
        <f t="shared" si="233"/>
        <v/>
      </c>
      <c r="AW851" s="134" t="str">
        <f t="shared" si="224"/>
        <v/>
      </c>
      <c r="AX851" s="1"/>
      <c r="AY851" s="145"/>
      <c r="AZ851" s="132" t="str">
        <f t="shared" si="225"/>
        <v/>
      </c>
      <c r="BA851" s="132" t="str">
        <f t="shared" si="226"/>
        <v/>
      </c>
      <c r="BB851" s="132" t="str">
        <f t="shared" si="234"/>
        <v/>
      </c>
      <c r="BC851" s="132" t="str">
        <f t="shared" si="227"/>
        <v/>
      </c>
      <c r="BD851" s="132" t="str">
        <f t="shared" si="228"/>
        <v/>
      </c>
      <c r="BE851" s="132" t="str">
        <f t="shared" si="232"/>
        <v/>
      </c>
      <c r="BF851" s="132" t="str">
        <f t="shared" si="229"/>
        <v/>
      </c>
      <c r="BG851" s="132" t="str">
        <f t="shared" si="230"/>
        <v/>
      </c>
      <c r="BI851" s="43"/>
    </row>
    <row r="852" spans="1:61" s="2" customFormat="1">
      <c r="A852" s="125" t="str">
        <f t="shared" si="218"/>
        <v/>
      </c>
      <c r="B852" s="130" t="str">
        <f t="shared" si="219"/>
        <v/>
      </c>
      <c r="C852" s="9"/>
      <c r="D852" s="125">
        <v>818</v>
      </c>
      <c r="E852" s="125" t="str">
        <f t="shared" si="220"/>
        <v/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35"/>
      <c r="AI852" s="125" t="str">
        <f t="shared" si="221"/>
        <v/>
      </c>
      <c r="AJ852" s="18"/>
      <c r="AK852" s="35"/>
      <c r="AL852" s="5"/>
      <c r="AM852" s="5"/>
      <c r="AN852" s="5"/>
      <c r="AO852" s="5"/>
      <c r="AP852" s="5"/>
      <c r="AQ852" s="133" t="str">
        <f t="shared" si="222"/>
        <v/>
      </c>
      <c r="AR852" s="133" t="str">
        <f t="shared" si="231"/>
        <v/>
      </c>
      <c r="AS852" s="7" t="str">
        <f>UPPER(IF($AH852="","",IF(COUNTIF($AS$34:$AS851,$AH852)&lt;1,$AH852,"")))</f>
        <v/>
      </c>
      <c r="AT852" s="133" t="str">
        <f t="shared" si="223"/>
        <v/>
      </c>
      <c r="AU852" s="19"/>
      <c r="AV852" s="16" t="str">
        <f t="shared" si="233"/>
        <v/>
      </c>
      <c r="AW852" s="134" t="str">
        <f t="shared" si="224"/>
        <v/>
      </c>
      <c r="AX852" s="1"/>
      <c r="AY852" s="145"/>
      <c r="AZ852" s="132" t="str">
        <f t="shared" si="225"/>
        <v/>
      </c>
      <c r="BA852" s="132" t="str">
        <f t="shared" si="226"/>
        <v/>
      </c>
      <c r="BB852" s="132" t="str">
        <f t="shared" si="234"/>
        <v/>
      </c>
      <c r="BC852" s="132" t="str">
        <f t="shared" si="227"/>
        <v/>
      </c>
      <c r="BD852" s="132" t="str">
        <f t="shared" si="228"/>
        <v/>
      </c>
      <c r="BE852" s="132" t="str">
        <f t="shared" si="232"/>
        <v/>
      </c>
      <c r="BF852" s="132" t="str">
        <f t="shared" si="229"/>
        <v/>
      </c>
      <c r="BG852" s="132" t="str">
        <f t="shared" si="230"/>
        <v/>
      </c>
      <c r="BI852" s="43"/>
    </row>
    <row r="853" spans="1:61" s="2" customFormat="1">
      <c r="A853" s="125" t="str">
        <f t="shared" si="218"/>
        <v/>
      </c>
      <c r="B853" s="130" t="str">
        <f t="shared" si="219"/>
        <v/>
      </c>
      <c r="C853" s="9"/>
      <c r="D853" s="125">
        <v>819</v>
      </c>
      <c r="E853" s="125" t="str">
        <f t="shared" si="220"/>
        <v/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35"/>
      <c r="AI853" s="125" t="str">
        <f t="shared" si="221"/>
        <v/>
      </c>
      <c r="AJ853" s="18"/>
      <c r="AK853" s="35"/>
      <c r="AL853" s="5"/>
      <c r="AM853" s="5"/>
      <c r="AN853" s="5"/>
      <c r="AO853" s="5"/>
      <c r="AP853" s="5"/>
      <c r="AQ853" s="133" t="str">
        <f t="shared" si="222"/>
        <v/>
      </c>
      <c r="AR853" s="133" t="str">
        <f t="shared" si="231"/>
        <v/>
      </c>
      <c r="AS853" s="7" t="str">
        <f>UPPER(IF($AH853="","",IF(COUNTIF($AS$34:$AS852,$AH853)&lt;1,$AH853,"")))</f>
        <v/>
      </c>
      <c r="AT853" s="133" t="str">
        <f t="shared" si="223"/>
        <v/>
      </c>
      <c r="AU853" s="19"/>
      <c r="AV853" s="16" t="str">
        <f t="shared" si="233"/>
        <v/>
      </c>
      <c r="AW853" s="134" t="str">
        <f t="shared" si="224"/>
        <v/>
      </c>
      <c r="AX853" s="1"/>
      <c r="AY853" s="145"/>
      <c r="AZ853" s="132" t="str">
        <f t="shared" si="225"/>
        <v/>
      </c>
      <c r="BA853" s="132" t="str">
        <f t="shared" si="226"/>
        <v/>
      </c>
      <c r="BB853" s="132" t="str">
        <f t="shared" si="234"/>
        <v/>
      </c>
      <c r="BC853" s="132" t="str">
        <f t="shared" si="227"/>
        <v/>
      </c>
      <c r="BD853" s="132" t="str">
        <f t="shared" si="228"/>
        <v/>
      </c>
      <c r="BE853" s="132" t="str">
        <f t="shared" si="232"/>
        <v/>
      </c>
      <c r="BF853" s="132" t="str">
        <f t="shared" si="229"/>
        <v/>
      </c>
      <c r="BG853" s="132" t="str">
        <f t="shared" si="230"/>
        <v/>
      </c>
      <c r="BI853" s="43"/>
    </row>
    <row r="854" spans="1:61" s="2" customFormat="1">
      <c r="A854" s="125" t="str">
        <f t="shared" si="218"/>
        <v/>
      </c>
      <c r="B854" s="130" t="str">
        <f t="shared" si="219"/>
        <v/>
      </c>
      <c r="C854" s="9"/>
      <c r="D854" s="125">
        <v>820</v>
      </c>
      <c r="E854" s="125" t="str">
        <f t="shared" si="220"/>
        <v/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35"/>
      <c r="AI854" s="125" t="str">
        <f t="shared" si="221"/>
        <v/>
      </c>
      <c r="AJ854" s="18"/>
      <c r="AK854" s="35"/>
      <c r="AL854" s="5"/>
      <c r="AM854" s="5"/>
      <c r="AN854" s="5"/>
      <c r="AO854" s="5"/>
      <c r="AP854" s="5"/>
      <c r="AQ854" s="133" t="str">
        <f t="shared" si="222"/>
        <v/>
      </c>
      <c r="AR854" s="133" t="str">
        <f t="shared" si="231"/>
        <v/>
      </c>
      <c r="AS854" s="7" t="str">
        <f>UPPER(IF($AH854="","",IF(COUNTIF($AS$34:$AS853,$AH854)&lt;1,$AH854,"")))</f>
        <v/>
      </c>
      <c r="AT854" s="133" t="str">
        <f t="shared" si="223"/>
        <v/>
      </c>
      <c r="AU854" s="19"/>
      <c r="AV854" s="16" t="str">
        <f t="shared" si="233"/>
        <v/>
      </c>
      <c r="AW854" s="134" t="str">
        <f t="shared" si="224"/>
        <v/>
      </c>
      <c r="AX854" s="1"/>
      <c r="AY854" s="145"/>
      <c r="AZ854" s="132" t="str">
        <f t="shared" si="225"/>
        <v/>
      </c>
      <c r="BA854" s="132" t="str">
        <f t="shared" si="226"/>
        <v/>
      </c>
      <c r="BB854" s="132" t="str">
        <f t="shared" si="234"/>
        <v/>
      </c>
      <c r="BC854" s="132" t="str">
        <f t="shared" si="227"/>
        <v/>
      </c>
      <c r="BD854" s="132" t="str">
        <f t="shared" si="228"/>
        <v/>
      </c>
      <c r="BE854" s="132" t="str">
        <f t="shared" si="232"/>
        <v/>
      </c>
      <c r="BF854" s="132" t="str">
        <f t="shared" si="229"/>
        <v/>
      </c>
      <c r="BG854" s="132" t="str">
        <f t="shared" si="230"/>
        <v/>
      </c>
      <c r="BI854" s="43"/>
    </row>
    <row r="855" spans="1:61" s="2" customFormat="1">
      <c r="A855" s="125" t="str">
        <f t="shared" si="218"/>
        <v/>
      </c>
      <c r="B855" s="130" t="str">
        <f t="shared" si="219"/>
        <v/>
      </c>
      <c r="C855" s="9"/>
      <c r="D855" s="125">
        <v>821</v>
      </c>
      <c r="E855" s="125" t="str">
        <f t="shared" si="220"/>
        <v/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35"/>
      <c r="AI855" s="125" t="str">
        <f t="shared" si="221"/>
        <v/>
      </c>
      <c r="AJ855" s="18"/>
      <c r="AK855" s="35"/>
      <c r="AL855" s="5"/>
      <c r="AM855" s="5"/>
      <c r="AN855" s="5"/>
      <c r="AO855" s="5"/>
      <c r="AP855" s="5"/>
      <c r="AQ855" s="133" t="str">
        <f t="shared" si="222"/>
        <v/>
      </c>
      <c r="AR855" s="133" t="str">
        <f t="shared" si="231"/>
        <v/>
      </c>
      <c r="AS855" s="7" t="str">
        <f>UPPER(IF($AH855="","",IF(COUNTIF($AS$34:$AS854,$AH855)&lt;1,$AH855,"")))</f>
        <v/>
      </c>
      <c r="AT855" s="133" t="str">
        <f t="shared" si="223"/>
        <v/>
      </c>
      <c r="AU855" s="19"/>
      <c r="AV855" s="16" t="str">
        <f t="shared" si="233"/>
        <v/>
      </c>
      <c r="AW855" s="134" t="str">
        <f t="shared" si="224"/>
        <v/>
      </c>
      <c r="AX855" s="1"/>
      <c r="AY855" s="145"/>
      <c r="AZ855" s="132" t="str">
        <f t="shared" si="225"/>
        <v/>
      </c>
      <c r="BA855" s="132" t="str">
        <f t="shared" si="226"/>
        <v/>
      </c>
      <c r="BB855" s="132" t="str">
        <f t="shared" si="234"/>
        <v/>
      </c>
      <c r="BC855" s="132" t="str">
        <f t="shared" si="227"/>
        <v/>
      </c>
      <c r="BD855" s="132" t="str">
        <f t="shared" si="228"/>
        <v/>
      </c>
      <c r="BE855" s="132" t="str">
        <f t="shared" si="232"/>
        <v/>
      </c>
      <c r="BF855" s="132" t="str">
        <f t="shared" si="229"/>
        <v/>
      </c>
      <c r="BG855" s="132" t="str">
        <f t="shared" si="230"/>
        <v/>
      </c>
      <c r="BI855" s="43"/>
    </row>
    <row r="856" spans="1:61" s="2" customFormat="1">
      <c r="A856" s="125" t="str">
        <f t="shared" si="218"/>
        <v/>
      </c>
      <c r="B856" s="130" t="str">
        <f t="shared" si="219"/>
        <v/>
      </c>
      <c r="C856" s="9"/>
      <c r="D856" s="125">
        <v>822</v>
      </c>
      <c r="E856" s="125" t="str">
        <f t="shared" si="220"/>
        <v/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35"/>
      <c r="AI856" s="125" t="str">
        <f t="shared" si="221"/>
        <v/>
      </c>
      <c r="AJ856" s="18"/>
      <c r="AK856" s="35"/>
      <c r="AL856" s="5"/>
      <c r="AM856" s="5"/>
      <c r="AN856" s="5"/>
      <c r="AO856" s="5"/>
      <c r="AP856" s="5"/>
      <c r="AQ856" s="133" t="str">
        <f t="shared" si="222"/>
        <v/>
      </c>
      <c r="AR856" s="133" t="str">
        <f t="shared" si="231"/>
        <v/>
      </c>
      <c r="AS856" s="7" t="str">
        <f>UPPER(IF($AH856="","",IF(COUNTIF($AS$34:$AS855,$AH856)&lt;1,$AH856,"")))</f>
        <v/>
      </c>
      <c r="AT856" s="133" t="str">
        <f t="shared" si="223"/>
        <v/>
      </c>
      <c r="AU856" s="19"/>
      <c r="AV856" s="16" t="str">
        <f t="shared" si="233"/>
        <v/>
      </c>
      <c r="AW856" s="134" t="str">
        <f t="shared" si="224"/>
        <v/>
      </c>
      <c r="AX856" s="1"/>
      <c r="AY856" s="145"/>
      <c r="AZ856" s="132" t="str">
        <f t="shared" si="225"/>
        <v/>
      </c>
      <c r="BA856" s="132" t="str">
        <f t="shared" si="226"/>
        <v/>
      </c>
      <c r="BB856" s="132" t="str">
        <f t="shared" si="234"/>
        <v/>
      </c>
      <c r="BC856" s="132" t="str">
        <f t="shared" si="227"/>
        <v/>
      </c>
      <c r="BD856" s="132" t="str">
        <f t="shared" si="228"/>
        <v/>
      </c>
      <c r="BE856" s="132" t="str">
        <f t="shared" si="232"/>
        <v/>
      </c>
      <c r="BF856" s="132" t="str">
        <f t="shared" si="229"/>
        <v/>
      </c>
      <c r="BG856" s="132" t="str">
        <f t="shared" si="230"/>
        <v/>
      </c>
      <c r="BI856" s="43"/>
    </row>
    <row r="857" spans="1:61" s="2" customFormat="1">
      <c r="A857" s="125" t="str">
        <f t="shared" si="218"/>
        <v/>
      </c>
      <c r="B857" s="130" t="str">
        <f t="shared" si="219"/>
        <v/>
      </c>
      <c r="C857" s="9"/>
      <c r="D857" s="125">
        <v>823</v>
      </c>
      <c r="E857" s="125" t="str">
        <f t="shared" si="220"/>
        <v/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35"/>
      <c r="AI857" s="125" t="str">
        <f t="shared" si="221"/>
        <v/>
      </c>
      <c r="AJ857" s="18"/>
      <c r="AK857" s="35"/>
      <c r="AL857" s="5"/>
      <c r="AM857" s="5"/>
      <c r="AN857" s="5"/>
      <c r="AO857" s="5"/>
      <c r="AP857" s="5"/>
      <c r="AQ857" s="133" t="str">
        <f t="shared" si="222"/>
        <v/>
      </c>
      <c r="AR857" s="133" t="str">
        <f t="shared" si="231"/>
        <v/>
      </c>
      <c r="AS857" s="7" t="str">
        <f>UPPER(IF($AH857="","",IF(COUNTIF($AS$34:$AS856,$AH857)&lt;1,$AH857,"")))</f>
        <v/>
      </c>
      <c r="AT857" s="133" t="str">
        <f t="shared" si="223"/>
        <v/>
      </c>
      <c r="AU857" s="19"/>
      <c r="AV857" s="16" t="str">
        <f t="shared" si="233"/>
        <v/>
      </c>
      <c r="AW857" s="134" t="str">
        <f t="shared" si="224"/>
        <v/>
      </c>
      <c r="AX857" s="1"/>
      <c r="AY857" s="145"/>
      <c r="AZ857" s="132" t="str">
        <f t="shared" si="225"/>
        <v/>
      </c>
      <c r="BA857" s="132" t="str">
        <f t="shared" si="226"/>
        <v/>
      </c>
      <c r="BB857" s="132" t="str">
        <f t="shared" si="234"/>
        <v/>
      </c>
      <c r="BC857" s="132" t="str">
        <f t="shared" si="227"/>
        <v/>
      </c>
      <c r="BD857" s="132" t="str">
        <f t="shared" si="228"/>
        <v/>
      </c>
      <c r="BE857" s="132" t="str">
        <f t="shared" si="232"/>
        <v/>
      </c>
      <c r="BF857" s="132" t="str">
        <f t="shared" si="229"/>
        <v/>
      </c>
      <c r="BG857" s="132" t="str">
        <f t="shared" si="230"/>
        <v/>
      </c>
      <c r="BI857" s="43"/>
    </row>
    <row r="858" spans="1:61" s="2" customFormat="1">
      <c r="A858" s="125" t="str">
        <f t="shared" si="218"/>
        <v/>
      </c>
      <c r="B858" s="130" t="str">
        <f t="shared" si="219"/>
        <v/>
      </c>
      <c r="C858" s="9"/>
      <c r="D858" s="125">
        <v>824</v>
      </c>
      <c r="E858" s="125" t="str">
        <f t="shared" si="220"/>
        <v/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35"/>
      <c r="AI858" s="125" t="str">
        <f t="shared" si="221"/>
        <v/>
      </c>
      <c r="AJ858" s="18"/>
      <c r="AK858" s="35"/>
      <c r="AL858" s="5"/>
      <c r="AM858" s="5"/>
      <c r="AN858" s="5"/>
      <c r="AO858" s="5"/>
      <c r="AP858" s="5"/>
      <c r="AQ858" s="133" t="str">
        <f t="shared" si="222"/>
        <v/>
      </c>
      <c r="AR858" s="133" t="str">
        <f t="shared" si="231"/>
        <v/>
      </c>
      <c r="AS858" s="7" t="str">
        <f>UPPER(IF($AH858="","",IF(COUNTIF($AS$34:$AS857,$AH858)&lt;1,$AH858,"")))</f>
        <v/>
      </c>
      <c r="AT858" s="133" t="str">
        <f t="shared" si="223"/>
        <v/>
      </c>
      <c r="AU858" s="19"/>
      <c r="AV858" s="16" t="str">
        <f t="shared" si="233"/>
        <v/>
      </c>
      <c r="AW858" s="134" t="str">
        <f t="shared" si="224"/>
        <v/>
      </c>
      <c r="AX858" s="1"/>
      <c r="AY858" s="145"/>
      <c r="AZ858" s="132" t="str">
        <f t="shared" si="225"/>
        <v/>
      </c>
      <c r="BA858" s="132" t="str">
        <f t="shared" si="226"/>
        <v/>
      </c>
      <c r="BB858" s="132" t="str">
        <f t="shared" si="234"/>
        <v/>
      </c>
      <c r="BC858" s="132" t="str">
        <f t="shared" si="227"/>
        <v/>
      </c>
      <c r="BD858" s="132" t="str">
        <f t="shared" si="228"/>
        <v/>
      </c>
      <c r="BE858" s="132" t="str">
        <f t="shared" si="232"/>
        <v/>
      </c>
      <c r="BF858" s="132" t="str">
        <f t="shared" si="229"/>
        <v/>
      </c>
      <c r="BG858" s="132" t="str">
        <f t="shared" si="230"/>
        <v/>
      </c>
      <c r="BI858" s="43"/>
    </row>
    <row r="859" spans="1:61" s="2" customFormat="1">
      <c r="A859" s="125" t="str">
        <f t="shared" si="218"/>
        <v/>
      </c>
      <c r="B859" s="130" t="str">
        <f t="shared" si="219"/>
        <v/>
      </c>
      <c r="C859" s="9"/>
      <c r="D859" s="125">
        <v>825</v>
      </c>
      <c r="E859" s="125" t="str">
        <f t="shared" si="220"/>
        <v/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35"/>
      <c r="AI859" s="125" t="str">
        <f t="shared" si="221"/>
        <v/>
      </c>
      <c r="AJ859" s="18"/>
      <c r="AK859" s="35"/>
      <c r="AL859" s="5"/>
      <c r="AM859" s="5"/>
      <c r="AN859" s="5"/>
      <c r="AO859" s="5"/>
      <c r="AP859" s="5"/>
      <c r="AQ859" s="133" t="str">
        <f t="shared" si="222"/>
        <v/>
      </c>
      <c r="AR859" s="133" t="str">
        <f t="shared" si="231"/>
        <v/>
      </c>
      <c r="AS859" s="7" t="str">
        <f>UPPER(IF($AH859="","",IF(COUNTIF($AS$34:$AS858,$AH859)&lt;1,$AH859,"")))</f>
        <v/>
      </c>
      <c r="AT859" s="133" t="str">
        <f t="shared" si="223"/>
        <v/>
      </c>
      <c r="AU859" s="19"/>
      <c r="AV859" s="16" t="str">
        <f t="shared" si="233"/>
        <v/>
      </c>
      <c r="AW859" s="134" t="str">
        <f t="shared" si="224"/>
        <v/>
      </c>
      <c r="AX859" s="1"/>
      <c r="AY859" s="145"/>
      <c r="AZ859" s="132" t="str">
        <f t="shared" si="225"/>
        <v/>
      </c>
      <c r="BA859" s="132" t="str">
        <f t="shared" si="226"/>
        <v/>
      </c>
      <c r="BB859" s="132" t="str">
        <f t="shared" si="234"/>
        <v/>
      </c>
      <c r="BC859" s="132" t="str">
        <f t="shared" si="227"/>
        <v/>
      </c>
      <c r="BD859" s="132" t="str">
        <f t="shared" si="228"/>
        <v/>
      </c>
      <c r="BE859" s="132" t="str">
        <f t="shared" si="232"/>
        <v/>
      </c>
      <c r="BF859" s="132" t="str">
        <f t="shared" si="229"/>
        <v/>
      </c>
      <c r="BG859" s="132" t="str">
        <f t="shared" si="230"/>
        <v/>
      </c>
      <c r="BI859" s="43"/>
    </row>
    <row r="860" spans="1:61" s="2" customFormat="1">
      <c r="A860" s="125" t="str">
        <f t="shared" si="218"/>
        <v/>
      </c>
      <c r="B860" s="130" t="str">
        <f t="shared" si="219"/>
        <v/>
      </c>
      <c r="C860" s="9"/>
      <c r="D860" s="125">
        <v>826</v>
      </c>
      <c r="E860" s="125" t="str">
        <f t="shared" si="220"/>
        <v/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35"/>
      <c r="AI860" s="125" t="str">
        <f t="shared" si="221"/>
        <v/>
      </c>
      <c r="AJ860" s="18"/>
      <c r="AK860" s="35"/>
      <c r="AL860" s="5"/>
      <c r="AM860" s="5"/>
      <c r="AN860" s="5"/>
      <c r="AO860" s="5"/>
      <c r="AP860" s="5"/>
      <c r="AQ860" s="133" t="str">
        <f t="shared" si="222"/>
        <v/>
      </c>
      <c r="AR860" s="133" t="str">
        <f t="shared" si="231"/>
        <v/>
      </c>
      <c r="AS860" s="7" t="str">
        <f>UPPER(IF($AH860="","",IF(COUNTIF($AS$34:$AS859,$AH860)&lt;1,$AH860,"")))</f>
        <v/>
      </c>
      <c r="AT860" s="133" t="str">
        <f t="shared" si="223"/>
        <v/>
      </c>
      <c r="AU860" s="19"/>
      <c r="AV860" s="16" t="str">
        <f t="shared" si="233"/>
        <v/>
      </c>
      <c r="AW860" s="134" t="str">
        <f t="shared" si="224"/>
        <v/>
      </c>
      <c r="AX860" s="1"/>
      <c r="AY860" s="145"/>
      <c r="AZ860" s="132" t="str">
        <f t="shared" si="225"/>
        <v/>
      </c>
      <c r="BA860" s="132" t="str">
        <f t="shared" si="226"/>
        <v/>
      </c>
      <c r="BB860" s="132" t="str">
        <f t="shared" si="234"/>
        <v/>
      </c>
      <c r="BC860" s="132" t="str">
        <f t="shared" si="227"/>
        <v/>
      </c>
      <c r="BD860" s="132" t="str">
        <f t="shared" si="228"/>
        <v/>
      </c>
      <c r="BE860" s="132" t="str">
        <f t="shared" si="232"/>
        <v/>
      </c>
      <c r="BF860" s="132" t="str">
        <f t="shared" si="229"/>
        <v/>
      </c>
      <c r="BG860" s="132" t="str">
        <f t="shared" si="230"/>
        <v/>
      </c>
      <c r="BI860" s="43"/>
    </row>
    <row r="861" spans="1:61" s="2" customFormat="1">
      <c r="A861" s="125" t="str">
        <f t="shared" si="218"/>
        <v/>
      </c>
      <c r="B861" s="130" t="str">
        <f t="shared" si="219"/>
        <v/>
      </c>
      <c r="C861" s="9"/>
      <c r="D861" s="125">
        <v>827</v>
      </c>
      <c r="E861" s="125" t="str">
        <f t="shared" si="220"/>
        <v/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35"/>
      <c r="AI861" s="125" t="str">
        <f t="shared" si="221"/>
        <v/>
      </c>
      <c r="AJ861" s="18"/>
      <c r="AK861" s="35"/>
      <c r="AL861" s="5"/>
      <c r="AM861" s="5"/>
      <c r="AN861" s="5"/>
      <c r="AO861" s="5"/>
      <c r="AP861" s="5"/>
      <c r="AQ861" s="133" t="str">
        <f t="shared" si="222"/>
        <v/>
      </c>
      <c r="AR861" s="133" t="str">
        <f t="shared" si="231"/>
        <v/>
      </c>
      <c r="AS861" s="7" t="str">
        <f>UPPER(IF($AH861="","",IF(COUNTIF($AS$34:$AS860,$AH861)&lt;1,$AH861,"")))</f>
        <v/>
      </c>
      <c r="AT861" s="133" t="str">
        <f t="shared" si="223"/>
        <v/>
      </c>
      <c r="AU861" s="19"/>
      <c r="AV861" s="16" t="str">
        <f t="shared" si="233"/>
        <v/>
      </c>
      <c r="AW861" s="134" t="str">
        <f t="shared" si="224"/>
        <v/>
      </c>
      <c r="AX861" s="1"/>
      <c r="AY861" s="145"/>
      <c r="AZ861" s="132" t="str">
        <f t="shared" si="225"/>
        <v/>
      </c>
      <c r="BA861" s="132" t="str">
        <f t="shared" si="226"/>
        <v/>
      </c>
      <c r="BB861" s="132" t="str">
        <f t="shared" si="234"/>
        <v/>
      </c>
      <c r="BC861" s="132" t="str">
        <f t="shared" si="227"/>
        <v/>
      </c>
      <c r="BD861" s="132" t="str">
        <f t="shared" si="228"/>
        <v/>
      </c>
      <c r="BE861" s="132" t="str">
        <f t="shared" si="232"/>
        <v/>
      </c>
      <c r="BF861" s="132" t="str">
        <f t="shared" si="229"/>
        <v/>
      </c>
      <c r="BG861" s="132" t="str">
        <f t="shared" si="230"/>
        <v/>
      </c>
      <c r="BI861" s="43"/>
    </row>
    <row r="862" spans="1:61" s="2" customFormat="1">
      <c r="A862" s="125" t="str">
        <f t="shared" si="218"/>
        <v/>
      </c>
      <c r="B862" s="130" t="str">
        <f t="shared" si="219"/>
        <v/>
      </c>
      <c r="C862" s="9"/>
      <c r="D862" s="125">
        <v>828</v>
      </c>
      <c r="E862" s="125" t="str">
        <f t="shared" si="220"/>
        <v/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35"/>
      <c r="AI862" s="125" t="str">
        <f t="shared" si="221"/>
        <v/>
      </c>
      <c r="AJ862" s="18"/>
      <c r="AK862" s="35"/>
      <c r="AL862" s="5"/>
      <c r="AM862" s="5"/>
      <c r="AN862" s="5"/>
      <c r="AO862" s="5"/>
      <c r="AP862" s="5"/>
      <c r="AQ862" s="133" t="str">
        <f t="shared" si="222"/>
        <v/>
      </c>
      <c r="AR862" s="133" t="str">
        <f t="shared" si="231"/>
        <v/>
      </c>
      <c r="AS862" s="7" t="str">
        <f>UPPER(IF($AH862="","",IF(COUNTIF($AS$34:$AS861,$AH862)&lt;1,$AH862,"")))</f>
        <v/>
      </c>
      <c r="AT862" s="133" t="str">
        <f t="shared" si="223"/>
        <v/>
      </c>
      <c r="AU862" s="19"/>
      <c r="AV862" s="16" t="str">
        <f t="shared" si="233"/>
        <v/>
      </c>
      <c r="AW862" s="134" t="str">
        <f t="shared" si="224"/>
        <v/>
      </c>
      <c r="AX862" s="1"/>
      <c r="AY862" s="145"/>
      <c r="AZ862" s="132" t="str">
        <f t="shared" si="225"/>
        <v/>
      </c>
      <c r="BA862" s="132" t="str">
        <f t="shared" si="226"/>
        <v/>
      </c>
      <c r="BB862" s="132" t="str">
        <f t="shared" si="234"/>
        <v/>
      </c>
      <c r="BC862" s="132" t="str">
        <f t="shared" si="227"/>
        <v/>
      </c>
      <c r="BD862" s="132" t="str">
        <f t="shared" si="228"/>
        <v/>
      </c>
      <c r="BE862" s="132" t="str">
        <f t="shared" si="232"/>
        <v/>
      </c>
      <c r="BF862" s="132" t="str">
        <f t="shared" si="229"/>
        <v/>
      </c>
      <c r="BG862" s="132" t="str">
        <f t="shared" si="230"/>
        <v/>
      </c>
      <c r="BI862" s="43"/>
    </row>
    <row r="863" spans="1:61" s="2" customFormat="1">
      <c r="A863" s="125" t="str">
        <f t="shared" si="218"/>
        <v/>
      </c>
      <c r="B863" s="130" t="str">
        <f t="shared" si="219"/>
        <v/>
      </c>
      <c r="C863" s="9"/>
      <c r="D863" s="125">
        <v>829</v>
      </c>
      <c r="E863" s="125" t="str">
        <f t="shared" si="220"/>
        <v/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35"/>
      <c r="AI863" s="125" t="str">
        <f t="shared" si="221"/>
        <v/>
      </c>
      <c r="AJ863" s="18"/>
      <c r="AK863" s="35"/>
      <c r="AL863" s="5"/>
      <c r="AM863" s="5"/>
      <c r="AN863" s="5"/>
      <c r="AO863" s="5"/>
      <c r="AP863" s="5"/>
      <c r="AQ863" s="133" t="str">
        <f t="shared" si="222"/>
        <v/>
      </c>
      <c r="AR863" s="133" t="str">
        <f t="shared" si="231"/>
        <v/>
      </c>
      <c r="AS863" s="7" t="str">
        <f>UPPER(IF($AH863="","",IF(COUNTIF($AS$34:$AS862,$AH863)&lt;1,$AH863,"")))</f>
        <v/>
      </c>
      <c r="AT863" s="133" t="str">
        <f t="shared" si="223"/>
        <v/>
      </c>
      <c r="AU863" s="19"/>
      <c r="AV863" s="16" t="str">
        <f t="shared" si="233"/>
        <v/>
      </c>
      <c r="AW863" s="134" t="str">
        <f t="shared" si="224"/>
        <v/>
      </c>
      <c r="AX863" s="1"/>
      <c r="AY863" s="145"/>
      <c r="AZ863" s="132" t="str">
        <f t="shared" si="225"/>
        <v/>
      </c>
      <c r="BA863" s="132" t="str">
        <f t="shared" si="226"/>
        <v/>
      </c>
      <c r="BB863" s="132" t="str">
        <f t="shared" si="234"/>
        <v/>
      </c>
      <c r="BC863" s="132" t="str">
        <f t="shared" si="227"/>
        <v/>
      </c>
      <c r="BD863" s="132" t="str">
        <f t="shared" si="228"/>
        <v/>
      </c>
      <c r="BE863" s="132" t="str">
        <f t="shared" si="232"/>
        <v/>
      </c>
      <c r="BF863" s="132" t="str">
        <f t="shared" si="229"/>
        <v/>
      </c>
      <c r="BG863" s="132" t="str">
        <f t="shared" si="230"/>
        <v/>
      </c>
      <c r="BI863" s="43"/>
    </row>
    <row r="864" spans="1:61" s="2" customFormat="1">
      <c r="A864" s="125" t="str">
        <f t="shared" si="218"/>
        <v/>
      </c>
      <c r="B864" s="130" t="str">
        <f t="shared" si="219"/>
        <v/>
      </c>
      <c r="C864" s="9"/>
      <c r="D864" s="125">
        <v>830</v>
      </c>
      <c r="E864" s="125" t="str">
        <f t="shared" si="220"/>
        <v/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35"/>
      <c r="AI864" s="125" t="str">
        <f t="shared" si="221"/>
        <v/>
      </c>
      <c r="AJ864" s="18"/>
      <c r="AK864" s="35"/>
      <c r="AL864" s="5"/>
      <c r="AM864" s="5"/>
      <c r="AN864" s="5"/>
      <c r="AO864" s="5"/>
      <c r="AP864" s="5"/>
      <c r="AQ864" s="133" t="str">
        <f t="shared" si="222"/>
        <v/>
      </c>
      <c r="AR864" s="133" t="str">
        <f t="shared" si="231"/>
        <v/>
      </c>
      <c r="AS864" s="7" t="str">
        <f>UPPER(IF($AH864="","",IF(COUNTIF($AS$34:$AS863,$AH864)&lt;1,$AH864,"")))</f>
        <v/>
      </c>
      <c r="AT864" s="133" t="str">
        <f t="shared" si="223"/>
        <v/>
      </c>
      <c r="AU864" s="19"/>
      <c r="AV864" s="16" t="str">
        <f t="shared" si="233"/>
        <v/>
      </c>
      <c r="AW864" s="134" t="str">
        <f t="shared" si="224"/>
        <v/>
      </c>
      <c r="AX864" s="1"/>
      <c r="AY864" s="145"/>
      <c r="AZ864" s="132" t="str">
        <f t="shared" si="225"/>
        <v/>
      </c>
      <c r="BA864" s="132" t="str">
        <f t="shared" si="226"/>
        <v/>
      </c>
      <c r="BB864" s="132" t="str">
        <f t="shared" si="234"/>
        <v/>
      </c>
      <c r="BC864" s="132" t="str">
        <f t="shared" si="227"/>
        <v/>
      </c>
      <c r="BD864" s="132" t="str">
        <f t="shared" si="228"/>
        <v/>
      </c>
      <c r="BE864" s="132" t="str">
        <f t="shared" si="232"/>
        <v/>
      </c>
      <c r="BF864" s="132" t="str">
        <f t="shared" si="229"/>
        <v/>
      </c>
      <c r="BG864" s="132" t="str">
        <f t="shared" si="230"/>
        <v/>
      </c>
      <c r="BI864" s="43"/>
    </row>
    <row r="865" spans="1:61" s="2" customFormat="1">
      <c r="A865" s="125" t="str">
        <f t="shared" si="218"/>
        <v/>
      </c>
      <c r="B865" s="130" t="str">
        <f t="shared" si="219"/>
        <v/>
      </c>
      <c r="C865" s="9"/>
      <c r="D865" s="125">
        <v>831</v>
      </c>
      <c r="E865" s="125" t="str">
        <f t="shared" si="220"/>
        <v/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35"/>
      <c r="AI865" s="125" t="str">
        <f t="shared" si="221"/>
        <v/>
      </c>
      <c r="AJ865" s="18"/>
      <c r="AK865" s="35"/>
      <c r="AL865" s="5"/>
      <c r="AM865" s="5"/>
      <c r="AN865" s="5"/>
      <c r="AO865" s="5"/>
      <c r="AP865" s="5"/>
      <c r="AQ865" s="133" t="str">
        <f t="shared" si="222"/>
        <v/>
      </c>
      <c r="AR865" s="133" t="str">
        <f t="shared" si="231"/>
        <v/>
      </c>
      <c r="AS865" s="7" t="str">
        <f>UPPER(IF($AH865="","",IF(COUNTIF($AS$34:$AS864,$AH865)&lt;1,$AH865,"")))</f>
        <v/>
      </c>
      <c r="AT865" s="133" t="str">
        <f t="shared" si="223"/>
        <v/>
      </c>
      <c r="AU865" s="19"/>
      <c r="AV865" s="16" t="str">
        <f t="shared" si="233"/>
        <v/>
      </c>
      <c r="AW865" s="134" t="str">
        <f t="shared" si="224"/>
        <v/>
      </c>
      <c r="AX865" s="1"/>
      <c r="AY865" s="145"/>
      <c r="AZ865" s="132" t="str">
        <f t="shared" si="225"/>
        <v/>
      </c>
      <c r="BA865" s="132" t="str">
        <f t="shared" si="226"/>
        <v/>
      </c>
      <c r="BB865" s="132" t="str">
        <f t="shared" si="234"/>
        <v/>
      </c>
      <c r="BC865" s="132" t="str">
        <f t="shared" si="227"/>
        <v/>
      </c>
      <c r="BD865" s="132" t="str">
        <f t="shared" si="228"/>
        <v/>
      </c>
      <c r="BE865" s="132" t="str">
        <f t="shared" si="232"/>
        <v/>
      </c>
      <c r="BF865" s="132" t="str">
        <f t="shared" si="229"/>
        <v/>
      </c>
      <c r="BG865" s="132" t="str">
        <f t="shared" si="230"/>
        <v/>
      </c>
      <c r="BI865" s="43"/>
    </row>
    <row r="866" spans="1:61" s="2" customFormat="1">
      <c r="A866" s="125" t="str">
        <f t="shared" si="218"/>
        <v/>
      </c>
      <c r="B866" s="130" t="str">
        <f t="shared" si="219"/>
        <v/>
      </c>
      <c r="C866" s="9"/>
      <c r="D866" s="125">
        <v>832</v>
      </c>
      <c r="E866" s="125" t="str">
        <f t="shared" si="220"/>
        <v/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35"/>
      <c r="AI866" s="125" t="str">
        <f t="shared" si="221"/>
        <v/>
      </c>
      <c r="AJ866" s="18"/>
      <c r="AK866" s="35"/>
      <c r="AL866" s="5"/>
      <c r="AM866" s="5"/>
      <c r="AN866" s="5"/>
      <c r="AO866" s="5"/>
      <c r="AP866" s="5"/>
      <c r="AQ866" s="133" t="str">
        <f t="shared" si="222"/>
        <v/>
      </c>
      <c r="AR866" s="133" t="str">
        <f t="shared" si="231"/>
        <v/>
      </c>
      <c r="AS866" s="7" t="str">
        <f>UPPER(IF($AH866="","",IF(COUNTIF($AS$34:$AS865,$AH866)&lt;1,$AH866,"")))</f>
        <v/>
      </c>
      <c r="AT866" s="133" t="str">
        <f t="shared" si="223"/>
        <v/>
      </c>
      <c r="AU866" s="19"/>
      <c r="AV866" s="16" t="str">
        <f t="shared" si="233"/>
        <v/>
      </c>
      <c r="AW866" s="134" t="str">
        <f t="shared" si="224"/>
        <v/>
      </c>
      <c r="AX866" s="1"/>
      <c r="AY866" s="145"/>
      <c r="AZ866" s="132" t="str">
        <f t="shared" si="225"/>
        <v/>
      </c>
      <c r="BA866" s="132" t="str">
        <f t="shared" si="226"/>
        <v/>
      </c>
      <c r="BB866" s="132" t="str">
        <f t="shared" si="234"/>
        <v/>
      </c>
      <c r="BC866" s="132" t="str">
        <f t="shared" si="227"/>
        <v/>
      </c>
      <c r="BD866" s="132" t="str">
        <f t="shared" si="228"/>
        <v/>
      </c>
      <c r="BE866" s="132" t="str">
        <f t="shared" si="232"/>
        <v/>
      </c>
      <c r="BF866" s="132" t="str">
        <f t="shared" si="229"/>
        <v/>
      </c>
      <c r="BG866" s="132" t="str">
        <f t="shared" si="230"/>
        <v/>
      </c>
      <c r="BI866" s="43"/>
    </row>
    <row r="867" spans="1:61" s="2" customFormat="1">
      <c r="A867" s="125" t="str">
        <f t="shared" ref="A867:A930" si="235">UPPER(IF($I867="","",IF($I867&lt;$D$4,$H867&amp;"O",IF($H867="M",VLOOKUP($I867,$D$4:$F$11,2,0),IF($H867="F",VLOOKUP($I867,$D$4:$F$11,3,0))))))</f>
        <v/>
      </c>
      <c r="B867" s="130" t="str">
        <f t="shared" ref="B867:B930" si="236">IF(G867="","",IF(C867="","X",E867&amp;TEXT(C867,"000")))</f>
        <v/>
      </c>
      <c r="C867" s="9"/>
      <c r="D867" s="125">
        <v>833</v>
      </c>
      <c r="E867" s="125" t="str">
        <f t="shared" ref="E867:E930" si="237">IF(COUNTA($R867:$W867)&gt;0,$H867&amp;"O",IF(COUNTA($Z867:$AB867)&gt;0,$H867&amp;"O",IF($AY867="OPEN",$H867&amp;"O",$A867)))</f>
        <v/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35"/>
      <c r="AI867" s="125" t="str">
        <f t="shared" ref="AI867:AI930" si="238">IF(AH867="","",IF(COUNTIF(AH$35:AH$1035,$AH867)&lt;4,"每隊最少4人",IF(COUNTIF(AH$35:AH$1035,AH867)&gt;6,"每隊最多6人",COUNTIF(AH$35:AH$1035,AH867))))</f>
        <v/>
      </c>
      <c r="AJ867" s="18"/>
      <c r="AK867" s="35"/>
      <c r="AL867" s="5"/>
      <c r="AM867" s="5"/>
      <c r="AN867" s="5"/>
      <c r="AO867" s="5"/>
      <c r="AP867" s="5"/>
      <c r="AQ867" s="133" t="str">
        <f t="shared" ref="AQ867:AQ930" si="239">IF($I867="","",IF(COUNTA(L867:AE867)&gt;3,"超過3項個人項目",IF(COUNTA(L867:AE867)=0,"最少選1個人項目",IF(AL867="Y",0,IF(COUNTA(AK867)=1,COUNTA(L867:AE867)*($AQ$31+$AQ$32)+$AQ$30,IF(COUNTA(AK867)=0,COUNTA(L867:AE867)*($AQ$31+$AQ$30),"Error"))))))</f>
        <v/>
      </c>
      <c r="AR867" s="133" t="str">
        <f t="shared" si="231"/>
        <v/>
      </c>
      <c r="AS867" s="7" t="str">
        <f>UPPER(IF($AH867="","",IF(COUNTIF($AS$34:$AS866,$AH867)&lt;1,$AH867,"")))</f>
        <v/>
      </c>
      <c r="AT867" s="133" t="str">
        <f t="shared" ref="AT867:AT930" si="240">IF(E867="","",IF(AJ867="",AQ867+AR867+AU867,AQ867+AR867+AU867+$AJ$34))</f>
        <v/>
      </c>
      <c r="AU867" s="19"/>
      <c r="AV867" s="16" t="str">
        <f t="shared" si="233"/>
        <v/>
      </c>
      <c r="AW867" s="134" t="str">
        <f t="shared" ref="AW867:AW930" si="241">IF(AT867="","",IF(AV867-AT867=0,"",AV867-AT867))</f>
        <v/>
      </c>
      <c r="AX867" s="1"/>
      <c r="AY867" s="145"/>
      <c r="AZ867" s="132" t="str">
        <f t="shared" ref="AZ867:AZ930" si="242">B867</f>
        <v/>
      </c>
      <c r="BA867" s="132" t="str">
        <f t="shared" ref="BA867:BA930" si="243">E867</f>
        <v/>
      </c>
      <c r="BB867" s="132" t="str">
        <f t="shared" si="234"/>
        <v/>
      </c>
      <c r="BC867" s="132" t="str">
        <f t="shared" ref="BC867:BC930" si="244">UPPER(TRIM($G867))</f>
        <v/>
      </c>
      <c r="BD867" s="132" t="str">
        <f t="shared" ref="BD867:BD930" si="245">UPPER(TRIM(CONCATENATE(L867&amp;" ",M867&amp;" ",N867&amp;" ",O867&amp;" ",P867&amp;" ",Q867&amp;" ",R867&amp;" ",S867&amp;" ",T867&amp;" ",U867&amp;" ",V867&amp;" ",W867&amp;" ",X867&amp;" ",Y867&amp;" ",Z867&amp;" ",AA867&amp;" ",AB867&amp;" ",AC867&amp;" ",AD867&amp;" ",AE867&amp;" ",AF867&amp;" ",AG867)))</f>
        <v/>
      </c>
      <c r="BE867" s="132" t="str">
        <f t="shared" si="232"/>
        <v/>
      </c>
      <c r="BF867" s="132" t="str">
        <f t="shared" ref="BF867:BF930" si="246">IF(AN867="","",UPPER(AN867))</f>
        <v/>
      </c>
      <c r="BG867" s="132" t="str">
        <f t="shared" ref="BG867:BG930" si="247">IF(AO867="","",PROPER(AO867))</f>
        <v/>
      </c>
      <c r="BI867" s="43"/>
    </row>
    <row r="868" spans="1:61" s="2" customFormat="1">
      <c r="A868" s="125" t="str">
        <f t="shared" si="235"/>
        <v/>
      </c>
      <c r="B868" s="130" t="str">
        <f t="shared" si="236"/>
        <v/>
      </c>
      <c r="C868" s="9"/>
      <c r="D868" s="125">
        <v>834</v>
      </c>
      <c r="E868" s="125" t="str">
        <f t="shared" si="237"/>
        <v/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35"/>
      <c r="AI868" s="125" t="str">
        <f t="shared" si="238"/>
        <v/>
      </c>
      <c r="AJ868" s="18"/>
      <c r="AK868" s="35"/>
      <c r="AL868" s="5"/>
      <c r="AM868" s="5"/>
      <c r="AN868" s="5"/>
      <c r="AO868" s="5"/>
      <c r="AP868" s="5"/>
      <c r="AQ868" s="133" t="str">
        <f t="shared" si="239"/>
        <v/>
      </c>
      <c r="AR868" s="133" t="str">
        <f t="shared" ref="AR868:AR931" si="248">IF(I869="","",IF(COUNTA(AF868:AG868)&gt;1,"只可選1項接力",IF(AS868="",0,$AR$31)))</f>
        <v/>
      </c>
      <c r="AS868" s="7" t="str">
        <f>UPPER(IF($AH868="","",IF(COUNTIF($AS$34:$AS867,$AH868)&lt;1,$AH868,"")))</f>
        <v/>
      </c>
      <c r="AT868" s="133" t="str">
        <f t="shared" si="240"/>
        <v/>
      </c>
      <c r="AU868" s="19"/>
      <c r="AV868" s="16" t="str">
        <f t="shared" si="233"/>
        <v/>
      </c>
      <c r="AW868" s="134" t="str">
        <f t="shared" si="241"/>
        <v/>
      </c>
      <c r="AX868" s="1"/>
      <c r="AY868" s="145"/>
      <c r="AZ868" s="132" t="str">
        <f t="shared" si="242"/>
        <v/>
      </c>
      <c r="BA868" s="132" t="str">
        <f t="shared" si="243"/>
        <v/>
      </c>
      <c r="BB868" s="132" t="str">
        <f t="shared" si="234"/>
        <v/>
      </c>
      <c r="BC868" s="132" t="str">
        <f t="shared" si="244"/>
        <v/>
      </c>
      <c r="BD868" s="132" t="str">
        <f t="shared" si="245"/>
        <v/>
      </c>
      <c r="BE868" s="132" t="str">
        <f t="shared" ref="BE868:BE931" si="249">IF(AH868="","",UPPER(AH868))</f>
        <v/>
      </c>
      <c r="BF868" s="132" t="str">
        <f t="shared" si="246"/>
        <v/>
      </c>
      <c r="BG868" s="132" t="str">
        <f t="shared" si="247"/>
        <v/>
      </c>
      <c r="BI868" s="43"/>
    </row>
    <row r="869" spans="1:61" s="2" customFormat="1">
      <c r="A869" s="125" t="str">
        <f t="shared" si="235"/>
        <v/>
      </c>
      <c r="B869" s="130" t="str">
        <f t="shared" si="236"/>
        <v/>
      </c>
      <c r="C869" s="9"/>
      <c r="D869" s="125">
        <v>835</v>
      </c>
      <c r="E869" s="125" t="str">
        <f t="shared" si="237"/>
        <v/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35"/>
      <c r="AI869" s="125" t="str">
        <f t="shared" si="238"/>
        <v/>
      </c>
      <c r="AJ869" s="18"/>
      <c r="AK869" s="35"/>
      <c r="AL869" s="5"/>
      <c r="AM869" s="5"/>
      <c r="AN869" s="5"/>
      <c r="AO869" s="5"/>
      <c r="AP869" s="5"/>
      <c r="AQ869" s="133" t="str">
        <f t="shared" si="239"/>
        <v/>
      </c>
      <c r="AR869" s="133" t="str">
        <f t="shared" si="248"/>
        <v/>
      </c>
      <c r="AS869" s="7" t="str">
        <f>UPPER(IF($AH869="","",IF(COUNTIF($AS$34:$AS868,$AH869)&lt;1,$AH869,"")))</f>
        <v/>
      </c>
      <c r="AT869" s="133" t="str">
        <f t="shared" si="240"/>
        <v/>
      </c>
      <c r="AU869" s="19"/>
      <c r="AV869" s="16" t="str">
        <f t="shared" ref="AV869:AV932" si="250">IF(AT869="","",AT869)</f>
        <v/>
      </c>
      <c r="AW869" s="134" t="str">
        <f t="shared" si="241"/>
        <v/>
      </c>
      <c r="AX869" s="1"/>
      <c r="AY869" s="145"/>
      <c r="AZ869" s="132" t="str">
        <f t="shared" si="242"/>
        <v/>
      </c>
      <c r="BA869" s="132" t="str">
        <f t="shared" si="243"/>
        <v/>
      </c>
      <c r="BB869" s="132" t="str">
        <f t="shared" si="234"/>
        <v/>
      </c>
      <c r="BC869" s="132" t="str">
        <f t="shared" si="244"/>
        <v/>
      </c>
      <c r="BD869" s="132" t="str">
        <f t="shared" si="245"/>
        <v/>
      </c>
      <c r="BE869" s="132" t="str">
        <f t="shared" si="249"/>
        <v/>
      </c>
      <c r="BF869" s="132" t="str">
        <f t="shared" si="246"/>
        <v/>
      </c>
      <c r="BG869" s="132" t="str">
        <f t="shared" si="247"/>
        <v/>
      </c>
      <c r="BI869" s="43"/>
    </row>
    <row r="870" spans="1:61" s="2" customFormat="1">
      <c r="A870" s="125" t="str">
        <f t="shared" si="235"/>
        <v/>
      </c>
      <c r="B870" s="130" t="str">
        <f t="shared" si="236"/>
        <v/>
      </c>
      <c r="C870" s="9"/>
      <c r="D870" s="125">
        <v>836</v>
      </c>
      <c r="E870" s="125" t="str">
        <f t="shared" si="237"/>
        <v/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35"/>
      <c r="AI870" s="125" t="str">
        <f t="shared" si="238"/>
        <v/>
      </c>
      <c r="AJ870" s="18"/>
      <c r="AK870" s="35"/>
      <c r="AL870" s="5"/>
      <c r="AM870" s="5"/>
      <c r="AN870" s="5"/>
      <c r="AO870" s="5"/>
      <c r="AP870" s="5"/>
      <c r="AQ870" s="133" t="str">
        <f t="shared" si="239"/>
        <v/>
      </c>
      <c r="AR870" s="133" t="str">
        <f t="shared" si="248"/>
        <v/>
      </c>
      <c r="AS870" s="7" t="str">
        <f>UPPER(IF($AH870="","",IF(COUNTIF($AS$34:$AS869,$AH870)&lt;1,$AH870,"")))</f>
        <v/>
      </c>
      <c r="AT870" s="133" t="str">
        <f t="shared" si="240"/>
        <v/>
      </c>
      <c r="AU870" s="19"/>
      <c r="AV870" s="16" t="str">
        <f t="shared" si="250"/>
        <v/>
      </c>
      <c r="AW870" s="134" t="str">
        <f t="shared" si="241"/>
        <v/>
      </c>
      <c r="AX870" s="1"/>
      <c r="AY870" s="145"/>
      <c r="AZ870" s="132" t="str">
        <f t="shared" si="242"/>
        <v/>
      </c>
      <c r="BA870" s="132" t="str">
        <f t="shared" si="243"/>
        <v/>
      </c>
      <c r="BB870" s="132" t="str">
        <f t="shared" si="234"/>
        <v/>
      </c>
      <c r="BC870" s="132" t="str">
        <f t="shared" si="244"/>
        <v/>
      </c>
      <c r="BD870" s="132" t="str">
        <f t="shared" si="245"/>
        <v/>
      </c>
      <c r="BE870" s="132" t="str">
        <f t="shared" si="249"/>
        <v/>
      </c>
      <c r="BF870" s="132" t="str">
        <f t="shared" si="246"/>
        <v/>
      </c>
      <c r="BG870" s="132" t="str">
        <f t="shared" si="247"/>
        <v/>
      </c>
      <c r="BI870" s="43"/>
    </row>
    <row r="871" spans="1:61" s="2" customFormat="1">
      <c r="A871" s="125" t="str">
        <f t="shared" si="235"/>
        <v/>
      </c>
      <c r="B871" s="130" t="str">
        <f t="shared" si="236"/>
        <v/>
      </c>
      <c r="C871" s="9"/>
      <c r="D871" s="125">
        <v>837</v>
      </c>
      <c r="E871" s="125" t="str">
        <f t="shared" si="237"/>
        <v/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35"/>
      <c r="AI871" s="125" t="str">
        <f t="shared" si="238"/>
        <v/>
      </c>
      <c r="AJ871" s="18"/>
      <c r="AK871" s="35"/>
      <c r="AL871" s="5"/>
      <c r="AM871" s="5"/>
      <c r="AN871" s="5"/>
      <c r="AO871" s="5"/>
      <c r="AP871" s="5"/>
      <c r="AQ871" s="133" t="str">
        <f t="shared" si="239"/>
        <v/>
      </c>
      <c r="AR871" s="133" t="str">
        <f t="shared" si="248"/>
        <v/>
      </c>
      <c r="AS871" s="7" t="str">
        <f>UPPER(IF($AH871="","",IF(COUNTIF($AS$34:$AS870,$AH871)&lt;1,$AH871,"")))</f>
        <v/>
      </c>
      <c r="AT871" s="133" t="str">
        <f t="shared" si="240"/>
        <v/>
      </c>
      <c r="AU871" s="19"/>
      <c r="AV871" s="16" t="str">
        <f t="shared" si="250"/>
        <v/>
      </c>
      <c r="AW871" s="134" t="str">
        <f t="shared" si="241"/>
        <v/>
      </c>
      <c r="AX871" s="1"/>
      <c r="AY871" s="145"/>
      <c r="AZ871" s="132" t="str">
        <f t="shared" si="242"/>
        <v/>
      </c>
      <c r="BA871" s="132" t="str">
        <f t="shared" si="243"/>
        <v/>
      </c>
      <c r="BB871" s="132" t="str">
        <f t="shared" si="234"/>
        <v/>
      </c>
      <c r="BC871" s="132" t="str">
        <f t="shared" si="244"/>
        <v/>
      </c>
      <c r="BD871" s="132" t="str">
        <f t="shared" si="245"/>
        <v/>
      </c>
      <c r="BE871" s="132" t="str">
        <f t="shared" si="249"/>
        <v/>
      </c>
      <c r="BF871" s="132" t="str">
        <f t="shared" si="246"/>
        <v/>
      </c>
      <c r="BG871" s="132" t="str">
        <f t="shared" si="247"/>
        <v/>
      </c>
      <c r="BI871" s="43"/>
    </row>
    <row r="872" spans="1:61" s="2" customFormat="1">
      <c r="A872" s="125" t="str">
        <f t="shared" si="235"/>
        <v/>
      </c>
      <c r="B872" s="130" t="str">
        <f t="shared" si="236"/>
        <v/>
      </c>
      <c r="C872" s="9"/>
      <c r="D872" s="125">
        <v>838</v>
      </c>
      <c r="E872" s="125" t="str">
        <f t="shared" si="237"/>
        <v/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35"/>
      <c r="AI872" s="125" t="str">
        <f t="shared" si="238"/>
        <v/>
      </c>
      <c r="AJ872" s="18"/>
      <c r="AK872" s="35"/>
      <c r="AL872" s="5"/>
      <c r="AM872" s="5"/>
      <c r="AN872" s="5"/>
      <c r="AO872" s="5"/>
      <c r="AP872" s="5"/>
      <c r="AQ872" s="133" t="str">
        <f t="shared" si="239"/>
        <v/>
      </c>
      <c r="AR872" s="133" t="str">
        <f t="shared" si="248"/>
        <v/>
      </c>
      <c r="AS872" s="7" t="str">
        <f>UPPER(IF($AH872="","",IF(COUNTIF($AS$34:$AS871,$AH872)&lt;1,$AH872,"")))</f>
        <v/>
      </c>
      <c r="AT872" s="133" t="str">
        <f t="shared" si="240"/>
        <v/>
      </c>
      <c r="AU872" s="19"/>
      <c r="AV872" s="16" t="str">
        <f t="shared" si="250"/>
        <v/>
      </c>
      <c r="AW872" s="134" t="str">
        <f t="shared" si="241"/>
        <v/>
      </c>
      <c r="AX872" s="1"/>
      <c r="AY872" s="145"/>
      <c r="AZ872" s="132" t="str">
        <f t="shared" si="242"/>
        <v/>
      </c>
      <c r="BA872" s="132" t="str">
        <f t="shared" si="243"/>
        <v/>
      </c>
      <c r="BB872" s="132" t="str">
        <f t="shared" si="234"/>
        <v/>
      </c>
      <c r="BC872" s="132" t="str">
        <f t="shared" si="244"/>
        <v/>
      </c>
      <c r="BD872" s="132" t="str">
        <f t="shared" si="245"/>
        <v/>
      </c>
      <c r="BE872" s="132" t="str">
        <f t="shared" si="249"/>
        <v/>
      </c>
      <c r="BF872" s="132" t="str">
        <f t="shared" si="246"/>
        <v/>
      </c>
      <c r="BG872" s="132" t="str">
        <f t="shared" si="247"/>
        <v/>
      </c>
      <c r="BI872" s="43"/>
    </row>
    <row r="873" spans="1:61" s="2" customFormat="1">
      <c r="A873" s="125" t="str">
        <f t="shared" si="235"/>
        <v/>
      </c>
      <c r="B873" s="130" t="str">
        <f t="shared" si="236"/>
        <v/>
      </c>
      <c r="C873" s="9"/>
      <c r="D873" s="125">
        <v>839</v>
      </c>
      <c r="E873" s="125" t="str">
        <f t="shared" si="237"/>
        <v/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35"/>
      <c r="AI873" s="125" t="str">
        <f t="shared" si="238"/>
        <v/>
      </c>
      <c r="AJ873" s="18"/>
      <c r="AK873" s="35"/>
      <c r="AL873" s="5"/>
      <c r="AM873" s="5"/>
      <c r="AN873" s="5"/>
      <c r="AO873" s="5"/>
      <c r="AP873" s="5"/>
      <c r="AQ873" s="133" t="str">
        <f t="shared" si="239"/>
        <v/>
      </c>
      <c r="AR873" s="133" t="str">
        <f t="shared" si="248"/>
        <v/>
      </c>
      <c r="AS873" s="7" t="str">
        <f>UPPER(IF($AH873="","",IF(COUNTIF($AS$34:$AS872,$AH873)&lt;1,$AH873,"")))</f>
        <v/>
      </c>
      <c r="AT873" s="133" t="str">
        <f t="shared" si="240"/>
        <v/>
      </c>
      <c r="AU873" s="19"/>
      <c r="AV873" s="16" t="str">
        <f t="shared" si="250"/>
        <v/>
      </c>
      <c r="AW873" s="134" t="str">
        <f t="shared" si="241"/>
        <v/>
      </c>
      <c r="AX873" s="1"/>
      <c r="AY873" s="145"/>
      <c r="AZ873" s="132" t="str">
        <f t="shared" si="242"/>
        <v/>
      </c>
      <c r="BA873" s="132" t="str">
        <f t="shared" si="243"/>
        <v/>
      </c>
      <c r="BB873" s="132" t="str">
        <f t="shared" si="234"/>
        <v/>
      </c>
      <c r="BC873" s="132" t="str">
        <f t="shared" si="244"/>
        <v/>
      </c>
      <c r="BD873" s="132" t="str">
        <f t="shared" si="245"/>
        <v/>
      </c>
      <c r="BE873" s="132" t="str">
        <f t="shared" si="249"/>
        <v/>
      </c>
      <c r="BF873" s="132" t="str">
        <f t="shared" si="246"/>
        <v/>
      </c>
      <c r="BG873" s="132" t="str">
        <f t="shared" si="247"/>
        <v/>
      </c>
      <c r="BI873" s="43"/>
    </row>
    <row r="874" spans="1:61" s="2" customFormat="1">
      <c r="A874" s="125" t="str">
        <f t="shared" si="235"/>
        <v/>
      </c>
      <c r="B874" s="130" t="str">
        <f t="shared" si="236"/>
        <v/>
      </c>
      <c r="C874" s="9"/>
      <c r="D874" s="125">
        <v>840</v>
      </c>
      <c r="E874" s="125" t="str">
        <f t="shared" si="237"/>
        <v/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35"/>
      <c r="AI874" s="125" t="str">
        <f t="shared" si="238"/>
        <v/>
      </c>
      <c r="AJ874" s="18"/>
      <c r="AK874" s="35"/>
      <c r="AL874" s="5"/>
      <c r="AM874" s="5"/>
      <c r="AN874" s="5"/>
      <c r="AO874" s="5"/>
      <c r="AP874" s="5"/>
      <c r="AQ874" s="133" t="str">
        <f t="shared" si="239"/>
        <v/>
      </c>
      <c r="AR874" s="133" t="str">
        <f t="shared" si="248"/>
        <v/>
      </c>
      <c r="AS874" s="7" t="str">
        <f>UPPER(IF($AH874="","",IF(COUNTIF($AS$34:$AS873,$AH874)&lt;1,$AH874,"")))</f>
        <v/>
      </c>
      <c r="AT874" s="133" t="str">
        <f t="shared" si="240"/>
        <v/>
      </c>
      <c r="AU874" s="19"/>
      <c r="AV874" s="16" t="str">
        <f t="shared" si="250"/>
        <v/>
      </c>
      <c r="AW874" s="134" t="str">
        <f t="shared" si="241"/>
        <v/>
      </c>
      <c r="AX874" s="1"/>
      <c r="AY874" s="145"/>
      <c r="AZ874" s="132" t="str">
        <f t="shared" si="242"/>
        <v/>
      </c>
      <c r="BA874" s="132" t="str">
        <f t="shared" si="243"/>
        <v/>
      </c>
      <c r="BB874" s="132" t="str">
        <f t="shared" si="234"/>
        <v/>
      </c>
      <c r="BC874" s="132" t="str">
        <f t="shared" si="244"/>
        <v/>
      </c>
      <c r="BD874" s="132" t="str">
        <f t="shared" si="245"/>
        <v/>
      </c>
      <c r="BE874" s="132" t="str">
        <f t="shared" si="249"/>
        <v/>
      </c>
      <c r="BF874" s="132" t="str">
        <f t="shared" si="246"/>
        <v/>
      </c>
      <c r="BG874" s="132" t="str">
        <f t="shared" si="247"/>
        <v/>
      </c>
      <c r="BI874" s="43"/>
    </row>
    <row r="875" spans="1:61" s="2" customFormat="1">
      <c r="A875" s="125" t="str">
        <f t="shared" si="235"/>
        <v/>
      </c>
      <c r="B875" s="130" t="str">
        <f t="shared" si="236"/>
        <v/>
      </c>
      <c r="C875" s="9"/>
      <c r="D875" s="125">
        <v>841</v>
      </c>
      <c r="E875" s="125" t="str">
        <f t="shared" si="237"/>
        <v/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35"/>
      <c r="AI875" s="125" t="str">
        <f t="shared" si="238"/>
        <v/>
      </c>
      <c r="AJ875" s="18"/>
      <c r="AK875" s="35"/>
      <c r="AL875" s="5"/>
      <c r="AM875" s="5"/>
      <c r="AN875" s="5"/>
      <c r="AO875" s="5"/>
      <c r="AP875" s="5"/>
      <c r="AQ875" s="133" t="str">
        <f t="shared" si="239"/>
        <v/>
      </c>
      <c r="AR875" s="133" t="str">
        <f t="shared" si="248"/>
        <v/>
      </c>
      <c r="AS875" s="7" t="str">
        <f>UPPER(IF($AH875="","",IF(COUNTIF($AS$34:$AS874,$AH875)&lt;1,$AH875,"")))</f>
        <v/>
      </c>
      <c r="AT875" s="133" t="str">
        <f t="shared" si="240"/>
        <v/>
      </c>
      <c r="AU875" s="19"/>
      <c r="AV875" s="16" t="str">
        <f t="shared" si="250"/>
        <v/>
      </c>
      <c r="AW875" s="134" t="str">
        <f t="shared" si="241"/>
        <v/>
      </c>
      <c r="AX875" s="1"/>
      <c r="AY875" s="145"/>
      <c r="AZ875" s="132" t="str">
        <f t="shared" si="242"/>
        <v/>
      </c>
      <c r="BA875" s="132" t="str">
        <f t="shared" si="243"/>
        <v/>
      </c>
      <c r="BB875" s="132" t="str">
        <f t="shared" si="234"/>
        <v/>
      </c>
      <c r="BC875" s="132" t="str">
        <f t="shared" si="244"/>
        <v/>
      </c>
      <c r="BD875" s="132" t="str">
        <f t="shared" si="245"/>
        <v/>
      </c>
      <c r="BE875" s="132" t="str">
        <f t="shared" si="249"/>
        <v/>
      </c>
      <c r="BF875" s="132" t="str">
        <f t="shared" si="246"/>
        <v/>
      </c>
      <c r="BG875" s="132" t="str">
        <f t="shared" si="247"/>
        <v/>
      </c>
      <c r="BI875" s="43"/>
    </row>
    <row r="876" spans="1:61" s="2" customFormat="1">
      <c r="A876" s="125" t="str">
        <f t="shared" si="235"/>
        <v/>
      </c>
      <c r="B876" s="130" t="str">
        <f t="shared" si="236"/>
        <v/>
      </c>
      <c r="C876" s="9"/>
      <c r="D876" s="125">
        <v>842</v>
      </c>
      <c r="E876" s="125" t="str">
        <f t="shared" si="237"/>
        <v/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35"/>
      <c r="AI876" s="125" t="str">
        <f t="shared" si="238"/>
        <v/>
      </c>
      <c r="AJ876" s="18"/>
      <c r="AK876" s="35"/>
      <c r="AL876" s="5"/>
      <c r="AM876" s="5"/>
      <c r="AN876" s="5"/>
      <c r="AO876" s="5"/>
      <c r="AP876" s="5"/>
      <c r="AQ876" s="133" t="str">
        <f t="shared" si="239"/>
        <v/>
      </c>
      <c r="AR876" s="133" t="str">
        <f t="shared" si="248"/>
        <v/>
      </c>
      <c r="AS876" s="7" t="str">
        <f>UPPER(IF($AH876="","",IF(COUNTIF($AS$34:$AS875,$AH876)&lt;1,$AH876,"")))</f>
        <v/>
      </c>
      <c r="AT876" s="133" t="str">
        <f t="shared" si="240"/>
        <v/>
      </c>
      <c r="AU876" s="19"/>
      <c r="AV876" s="16" t="str">
        <f t="shared" si="250"/>
        <v/>
      </c>
      <c r="AW876" s="134" t="str">
        <f t="shared" si="241"/>
        <v/>
      </c>
      <c r="AX876" s="1"/>
      <c r="AY876" s="145"/>
      <c r="AZ876" s="132" t="str">
        <f t="shared" si="242"/>
        <v/>
      </c>
      <c r="BA876" s="132" t="str">
        <f t="shared" si="243"/>
        <v/>
      </c>
      <c r="BB876" s="132" t="str">
        <f t="shared" si="234"/>
        <v/>
      </c>
      <c r="BC876" s="132" t="str">
        <f t="shared" si="244"/>
        <v/>
      </c>
      <c r="BD876" s="132" t="str">
        <f t="shared" si="245"/>
        <v/>
      </c>
      <c r="BE876" s="132" t="str">
        <f t="shared" si="249"/>
        <v/>
      </c>
      <c r="BF876" s="132" t="str">
        <f t="shared" si="246"/>
        <v/>
      </c>
      <c r="BG876" s="132" t="str">
        <f t="shared" si="247"/>
        <v/>
      </c>
      <c r="BI876" s="43"/>
    </row>
    <row r="877" spans="1:61" s="2" customFormat="1">
      <c r="A877" s="125" t="str">
        <f t="shared" si="235"/>
        <v/>
      </c>
      <c r="B877" s="130" t="str">
        <f t="shared" si="236"/>
        <v/>
      </c>
      <c r="C877" s="9"/>
      <c r="D877" s="125">
        <v>843</v>
      </c>
      <c r="E877" s="125" t="str">
        <f t="shared" si="237"/>
        <v/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35"/>
      <c r="AI877" s="125" t="str">
        <f t="shared" si="238"/>
        <v/>
      </c>
      <c r="AJ877" s="18"/>
      <c r="AK877" s="35"/>
      <c r="AL877" s="5"/>
      <c r="AM877" s="5"/>
      <c r="AN877" s="5"/>
      <c r="AO877" s="5"/>
      <c r="AP877" s="5"/>
      <c r="AQ877" s="133" t="str">
        <f t="shared" si="239"/>
        <v/>
      </c>
      <c r="AR877" s="133" t="str">
        <f t="shared" si="248"/>
        <v/>
      </c>
      <c r="AS877" s="7" t="str">
        <f>UPPER(IF($AH877="","",IF(COUNTIF($AS$34:$AS876,$AH877)&lt;1,$AH877,"")))</f>
        <v/>
      </c>
      <c r="AT877" s="133" t="str">
        <f t="shared" si="240"/>
        <v/>
      </c>
      <c r="AU877" s="19"/>
      <c r="AV877" s="16" t="str">
        <f t="shared" si="250"/>
        <v/>
      </c>
      <c r="AW877" s="134" t="str">
        <f t="shared" si="241"/>
        <v/>
      </c>
      <c r="AX877" s="1"/>
      <c r="AY877" s="145"/>
      <c r="AZ877" s="132" t="str">
        <f t="shared" si="242"/>
        <v/>
      </c>
      <c r="BA877" s="132" t="str">
        <f t="shared" si="243"/>
        <v/>
      </c>
      <c r="BB877" s="132" t="str">
        <f t="shared" si="234"/>
        <v/>
      </c>
      <c r="BC877" s="132" t="str">
        <f t="shared" si="244"/>
        <v/>
      </c>
      <c r="BD877" s="132" t="str">
        <f t="shared" si="245"/>
        <v/>
      </c>
      <c r="BE877" s="132" t="str">
        <f t="shared" si="249"/>
        <v/>
      </c>
      <c r="BF877" s="132" t="str">
        <f t="shared" si="246"/>
        <v/>
      </c>
      <c r="BG877" s="132" t="str">
        <f t="shared" si="247"/>
        <v/>
      </c>
      <c r="BI877" s="43"/>
    </row>
    <row r="878" spans="1:61" s="2" customFormat="1">
      <c r="A878" s="125" t="str">
        <f t="shared" si="235"/>
        <v/>
      </c>
      <c r="B878" s="130" t="str">
        <f t="shared" si="236"/>
        <v/>
      </c>
      <c r="C878" s="9"/>
      <c r="D878" s="125">
        <v>844</v>
      </c>
      <c r="E878" s="125" t="str">
        <f t="shared" si="237"/>
        <v/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35"/>
      <c r="AI878" s="125" t="str">
        <f t="shared" si="238"/>
        <v/>
      </c>
      <c r="AJ878" s="18"/>
      <c r="AK878" s="35"/>
      <c r="AL878" s="5"/>
      <c r="AM878" s="5"/>
      <c r="AN878" s="5"/>
      <c r="AO878" s="5"/>
      <c r="AP878" s="5"/>
      <c r="AQ878" s="133" t="str">
        <f t="shared" si="239"/>
        <v/>
      </c>
      <c r="AR878" s="133" t="str">
        <f t="shared" si="248"/>
        <v/>
      </c>
      <c r="AS878" s="7" t="str">
        <f>UPPER(IF($AH878="","",IF(COUNTIF($AS$34:$AS877,$AH878)&lt;1,$AH878,"")))</f>
        <v/>
      </c>
      <c r="AT878" s="133" t="str">
        <f t="shared" si="240"/>
        <v/>
      </c>
      <c r="AU878" s="19"/>
      <c r="AV878" s="16" t="str">
        <f t="shared" si="250"/>
        <v/>
      </c>
      <c r="AW878" s="134" t="str">
        <f t="shared" si="241"/>
        <v/>
      </c>
      <c r="AX878" s="1"/>
      <c r="AY878" s="145"/>
      <c r="AZ878" s="132" t="str">
        <f t="shared" si="242"/>
        <v/>
      </c>
      <c r="BA878" s="132" t="str">
        <f t="shared" si="243"/>
        <v/>
      </c>
      <c r="BB878" s="132" t="str">
        <f t="shared" si="234"/>
        <v/>
      </c>
      <c r="BC878" s="132" t="str">
        <f t="shared" si="244"/>
        <v/>
      </c>
      <c r="BD878" s="132" t="str">
        <f t="shared" si="245"/>
        <v/>
      </c>
      <c r="BE878" s="132" t="str">
        <f t="shared" si="249"/>
        <v/>
      </c>
      <c r="BF878" s="132" t="str">
        <f t="shared" si="246"/>
        <v/>
      </c>
      <c r="BG878" s="132" t="str">
        <f t="shared" si="247"/>
        <v/>
      </c>
      <c r="BI878" s="43"/>
    </row>
    <row r="879" spans="1:61" s="2" customFormat="1">
      <c r="A879" s="125" t="str">
        <f t="shared" si="235"/>
        <v/>
      </c>
      <c r="B879" s="130" t="str">
        <f t="shared" si="236"/>
        <v/>
      </c>
      <c r="C879" s="9"/>
      <c r="D879" s="125">
        <v>845</v>
      </c>
      <c r="E879" s="125" t="str">
        <f t="shared" si="237"/>
        <v/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35"/>
      <c r="AI879" s="125" t="str">
        <f t="shared" si="238"/>
        <v/>
      </c>
      <c r="AJ879" s="18"/>
      <c r="AK879" s="35"/>
      <c r="AL879" s="5"/>
      <c r="AM879" s="5"/>
      <c r="AN879" s="5"/>
      <c r="AO879" s="5"/>
      <c r="AP879" s="5"/>
      <c r="AQ879" s="133" t="str">
        <f t="shared" si="239"/>
        <v/>
      </c>
      <c r="AR879" s="133" t="str">
        <f t="shared" si="248"/>
        <v/>
      </c>
      <c r="AS879" s="7" t="str">
        <f>UPPER(IF($AH879="","",IF(COUNTIF($AS$34:$AS878,$AH879)&lt;1,$AH879,"")))</f>
        <v/>
      </c>
      <c r="AT879" s="133" t="str">
        <f t="shared" si="240"/>
        <v/>
      </c>
      <c r="AU879" s="19"/>
      <c r="AV879" s="16" t="str">
        <f t="shared" si="250"/>
        <v/>
      </c>
      <c r="AW879" s="134" t="str">
        <f t="shared" si="241"/>
        <v/>
      </c>
      <c r="AX879" s="1"/>
      <c r="AY879" s="145"/>
      <c r="AZ879" s="132" t="str">
        <f t="shared" si="242"/>
        <v/>
      </c>
      <c r="BA879" s="132" t="str">
        <f t="shared" si="243"/>
        <v/>
      </c>
      <c r="BB879" s="132" t="str">
        <f t="shared" si="234"/>
        <v/>
      </c>
      <c r="BC879" s="132" t="str">
        <f t="shared" si="244"/>
        <v/>
      </c>
      <c r="BD879" s="132" t="str">
        <f t="shared" si="245"/>
        <v/>
      </c>
      <c r="BE879" s="132" t="str">
        <f t="shared" si="249"/>
        <v/>
      </c>
      <c r="BF879" s="132" t="str">
        <f t="shared" si="246"/>
        <v/>
      </c>
      <c r="BG879" s="132" t="str">
        <f t="shared" si="247"/>
        <v/>
      </c>
      <c r="BI879" s="43"/>
    </row>
    <row r="880" spans="1:61" s="2" customFormat="1">
      <c r="A880" s="125" t="str">
        <f t="shared" si="235"/>
        <v/>
      </c>
      <c r="B880" s="130" t="str">
        <f t="shared" si="236"/>
        <v/>
      </c>
      <c r="C880" s="9"/>
      <c r="D880" s="125">
        <v>846</v>
      </c>
      <c r="E880" s="125" t="str">
        <f t="shared" si="237"/>
        <v/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35"/>
      <c r="AI880" s="125" t="str">
        <f t="shared" si="238"/>
        <v/>
      </c>
      <c r="AJ880" s="18"/>
      <c r="AK880" s="35"/>
      <c r="AL880" s="5"/>
      <c r="AM880" s="5"/>
      <c r="AN880" s="5"/>
      <c r="AO880" s="5"/>
      <c r="AP880" s="5"/>
      <c r="AQ880" s="133" t="str">
        <f t="shared" si="239"/>
        <v/>
      </c>
      <c r="AR880" s="133" t="str">
        <f t="shared" si="248"/>
        <v/>
      </c>
      <c r="AS880" s="7" t="str">
        <f>UPPER(IF($AH880="","",IF(COUNTIF($AS$34:$AS879,$AH880)&lt;1,$AH880,"")))</f>
        <v/>
      </c>
      <c r="AT880" s="133" t="str">
        <f t="shared" si="240"/>
        <v/>
      </c>
      <c r="AU880" s="19"/>
      <c r="AV880" s="16" t="str">
        <f t="shared" si="250"/>
        <v/>
      </c>
      <c r="AW880" s="134" t="str">
        <f t="shared" si="241"/>
        <v/>
      </c>
      <c r="AX880" s="1"/>
      <c r="AY880" s="145"/>
      <c r="AZ880" s="132" t="str">
        <f t="shared" si="242"/>
        <v/>
      </c>
      <c r="BA880" s="132" t="str">
        <f t="shared" si="243"/>
        <v/>
      </c>
      <c r="BB880" s="132" t="str">
        <f t="shared" ref="BB880:BB943" si="251">SUBSTITUTE(F880," ","")</f>
        <v/>
      </c>
      <c r="BC880" s="132" t="str">
        <f t="shared" si="244"/>
        <v/>
      </c>
      <c r="BD880" s="132" t="str">
        <f t="shared" si="245"/>
        <v/>
      </c>
      <c r="BE880" s="132" t="str">
        <f t="shared" si="249"/>
        <v/>
      </c>
      <c r="BF880" s="132" t="str">
        <f t="shared" si="246"/>
        <v/>
      </c>
      <c r="BG880" s="132" t="str">
        <f t="shared" si="247"/>
        <v/>
      </c>
      <c r="BI880" s="43"/>
    </row>
    <row r="881" spans="1:61" s="2" customFormat="1">
      <c r="A881" s="125" t="str">
        <f t="shared" si="235"/>
        <v/>
      </c>
      <c r="B881" s="130" t="str">
        <f t="shared" si="236"/>
        <v/>
      </c>
      <c r="C881" s="9"/>
      <c r="D881" s="125">
        <v>847</v>
      </c>
      <c r="E881" s="125" t="str">
        <f t="shared" si="237"/>
        <v/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35"/>
      <c r="AI881" s="125" t="str">
        <f t="shared" si="238"/>
        <v/>
      </c>
      <c r="AJ881" s="18"/>
      <c r="AK881" s="35"/>
      <c r="AL881" s="5"/>
      <c r="AM881" s="5"/>
      <c r="AN881" s="5"/>
      <c r="AO881" s="5"/>
      <c r="AP881" s="5"/>
      <c r="AQ881" s="133" t="str">
        <f t="shared" si="239"/>
        <v/>
      </c>
      <c r="AR881" s="133" t="str">
        <f t="shared" si="248"/>
        <v/>
      </c>
      <c r="AS881" s="7" t="str">
        <f>UPPER(IF($AH881="","",IF(COUNTIF($AS$34:$AS880,$AH881)&lt;1,$AH881,"")))</f>
        <v/>
      </c>
      <c r="AT881" s="133" t="str">
        <f t="shared" si="240"/>
        <v/>
      </c>
      <c r="AU881" s="19"/>
      <c r="AV881" s="16" t="str">
        <f t="shared" si="250"/>
        <v/>
      </c>
      <c r="AW881" s="134" t="str">
        <f t="shared" si="241"/>
        <v/>
      </c>
      <c r="AX881" s="1"/>
      <c r="AY881" s="145"/>
      <c r="AZ881" s="132" t="str">
        <f t="shared" si="242"/>
        <v/>
      </c>
      <c r="BA881" s="132" t="str">
        <f t="shared" si="243"/>
        <v/>
      </c>
      <c r="BB881" s="132" t="str">
        <f t="shared" si="251"/>
        <v/>
      </c>
      <c r="BC881" s="132" t="str">
        <f t="shared" si="244"/>
        <v/>
      </c>
      <c r="BD881" s="132" t="str">
        <f t="shared" si="245"/>
        <v/>
      </c>
      <c r="BE881" s="132" t="str">
        <f t="shared" si="249"/>
        <v/>
      </c>
      <c r="BF881" s="132" t="str">
        <f t="shared" si="246"/>
        <v/>
      </c>
      <c r="BG881" s="132" t="str">
        <f t="shared" si="247"/>
        <v/>
      </c>
      <c r="BI881" s="43"/>
    </row>
    <row r="882" spans="1:61" s="2" customFormat="1">
      <c r="A882" s="125" t="str">
        <f t="shared" si="235"/>
        <v/>
      </c>
      <c r="B882" s="130" t="str">
        <f t="shared" si="236"/>
        <v/>
      </c>
      <c r="C882" s="9"/>
      <c r="D882" s="125">
        <v>848</v>
      </c>
      <c r="E882" s="125" t="str">
        <f t="shared" si="237"/>
        <v/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35"/>
      <c r="AI882" s="125" t="str">
        <f t="shared" si="238"/>
        <v/>
      </c>
      <c r="AJ882" s="18"/>
      <c r="AK882" s="35"/>
      <c r="AL882" s="5"/>
      <c r="AM882" s="5"/>
      <c r="AN882" s="5"/>
      <c r="AO882" s="5"/>
      <c r="AP882" s="5"/>
      <c r="AQ882" s="133" t="str">
        <f t="shared" si="239"/>
        <v/>
      </c>
      <c r="AR882" s="133" t="str">
        <f t="shared" si="248"/>
        <v/>
      </c>
      <c r="AS882" s="7" t="str">
        <f>UPPER(IF($AH882="","",IF(COUNTIF($AS$34:$AS881,$AH882)&lt;1,$AH882,"")))</f>
        <v/>
      </c>
      <c r="AT882" s="133" t="str">
        <f t="shared" si="240"/>
        <v/>
      </c>
      <c r="AU882" s="19"/>
      <c r="AV882" s="16" t="str">
        <f t="shared" si="250"/>
        <v/>
      </c>
      <c r="AW882" s="134" t="str">
        <f t="shared" si="241"/>
        <v/>
      </c>
      <c r="AX882" s="1"/>
      <c r="AY882" s="145"/>
      <c r="AZ882" s="132" t="str">
        <f t="shared" si="242"/>
        <v/>
      </c>
      <c r="BA882" s="132" t="str">
        <f t="shared" si="243"/>
        <v/>
      </c>
      <c r="BB882" s="132" t="str">
        <f t="shared" si="251"/>
        <v/>
      </c>
      <c r="BC882" s="132" t="str">
        <f t="shared" si="244"/>
        <v/>
      </c>
      <c r="BD882" s="132" t="str">
        <f t="shared" si="245"/>
        <v/>
      </c>
      <c r="BE882" s="132" t="str">
        <f t="shared" si="249"/>
        <v/>
      </c>
      <c r="BF882" s="132" t="str">
        <f t="shared" si="246"/>
        <v/>
      </c>
      <c r="BG882" s="132" t="str">
        <f t="shared" si="247"/>
        <v/>
      </c>
      <c r="BI882" s="43"/>
    </row>
    <row r="883" spans="1:61" s="2" customFormat="1">
      <c r="A883" s="125" t="str">
        <f t="shared" si="235"/>
        <v/>
      </c>
      <c r="B883" s="130" t="str">
        <f t="shared" si="236"/>
        <v/>
      </c>
      <c r="C883" s="9"/>
      <c r="D883" s="125">
        <v>849</v>
      </c>
      <c r="E883" s="125" t="str">
        <f t="shared" si="237"/>
        <v/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35"/>
      <c r="AI883" s="125" t="str">
        <f t="shared" si="238"/>
        <v/>
      </c>
      <c r="AJ883" s="18"/>
      <c r="AK883" s="35"/>
      <c r="AL883" s="5"/>
      <c r="AM883" s="5"/>
      <c r="AN883" s="5"/>
      <c r="AO883" s="5"/>
      <c r="AP883" s="5"/>
      <c r="AQ883" s="133" t="str">
        <f t="shared" si="239"/>
        <v/>
      </c>
      <c r="AR883" s="133" t="str">
        <f t="shared" si="248"/>
        <v/>
      </c>
      <c r="AS883" s="7" t="str">
        <f>UPPER(IF($AH883="","",IF(COUNTIF($AS$34:$AS882,$AH883)&lt;1,$AH883,"")))</f>
        <v/>
      </c>
      <c r="AT883" s="133" t="str">
        <f t="shared" si="240"/>
        <v/>
      </c>
      <c r="AU883" s="19"/>
      <c r="AV883" s="16" t="str">
        <f t="shared" si="250"/>
        <v/>
      </c>
      <c r="AW883" s="134" t="str">
        <f t="shared" si="241"/>
        <v/>
      </c>
      <c r="AX883" s="1"/>
      <c r="AY883" s="145"/>
      <c r="AZ883" s="132" t="str">
        <f t="shared" si="242"/>
        <v/>
      </c>
      <c r="BA883" s="132" t="str">
        <f t="shared" si="243"/>
        <v/>
      </c>
      <c r="BB883" s="132" t="str">
        <f t="shared" si="251"/>
        <v/>
      </c>
      <c r="BC883" s="132" t="str">
        <f t="shared" si="244"/>
        <v/>
      </c>
      <c r="BD883" s="132" t="str">
        <f t="shared" si="245"/>
        <v/>
      </c>
      <c r="BE883" s="132" t="str">
        <f t="shared" si="249"/>
        <v/>
      </c>
      <c r="BF883" s="132" t="str">
        <f t="shared" si="246"/>
        <v/>
      </c>
      <c r="BG883" s="132" t="str">
        <f t="shared" si="247"/>
        <v/>
      </c>
      <c r="BI883" s="43"/>
    </row>
    <row r="884" spans="1:61" s="2" customFormat="1">
      <c r="A884" s="125" t="str">
        <f t="shared" si="235"/>
        <v/>
      </c>
      <c r="B884" s="130" t="str">
        <f t="shared" si="236"/>
        <v/>
      </c>
      <c r="C884" s="9"/>
      <c r="D884" s="125">
        <v>850</v>
      </c>
      <c r="E884" s="125" t="str">
        <f t="shared" si="237"/>
        <v/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35"/>
      <c r="AI884" s="125" t="str">
        <f t="shared" si="238"/>
        <v/>
      </c>
      <c r="AJ884" s="18"/>
      <c r="AK884" s="35"/>
      <c r="AL884" s="5"/>
      <c r="AM884" s="5"/>
      <c r="AN884" s="5"/>
      <c r="AO884" s="5"/>
      <c r="AP884" s="5"/>
      <c r="AQ884" s="133" t="str">
        <f t="shared" si="239"/>
        <v/>
      </c>
      <c r="AR884" s="133" t="str">
        <f t="shared" si="248"/>
        <v/>
      </c>
      <c r="AS884" s="7" t="str">
        <f>UPPER(IF($AH884="","",IF(COUNTIF($AS$34:$AS883,$AH884)&lt;1,$AH884,"")))</f>
        <v/>
      </c>
      <c r="AT884" s="133" t="str">
        <f t="shared" si="240"/>
        <v/>
      </c>
      <c r="AU884" s="19"/>
      <c r="AV884" s="16" t="str">
        <f t="shared" si="250"/>
        <v/>
      </c>
      <c r="AW884" s="134" t="str">
        <f t="shared" si="241"/>
        <v/>
      </c>
      <c r="AX884" s="1"/>
      <c r="AY884" s="145"/>
      <c r="AZ884" s="132" t="str">
        <f t="shared" si="242"/>
        <v/>
      </c>
      <c r="BA884" s="132" t="str">
        <f t="shared" si="243"/>
        <v/>
      </c>
      <c r="BB884" s="132" t="str">
        <f t="shared" si="251"/>
        <v/>
      </c>
      <c r="BC884" s="132" t="str">
        <f t="shared" si="244"/>
        <v/>
      </c>
      <c r="BD884" s="132" t="str">
        <f t="shared" si="245"/>
        <v/>
      </c>
      <c r="BE884" s="132" t="str">
        <f t="shared" si="249"/>
        <v/>
      </c>
      <c r="BF884" s="132" t="str">
        <f t="shared" si="246"/>
        <v/>
      </c>
      <c r="BG884" s="132" t="str">
        <f t="shared" si="247"/>
        <v/>
      </c>
      <c r="BI884" s="43"/>
    </row>
    <row r="885" spans="1:61" s="2" customFormat="1">
      <c r="A885" s="125" t="str">
        <f t="shared" si="235"/>
        <v/>
      </c>
      <c r="B885" s="130" t="str">
        <f t="shared" si="236"/>
        <v/>
      </c>
      <c r="C885" s="9"/>
      <c r="D885" s="125">
        <v>851</v>
      </c>
      <c r="E885" s="125" t="str">
        <f t="shared" si="237"/>
        <v/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35"/>
      <c r="AI885" s="125" t="str">
        <f t="shared" si="238"/>
        <v/>
      </c>
      <c r="AJ885" s="18"/>
      <c r="AK885" s="35"/>
      <c r="AL885" s="5"/>
      <c r="AM885" s="5"/>
      <c r="AN885" s="5"/>
      <c r="AO885" s="5"/>
      <c r="AP885" s="5"/>
      <c r="AQ885" s="133" t="str">
        <f t="shared" si="239"/>
        <v/>
      </c>
      <c r="AR885" s="133" t="str">
        <f t="shared" si="248"/>
        <v/>
      </c>
      <c r="AS885" s="7" t="str">
        <f>UPPER(IF($AH885="","",IF(COUNTIF($AS$34:$AS884,$AH885)&lt;1,$AH885,"")))</f>
        <v/>
      </c>
      <c r="AT885" s="133" t="str">
        <f t="shared" si="240"/>
        <v/>
      </c>
      <c r="AU885" s="19"/>
      <c r="AV885" s="16" t="str">
        <f t="shared" si="250"/>
        <v/>
      </c>
      <c r="AW885" s="134" t="str">
        <f t="shared" si="241"/>
        <v/>
      </c>
      <c r="AX885" s="1"/>
      <c r="AY885" s="145"/>
      <c r="AZ885" s="132" t="str">
        <f t="shared" si="242"/>
        <v/>
      </c>
      <c r="BA885" s="132" t="str">
        <f t="shared" si="243"/>
        <v/>
      </c>
      <c r="BB885" s="132" t="str">
        <f t="shared" si="251"/>
        <v/>
      </c>
      <c r="BC885" s="132" t="str">
        <f t="shared" si="244"/>
        <v/>
      </c>
      <c r="BD885" s="132" t="str">
        <f t="shared" si="245"/>
        <v/>
      </c>
      <c r="BE885" s="132" t="str">
        <f t="shared" si="249"/>
        <v/>
      </c>
      <c r="BF885" s="132" t="str">
        <f t="shared" si="246"/>
        <v/>
      </c>
      <c r="BG885" s="132" t="str">
        <f t="shared" si="247"/>
        <v/>
      </c>
      <c r="BI885" s="43"/>
    </row>
    <row r="886" spans="1:61" s="2" customFormat="1">
      <c r="A886" s="125" t="str">
        <f t="shared" si="235"/>
        <v/>
      </c>
      <c r="B886" s="130" t="str">
        <f t="shared" si="236"/>
        <v/>
      </c>
      <c r="C886" s="9"/>
      <c r="D886" s="125">
        <v>852</v>
      </c>
      <c r="E886" s="125" t="str">
        <f t="shared" si="237"/>
        <v/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35"/>
      <c r="AI886" s="125" t="str">
        <f t="shared" si="238"/>
        <v/>
      </c>
      <c r="AJ886" s="18"/>
      <c r="AK886" s="35"/>
      <c r="AL886" s="5"/>
      <c r="AM886" s="5"/>
      <c r="AN886" s="5"/>
      <c r="AO886" s="5"/>
      <c r="AP886" s="5"/>
      <c r="AQ886" s="133" t="str">
        <f t="shared" si="239"/>
        <v/>
      </c>
      <c r="AR886" s="133" t="str">
        <f t="shared" si="248"/>
        <v/>
      </c>
      <c r="AS886" s="7" t="str">
        <f>UPPER(IF($AH886="","",IF(COUNTIF($AS$34:$AS885,$AH886)&lt;1,$AH886,"")))</f>
        <v/>
      </c>
      <c r="AT886" s="133" t="str">
        <f t="shared" si="240"/>
        <v/>
      </c>
      <c r="AU886" s="19"/>
      <c r="AV886" s="16" t="str">
        <f t="shared" si="250"/>
        <v/>
      </c>
      <c r="AW886" s="134" t="str">
        <f t="shared" si="241"/>
        <v/>
      </c>
      <c r="AX886" s="1"/>
      <c r="AY886" s="145"/>
      <c r="AZ886" s="132" t="str">
        <f t="shared" si="242"/>
        <v/>
      </c>
      <c r="BA886" s="132" t="str">
        <f t="shared" si="243"/>
        <v/>
      </c>
      <c r="BB886" s="132" t="str">
        <f t="shared" si="251"/>
        <v/>
      </c>
      <c r="BC886" s="132" t="str">
        <f t="shared" si="244"/>
        <v/>
      </c>
      <c r="BD886" s="132" t="str">
        <f t="shared" si="245"/>
        <v/>
      </c>
      <c r="BE886" s="132" t="str">
        <f t="shared" si="249"/>
        <v/>
      </c>
      <c r="BF886" s="132" t="str">
        <f t="shared" si="246"/>
        <v/>
      </c>
      <c r="BG886" s="132" t="str">
        <f t="shared" si="247"/>
        <v/>
      </c>
      <c r="BI886" s="43"/>
    </row>
    <row r="887" spans="1:61" s="2" customFormat="1">
      <c r="A887" s="125" t="str">
        <f t="shared" si="235"/>
        <v/>
      </c>
      <c r="B887" s="130" t="str">
        <f t="shared" si="236"/>
        <v/>
      </c>
      <c r="C887" s="9"/>
      <c r="D887" s="125">
        <v>853</v>
      </c>
      <c r="E887" s="125" t="str">
        <f t="shared" si="237"/>
        <v/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35"/>
      <c r="AI887" s="125" t="str">
        <f t="shared" si="238"/>
        <v/>
      </c>
      <c r="AJ887" s="18"/>
      <c r="AK887" s="35"/>
      <c r="AL887" s="5"/>
      <c r="AM887" s="5"/>
      <c r="AN887" s="5"/>
      <c r="AO887" s="5"/>
      <c r="AP887" s="5"/>
      <c r="AQ887" s="133" t="str">
        <f t="shared" si="239"/>
        <v/>
      </c>
      <c r="AR887" s="133" t="str">
        <f t="shared" si="248"/>
        <v/>
      </c>
      <c r="AS887" s="7" t="str">
        <f>UPPER(IF($AH887="","",IF(COUNTIF($AS$34:$AS886,$AH887)&lt;1,$AH887,"")))</f>
        <v/>
      </c>
      <c r="AT887" s="133" t="str">
        <f t="shared" si="240"/>
        <v/>
      </c>
      <c r="AU887" s="19"/>
      <c r="AV887" s="16" t="str">
        <f t="shared" si="250"/>
        <v/>
      </c>
      <c r="AW887" s="134" t="str">
        <f t="shared" si="241"/>
        <v/>
      </c>
      <c r="AX887" s="1"/>
      <c r="AY887" s="145"/>
      <c r="AZ887" s="132" t="str">
        <f t="shared" si="242"/>
        <v/>
      </c>
      <c r="BA887" s="132" t="str">
        <f t="shared" si="243"/>
        <v/>
      </c>
      <c r="BB887" s="132" t="str">
        <f t="shared" si="251"/>
        <v/>
      </c>
      <c r="BC887" s="132" t="str">
        <f t="shared" si="244"/>
        <v/>
      </c>
      <c r="BD887" s="132" t="str">
        <f t="shared" si="245"/>
        <v/>
      </c>
      <c r="BE887" s="132" t="str">
        <f t="shared" si="249"/>
        <v/>
      </c>
      <c r="BF887" s="132" t="str">
        <f t="shared" si="246"/>
        <v/>
      </c>
      <c r="BG887" s="132" t="str">
        <f t="shared" si="247"/>
        <v/>
      </c>
      <c r="BI887" s="43"/>
    </row>
    <row r="888" spans="1:61" s="2" customFormat="1">
      <c r="A888" s="125" t="str">
        <f t="shared" si="235"/>
        <v/>
      </c>
      <c r="B888" s="130" t="str">
        <f t="shared" si="236"/>
        <v/>
      </c>
      <c r="C888" s="9"/>
      <c r="D888" s="125">
        <v>854</v>
      </c>
      <c r="E888" s="125" t="str">
        <f t="shared" si="237"/>
        <v/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35"/>
      <c r="AI888" s="125" t="str">
        <f t="shared" si="238"/>
        <v/>
      </c>
      <c r="AJ888" s="18"/>
      <c r="AK888" s="35"/>
      <c r="AL888" s="5"/>
      <c r="AM888" s="5"/>
      <c r="AN888" s="5"/>
      <c r="AO888" s="5"/>
      <c r="AP888" s="5"/>
      <c r="AQ888" s="133" t="str">
        <f t="shared" si="239"/>
        <v/>
      </c>
      <c r="AR888" s="133" t="str">
        <f t="shared" si="248"/>
        <v/>
      </c>
      <c r="AS888" s="7" t="str">
        <f>UPPER(IF($AH888="","",IF(COUNTIF($AS$34:$AS887,$AH888)&lt;1,$AH888,"")))</f>
        <v/>
      </c>
      <c r="AT888" s="133" t="str">
        <f t="shared" si="240"/>
        <v/>
      </c>
      <c r="AU888" s="19"/>
      <c r="AV888" s="16" t="str">
        <f t="shared" si="250"/>
        <v/>
      </c>
      <c r="AW888" s="134" t="str">
        <f t="shared" si="241"/>
        <v/>
      </c>
      <c r="AX888" s="1"/>
      <c r="AY888" s="145"/>
      <c r="AZ888" s="132" t="str">
        <f t="shared" si="242"/>
        <v/>
      </c>
      <c r="BA888" s="132" t="str">
        <f t="shared" si="243"/>
        <v/>
      </c>
      <c r="BB888" s="132" t="str">
        <f t="shared" si="251"/>
        <v/>
      </c>
      <c r="BC888" s="132" t="str">
        <f t="shared" si="244"/>
        <v/>
      </c>
      <c r="BD888" s="132" t="str">
        <f t="shared" si="245"/>
        <v/>
      </c>
      <c r="BE888" s="132" t="str">
        <f t="shared" si="249"/>
        <v/>
      </c>
      <c r="BF888" s="132" t="str">
        <f t="shared" si="246"/>
        <v/>
      </c>
      <c r="BG888" s="132" t="str">
        <f t="shared" si="247"/>
        <v/>
      </c>
      <c r="BI888" s="43"/>
    </row>
    <row r="889" spans="1:61" s="2" customFormat="1">
      <c r="A889" s="125" t="str">
        <f t="shared" si="235"/>
        <v/>
      </c>
      <c r="B889" s="130" t="str">
        <f t="shared" si="236"/>
        <v/>
      </c>
      <c r="C889" s="9"/>
      <c r="D889" s="125">
        <v>855</v>
      </c>
      <c r="E889" s="125" t="str">
        <f t="shared" si="237"/>
        <v/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35"/>
      <c r="AI889" s="125" t="str">
        <f t="shared" si="238"/>
        <v/>
      </c>
      <c r="AJ889" s="18"/>
      <c r="AK889" s="35"/>
      <c r="AL889" s="5"/>
      <c r="AM889" s="5"/>
      <c r="AN889" s="5"/>
      <c r="AO889" s="5"/>
      <c r="AP889" s="5"/>
      <c r="AQ889" s="133" t="str">
        <f t="shared" si="239"/>
        <v/>
      </c>
      <c r="AR889" s="133" t="str">
        <f t="shared" si="248"/>
        <v/>
      </c>
      <c r="AS889" s="7" t="str">
        <f>UPPER(IF($AH889="","",IF(COUNTIF($AS$34:$AS888,$AH889)&lt;1,$AH889,"")))</f>
        <v/>
      </c>
      <c r="AT889" s="133" t="str">
        <f t="shared" si="240"/>
        <v/>
      </c>
      <c r="AU889" s="19"/>
      <c r="AV889" s="16" t="str">
        <f t="shared" si="250"/>
        <v/>
      </c>
      <c r="AW889" s="134" t="str">
        <f t="shared" si="241"/>
        <v/>
      </c>
      <c r="AX889" s="1"/>
      <c r="AY889" s="145"/>
      <c r="AZ889" s="132" t="str">
        <f t="shared" si="242"/>
        <v/>
      </c>
      <c r="BA889" s="132" t="str">
        <f t="shared" si="243"/>
        <v/>
      </c>
      <c r="BB889" s="132" t="str">
        <f t="shared" si="251"/>
        <v/>
      </c>
      <c r="BC889" s="132" t="str">
        <f t="shared" si="244"/>
        <v/>
      </c>
      <c r="BD889" s="132" t="str">
        <f t="shared" si="245"/>
        <v/>
      </c>
      <c r="BE889" s="132" t="str">
        <f t="shared" si="249"/>
        <v/>
      </c>
      <c r="BF889" s="132" t="str">
        <f t="shared" si="246"/>
        <v/>
      </c>
      <c r="BG889" s="132" t="str">
        <f t="shared" si="247"/>
        <v/>
      </c>
      <c r="BI889" s="43"/>
    </row>
    <row r="890" spans="1:61" s="2" customFormat="1">
      <c r="A890" s="125" t="str">
        <f t="shared" si="235"/>
        <v/>
      </c>
      <c r="B890" s="130" t="str">
        <f t="shared" si="236"/>
        <v/>
      </c>
      <c r="C890" s="9"/>
      <c r="D890" s="125">
        <v>856</v>
      </c>
      <c r="E890" s="125" t="str">
        <f t="shared" si="237"/>
        <v/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35"/>
      <c r="AI890" s="125" t="str">
        <f t="shared" si="238"/>
        <v/>
      </c>
      <c r="AJ890" s="18"/>
      <c r="AK890" s="35"/>
      <c r="AL890" s="5"/>
      <c r="AM890" s="5"/>
      <c r="AN890" s="5"/>
      <c r="AO890" s="5"/>
      <c r="AP890" s="5"/>
      <c r="AQ890" s="133" t="str">
        <f t="shared" si="239"/>
        <v/>
      </c>
      <c r="AR890" s="133" t="str">
        <f t="shared" si="248"/>
        <v/>
      </c>
      <c r="AS890" s="7" t="str">
        <f>UPPER(IF($AH890="","",IF(COUNTIF($AS$34:$AS889,$AH890)&lt;1,$AH890,"")))</f>
        <v/>
      </c>
      <c r="AT890" s="133" t="str">
        <f t="shared" si="240"/>
        <v/>
      </c>
      <c r="AU890" s="19"/>
      <c r="AV890" s="16" t="str">
        <f t="shared" si="250"/>
        <v/>
      </c>
      <c r="AW890" s="134" t="str">
        <f t="shared" si="241"/>
        <v/>
      </c>
      <c r="AX890" s="1"/>
      <c r="AY890" s="145"/>
      <c r="AZ890" s="132" t="str">
        <f t="shared" si="242"/>
        <v/>
      </c>
      <c r="BA890" s="132" t="str">
        <f t="shared" si="243"/>
        <v/>
      </c>
      <c r="BB890" s="132" t="str">
        <f t="shared" si="251"/>
        <v/>
      </c>
      <c r="BC890" s="132" t="str">
        <f t="shared" si="244"/>
        <v/>
      </c>
      <c r="BD890" s="132" t="str">
        <f t="shared" si="245"/>
        <v/>
      </c>
      <c r="BE890" s="132" t="str">
        <f t="shared" si="249"/>
        <v/>
      </c>
      <c r="BF890" s="132" t="str">
        <f t="shared" si="246"/>
        <v/>
      </c>
      <c r="BG890" s="132" t="str">
        <f t="shared" si="247"/>
        <v/>
      </c>
      <c r="BI890" s="43"/>
    </row>
    <row r="891" spans="1:61" s="2" customFormat="1">
      <c r="A891" s="125" t="str">
        <f t="shared" si="235"/>
        <v/>
      </c>
      <c r="B891" s="130" t="str">
        <f t="shared" si="236"/>
        <v/>
      </c>
      <c r="C891" s="9"/>
      <c r="D891" s="125">
        <v>857</v>
      </c>
      <c r="E891" s="125" t="str">
        <f t="shared" si="237"/>
        <v/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35"/>
      <c r="AI891" s="125" t="str">
        <f t="shared" si="238"/>
        <v/>
      </c>
      <c r="AJ891" s="18"/>
      <c r="AK891" s="35"/>
      <c r="AL891" s="5"/>
      <c r="AM891" s="5"/>
      <c r="AN891" s="5"/>
      <c r="AO891" s="5"/>
      <c r="AP891" s="5"/>
      <c r="AQ891" s="133" t="str">
        <f t="shared" si="239"/>
        <v/>
      </c>
      <c r="AR891" s="133" t="str">
        <f t="shared" si="248"/>
        <v/>
      </c>
      <c r="AS891" s="7" t="str">
        <f>UPPER(IF($AH891="","",IF(COUNTIF($AS$34:$AS890,$AH891)&lt;1,$AH891,"")))</f>
        <v/>
      </c>
      <c r="AT891" s="133" t="str">
        <f t="shared" si="240"/>
        <v/>
      </c>
      <c r="AU891" s="19"/>
      <c r="AV891" s="16" t="str">
        <f t="shared" si="250"/>
        <v/>
      </c>
      <c r="AW891" s="134" t="str">
        <f t="shared" si="241"/>
        <v/>
      </c>
      <c r="AX891" s="1"/>
      <c r="AY891" s="145"/>
      <c r="AZ891" s="132" t="str">
        <f t="shared" si="242"/>
        <v/>
      </c>
      <c r="BA891" s="132" t="str">
        <f t="shared" si="243"/>
        <v/>
      </c>
      <c r="BB891" s="132" t="str">
        <f t="shared" si="251"/>
        <v/>
      </c>
      <c r="BC891" s="132" t="str">
        <f t="shared" si="244"/>
        <v/>
      </c>
      <c r="BD891" s="132" t="str">
        <f t="shared" si="245"/>
        <v/>
      </c>
      <c r="BE891" s="132" t="str">
        <f t="shared" si="249"/>
        <v/>
      </c>
      <c r="BF891" s="132" t="str">
        <f t="shared" si="246"/>
        <v/>
      </c>
      <c r="BG891" s="132" t="str">
        <f t="shared" si="247"/>
        <v/>
      </c>
      <c r="BI891" s="43"/>
    </row>
    <row r="892" spans="1:61" s="2" customFormat="1">
      <c r="A892" s="125" t="str">
        <f t="shared" si="235"/>
        <v/>
      </c>
      <c r="B892" s="130" t="str">
        <f t="shared" si="236"/>
        <v/>
      </c>
      <c r="C892" s="9"/>
      <c r="D892" s="125">
        <v>858</v>
      </c>
      <c r="E892" s="125" t="str">
        <f t="shared" si="237"/>
        <v/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35"/>
      <c r="AI892" s="125" t="str">
        <f t="shared" si="238"/>
        <v/>
      </c>
      <c r="AJ892" s="18"/>
      <c r="AK892" s="35"/>
      <c r="AL892" s="5"/>
      <c r="AM892" s="5"/>
      <c r="AN892" s="5"/>
      <c r="AO892" s="5"/>
      <c r="AP892" s="5"/>
      <c r="AQ892" s="133" t="str">
        <f t="shared" si="239"/>
        <v/>
      </c>
      <c r="AR892" s="133" t="str">
        <f t="shared" si="248"/>
        <v/>
      </c>
      <c r="AS892" s="7" t="str">
        <f>UPPER(IF($AH892="","",IF(COUNTIF($AS$34:$AS891,$AH892)&lt;1,$AH892,"")))</f>
        <v/>
      </c>
      <c r="AT892" s="133" t="str">
        <f t="shared" si="240"/>
        <v/>
      </c>
      <c r="AU892" s="19"/>
      <c r="AV892" s="16" t="str">
        <f t="shared" si="250"/>
        <v/>
      </c>
      <c r="AW892" s="134" t="str">
        <f t="shared" si="241"/>
        <v/>
      </c>
      <c r="AX892" s="1"/>
      <c r="AY892" s="145"/>
      <c r="AZ892" s="132" t="str">
        <f t="shared" si="242"/>
        <v/>
      </c>
      <c r="BA892" s="132" t="str">
        <f t="shared" si="243"/>
        <v/>
      </c>
      <c r="BB892" s="132" t="str">
        <f t="shared" si="251"/>
        <v/>
      </c>
      <c r="BC892" s="132" t="str">
        <f t="shared" si="244"/>
        <v/>
      </c>
      <c r="BD892" s="132" t="str">
        <f t="shared" si="245"/>
        <v/>
      </c>
      <c r="BE892" s="132" t="str">
        <f t="shared" si="249"/>
        <v/>
      </c>
      <c r="BF892" s="132" t="str">
        <f t="shared" si="246"/>
        <v/>
      </c>
      <c r="BG892" s="132" t="str">
        <f t="shared" si="247"/>
        <v/>
      </c>
      <c r="BI892" s="43"/>
    </row>
    <row r="893" spans="1:61" s="2" customFormat="1">
      <c r="A893" s="125" t="str">
        <f t="shared" si="235"/>
        <v/>
      </c>
      <c r="B893" s="130" t="str">
        <f t="shared" si="236"/>
        <v/>
      </c>
      <c r="C893" s="9"/>
      <c r="D893" s="125">
        <v>859</v>
      </c>
      <c r="E893" s="125" t="str">
        <f t="shared" si="237"/>
        <v/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35"/>
      <c r="AI893" s="125" t="str">
        <f t="shared" si="238"/>
        <v/>
      </c>
      <c r="AJ893" s="18"/>
      <c r="AK893" s="35"/>
      <c r="AL893" s="5"/>
      <c r="AM893" s="5"/>
      <c r="AN893" s="5"/>
      <c r="AO893" s="5"/>
      <c r="AP893" s="5"/>
      <c r="AQ893" s="133" t="str">
        <f t="shared" si="239"/>
        <v/>
      </c>
      <c r="AR893" s="133" t="str">
        <f t="shared" si="248"/>
        <v/>
      </c>
      <c r="AS893" s="7" t="str">
        <f>UPPER(IF($AH893="","",IF(COUNTIF($AS$34:$AS892,$AH893)&lt;1,$AH893,"")))</f>
        <v/>
      </c>
      <c r="AT893" s="133" t="str">
        <f t="shared" si="240"/>
        <v/>
      </c>
      <c r="AU893" s="19"/>
      <c r="AV893" s="16" t="str">
        <f t="shared" si="250"/>
        <v/>
      </c>
      <c r="AW893" s="134" t="str">
        <f t="shared" si="241"/>
        <v/>
      </c>
      <c r="AX893" s="1"/>
      <c r="AY893" s="145"/>
      <c r="AZ893" s="132" t="str">
        <f t="shared" si="242"/>
        <v/>
      </c>
      <c r="BA893" s="132" t="str">
        <f t="shared" si="243"/>
        <v/>
      </c>
      <c r="BB893" s="132" t="str">
        <f t="shared" si="251"/>
        <v/>
      </c>
      <c r="BC893" s="132" t="str">
        <f t="shared" si="244"/>
        <v/>
      </c>
      <c r="BD893" s="132" t="str">
        <f t="shared" si="245"/>
        <v/>
      </c>
      <c r="BE893" s="132" t="str">
        <f t="shared" si="249"/>
        <v/>
      </c>
      <c r="BF893" s="132" t="str">
        <f t="shared" si="246"/>
        <v/>
      </c>
      <c r="BG893" s="132" t="str">
        <f t="shared" si="247"/>
        <v/>
      </c>
      <c r="BI893" s="43"/>
    </row>
    <row r="894" spans="1:61" s="2" customFormat="1">
      <c r="A894" s="125" t="str">
        <f t="shared" si="235"/>
        <v/>
      </c>
      <c r="B894" s="130" t="str">
        <f t="shared" si="236"/>
        <v/>
      </c>
      <c r="C894" s="9"/>
      <c r="D894" s="125">
        <v>860</v>
      </c>
      <c r="E894" s="125" t="str">
        <f t="shared" si="237"/>
        <v/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35"/>
      <c r="AI894" s="125" t="str">
        <f t="shared" si="238"/>
        <v/>
      </c>
      <c r="AJ894" s="18"/>
      <c r="AK894" s="35"/>
      <c r="AL894" s="5"/>
      <c r="AM894" s="5"/>
      <c r="AN894" s="5"/>
      <c r="AO894" s="5"/>
      <c r="AP894" s="5"/>
      <c r="AQ894" s="133" t="str">
        <f t="shared" si="239"/>
        <v/>
      </c>
      <c r="AR894" s="133" t="str">
        <f t="shared" si="248"/>
        <v/>
      </c>
      <c r="AS894" s="7" t="str">
        <f>UPPER(IF($AH894="","",IF(COUNTIF($AS$34:$AS893,$AH894)&lt;1,$AH894,"")))</f>
        <v/>
      </c>
      <c r="AT894" s="133" t="str">
        <f t="shared" si="240"/>
        <v/>
      </c>
      <c r="AU894" s="19"/>
      <c r="AV894" s="16" t="str">
        <f t="shared" si="250"/>
        <v/>
      </c>
      <c r="AW894" s="134" t="str">
        <f t="shared" si="241"/>
        <v/>
      </c>
      <c r="AX894" s="1"/>
      <c r="AY894" s="145"/>
      <c r="AZ894" s="132" t="str">
        <f t="shared" si="242"/>
        <v/>
      </c>
      <c r="BA894" s="132" t="str">
        <f t="shared" si="243"/>
        <v/>
      </c>
      <c r="BB894" s="132" t="str">
        <f t="shared" si="251"/>
        <v/>
      </c>
      <c r="BC894" s="132" t="str">
        <f t="shared" si="244"/>
        <v/>
      </c>
      <c r="BD894" s="132" t="str">
        <f t="shared" si="245"/>
        <v/>
      </c>
      <c r="BE894" s="132" t="str">
        <f t="shared" si="249"/>
        <v/>
      </c>
      <c r="BF894" s="132" t="str">
        <f t="shared" si="246"/>
        <v/>
      </c>
      <c r="BG894" s="132" t="str">
        <f t="shared" si="247"/>
        <v/>
      </c>
      <c r="BI894" s="43"/>
    </row>
    <row r="895" spans="1:61" s="2" customFormat="1">
      <c r="A895" s="125" t="str">
        <f t="shared" si="235"/>
        <v/>
      </c>
      <c r="B895" s="130" t="str">
        <f t="shared" si="236"/>
        <v/>
      </c>
      <c r="C895" s="9"/>
      <c r="D895" s="125">
        <v>861</v>
      </c>
      <c r="E895" s="125" t="str">
        <f t="shared" si="237"/>
        <v/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35"/>
      <c r="AI895" s="125" t="str">
        <f t="shared" si="238"/>
        <v/>
      </c>
      <c r="AJ895" s="18"/>
      <c r="AK895" s="35"/>
      <c r="AL895" s="5"/>
      <c r="AM895" s="5"/>
      <c r="AN895" s="5"/>
      <c r="AO895" s="5"/>
      <c r="AP895" s="5"/>
      <c r="AQ895" s="133" t="str">
        <f t="shared" si="239"/>
        <v/>
      </c>
      <c r="AR895" s="133" t="str">
        <f t="shared" si="248"/>
        <v/>
      </c>
      <c r="AS895" s="7" t="str">
        <f>UPPER(IF($AH895="","",IF(COUNTIF($AS$34:$AS894,$AH895)&lt;1,$AH895,"")))</f>
        <v/>
      </c>
      <c r="AT895" s="133" t="str">
        <f t="shared" si="240"/>
        <v/>
      </c>
      <c r="AU895" s="19"/>
      <c r="AV895" s="16" t="str">
        <f t="shared" si="250"/>
        <v/>
      </c>
      <c r="AW895" s="134" t="str">
        <f t="shared" si="241"/>
        <v/>
      </c>
      <c r="AX895" s="1"/>
      <c r="AY895" s="145"/>
      <c r="AZ895" s="132" t="str">
        <f t="shared" si="242"/>
        <v/>
      </c>
      <c r="BA895" s="132" t="str">
        <f t="shared" si="243"/>
        <v/>
      </c>
      <c r="BB895" s="132" t="str">
        <f t="shared" si="251"/>
        <v/>
      </c>
      <c r="BC895" s="132" t="str">
        <f t="shared" si="244"/>
        <v/>
      </c>
      <c r="BD895" s="132" t="str">
        <f t="shared" si="245"/>
        <v/>
      </c>
      <c r="BE895" s="132" t="str">
        <f t="shared" si="249"/>
        <v/>
      </c>
      <c r="BF895" s="132" t="str">
        <f t="shared" si="246"/>
        <v/>
      </c>
      <c r="BG895" s="132" t="str">
        <f t="shared" si="247"/>
        <v/>
      </c>
      <c r="BI895" s="43"/>
    </row>
    <row r="896" spans="1:61" s="2" customFormat="1">
      <c r="A896" s="125" t="str">
        <f t="shared" si="235"/>
        <v/>
      </c>
      <c r="B896" s="130" t="str">
        <f t="shared" si="236"/>
        <v/>
      </c>
      <c r="C896" s="9"/>
      <c r="D896" s="125">
        <v>862</v>
      </c>
      <c r="E896" s="125" t="str">
        <f t="shared" si="237"/>
        <v/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35"/>
      <c r="AI896" s="125" t="str">
        <f t="shared" si="238"/>
        <v/>
      </c>
      <c r="AJ896" s="18"/>
      <c r="AK896" s="35"/>
      <c r="AL896" s="5"/>
      <c r="AM896" s="5"/>
      <c r="AN896" s="5"/>
      <c r="AO896" s="5"/>
      <c r="AP896" s="5"/>
      <c r="AQ896" s="133" t="str">
        <f t="shared" si="239"/>
        <v/>
      </c>
      <c r="AR896" s="133" t="str">
        <f t="shared" si="248"/>
        <v/>
      </c>
      <c r="AS896" s="7" t="str">
        <f>UPPER(IF($AH896="","",IF(COUNTIF($AS$34:$AS895,$AH896)&lt;1,$AH896,"")))</f>
        <v/>
      </c>
      <c r="AT896" s="133" t="str">
        <f t="shared" si="240"/>
        <v/>
      </c>
      <c r="AU896" s="19"/>
      <c r="AV896" s="16" t="str">
        <f t="shared" si="250"/>
        <v/>
      </c>
      <c r="AW896" s="134" t="str">
        <f t="shared" si="241"/>
        <v/>
      </c>
      <c r="AX896" s="1"/>
      <c r="AY896" s="145"/>
      <c r="AZ896" s="132" t="str">
        <f t="shared" si="242"/>
        <v/>
      </c>
      <c r="BA896" s="132" t="str">
        <f t="shared" si="243"/>
        <v/>
      </c>
      <c r="BB896" s="132" t="str">
        <f t="shared" si="251"/>
        <v/>
      </c>
      <c r="BC896" s="132" t="str">
        <f t="shared" si="244"/>
        <v/>
      </c>
      <c r="BD896" s="132" t="str">
        <f t="shared" si="245"/>
        <v/>
      </c>
      <c r="BE896" s="132" t="str">
        <f t="shared" si="249"/>
        <v/>
      </c>
      <c r="BF896" s="132" t="str">
        <f t="shared" si="246"/>
        <v/>
      </c>
      <c r="BG896" s="132" t="str">
        <f t="shared" si="247"/>
        <v/>
      </c>
      <c r="BI896" s="43"/>
    </row>
    <row r="897" spans="1:61" s="2" customFormat="1">
      <c r="A897" s="125" t="str">
        <f t="shared" si="235"/>
        <v/>
      </c>
      <c r="B897" s="130" t="str">
        <f t="shared" si="236"/>
        <v/>
      </c>
      <c r="C897" s="9"/>
      <c r="D897" s="125">
        <v>863</v>
      </c>
      <c r="E897" s="125" t="str">
        <f t="shared" si="237"/>
        <v/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35"/>
      <c r="AI897" s="125" t="str">
        <f t="shared" si="238"/>
        <v/>
      </c>
      <c r="AJ897" s="18"/>
      <c r="AK897" s="35"/>
      <c r="AL897" s="5"/>
      <c r="AM897" s="5"/>
      <c r="AN897" s="5"/>
      <c r="AO897" s="5"/>
      <c r="AP897" s="5"/>
      <c r="AQ897" s="133" t="str">
        <f t="shared" si="239"/>
        <v/>
      </c>
      <c r="AR897" s="133" t="str">
        <f t="shared" si="248"/>
        <v/>
      </c>
      <c r="AS897" s="7" t="str">
        <f>UPPER(IF($AH897="","",IF(COUNTIF($AS$34:$AS896,$AH897)&lt;1,$AH897,"")))</f>
        <v/>
      </c>
      <c r="AT897" s="133" t="str">
        <f t="shared" si="240"/>
        <v/>
      </c>
      <c r="AU897" s="19"/>
      <c r="AV897" s="16" t="str">
        <f t="shared" si="250"/>
        <v/>
      </c>
      <c r="AW897" s="134" t="str">
        <f t="shared" si="241"/>
        <v/>
      </c>
      <c r="AX897" s="1"/>
      <c r="AY897" s="145"/>
      <c r="AZ897" s="132" t="str">
        <f t="shared" si="242"/>
        <v/>
      </c>
      <c r="BA897" s="132" t="str">
        <f t="shared" si="243"/>
        <v/>
      </c>
      <c r="BB897" s="132" t="str">
        <f t="shared" si="251"/>
        <v/>
      </c>
      <c r="BC897" s="132" t="str">
        <f t="shared" si="244"/>
        <v/>
      </c>
      <c r="BD897" s="132" t="str">
        <f t="shared" si="245"/>
        <v/>
      </c>
      <c r="BE897" s="132" t="str">
        <f t="shared" si="249"/>
        <v/>
      </c>
      <c r="BF897" s="132" t="str">
        <f t="shared" si="246"/>
        <v/>
      </c>
      <c r="BG897" s="132" t="str">
        <f t="shared" si="247"/>
        <v/>
      </c>
      <c r="BI897" s="43"/>
    </row>
    <row r="898" spans="1:61" s="2" customFormat="1">
      <c r="A898" s="125" t="str">
        <f t="shared" si="235"/>
        <v/>
      </c>
      <c r="B898" s="130" t="str">
        <f t="shared" si="236"/>
        <v/>
      </c>
      <c r="C898" s="9"/>
      <c r="D898" s="125">
        <v>864</v>
      </c>
      <c r="E898" s="125" t="str">
        <f t="shared" si="237"/>
        <v/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35"/>
      <c r="AI898" s="125" t="str">
        <f t="shared" si="238"/>
        <v/>
      </c>
      <c r="AJ898" s="18"/>
      <c r="AK898" s="35"/>
      <c r="AL898" s="5"/>
      <c r="AM898" s="5"/>
      <c r="AN898" s="5"/>
      <c r="AO898" s="5"/>
      <c r="AP898" s="5"/>
      <c r="AQ898" s="133" t="str">
        <f t="shared" si="239"/>
        <v/>
      </c>
      <c r="AR898" s="133" t="str">
        <f t="shared" si="248"/>
        <v/>
      </c>
      <c r="AS898" s="7" t="str">
        <f>UPPER(IF($AH898="","",IF(COUNTIF($AS$34:$AS897,$AH898)&lt;1,$AH898,"")))</f>
        <v/>
      </c>
      <c r="AT898" s="133" t="str">
        <f t="shared" si="240"/>
        <v/>
      </c>
      <c r="AU898" s="19"/>
      <c r="AV898" s="16" t="str">
        <f t="shared" si="250"/>
        <v/>
      </c>
      <c r="AW898" s="134" t="str">
        <f t="shared" si="241"/>
        <v/>
      </c>
      <c r="AX898" s="1"/>
      <c r="AY898" s="145"/>
      <c r="AZ898" s="132" t="str">
        <f t="shared" si="242"/>
        <v/>
      </c>
      <c r="BA898" s="132" t="str">
        <f t="shared" si="243"/>
        <v/>
      </c>
      <c r="BB898" s="132" t="str">
        <f t="shared" si="251"/>
        <v/>
      </c>
      <c r="BC898" s="132" t="str">
        <f t="shared" si="244"/>
        <v/>
      </c>
      <c r="BD898" s="132" t="str">
        <f t="shared" si="245"/>
        <v/>
      </c>
      <c r="BE898" s="132" t="str">
        <f t="shared" si="249"/>
        <v/>
      </c>
      <c r="BF898" s="132" t="str">
        <f t="shared" si="246"/>
        <v/>
      </c>
      <c r="BG898" s="132" t="str">
        <f t="shared" si="247"/>
        <v/>
      </c>
      <c r="BI898" s="43"/>
    </row>
    <row r="899" spans="1:61" s="2" customFormat="1">
      <c r="A899" s="125" t="str">
        <f t="shared" si="235"/>
        <v/>
      </c>
      <c r="B899" s="130" t="str">
        <f t="shared" si="236"/>
        <v/>
      </c>
      <c r="C899" s="9"/>
      <c r="D899" s="125">
        <v>865</v>
      </c>
      <c r="E899" s="125" t="str">
        <f t="shared" si="237"/>
        <v/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35"/>
      <c r="AI899" s="125" t="str">
        <f t="shared" si="238"/>
        <v/>
      </c>
      <c r="AJ899" s="18"/>
      <c r="AK899" s="35"/>
      <c r="AL899" s="5"/>
      <c r="AM899" s="5"/>
      <c r="AN899" s="5"/>
      <c r="AO899" s="5"/>
      <c r="AP899" s="5"/>
      <c r="AQ899" s="133" t="str">
        <f t="shared" si="239"/>
        <v/>
      </c>
      <c r="AR899" s="133" t="str">
        <f t="shared" si="248"/>
        <v/>
      </c>
      <c r="AS899" s="7" t="str">
        <f>UPPER(IF($AH899="","",IF(COUNTIF($AS$34:$AS898,$AH899)&lt;1,$AH899,"")))</f>
        <v/>
      </c>
      <c r="AT899" s="133" t="str">
        <f t="shared" si="240"/>
        <v/>
      </c>
      <c r="AU899" s="19"/>
      <c r="AV899" s="16" t="str">
        <f t="shared" si="250"/>
        <v/>
      </c>
      <c r="AW899" s="134" t="str">
        <f t="shared" si="241"/>
        <v/>
      </c>
      <c r="AX899" s="1"/>
      <c r="AY899" s="145"/>
      <c r="AZ899" s="132" t="str">
        <f t="shared" si="242"/>
        <v/>
      </c>
      <c r="BA899" s="132" t="str">
        <f t="shared" si="243"/>
        <v/>
      </c>
      <c r="BB899" s="132" t="str">
        <f t="shared" si="251"/>
        <v/>
      </c>
      <c r="BC899" s="132" t="str">
        <f t="shared" si="244"/>
        <v/>
      </c>
      <c r="BD899" s="132" t="str">
        <f t="shared" si="245"/>
        <v/>
      </c>
      <c r="BE899" s="132" t="str">
        <f t="shared" si="249"/>
        <v/>
      </c>
      <c r="BF899" s="132" t="str">
        <f t="shared" si="246"/>
        <v/>
      </c>
      <c r="BG899" s="132" t="str">
        <f t="shared" si="247"/>
        <v/>
      </c>
      <c r="BI899" s="43"/>
    </row>
    <row r="900" spans="1:61" s="2" customFormat="1">
      <c r="A900" s="125" t="str">
        <f t="shared" si="235"/>
        <v/>
      </c>
      <c r="B900" s="130" t="str">
        <f t="shared" si="236"/>
        <v/>
      </c>
      <c r="C900" s="9"/>
      <c r="D900" s="125">
        <v>866</v>
      </c>
      <c r="E900" s="125" t="str">
        <f t="shared" si="237"/>
        <v/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35"/>
      <c r="AI900" s="125" t="str">
        <f t="shared" si="238"/>
        <v/>
      </c>
      <c r="AJ900" s="18"/>
      <c r="AK900" s="35"/>
      <c r="AL900" s="5"/>
      <c r="AM900" s="5"/>
      <c r="AN900" s="5"/>
      <c r="AO900" s="5"/>
      <c r="AP900" s="5"/>
      <c r="AQ900" s="133" t="str">
        <f t="shared" si="239"/>
        <v/>
      </c>
      <c r="AR900" s="133" t="str">
        <f t="shared" si="248"/>
        <v/>
      </c>
      <c r="AS900" s="7" t="str">
        <f>UPPER(IF($AH900="","",IF(COUNTIF($AS$34:$AS899,$AH900)&lt;1,$AH900,"")))</f>
        <v/>
      </c>
      <c r="AT900" s="133" t="str">
        <f t="shared" si="240"/>
        <v/>
      </c>
      <c r="AU900" s="19"/>
      <c r="AV900" s="16" t="str">
        <f t="shared" si="250"/>
        <v/>
      </c>
      <c r="AW900" s="134" t="str">
        <f t="shared" si="241"/>
        <v/>
      </c>
      <c r="AX900" s="1"/>
      <c r="AY900" s="145"/>
      <c r="AZ900" s="132" t="str">
        <f t="shared" si="242"/>
        <v/>
      </c>
      <c r="BA900" s="132" t="str">
        <f t="shared" si="243"/>
        <v/>
      </c>
      <c r="BB900" s="132" t="str">
        <f t="shared" si="251"/>
        <v/>
      </c>
      <c r="BC900" s="132" t="str">
        <f t="shared" si="244"/>
        <v/>
      </c>
      <c r="BD900" s="132" t="str">
        <f t="shared" si="245"/>
        <v/>
      </c>
      <c r="BE900" s="132" t="str">
        <f t="shared" si="249"/>
        <v/>
      </c>
      <c r="BF900" s="132" t="str">
        <f t="shared" si="246"/>
        <v/>
      </c>
      <c r="BG900" s="132" t="str">
        <f t="shared" si="247"/>
        <v/>
      </c>
      <c r="BI900" s="43"/>
    </row>
    <row r="901" spans="1:61" s="2" customFormat="1">
      <c r="A901" s="125" t="str">
        <f t="shared" si="235"/>
        <v/>
      </c>
      <c r="B901" s="130" t="str">
        <f t="shared" si="236"/>
        <v/>
      </c>
      <c r="C901" s="9"/>
      <c r="D901" s="125">
        <v>867</v>
      </c>
      <c r="E901" s="125" t="str">
        <f t="shared" si="237"/>
        <v/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35"/>
      <c r="AI901" s="125" t="str">
        <f t="shared" si="238"/>
        <v/>
      </c>
      <c r="AJ901" s="18"/>
      <c r="AK901" s="35"/>
      <c r="AL901" s="5"/>
      <c r="AM901" s="5"/>
      <c r="AN901" s="5"/>
      <c r="AO901" s="5"/>
      <c r="AP901" s="5"/>
      <c r="AQ901" s="133" t="str">
        <f t="shared" si="239"/>
        <v/>
      </c>
      <c r="AR901" s="133" t="str">
        <f t="shared" si="248"/>
        <v/>
      </c>
      <c r="AS901" s="7" t="str">
        <f>UPPER(IF($AH901="","",IF(COUNTIF($AS$34:$AS900,$AH901)&lt;1,$AH901,"")))</f>
        <v/>
      </c>
      <c r="AT901" s="133" t="str">
        <f t="shared" si="240"/>
        <v/>
      </c>
      <c r="AU901" s="19"/>
      <c r="AV901" s="16" t="str">
        <f t="shared" si="250"/>
        <v/>
      </c>
      <c r="AW901" s="134" t="str">
        <f t="shared" si="241"/>
        <v/>
      </c>
      <c r="AX901" s="1"/>
      <c r="AY901" s="145"/>
      <c r="AZ901" s="132" t="str">
        <f t="shared" si="242"/>
        <v/>
      </c>
      <c r="BA901" s="132" t="str">
        <f t="shared" si="243"/>
        <v/>
      </c>
      <c r="BB901" s="132" t="str">
        <f t="shared" si="251"/>
        <v/>
      </c>
      <c r="BC901" s="132" t="str">
        <f t="shared" si="244"/>
        <v/>
      </c>
      <c r="BD901" s="132" t="str">
        <f t="shared" si="245"/>
        <v/>
      </c>
      <c r="BE901" s="132" t="str">
        <f t="shared" si="249"/>
        <v/>
      </c>
      <c r="BF901" s="132" t="str">
        <f t="shared" si="246"/>
        <v/>
      </c>
      <c r="BG901" s="132" t="str">
        <f t="shared" si="247"/>
        <v/>
      </c>
      <c r="BI901" s="43"/>
    </row>
    <row r="902" spans="1:61" s="2" customFormat="1">
      <c r="A902" s="125" t="str">
        <f t="shared" si="235"/>
        <v/>
      </c>
      <c r="B902" s="130" t="str">
        <f t="shared" si="236"/>
        <v/>
      </c>
      <c r="C902" s="9"/>
      <c r="D902" s="125">
        <v>868</v>
      </c>
      <c r="E902" s="125" t="str">
        <f t="shared" si="237"/>
        <v/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35"/>
      <c r="AI902" s="125" t="str">
        <f t="shared" si="238"/>
        <v/>
      </c>
      <c r="AJ902" s="18"/>
      <c r="AK902" s="35"/>
      <c r="AL902" s="5"/>
      <c r="AM902" s="5"/>
      <c r="AN902" s="5"/>
      <c r="AO902" s="5"/>
      <c r="AP902" s="5"/>
      <c r="AQ902" s="133" t="str">
        <f t="shared" si="239"/>
        <v/>
      </c>
      <c r="AR902" s="133" t="str">
        <f t="shared" si="248"/>
        <v/>
      </c>
      <c r="AS902" s="7" t="str">
        <f>UPPER(IF($AH902="","",IF(COUNTIF($AS$34:$AS901,$AH902)&lt;1,$AH902,"")))</f>
        <v/>
      </c>
      <c r="AT902" s="133" t="str">
        <f t="shared" si="240"/>
        <v/>
      </c>
      <c r="AU902" s="19"/>
      <c r="AV902" s="16" t="str">
        <f t="shared" si="250"/>
        <v/>
      </c>
      <c r="AW902" s="134" t="str">
        <f t="shared" si="241"/>
        <v/>
      </c>
      <c r="AX902" s="1"/>
      <c r="AY902" s="145"/>
      <c r="AZ902" s="132" t="str">
        <f t="shared" si="242"/>
        <v/>
      </c>
      <c r="BA902" s="132" t="str">
        <f t="shared" si="243"/>
        <v/>
      </c>
      <c r="BB902" s="132" t="str">
        <f t="shared" si="251"/>
        <v/>
      </c>
      <c r="BC902" s="132" t="str">
        <f t="shared" si="244"/>
        <v/>
      </c>
      <c r="BD902" s="132" t="str">
        <f t="shared" si="245"/>
        <v/>
      </c>
      <c r="BE902" s="132" t="str">
        <f t="shared" si="249"/>
        <v/>
      </c>
      <c r="BF902" s="132" t="str">
        <f t="shared" si="246"/>
        <v/>
      </c>
      <c r="BG902" s="132" t="str">
        <f t="shared" si="247"/>
        <v/>
      </c>
      <c r="BI902" s="43"/>
    </row>
    <row r="903" spans="1:61" s="2" customFormat="1">
      <c r="A903" s="125" t="str">
        <f t="shared" si="235"/>
        <v/>
      </c>
      <c r="B903" s="130" t="str">
        <f t="shared" si="236"/>
        <v/>
      </c>
      <c r="C903" s="9"/>
      <c r="D903" s="125">
        <v>869</v>
      </c>
      <c r="E903" s="125" t="str">
        <f t="shared" si="237"/>
        <v/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35"/>
      <c r="AI903" s="125" t="str">
        <f t="shared" si="238"/>
        <v/>
      </c>
      <c r="AJ903" s="18"/>
      <c r="AK903" s="35"/>
      <c r="AL903" s="5"/>
      <c r="AM903" s="5"/>
      <c r="AN903" s="5"/>
      <c r="AO903" s="5"/>
      <c r="AP903" s="5"/>
      <c r="AQ903" s="133" t="str">
        <f t="shared" si="239"/>
        <v/>
      </c>
      <c r="AR903" s="133" t="str">
        <f t="shared" si="248"/>
        <v/>
      </c>
      <c r="AS903" s="7" t="str">
        <f>UPPER(IF($AH903="","",IF(COUNTIF($AS$34:$AS902,$AH903)&lt;1,$AH903,"")))</f>
        <v/>
      </c>
      <c r="AT903" s="133" t="str">
        <f t="shared" si="240"/>
        <v/>
      </c>
      <c r="AU903" s="19"/>
      <c r="AV903" s="16" t="str">
        <f t="shared" si="250"/>
        <v/>
      </c>
      <c r="AW903" s="134" t="str">
        <f t="shared" si="241"/>
        <v/>
      </c>
      <c r="AX903" s="1"/>
      <c r="AY903" s="145"/>
      <c r="AZ903" s="132" t="str">
        <f t="shared" si="242"/>
        <v/>
      </c>
      <c r="BA903" s="132" t="str">
        <f t="shared" si="243"/>
        <v/>
      </c>
      <c r="BB903" s="132" t="str">
        <f t="shared" si="251"/>
        <v/>
      </c>
      <c r="BC903" s="132" t="str">
        <f t="shared" si="244"/>
        <v/>
      </c>
      <c r="BD903" s="132" t="str">
        <f t="shared" si="245"/>
        <v/>
      </c>
      <c r="BE903" s="132" t="str">
        <f t="shared" si="249"/>
        <v/>
      </c>
      <c r="BF903" s="132" t="str">
        <f t="shared" si="246"/>
        <v/>
      </c>
      <c r="BG903" s="132" t="str">
        <f t="shared" si="247"/>
        <v/>
      </c>
      <c r="BI903" s="43"/>
    </row>
    <row r="904" spans="1:61" s="2" customFormat="1">
      <c r="A904" s="125" t="str">
        <f t="shared" si="235"/>
        <v/>
      </c>
      <c r="B904" s="130" t="str">
        <f t="shared" si="236"/>
        <v/>
      </c>
      <c r="C904" s="9"/>
      <c r="D904" s="125">
        <v>870</v>
      </c>
      <c r="E904" s="125" t="str">
        <f t="shared" si="237"/>
        <v/>
      </c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35"/>
      <c r="AI904" s="125" t="str">
        <f t="shared" si="238"/>
        <v/>
      </c>
      <c r="AJ904" s="18"/>
      <c r="AK904" s="35"/>
      <c r="AL904" s="5"/>
      <c r="AM904" s="5"/>
      <c r="AN904" s="5"/>
      <c r="AO904" s="5"/>
      <c r="AP904" s="5"/>
      <c r="AQ904" s="133" t="str">
        <f t="shared" si="239"/>
        <v/>
      </c>
      <c r="AR904" s="133" t="str">
        <f t="shared" si="248"/>
        <v/>
      </c>
      <c r="AS904" s="7" t="str">
        <f>UPPER(IF($AH904="","",IF(COUNTIF($AS$34:$AS903,$AH904)&lt;1,$AH904,"")))</f>
        <v/>
      </c>
      <c r="AT904" s="133" t="str">
        <f t="shared" si="240"/>
        <v/>
      </c>
      <c r="AU904" s="19"/>
      <c r="AV904" s="16" t="str">
        <f t="shared" si="250"/>
        <v/>
      </c>
      <c r="AW904" s="134" t="str">
        <f t="shared" si="241"/>
        <v/>
      </c>
      <c r="AX904" s="1"/>
      <c r="AY904" s="145"/>
      <c r="AZ904" s="132" t="str">
        <f t="shared" si="242"/>
        <v/>
      </c>
      <c r="BA904" s="132" t="str">
        <f t="shared" si="243"/>
        <v/>
      </c>
      <c r="BB904" s="132" t="str">
        <f t="shared" si="251"/>
        <v/>
      </c>
      <c r="BC904" s="132" t="str">
        <f t="shared" si="244"/>
        <v/>
      </c>
      <c r="BD904" s="132" t="str">
        <f t="shared" si="245"/>
        <v/>
      </c>
      <c r="BE904" s="132" t="str">
        <f t="shared" si="249"/>
        <v/>
      </c>
      <c r="BF904" s="132" t="str">
        <f t="shared" si="246"/>
        <v/>
      </c>
      <c r="BG904" s="132" t="str">
        <f t="shared" si="247"/>
        <v/>
      </c>
      <c r="BI904" s="43"/>
    </row>
    <row r="905" spans="1:61" s="2" customFormat="1">
      <c r="A905" s="125" t="str">
        <f t="shared" si="235"/>
        <v/>
      </c>
      <c r="B905" s="130" t="str">
        <f t="shared" si="236"/>
        <v/>
      </c>
      <c r="C905" s="9"/>
      <c r="D905" s="125">
        <v>871</v>
      </c>
      <c r="E905" s="125" t="str">
        <f t="shared" si="237"/>
        <v/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35"/>
      <c r="AI905" s="125" t="str">
        <f t="shared" si="238"/>
        <v/>
      </c>
      <c r="AJ905" s="18"/>
      <c r="AK905" s="35"/>
      <c r="AL905" s="5"/>
      <c r="AM905" s="5"/>
      <c r="AN905" s="5"/>
      <c r="AO905" s="5"/>
      <c r="AP905" s="5"/>
      <c r="AQ905" s="133" t="str">
        <f t="shared" si="239"/>
        <v/>
      </c>
      <c r="AR905" s="133" t="str">
        <f t="shared" si="248"/>
        <v/>
      </c>
      <c r="AS905" s="7" t="str">
        <f>UPPER(IF($AH905="","",IF(COUNTIF($AS$34:$AS904,$AH905)&lt;1,$AH905,"")))</f>
        <v/>
      </c>
      <c r="AT905" s="133" t="str">
        <f t="shared" si="240"/>
        <v/>
      </c>
      <c r="AU905" s="19"/>
      <c r="AV905" s="16" t="str">
        <f t="shared" si="250"/>
        <v/>
      </c>
      <c r="AW905" s="134" t="str">
        <f t="shared" si="241"/>
        <v/>
      </c>
      <c r="AX905" s="1"/>
      <c r="AY905" s="145"/>
      <c r="AZ905" s="132" t="str">
        <f t="shared" si="242"/>
        <v/>
      </c>
      <c r="BA905" s="132" t="str">
        <f t="shared" si="243"/>
        <v/>
      </c>
      <c r="BB905" s="132" t="str">
        <f t="shared" si="251"/>
        <v/>
      </c>
      <c r="BC905" s="132" t="str">
        <f t="shared" si="244"/>
        <v/>
      </c>
      <c r="BD905" s="132" t="str">
        <f t="shared" si="245"/>
        <v/>
      </c>
      <c r="BE905" s="132" t="str">
        <f t="shared" si="249"/>
        <v/>
      </c>
      <c r="BF905" s="132" t="str">
        <f t="shared" si="246"/>
        <v/>
      </c>
      <c r="BG905" s="132" t="str">
        <f t="shared" si="247"/>
        <v/>
      </c>
      <c r="BI905" s="43"/>
    </row>
    <row r="906" spans="1:61" s="2" customFormat="1">
      <c r="A906" s="125" t="str">
        <f t="shared" si="235"/>
        <v/>
      </c>
      <c r="B906" s="130" t="str">
        <f t="shared" si="236"/>
        <v/>
      </c>
      <c r="C906" s="9"/>
      <c r="D906" s="125">
        <v>872</v>
      </c>
      <c r="E906" s="125" t="str">
        <f t="shared" si="237"/>
        <v/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35"/>
      <c r="AI906" s="125" t="str">
        <f t="shared" si="238"/>
        <v/>
      </c>
      <c r="AJ906" s="18"/>
      <c r="AK906" s="35"/>
      <c r="AL906" s="5"/>
      <c r="AM906" s="5"/>
      <c r="AN906" s="5"/>
      <c r="AO906" s="5"/>
      <c r="AP906" s="5"/>
      <c r="AQ906" s="133" t="str">
        <f t="shared" si="239"/>
        <v/>
      </c>
      <c r="AR906" s="133" t="str">
        <f t="shared" si="248"/>
        <v/>
      </c>
      <c r="AS906" s="7" t="str">
        <f>UPPER(IF($AH906="","",IF(COUNTIF($AS$34:$AS905,$AH906)&lt;1,$AH906,"")))</f>
        <v/>
      </c>
      <c r="AT906" s="133" t="str">
        <f t="shared" si="240"/>
        <v/>
      </c>
      <c r="AU906" s="19"/>
      <c r="AV906" s="16" t="str">
        <f t="shared" si="250"/>
        <v/>
      </c>
      <c r="AW906" s="134" t="str">
        <f t="shared" si="241"/>
        <v/>
      </c>
      <c r="AX906" s="1"/>
      <c r="AY906" s="145"/>
      <c r="AZ906" s="132" t="str">
        <f t="shared" si="242"/>
        <v/>
      </c>
      <c r="BA906" s="132" t="str">
        <f t="shared" si="243"/>
        <v/>
      </c>
      <c r="BB906" s="132" t="str">
        <f t="shared" si="251"/>
        <v/>
      </c>
      <c r="BC906" s="132" t="str">
        <f t="shared" si="244"/>
        <v/>
      </c>
      <c r="BD906" s="132" t="str">
        <f t="shared" si="245"/>
        <v/>
      </c>
      <c r="BE906" s="132" t="str">
        <f t="shared" si="249"/>
        <v/>
      </c>
      <c r="BF906" s="132" t="str">
        <f t="shared" si="246"/>
        <v/>
      </c>
      <c r="BG906" s="132" t="str">
        <f t="shared" si="247"/>
        <v/>
      </c>
      <c r="BI906" s="43"/>
    </row>
    <row r="907" spans="1:61" s="2" customFormat="1">
      <c r="A907" s="125" t="str">
        <f t="shared" si="235"/>
        <v/>
      </c>
      <c r="B907" s="130" t="str">
        <f t="shared" si="236"/>
        <v/>
      </c>
      <c r="C907" s="9"/>
      <c r="D907" s="125">
        <v>873</v>
      </c>
      <c r="E907" s="125" t="str">
        <f t="shared" si="237"/>
        <v/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35"/>
      <c r="AI907" s="125" t="str">
        <f t="shared" si="238"/>
        <v/>
      </c>
      <c r="AJ907" s="18"/>
      <c r="AK907" s="35"/>
      <c r="AL907" s="5"/>
      <c r="AM907" s="5"/>
      <c r="AN907" s="5"/>
      <c r="AO907" s="5"/>
      <c r="AP907" s="5"/>
      <c r="AQ907" s="133" t="str">
        <f t="shared" si="239"/>
        <v/>
      </c>
      <c r="AR907" s="133" t="str">
        <f t="shared" si="248"/>
        <v/>
      </c>
      <c r="AS907" s="7" t="str">
        <f>UPPER(IF($AH907="","",IF(COUNTIF($AS$34:$AS906,$AH907)&lt;1,$AH907,"")))</f>
        <v/>
      </c>
      <c r="AT907" s="133" t="str">
        <f t="shared" si="240"/>
        <v/>
      </c>
      <c r="AU907" s="19"/>
      <c r="AV907" s="16" t="str">
        <f t="shared" si="250"/>
        <v/>
      </c>
      <c r="AW907" s="134" t="str">
        <f t="shared" si="241"/>
        <v/>
      </c>
      <c r="AX907" s="1"/>
      <c r="AY907" s="145"/>
      <c r="AZ907" s="132" t="str">
        <f t="shared" si="242"/>
        <v/>
      </c>
      <c r="BA907" s="132" t="str">
        <f t="shared" si="243"/>
        <v/>
      </c>
      <c r="BB907" s="132" t="str">
        <f t="shared" si="251"/>
        <v/>
      </c>
      <c r="BC907" s="132" t="str">
        <f t="shared" si="244"/>
        <v/>
      </c>
      <c r="BD907" s="132" t="str">
        <f t="shared" si="245"/>
        <v/>
      </c>
      <c r="BE907" s="132" t="str">
        <f t="shared" si="249"/>
        <v/>
      </c>
      <c r="BF907" s="132" t="str">
        <f t="shared" si="246"/>
        <v/>
      </c>
      <c r="BG907" s="132" t="str">
        <f t="shared" si="247"/>
        <v/>
      </c>
      <c r="BI907" s="43"/>
    </row>
    <row r="908" spans="1:61" s="2" customFormat="1">
      <c r="A908" s="125" t="str">
        <f t="shared" si="235"/>
        <v/>
      </c>
      <c r="B908" s="130" t="str">
        <f t="shared" si="236"/>
        <v/>
      </c>
      <c r="C908" s="9"/>
      <c r="D908" s="125">
        <v>874</v>
      </c>
      <c r="E908" s="125" t="str">
        <f t="shared" si="237"/>
        <v/>
      </c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35"/>
      <c r="AI908" s="125" t="str">
        <f t="shared" si="238"/>
        <v/>
      </c>
      <c r="AJ908" s="18"/>
      <c r="AK908" s="35"/>
      <c r="AL908" s="5"/>
      <c r="AM908" s="5"/>
      <c r="AN908" s="5"/>
      <c r="AO908" s="5"/>
      <c r="AP908" s="5"/>
      <c r="AQ908" s="133" t="str">
        <f t="shared" si="239"/>
        <v/>
      </c>
      <c r="AR908" s="133" t="str">
        <f t="shared" si="248"/>
        <v/>
      </c>
      <c r="AS908" s="7" t="str">
        <f>UPPER(IF($AH908="","",IF(COUNTIF($AS$34:$AS907,$AH908)&lt;1,$AH908,"")))</f>
        <v/>
      </c>
      <c r="AT908" s="133" t="str">
        <f t="shared" si="240"/>
        <v/>
      </c>
      <c r="AU908" s="19"/>
      <c r="AV908" s="16" t="str">
        <f t="shared" si="250"/>
        <v/>
      </c>
      <c r="AW908" s="134" t="str">
        <f t="shared" si="241"/>
        <v/>
      </c>
      <c r="AX908" s="1"/>
      <c r="AY908" s="145"/>
      <c r="AZ908" s="132" t="str">
        <f t="shared" si="242"/>
        <v/>
      </c>
      <c r="BA908" s="132" t="str">
        <f t="shared" si="243"/>
        <v/>
      </c>
      <c r="BB908" s="132" t="str">
        <f t="shared" si="251"/>
        <v/>
      </c>
      <c r="BC908" s="132" t="str">
        <f t="shared" si="244"/>
        <v/>
      </c>
      <c r="BD908" s="132" t="str">
        <f t="shared" si="245"/>
        <v/>
      </c>
      <c r="BE908" s="132" t="str">
        <f t="shared" si="249"/>
        <v/>
      </c>
      <c r="BF908" s="132" t="str">
        <f t="shared" si="246"/>
        <v/>
      </c>
      <c r="BG908" s="132" t="str">
        <f t="shared" si="247"/>
        <v/>
      </c>
      <c r="BI908" s="43"/>
    </row>
    <row r="909" spans="1:61" s="2" customFormat="1">
      <c r="A909" s="125" t="str">
        <f t="shared" si="235"/>
        <v/>
      </c>
      <c r="B909" s="130" t="str">
        <f t="shared" si="236"/>
        <v/>
      </c>
      <c r="C909" s="9"/>
      <c r="D909" s="125">
        <v>875</v>
      </c>
      <c r="E909" s="125" t="str">
        <f t="shared" si="237"/>
        <v/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35"/>
      <c r="AI909" s="125" t="str">
        <f t="shared" si="238"/>
        <v/>
      </c>
      <c r="AJ909" s="18"/>
      <c r="AK909" s="35"/>
      <c r="AL909" s="5"/>
      <c r="AM909" s="5"/>
      <c r="AN909" s="5"/>
      <c r="AO909" s="5"/>
      <c r="AP909" s="5"/>
      <c r="AQ909" s="133" t="str">
        <f t="shared" si="239"/>
        <v/>
      </c>
      <c r="AR909" s="133" t="str">
        <f t="shared" si="248"/>
        <v/>
      </c>
      <c r="AS909" s="7" t="str">
        <f>UPPER(IF($AH909="","",IF(COUNTIF($AS$34:$AS908,$AH909)&lt;1,$AH909,"")))</f>
        <v/>
      </c>
      <c r="AT909" s="133" t="str">
        <f t="shared" si="240"/>
        <v/>
      </c>
      <c r="AU909" s="19"/>
      <c r="AV909" s="16" t="str">
        <f t="shared" si="250"/>
        <v/>
      </c>
      <c r="AW909" s="134" t="str">
        <f t="shared" si="241"/>
        <v/>
      </c>
      <c r="AX909" s="1"/>
      <c r="AY909" s="145"/>
      <c r="AZ909" s="132" t="str">
        <f t="shared" si="242"/>
        <v/>
      </c>
      <c r="BA909" s="132" t="str">
        <f t="shared" si="243"/>
        <v/>
      </c>
      <c r="BB909" s="132" t="str">
        <f t="shared" si="251"/>
        <v/>
      </c>
      <c r="BC909" s="132" t="str">
        <f t="shared" si="244"/>
        <v/>
      </c>
      <c r="BD909" s="132" t="str">
        <f t="shared" si="245"/>
        <v/>
      </c>
      <c r="BE909" s="132" t="str">
        <f t="shared" si="249"/>
        <v/>
      </c>
      <c r="BF909" s="132" t="str">
        <f t="shared" si="246"/>
        <v/>
      </c>
      <c r="BG909" s="132" t="str">
        <f t="shared" si="247"/>
        <v/>
      </c>
      <c r="BI909" s="43"/>
    </row>
    <row r="910" spans="1:61" s="2" customFormat="1">
      <c r="A910" s="125" t="str">
        <f t="shared" si="235"/>
        <v/>
      </c>
      <c r="B910" s="130" t="str">
        <f t="shared" si="236"/>
        <v/>
      </c>
      <c r="C910" s="9"/>
      <c r="D910" s="125">
        <v>876</v>
      </c>
      <c r="E910" s="125" t="str">
        <f t="shared" si="237"/>
        <v/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35"/>
      <c r="AI910" s="125" t="str">
        <f t="shared" si="238"/>
        <v/>
      </c>
      <c r="AJ910" s="18"/>
      <c r="AK910" s="35"/>
      <c r="AL910" s="5"/>
      <c r="AM910" s="5"/>
      <c r="AN910" s="5"/>
      <c r="AO910" s="5"/>
      <c r="AP910" s="5"/>
      <c r="AQ910" s="133" t="str">
        <f t="shared" si="239"/>
        <v/>
      </c>
      <c r="AR910" s="133" t="str">
        <f t="shared" si="248"/>
        <v/>
      </c>
      <c r="AS910" s="7" t="str">
        <f>UPPER(IF($AH910="","",IF(COUNTIF($AS$34:$AS909,$AH910)&lt;1,$AH910,"")))</f>
        <v/>
      </c>
      <c r="AT910" s="133" t="str">
        <f t="shared" si="240"/>
        <v/>
      </c>
      <c r="AU910" s="19"/>
      <c r="AV910" s="16" t="str">
        <f t="shared" si="250"/>
        <v/>
      </c>
      <c r="AW910" s="134" t="str">
        <f t="shared" si="241"/>
        <v/>
      </c>
      <c r="AX910" s="1"/>
      <c r="AY910" s="145"/>
      <c r="AZ910" s="132" t="str">
        <f t="shared" si="242"/>
        <v/>
      </c>
      <c r="BA910" s="132" t="str">
        <f t="shared" si="243"/>
        <v/>
      </c>
      <c r="BB910" s="132" t="str">
        <f t="shared" si="251"/>
        <v/>
      </c>
      <c r="BC910" s="132" t="str">
        <f t="shared" si="244"/>
        <v/>
      </c>
      <c r="BD910" s="132" t="str">
        <f t="shared" si="245"/>
        <v/>
      </c>
      <c r="BE910" s="132" t="str">
        <f t="shared" si="249"/>
        <v/>
      </c>
      <c r="BF910" s="132" t="str">
        <f t="shared" si="246"/>
        <v/>
      </c>
      <c r="BG910" s="132" t="str">
        <f t="shared" si="247"/>
        <v/>
      </c>
      <c r="BI910" s="43"/>
    </row>
    <row r="911" spans="1:61" s="2" customFormat="1">
      <c r="A911" s="125" t="str">
        <f t="shared" si="235"/>
        <v/>
      </c>
      <c r="B911" s="130" t="str">
        <f t="shared" si="236"/>
        <v/>
      </c>
      <c r="C911" s="9"/>
      <c r="D911" s="125">
        <v>877</v>
      </c>
      <c r="E911" s="125" t="str">
        <f t="shared" si="237"/>
        <v/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35"/>
      <c r="AI911" s="125" t="str">
        <f t="shared" si="238"/>
        <v/>
      </c>
      <c r="AJ911" s="18"/>
      <c r="AK911" s="35"/>
      <c r="AL911" s="5"/>
      <c r="AM911" s="5"/>
      <c r="AN911" s="5"/>
      <c r="AO911" s="5"/>
      <c r="AP911" s="5"/>
      <c r="AQ911" s="133" t="str">
        <f t="shared" si="239"/>
        <v/>
      </c>
      <c r="AR911" s="133" t="str">
        <f t="shared" si="248"/>
        <v/>
      </c>
      <c r="AS911" s="7" t="str">
        <f>UPPER(IF($AH911="","",IF(COUNTIF($AS$34:$AS910,$AH911)&lt;1,$AH911,"")))</f>
        <v/>
      </c>
      <c r="AT911" s="133" t="str">
        <f t="shared" si="240"/>
        <v/>
      </c>
      <c r="AU911" s="19"/>
      <c r="AV911" s="16" t="str">
        <f t="shared" si="250"/>
        <v/>
      </c>
      <c r="AW911" s="134" t="str">
        <f t="shared" si="241"/>
        <v/>
      </c>
      <c r="AX911" s="1"/>
      <c r="AY911" s="145"/>
      <c r="AZ911" s="132" t="str">
        <f t="shared" si="242"/>
        <v/>
      </c>
      <c r="BA911" s="132" t="str">
        <f t="shared" si="243"/>
        <v/>
      </c>
      <c r="BB911" s="132" t="str">
        <f t="shared" si="251"/>
        <v/>
      </c>
      <c r="BC911" s="132" t="str">
        <f t="shared" si="244"/>
        <v/>
      </c>
      <c r="BD911" s="132" t="str">
        <f t="shared" si="245"/>
        <v/>
      </c>
      <c r="BE911" s="132" t="str">
        <f t="shared" si="249"/>
        <v/>
      </c>
      <c r="BF911" s="132" t="str">
        <f t="shared" si="246"/>
        <v/>
      </c>
      <c r="BG911" s="132" t="str">
        <f t="shared" si="247"/>
        <v/>
      </c>
      <c r="BI911" s="43"/>
    </row>
    <row r="912" spans="1:61" s="2" customFormat="1">
      <c r="A912" s="125" t="str">
        <f t="shared" si="235"/>
        <v/>
      </c>
      <c r="B912" s="130" t="str">
        <f t="shared" si="236"/>
        <v/>
      </c>
      <c r="C912" s="9"/>
      <c r="D912" s="125">
        <v>878</v>
      </c>
      <c r="E912" s="125" t="str">
        <f t="shared" si="237"/>
        <v/>
      </c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35"/>
      <c r="AI912" s="125" t="str">
        <f t="shared" si="238"/>
        <v/>
      </c>
      <c r="AJ912" s="18"/>
      <c r="AK912" s="35"/>
      <c r="AL912" s="5"/>
      <c r="AM912" s="5"/>
      <c r="AN912" s="5"/>
      <c r="AO912" s="5"/>
      <c r="AP912" s="5"/>
      <c r="AQ912" s="133" t="str">
        <f t="shared" si="239"/>
        <v/>
      </c>
      <c r="AR912" s="133" t="str">
        <f t="shared" si="248"/>
        <v/>
      </c>
      <c r="AS912" s="7" t="str">
        <f>UPPER(IF($AH912="","",IF(COUNTIF($AS$34:$AS911,$AH912)&lt;1,$AH912,"")))</f>
        <v/>
      </c>
      <c r="AT912" s="133" t="str">
        <f t="shared" si="240"/>
        <v/>
      </c>
      <c r="AU912" s="19"/>
      <c r="AV912" s="16" t="str">
        <f t="shared" si="250"/>
        <v/>
      </c>
      <c r="AW912" s="134" t="str">
        <f t="shared" si="241"/>
        <v/>
      </c>
      <c r="AX912" s="1"/>
      <c r="AY912" s="145"/>
      <c r="AZ912" s="132" t="str">
        <f t="shared" si="242"/>
        <v/>
      </c>
      <c r="BA912" s="132" t="str">
        <f t="shared" si="243"/>
        <v/>
      </c>
      <c r="BB912" s="132" t="str">
        <f t="shared" si="251"/>
        <v/>
      </c>
      <c r="BC912" s="132" t="str">
        <f t="shared" si="244"/>
        <v/>
      </c>
      <c r="BD912" s="132" t="str">
        <f t="shared" si="245"/>
        <v/>
      </c>
      <c r="BE912" s="132" t="str">
        <f t="shared" si="249"/>
        <v/>
      </c>
      <c r="BF912" s="132" t="str">
        <f t="shared" si="246"/>
        <v/>
      </c>
      <c r="BG912" s="132" t="str">
        <f t="shared" si="247"/>
        <v/>
      </c>
      <c r="BI912" s="43"/>
    </row>
    <row r="913" spans="1:61" s="2" customFormat="1">
      <c r="A913" s="125" t="str">
        <f t="shared" si="235"/>
        <v/>
      </c>
      <c r="B913" s="130" t="str">
        <f t="shared" si="236"/>
        <v/>
      </c>
      <c r="C913" s="9"/>
      <c r="D913" s="125">
        <v>879</v>
      </c>
      <c r="E913" s="125" t="str">
        <f t="shared" si="237"/>
        <v/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35"/>
      <c r="AI913" s="125" t="str">
        <f t="shared" si="238"/>
        <v/>
      </c>
      <c r="AJ913" s="18"/>
      <c r="AK913" s="35"/>
      <c r="AL913" s="5"/>
      <c r="AM913" s="5"/>
      <c r="AN913" s="5"/>
      <c r="AO913" s="5"/>
      <c r="AP913" s="5"/>
      <c r="AQ913" s="133" t="str">
        <f t="shared" si="239"/>
        <v/>
      </c>
      <c r="AR913" s="133" t="str">
        <f t="shared" si="248"/>
        <v/>
      </c>
      <c r="AS913" s="7" t="str">
        <f>UPPER(IF($AH913="","",IF(COUNTIF($AS$34:$AS912,$AH913)&lt;1,$AH913,"")))</f>
        <v/>
      </c>
      <c r="AT913" s="133" t="str">
        <f t="shared" si="240"/>
        <v/>
      </c>
      <c r="AU913" s="19"/>
      <c r="AV913" s="16" t="str">
        <f t="shared" si="250"/>
        <v/>
      </c>
      <c r="AW913" s="134" t="str">
        <f t="shared" si="241"/>
        <v/>
      </c>
      <c r="AX913" s="1"/>
      <c r="AY913" s="145"/>
      <c r="AZ913" s="132" t="str">
        <f t="shared" si="242"/>
        <v/>
      </c>
      <c r="BA913" s="132" t="str">
        <f t="shared" si="243"/>
        <v/>
      </c>
      <c r="BB913" s="132" t="str">
        <f t="shared" si="251"/>
        <v/>
      </c>
      <c r="BC913" s="132" t="str">
        <f t="shared" si="244"/>
        <v/>
      </c>
      <c r="BD913" s="132" t="str">
        <f t="shared" si="245"/>
        <v/>
      </c>
      <c r="BE913" s="132" t="str">
        <f t="shared" si="249"/>
        <v/>
      </c>
      <c r="BF913" s="132" t="str">
        <f t="shared" si="246"/>
        <v/>
      </c>
      <c r="BG913" s="132" t="str">
        <f t="shared" si="247"/>
        <v/>
      </c>
      <c r="BI913" s="43"/>
    </row>
    <row r="914" spans="1:61" s="2" customFormat="1">
      <c r="A914" s="125" t="str">
        <f t="shared" si="235"/>
        <v/>
      </c>
      <c r="B914" s="130" t="str">
        <f t="shared" si="236"/>
        <v/>
      </c>
      <c r="C914" s="9"/>
      <c r="D914" s="125">
        <v>880</v>
      </c>
      <c r="E914" s="125" t="str">
        <f t="shared" si="237"/>
        <v/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35"/>
      <c r="AI914" s="125" t="str">
        <f t="shared" si="238"/>
        <v/>
      </c>
      <c r="AJ914" s="18"/>
      <c r="AK914" s="35"/>
      <c r="AL914" s="5"/>
      <c r="AM914" s="5"/>
      <c r="AN914" s="5"/>
      <c r="AO914" s="5"/>
      <c r="AP914" s="5"/>
      <c r="AQ914" s="133" t="str">
        <f t="shared" si="239"/>
        <v/>
      </c>
      <c r="AR914" s="133" t="str">
        <f t="shared" si="248"/>
        <v/>
      </c>
      <c r="AS914" s="7" t="str">
        <f>UPPER(IF($AH914="","",IF(COUNTIF($AS$34:$AS913,$AH914)&lt;1,$AH914,"")))</f>
        <v/>
      </c>
      <c r="AT914" s="133" t="str">
        <f t="shared" si="240"/>
        <v/>
      </c>
      <c r="AU914" s="19"/>
      <c r="AV914" s="16" t="str">
        <f t="shared" si="250"/>
        <v/>
      </c>
      <c r="AW914" s="134" t="str">
        <f t="shared" si="241"/>
        <v/>
      </c>
      <c r="AX914" s="1"/>
      <c r="AY914" s="145"/>
      <c r="AZ914" s="132" t="str">
        <f t="shared" si="242"/>
        <v/>
      </c>
      <c r="BA914" s="132" t="str">
        <f t="shared" si="243"/>
        <v/>
      </c>
      <c r="BB914" s="132" t="str">
        <f t="shared" si="251"/>
        <v/>
      </c>
      <c r="BC914" s="132" t="str">
        <f t="shared" si="244"/>
        <v/>
      </c>
      <c r="BD914" s="132" t="str">
        <f t="shared" si="245"/>
        <v/>
      </c>
      <c r="BE914" s="132" t="str">
        <f t="shared" si="249"/>
        <v/>
      </c>
      <c r="BF914" s="132" t="str">
        <f t="shared" si="246"/>
        <v/>
      </c>
      <c r="BG914" s="132" t="str">
        <f t="shared" si="247"/>
        <v/>
      </c>
      <c r="BI914" s="43"/>
    </row>
    <row r="915" spans="1:61" s="2" customFormat="1">
      <c r="A915" s="125" t="str">
        <f t="shared" si="235"/>
        <v/>
      </c>
      <c r="B915" s="130" t="str">
        <f t="shared" si="236"/>
        <v/>
      </c>
      <c r="C915" s="9"/>
      <c r="D915" s="125">
        <v>881</v>
      </c>
      <c r="E915" s="125" t="str">
        <f t="shared" si="237"/>
        <v/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35"/>
      <c r="AI915" s="125" t="str">
        <f t="shared" si="238"/>
        <v/>
      </c>
      <c r="AJ915" s="18"/>
      <c r="AK915" s="35"/>
      <c r="AL915" s="5"/>
      <c r="AM915" s="5"/>
      <c r="AN915" s="5"/>
      <c r="AO915" s="5"/>
      <c r="AP915" s="5"/>
      <c r="AQ915" s="133" t="str">
        <f t="shared" si="239"/>
        <v/>
      </c>
      <c r="AR915" s="133" t="str">
        <f t="shared" si="248"/>
        <v/>
      </c>
      <c r="AS915" s="7" t="str">
        <f>UPPER(IF($AH915="","",IF(COUNTIF($AS$34:$AS914,$AH915)&lt;1,$AH915,"")))</f>
        <v/>
      </c>
      <c r="AT915" s="133" t="str">
        <f t="shared" si="240"/>
        <v/>
      </c>
      <c r="AU915" s="19"/>
      <c r="AV915" s="16" t="str">
        <f t="shared" si="250"/>
        <v/>
      </c>
      <c r="AW915" s="134" t="str">
        <f t="shared" si="241"/>
        <v/>
      </c>
      <c r="AX915" s="1"/>
      <c r="AY915" s="145"/>
      <c r="AZ915" s="132" t="str">
        <f t="shared" si="242"/>
        <v/>
      </c>
      <c r="BA915" s="132" t="str">
        <f t="shared" si="243"/>
        <v/>
      </c>
      <c r="BB915" s="132" t="str">
        <f t="shared" si="251"/>
        <v/>
      </c>
      <c r="BC915" s="132" t="str">
        <f t="shared" si="244"/>
        <v/>
      </c>
      <c r="BD915" s="132" t="str">
        <f t="shared" si="245"/>
        <v/>
      </c>
      <c r="BE915" s="132" t="str">
        <f t="shared" si="249"/>
        <v/>
      </c>
      <c r="BF915" s="132" t="str">
        <f t="shared" si="246"/>
        <v/>
      </c>
      <c r="BG915" s="132" t="str">
        <f t="shared" si="247"/>
        <v/>
      </c>
      <c r="BI915" s="43"/>
    </row>
    <row r="916" spans="1:61" s="2" customFormat="1">
      <c r="A916" s="125" t="str">
        <f t="shared" si="235"/>
        <v/>
      </c>
      <c r="B916" s="130" t="str">
        <f t="shared" si="236"/>
        <v/>
      </c>
      <c r="C916" s="9"/>
      <c r="D916" s="125">
        <v>882</v>
      </c>
      <c r="E916" s="125" t="str">
        <f t="shared" si="237"/>
        <v/>
      </c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35"/>
      <c r="AI916" s="125" t="str">
        <f t="shared" si="238"/>
        <v/>
      </c>
      <c r="AJ916" s="18"/>
      <c r="AK916" s="35"/>
      <c r="AL916" s="5"/>
      <c r="AM916" s="5"/>
      <c r="AN916" s="5"/>
      <c r="AO916" s="5"/>
      <c r="AP916" s="5"/>
      <c r="AQ916" s="133" t="str">
        <f t="shared" si="239"/>
        <v/>
      </c>
      <c r="AR916" s="133" t="str">
        <f t="shared" si="248"/>
        <v/>
      </c>
      <c r="AS916" s="7" t="str">
        <f>UPPER(IF($AH916="","",IF(COUNTIF($AS$34:$AS915,$AH916)&lt;1,$AH916,"")))</f>
        <v/>
      </c>
      <c r="AT916" s="133" t="str">
        <f t="shared" si="240"/>
        <v/>
      </c>
      <c r="AU916" s="19"/>
      <c r="AV916" s="16" t="str">
        <f t="shared" si="250"/>
        <v/>
      </c>
      <c r="AW916" s="134" t="str">
        <f t="shared" si="241"/>
        <v/>
      </c>
      <c r="AX916" s="1"/>
      <c r="AY916" s="145"/>
      <c r="AZ916" s="132" t="str">
        <f t="shared" si="242"/>
        <v/>
      </c>
      <c r="BA916" s="132" t="str">
        <f t="shared" si="243"/>
        <v/>
      </c>
      <c r="BB916" s="132" t="str">
        <f t="shared" si="251"/>
        <v/>
      </c>
      <c r="BC916" s="132" t="str">
        <f t="shared" si="244"/>
        <v/>
      </c>
      <c r="BD916" s="132" t="str">
        <f t="shared" si="245"/>
        <v/>
      </c>
      <c r="BE916" s="132" t="str">
        <f t="shared" si="249"/>
        <v/>
      </c>
      <c r="BF916" s="132" t="str">
        <f t="shared" si="246"/>
        <v/>
      </c>
      <c r="BG916" s="132" t="str">
        <f t="shared" si="247"/>
        <v/>
      </c>
      <c r="BI916" s="43"/>
    </row>
    <row r="917" spans="1:61" s="2" customFormat="1">
      <c r="A917" s="125" t="str">
        <f t="shared" si="235"/>
        <v/>
      </c>
      <c r="B917" s="130" t="str">
        <f t="shared" si="236"/>
        <v/>
      </c>
      <c r="C917" s="9"/>
      <c r="D917" s="125">
        <v>883</v>
      </c>
      <c r="E917" s="125" t="str">
        <f t="shared" si="237"/>
        <v/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35"/>
      <c r="AI917" s="125" t="str">
        <f t="shared" si="238"/>
        <v/>
      </c>
      <c r="AJ917" s="18"/>
      <c r="AK917" s="35"/>
      <c r="AL917" s="5"/>
      <c r="AM917" s="5"/>
      <c r="AN917" s="5"/>
      <c r="AO917" s="5"/>
      <c r="AP917" s="5"/>
      <c r="AQ917" s="133" t="str">
        <f t="shared" si="239"/>
        <v/>
      </c>
      <c r="AR917" s="133" t="str">
        <f t="shared" si="248"/>
        <v/>
      </c>
      <c r="AS917" s="7" t="str">
        <f>UPPER(IF($AH917="","",IF(COUNTIF($AS$34:$AS916,$AH917)&lt;1,$AH917,"")))</f>
        <v/>
      </c>
      <c r="AT917" s="133" t="str">
        <f t="shared" si="240"/>
        <v/>
      </c>
      <c r="AU917" s="19"/>
      <c r="AV917" s="16" t="str">
        <f t="shared" si="250"/>
        <v/>
      </c>
      <c r="AW917" s="134" t="str">
        <f t="shared" si="241"/>
        <v/>
      </c>
      <c r="AX917" s="1"/>
      <c r="AY917" s="145"/>
      <c r="AZ917" s="132" t="str">
        <f t="shared" si="242"/>
        <v/>
      </c>
      <c r="BA917" s="132" t="str">
        <f t="shared" si="243"/>
        <v/>
      </c>
      <c r="BB917" s="132" t="str">
        <f t="shared" si="251"/>
        <v/>
      </c>
      <c r="BC917" s="132" t="str">
        <f t="shared" si="244"/>
        <v/>
      </c>
      <c r="BD917" s="132" t="str">
        <f t="shared" si="245"/>
        <v/>
      </c>
      <c r="BE917" s="132" t="str">
        <f t="shared" si="249"/>
        <v/>
      </c>
      <c r="BF917" s="132" t="str">
        <f t="shared" si="246"/>
        <v/>
      </c>
      <c r="BG917" s="132" t="str">
        <f t="shared" si="247"/>
        <v/>
      </c>
      <c r="BI917" s="43"/>
    </row>
    <row r="918" spans="1:61" s="2" customFormat="1">
      <c r="A918" s="125" t="str">
        <f t="shared" si="235"/>
        <v/>
      </c>
      <c r="B918" s="130" t="str">
        <f t="shared" si="236"/>
        <v/>
      </c>
      <c r="C918" s="9"/>
      <c r="D918" s="125">
        <v>884</v>
      </c>
      <c r="E918" s="125" t="str">
        <f t="shared" si="237"/>
        <v/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35"/>
      <c r="AI918" s="125" t="str">
        <f t="shared" si="238"/>
        <v/>
      </c>
      <c r="AJ918" s="18"/>
      <c r="AK918" s="35"/>
      <c r="AL918" s="5"/>
      <c r="AM918" s="5"/>
      <c r="AN918" s="5"/>
      <c r="AO918" s="5"/>
      <c r="AP918" s="5"/>
      <c r="AQ918" s="133" t="str">
        <f t="shared" si="239"/>
        <v/>
      </c>
      <c r="AR918" s="133" t="str">
        <f t="shared" si="248"/>
        <v/>
      </c>
      <c r="AS918" s="7" t="str">
        <f>UPPER(IF($AH918="","",IF(COUNTIF($AS$34:$AS917,$AH918)&lt;1,$AH918,"")))</f>
        <v/>
      </c>
      <c r="AT918" s="133" t="str">
        <f t="shared" si="240"/>
        <v/>
      </c>
      <c r="AU918" s="19"/>
      <c r="AV918" s="16" t="str">
        <f t="shared" si="250"/>
        <v/>
      </c>
      <c r="AW918" s="134" t="str">
        <f t="shared" si="241"/>
        <v/>
      </c>
      <c r="AX918" s="1"/>
      <c r="AY918" s="145"/>
      <c r="AZ918" s="132" t="str">
        <f t="shared" si="242"/>
        <v/>
      </c>
      <c r="BA918" s="132" t="str">
        <f t="shared" si="243"/>
        <v/>
      </c>
      <c r="BB918" s="132" t="str">
        <f t="shared" si="251"/>
        <v/>
      </c>
      <c r="BC918" s="132" t="str">
        <f t="shared" si="244"/>
        <v/>
      </c>
      <c r="BD918" s="132" t="str">
        <f t="shared" si="245"/>
        <v/>
      </c>
      <c r="BE918" s="132" t="str">
        <f t="shared" si="249"/>
        <v/>
      </c>
      <c r="BF918" s="132" t="str">
        <f t="shared" si="246"/>
        <v/>
      </c>
      <c r="BG918" s="132" t="str">
        <f t="shared" si="247"/>
        <v/>
      </c>
      <c r="BI918" s="43"/>
    </row>
    <row r="919" spans="1:61" s="2" customFormat="1">
      <c r="A919" s="125" t="str">
        <f t="shared" si="235"/>
        <v/>
      </c>
      <c r="B919" s="130" t="str">
        <f t="shared" si="236"/>
        <v/>
      </c>
      <c r="C919" s="9"/>
      <c r="D919" s="125">
        <v>885</v>
      </c>
      <c r="E919" s="125" t="str">
        <f t="shared" si="237"/>
        <v/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35"/>
      <c r="AI919" s="125" t="str">
        <f t="shared" si="238"/>
        <v/>
      </c>
      <c r="AJ919" s="18"/>
      <c r="AK919" s="35"/>
      <c r="AL919" s="5"/>
      <c r="AM919" s="5"/>
      <c r="AN919" s="5"/>
      <c r="AO919" s="5"/>
      <c r="AP919" s="5"/>
      <c r="AQ919" s="133" t="str">
        <f t="shared" si="239"/>
        <v/>
      </c>
      <c r="AR919" s="133" t="str">
        <f t="shared" si="248"/>
        <v/>
      </c>
      <c r="AS919" s="7" t="str">
        <f>UPPER(IF($AH919="","",IF(COUNTIF($AS$34:$AS918,$AH919)&lt;1,$AH919,"")))</f>
        <v/>
      </c>
      <c r="AT919" s="133" t="str">
        <f t="shared" si="240"/>
        <v/>
      </c>
      <c r="AU919" s="19"/>
      <c r="AV919" s="16" t="str">
        <f t="shared" si="250"/>
        <v/>
      </c>
      <c r="AW919" s="134" t="str">
        <f t="shared" si="241"/>
        <v/>
      </c>
      <c r="AX919" s="1"/>
      <c r="AY919" s="145"/>
      <c r="AZ919" s="132" t="str">
        <f t="shared" si="242"/>
        <v/>
      </c>
      <c r="BA919" s="132" t="str">
        <f t="shared" si="243"/>
        <v/>
      </c>
      <c r="BB919" s="132" t="str">
        <f t="shared" si="251"/>
        <v/>
      </c>
      <c r="BC919" s="132" t="str">
        <f t="shared" si="244"/>
        <v/>
      </c>
      <c r="BD919" s="132" t="str">
        <f t="shared" si="245"/>
        <v/>
      </c>
      <c r="BE919" s="132" t="str">
        <f t="shared" si="249"/>
        <v/>
      </c>
      <c r="BF919" s="132" t="str">
        <f t="shared" si="246"/>
        <v/>
      </c>
      <c r="BG919" s="132" t="str">
        <f t="shared" si="247"/>
        <v/>
      </c>
      <c r="BI919" s="43"/>
    </row>
    <row r="920" spans="1:61" s="2" customFormat="1">
      <c r="A920" s="125" t="str">
        <f t="shared" si="235"/>
        <v/>
      </c>
      <c r="B920" s="130" t="str">
        <f t="shared" si="236"/>
        <v/>
      </c>
      <c r="C920" s="9"/>
      <c r="D920" s="125">
        <v>886</v>
      </c>
      <c r="E920" s="125" t="str">
        <f t="shared" si="237"/>
        <v/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35"/>
      <c r="AI920" s="125" t="str">
        <f t="shared" si="238"/>
        <v/>
      </c>
      <c r="AJ920" s="18"/>
      <c r="AK920" s="35"/>
      <c r="AL920" s="5"/>
      <c r="AM920" s="5"/>
      <c r="AN920" s="5"/>
      <c r="AO920" s="5"/>
      <c r="AP920" s="5"/>
      <c r="AQ920" s="133" t="str">
        <f t="shared" si="239"/>
        <v/>
      </c>
      <c r="AR920" s="133" t="str">
        <f t="shared" si="248"/>
        <v/>
      </c>
      <c r="AS920" s="7" t="str">
        <f>UPPER(IF($AH920="","",IF(COUNTIF($AS$34:$AS919,$AH920)&lt;1,$AH920,"")))</f>
        <v/>
      </c>
      <c r="AT920" s="133" t="str">
        <f t="shared" si="240"/>
        <v/>
      </c>
      <c r="AU920" s="19"/>
      <c r="AV920" s="16" t="str">
        <f t="shared" si="250"/>
        <v/>
      </c>
      <c r="AW920" s="134" t="str">
        <f t="shared" si="241"/>
        <v/>
      </c>
      <c r="AX920" s="1"/>
      <c r="AY920" s="145"/>
      <c r="AZ920" s="132" t="str">
        <f t="shared" si="242"/>
        <v/>
      </c>
      <c r="BA920" s="132" t="str">
        <f t="shared" si="243"/>
        <v/>
      </c>
      <c r="BB920" s="132" t="str">
        <f t="shared" si="251"/>
        <v/>
      </c>
      <c r="BC920" s="132" t="str">
        <f t="shared" si="244"/>
        <v/>
      </c>
      <c r="BD920" s="132" t="str">
        <f t="shared" si="245"/>
        <v/>
      </c>
      <c r="BE920" s="132" t="str">
        <f t="shared" si="249"/>
        <v/>
      </c>
      <c r="BF920" s="132" t="str">
        <f t="shared" si="246"/>
        <v/>
      </c>
      <c r="BG920" s="132" t="str">
        <f t="shared" si="247"/>
        <v/>
      </c>
      <c r="BI920" s="43"/>
    </row>
    <row r="921" spans="1:61" s="2" customFormat="1">
      <c r="A921" s="125" t="str">
        <f t="shared" si="235"/>
        <v/>
      </c>
      <c r="B921" s="130" t="str">
        <f t="shared" si="236"/>
        <v/>
      </c>
      <c r="C921" s="9"/>
      <c r="D921" s="125">
        <v>887</v>
      </c>
      <c r="E921" s="125" t="str">
        <f t="shared" si="237"/>
        <v/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35"/>
      <c r="AI921" s="125" t="str">
        <f t="shared" si="238"/>
        <v/>
      </c>
      <c r="AJ921" s="18"/>
      <c r="AK921" s="35"/>
      <c r="AL921" s="5"/>
      <c r="AM921" s="5"/>
      <c r="AN921" s="5"/>
      <c r="AO921" s="5"/>
      <c r="AP921" s="5"/>
      <c r="AQ921" s="133" t="str">
        <f t="shared" si="239"/>
        <v/>
      </c>
      <c r="AR921" s="133" t="str">
        <f t="shared" si="248"/>
        <v/>
      </c>
      <c r="AS921" s="7" t="str">
        <f>UPPER(IF($AH921="","",IF(COUNTIF($AS$34:$AS920,$AH921)&lt;1,$AH921,"")))</f>
        <v/>
      </c>
      <c r="AT921" s="133" t="str">
        <f t="shared" si="240"/>
        <v/>
      </c>
      <c r="AU921" s="19"/>
      <c r="AV921" s="16" t="str">
        <f t="shared" si="250"/>
        <v/>
      </c>
      <c r="AW921" s="134" t="str">
        <f t="shared" si="241"/>
        <v/>
      </c>
      <c r="AX921" s="1"/>
      <c r="AY921" s="145"/>
      <c r="AZ921" s="132" t="str">
        <f t="shared" si="242"/>
        <v/>
      </c>
      <c r="BA921" s="132" t="str">
        <f t="shared" si="243"/>
        <v/>
      </c>
      <c r="BB921" s="132" t="str">
        <f t="shared" si="251"/>
        <v/>
      </c>
      <c r="BC921" s="132" t="str">
        <f t="shared" si="244"/>
        <v/>
      </c>
      <c r="BD921" s="132" t="str">
        <f t="shared" si="245"/>
        <v/>
      </c>
      <c r="BE921" s="132" t="str">
        <f t="shared" si="249"/>
        <v/>
      </c>
      <c r="BF921" s="132" t="str">
        <f t="shared" si="246"/>
        <v/>
      </c>
      <c r="BG921" s="132" t="str">
        <f t="shared" si="247"/>
        <v/>
      </c>
      <c r="BI921" s="43"/>
    </row>
    <row r="922" spans="1:61" s="2" customFormat="1">
      <c r="A922" s="125" t="str">
        <f t="shared" si="235"/>
        <v/>
      </c>
      <c r="B922" s="130" t="str">
        <f t="shared" si="236"/>
        <v/>
      </c>
      <c r="C922" s="9"/>
      <c r="D922" s="125">
        <v>888</v>
      </c>
      <c r="E922" s="125" t="str">
        <f t="shared" si="237"/>
        <v/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35"/>
      <c r="AI922" s="125" t="str">
        <f t="shared" si="238"/>
        <v/>
      </c>
      <c r="AJ922" s="18"/>
      <c r="AK922" s="35"/>
      <c r="AL922" s="5"/>
      <c r="AM922" s="5"/>
      <c r="AN922" s="5"/>
      <c r="AO922" s="5"/>
      <c r="AP922" s="5"/>
      <c r="AQ922" s="133" t="str">
        <f t="shared" si="239"/>
        <v/>
      </c>
      <c r="AR922" s="133" t="str">
        <f t="shared" si="248"/>
        <v/>
      </c>
      <c r="AS922" s="7" t="str">
        <f>UPPER(IF($AH922="","",IF(COUNTIF($AS$34:$AS921,$AH922)&lt;1,$AH922,"")))</f>
        <v/>
      </c>
      <c r="AT922" s="133" t="str">
        <f t="shared" si="240"/>
        <v/>
      </c>
      <c r="AU922" s="19"/>
      <c r="AV922" s="16" t="str">
        <f t="shared" si="250"/>
        <v/>
      </c>
      <c r="AW922" s="134" t="str">
        <f t="shared" si="241"/>
        <v/>
      </c>
      <c r="AX922" s="1"/>
      <c r="AY922" s="145"/>
      <c r="AZ922" s="132" t="str">
        <f t="shared" si="242"/>
        <v/>
      </c>
      <c r="BA922" s="132" t="str">
        <f t="shared" si="243"/>
        <v/>
      </c>
      <c r="BB922" s="132" t="str">
        <f t="shared" si="251"/>
        <v/>
      </c>
      <c r="BC922" s="132" t="str">
        <f t="shared" si="244"/>
        <v/>
      </c>
      <c r="BD922" s="132" t="str">
        <f t="shared" si="245"/>
        <v/>
      </c>
      <c r="BE922" s="132" t="str">
        <f t="shared" si="249"/>
        <v/>
      </c>
      <c r="BF922" s="132" t="str">
        <f t="shared" si="246"/>
        <v/>
      </c>
      <c r="BG922" s="132" t="str">
        <f t="shared" si="247"/>
        <v/>
      </c>
      <c r="BI922" s="43"/>
    </row>
    <row r="923" spans="1:61" s="2" customFormat="1">
      <c r="A923" s="125" t="str">
        <f t="shared" si="235"/>
        <v/>
      </c>
      <c r="B923" s="130" t="str">
        <f t="shared" si="236"/>
        <v/>
      </c>
      <c r="C923" s="9"/>
      <c r="D923" s="125">
        <v>889</v>
      </c>
      <c r="E923" s="125" t="str">
        <f t="shared" si="237"/>
        <v/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35"/>
      <c r="AI923" s="125" t="str">
        <f t="shared" si="238"/>
        <v/>
      </c>
      <c r="AJ923" s="18"/>
      <c r="AK923" s="35"/>
      <c r="AL923" s="5"/>
      <c r="AM923" s="5"/>
      <c r="AN923" s="5"/>
      <c r="AO923" s="5"/>
      <c r="AP923" s="5"/>
      <c r="AQ923" s="133" t="str">
        <f t="shared" si="239"/>
        <v/>
      </c>
      <c r="AR923" s="133" t="str">
        <f t="shared" si="248"/>
        <v/>
      </c>
      <c r="AS923" s="7" t="str">
        <f>UPPER(IF($AH923="","",IF(COUNTIF($AS$34:$AS922,$AH923)&lt;1,$AH923,"")))</f>
        <v/>
      </c>
      <c r="AT923" s="133" t="str">
        <f t="shared" si="240"/>
        <v/>
      </c>
      <c r="AU923" s="19"/>
      <c r="AV923" s="16" t="str">
        <f t="shared" si="250"/>
        <v/>
      </c>
      <c r="AW923" s="134" t="str">
        <f t="shared" si="241"/>
        <v/>
      </c>
      <c r="AX923" s="1"/>
      <c r="AY923" s="145"/>
      <c r="AZ923" s="132" t="str">
        <f t="shared" si="242"/>
        <v/>
      </c>
      <c r="BA923" s="132" t="str">
        <f t="shared" si="243"/>
        <v/>
      </c>
      <c r="BB923" s="132" t="str">
        <f t="shared" si="251"/>
        <v/>
      </c>
      <c r="BC923" s="132" t="str">
        <f t="shared" si="244"/>
        <v/>
      </c>
      <c r="BD923" s="132" t="str">
        <f t="shared" si="245"/>
        <v/>
      </c>
      <c r="BE923" s="132" t="str">
        <f t="shared" si="249"/>
        <v/>
      </c>
      <c r="BF923" s="132" t="str">
        <f t="shared" si="246"/>
        <v/>
      </c>
      <c r="BG923" s="132" t="str">
        <f t="shared" si="247"/>
        <v/>
      </c>
      <c r="BI923" s="43"/>
    </row>
    <row r="924" spans="1:61" s="2" customFormat="1">
      <c r="A924" s="125" t="str">
        <f t="shared" si="235"/>
        <v/>
      </c>
      <c r="B924" s="130" t="str">
        <f t="shared" si="236"/>
        <v/>
      </c>
      <c r="C924" s="9"/>
      <c r="D924" s="125">
        <v>890</v>
      </c>
      <c r="E924" s="125" t="str">
        <f t="shared" si="237"/>
        <v/>
      </c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35"/>
      <c r="AI924" s="125" t="str">
        <f t="shared" si="238"/>
        <v/>
      </c>
      <c r="AJ924" s="18"/>
      <c r="AK924" s="35"/>
      <c r="AL924" s="5"/>
      <c r="AM924" s="5"/>
      <c r="AN924" s="5"/>
      <c r="AO924" s="5"/>
      <c r="AP924" s="5"/>
      <c r="AQ924" s="133" t="str">
        <f t="shared" si="239"/>
        <v/>
      </c>
      <c r="AR924" s="133" t="str">
        <f t="shared" si="248"/>
        <v/>
      </c>
      <c r="AS924" s="7" t="str">
        <f>UPPER(IF($AH924="","",IF(COUNTIF($AS$34:$AS923,$AH924)&lt;1,$AH924,"")))</f>
        <v/>
      </c>
      <c r="AT924" s="133" t="str">
        <f t="shared" si="240"/>
        <v/>
      </c>
      <c r="AU924" s="19"/>
      <c r="AV924" s="16" t="str">
        <f t="shared" si="250"/>
        <v/>
      </c>
      <c r="AW924" s="134" t="str">
        <f t="shared" si="241"/>
        <v/>
      </c>
      <c r="AX924" s="1"/>
      <c r="AY924" s="145"/>
      <c r="AZ924" s="132" t="str">
        <f t="shared" si="242"/>
        <v/>
      </c>
      <c r="BA924" s="132" t="str">
        <f t="shared" si="243"/>
        <v/>
      </c>
      <c r="BB924" s="132" t="str">
        <f t="shared" si="251"/>
        <v/>
      </c>
      <c r="BC924" s="132" t="str">
        <f t="shared" si="244"/>
        <v/>
      </c>
      <c r="BD924" s="132" t="str">
        <f t="shared" si="245"/>
        <v/>
      </c>
      <c r="BE924" s="132" t="str">
        <f t="shared" si="249"/>
        <v/>
      </c>
      <c r="BF924" s="132" t="str">
        <f t="shared" si="246"/>
        <v/>
      </c>
      <c r="BG924" s="132" t="str">
        <f t="shared" si="247"/>
        <v/>
      </c>
      <c r="BI924" s="43"/>
    </row>
    <row r="925" spans="1:61" s="2" customFormat="1">
      <c r="A925" s="125" t="str">
        <f t="shared" si="235"/>
        <v/>
      </c>
      <c r="B925" s="130" t="str">
        <f t="shared" si="236"/>
        <v/>
      </c>
      <c r="C925" s="9"/>
      <c r="D925" s="125">
        <v>891</v>
      </c>
      <c r="E925" s="125" t="str">
        <f t="shared" si="237"/>
        <v/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35"/>
      <c r="AI925" s="125" t="str">
        <f t="shared" si="238"/>
        <v/>
      </c>
      <c r="AJ925" s="18"/>
      <c r="AK925" s="35"/>
      <c r="AL925" s="5"/>
      <c r="AM925" s="5"/>
      <c r="AN925" s="5"/>
      <c r="AO925" s="5"/>
      <c r="AP925" s="5"/>
      <c r="AQ925" s="133" t="str">
        <f t="shared" si="239"/>
        <v/>
      </c>
      <c r="AR925" s="133" t="str">
        <f t="shared" si="248"/>
        <v/>
      </c>
      <c r="AS925" s="7" t="str">
        <f>UPPER(IF($AH925="","",IF(COUNTIF($AS$34:$AS924,$AH925)&lt;1,$AH925,"")))</f>
        <v/>
      </c>
      <c r="AT925" s="133" t="str">
        <f t="shared" si="240"/>
        <v/>
      </c>
      <c r="AU925" s="19"/>
      <c r="AV925" s="16" t="str">
        <f t="shared" si="250"/>
        <v/>
      </c>
      <c r="AW925" s="134" t="str">
        <f t="shared" si="241"/>
        <v/>
      </c>
      <c r="AX925" s="1"/>
      <c r="AY925" s="145"/>
      <c r="AZ925" s="132" t="str">
        <f t="shared" si="242"/>
        <v/>
      </c>
      <c r="BA925" s="132" t="str">
        <f t="shared" si="243"/>
        <v/>
      </c>
      <c r="BB925" s="132" t="str">
        <f t="shared" si="251"/>
        <v/>
      </c>
      <c r="BC925" s="132" t="str">
        <f t="shared" si="244"/>
        <v/>
      </c>
      <c r="BD925" s="132" t="str">
        <f t="shared" si="245"/>
        <v/>
      </c>
      <c r="BE925" s="132" t="str">
        <f t="shared" si="249"/>
        <v/>
      </c>
      <c r="BF925" s="132" t="str">
        <f t="shared" si="246"/>
        <v/>
      </c>
      <c r="BG925" s="132" t="str">
        <f t="shared" si="247"/>
        <v/>
      </c>
      <c r="BI925" s="43"/>
    </row>
    <row r="926" spans="1:61" s="2" customFormat="1">
      <c r="A926" s="125" t="str">
        <f t="shared" si="235"/>
        <v/>
      </c>
      <c r="B926" s="130" t="str">
        <f t="shared" si="236"/>
        <v/>
      </c>
      <c r="C926" s="9"/>
      <c r="D926" s="125">
        <v>892</v>
      </c>
      <c r="E926" s="125" t="str">
        <f t="shared" si="237"/>
        <v/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35"/>
      <c r="AI926" s="125" t="str">
        <f t="shared" si="238"/>
        <v/>
      </c>
      <c r="AJ926" s="18"/>
      <c r="AK926" s="35"/>
      <c r="AL926" s="5"/>
      <c r="AM926" s="5"/>
      <c r="AN926" s="5"/>
      <c r="AO926" s="5"/>
      <c r="AP926" s="5"/>
      <c r="AQ926" s="133" t="str">
        <f t="shared" si="239"/>
        <v/>
      </c>
      <c r="AR926" s="133" t="str">
        <f t="shared" si="248"/>
        <v/>
      </c>
      <c r="AS926" s="7" t="str">
        <f>UPPER(IF($AH926="","",IF(COUNTIF($AS$34:$AS925,$AH926)&lt;1,$AH926,"")))</f>
        <v/>
      </c>
      <c r="AT926" s="133" t="str">
        <f t="shared" si="240"/>
        <v/>
      </c>
      <c r="AU926" s="19"/>
      <c r="AV926" s="16" t="str">
        <f t="shared" si="250"/>
        <v/>
      </c>
      <c r="AW926" s="134" t="str">
        <f t="shared" si="241"/>
        <v/>
      </c>
      <c r="AX926" s="1"/>
      <c r="AY926" s="145"/>
      <c r="AZ926" s="132" t="str">
        <f t="shared" si="242"/>
        <v/>
      </c>
      <c r="BA926" s="132" t="str">
        <f t="shared" si="243"/>
        <v/>
      </c>
      <c r="BB926" s="132" t="str">
        <f t="shared" si="251"/>
        <v/>
      </c>
      <c r="BC926" s="132" t="str">
        <f t="shared" si="244"/>
        <v/>
      </c>
      <c r="BD926" s="132" t="str">
        <f t="shared" si="245"/>
        <v/>
      </c>
      <c r="BE926" s="132" t="str">
        <f t="shared" si="249"/>
        <v/>
      </c>
      <c r="BF926" s="132" t="str">
        <f t="shared" si="246"/>
        <v/>
      </c>
      <c r="BG926" s="132" t="str">
        <f t="shared" si="247"/>
        <v/>
      </c>
      <c r="BI926" s="43"/>
    </row>
    <row r="927" spans="1:61" s="2" customFormat="1">
      <c r="A927" s="125" t="str">
        <f t="shared" si="235"/>
        <v/>
      </c>
      <c r="B927" s="130" t="str">
        <f t="shared" si="236"/>
        <v/>
      </c>
      <c r="C927" s="9"/>
      <c r="D927" s="125">
        <v>893</v>
      </c>
      <c r="E927" s="125" t="str">
        <f t="shared" si="237"/>
        <v/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35"/>
      <c r="AI927" s="125" t="str">
        <f t="shared" si="238"/>
        <v/>
      </c>
      <c r="AJ927" s="18"/>
      <c r="AK927" s="35"/>
      <c r="AL927" s="5"/>
      <c r="AM927" s="5"/>
      <c r="AN927" s="5"/>
      <c r="AO927" s="5"/>
      <c r="AP927" s="5"/>
      <c r="AQ927" s="133" t="str">
        <f t="shared" si="239"/>
        <v/>
      </c>
      <c r="AR927" s="133" t="str">
        <f t="shared" si="248"/>
        <v/>
      </c>
      <c r="AS927" s="7" t="str">
        <f>UPPER(IF($AH927="","",IF(COUNTIF($AS$34:$AS926,$AH927)&lt;1,$AH927,"")))</f>
        <v/>
      </c>
      <c r="AT927" s="133" t="str">
        <f t="shared" si="240"/>
        <v/>
      </c>
      <c r="AU927" s="19"/>
      <c r="AV927" s="16" t="str">
        <f t="shared" si="250"/>
        <v/>
      </c>
      <c r="AW927" s="134" t="str">
        <f t="shared" si="241"/>
        <v/>
      </c>
      <c r="AX927" s="1"/>
      <c r="AY927" s="145"/>
      <c r="AZ927" s="132" t="str">
        <f t="shared" si="242"/>
        <v/>
      </c>
      <c r="BA927" s="132" t="str">
        <f t="shared" si="243"/>
        <v/>
      </c>
      <c r="BB927" s="132" t="str">
        <f t="shared" si="251"/>
        <v/>
      </c>
      <c r="BC927" s="132" t="str">
        <f t="shared" si="244"/>
        <v/>
      </c>
      <c r="BD927" s="132" t="str">
        <f t="shared" si="245"/>
        <v/>
      </c>
      <c r="BE927" s="132" t="str">
        <f t="shared" si="249"/>
        <v/>
      </c>
      <c r="BF927" s="132" t="str">
        <f t="shared" si="246"/>
        <v/>
      </c>
      <c r="BG927" s="132" t="str">
        <f t="shared" si="247"/>
        <v/>
      </c>
      <c r="BI927" s="43"/>
    </row>
    <row r="928" spans="1:61" s="2" customFormat="1">
      <c r="A928" s="125" t="str">
        <f t="shared" si="235"/>
        <v/>
      </c>
      <c r="B928" s="130" t="str">
        <f t="shared" si="236"/>
        <v/>
      </c>
      <c r="C928" s="9"/>
      <c r="D928" s="125">
        <v>894</v>
      </c>
      <c r="E928" s="125" t="str">
        <f t="shared" si="237"/>
        <v/>
      </c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35"/>
      <c r="AI928" s="125" t="str">
        <f t="shared" si="238"/>
        <v/>
      </c>
      <c r="AJ928" s="18"/>
      <c r="AK928" s="35"/>
      <c r="AL928" s="5"/>
      <c r="AM928" s="5"/>
      <c r="AN928" s="5"/>
      <c r="AO928" s="5"/>
      <c r="AP928" s="5"/>
      <c r="AQ928" s="133" t="str">
        <f t="shared" si="239"/>
        <v/>
      </c>
      <c r="AR928" s="133" t="str">
        <f t="shared" si="248"/>
        <v/>
      </c>
      <c r="AS928" s="7" t="str">
        <f>UPPER(IF($AH928="","",IF(COUNTIF($AS$34:$AS927,$AH928)&lt;1,$AH928,"")))</f>
        <v/>
      </c>
      <c r="AT928" s="133" t="str">
        <f t="shared" si="240"/>
        <v/>
      </c>
      <c r="AU928" s="19"/>
      <c r="AV928" s="16" t="str">
        <f t="shared" si="250"/>
        <v/>
      </c>
      <c r="AW928" s="134" t="str">
        <f t="shared" si="241"/>
        <v/>
      </c>
      <c r="AX928" s="1"/>
      <c r="AY928" s="145"/>
      <c r="AZ928" s="132" t="str">
        <f t="shared" si="242"/>
        <v/>
      </c>
      <c r="BA928" s="132" t="str">
        <f t="shared" si="243"/>
        <v/>
      </c>
      <c r="BB928" s="132" t="str">
        <f t="shared" si="251"/>
        <v/>
      </c>
      <c r="BC928" s="132" t="str">
        <f t="shared" si="244"/>
        <v/>
      </c>
      <c r="BD928" s="132" t="str">
        <f t="shared" si="245"/>
        <v/>
      </c>
      <c r="BE928" s="132" t="str">
        <f t="shared" si="249"/>
        <v/>
      </c>
      <c r="BF928" s="132" t="str">
        <f t="shared" si="246"/>
        <v/>
      </c>
      <c r="BG928" s="132" t="str">
        <f t="shared" si="247"/>
        <v/>
      </c>
      <c r="BI928" s="43"/>
    </row>
    <row r="929" spans="1:61" s="2" customFormat="1">
      <c r="A929" s="125" t="str">
        <f t="shared" si="235"/>
        <v/>
      </c>
      <c r="B929" s="130" t="str">
        <f t="shared" si="236"/>
        <v/>
      </c>
      <c r="C929" s="9"/>
      <c r="D929" s="125">
        <v>895</v>
      </c>
      <c r="E929" s="125" t="str">
        <f t="shared" si="237"/>
        <v/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35"/>
      <c r="AI929" s="125" t="str">
        <f t="shared" si="238"/>
        <v/>
      </c>
      <c r="AJ929" s="18"/>
      <c r="AK929" s="35"/>
      <c r="AL929" s="5"/>
      <c r="AM929" s="5"/>
      <c r="AN929" s="5"/>
      <c r="AO929" s="5"/>
      <c r="AP929" s="5"/>
      <c r="AQ929" s="133" t="str">
        <f t="shared" si="239"/>
        <v/>
      </c>
      <c r="AR929" s="133" t="str">
        <f t="shared" si="248"/>
        <v/>
      </c>
      <c r="AS929" s="7" t="str">
        <f>UPPER(IF($AH929="","",IF(COUNTIF($AS$34:$AS928,$AH929)&lt;1,$AH929,"")))</f>
        <v/>
      </c>
      <c r="AT929" s="133" t="str">
        <f t="shared" si="240"/>
        <v/>
      </c>
      <c r="AU929" s="19"/>
      <c r="AV929" s="16" t="str">
        <f t="shared" si="250"/>
        <v/>
      </c>
      <c r="AW929" s="134" t="str">
        <f t="shared" si="241"/>
        <v/>
      </c>
      <c r="AX929" s="1"/>
      <c r="AY929" s="145"/>
      <c r="AZ929" s="132" t="str">
        <f t="shared" si="242"/>
        <v/>
      </c>
      <c r="BA929" s="132" t="str">
        <f t="shared" si="243"/>
        <v/>
      </c>
      <c r="BB929" s="132" t="str">
        <f t="shared" si="251"/>
        <v/>
      </c>
      <c r="BC929" s="132" t="str">
        <f t="shared" si="244"/>
        <v/>
      </c>
      <c r="BD929" s="132" t="str">
        <f t="shared" si="245"/>
        <v/>
      </c>
      <c r="BE929" s="132" t="str">
        <f t="shared" si="249"/>
        <v/>
      </c>
      <c r="BF929" s="132" t="str">
        <f t="shared" si="246"/>
        <v/>
      </c>
      <c r="BG929" s="132" t="str">
        <f t="shared" si="247"/>
        <v/>
      </c>
      <c r="BI929" s="43"/>
    </row>
    <row r="930" spans="1:61" s="2" customFormat="1">
      <c r="A930" s="125" t="str">
        <f t="shared" si="235"/>
        <v/>
      </c>
      <c r="B930" s="130" t="str">
        <f t="shared" si="236"/>
        <v/>
      </c>
      <c r="C930" s="9"/>
      <c r="D930" s="125">
        <v>896</v>
      </c>
      <c r="E930" s="125" t="str">
        <f t="shared" si="237"/>
        <v/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35"/>
      <c r="AI930" s="125" t="str">
        <f t="shared" si="238"/>
        <v/>
      </c>
      <c r="AJ930" s="18"/>
      <c r="AK930" s="35"/>
      <c r="AL930" s="5"/>
      <c r="AM930" s="5"/>
      <c r="AN930" s="5"/>
      <c r="AO930" s="5"/>
      <c r="AP930" s="5"/>
      <c r="AQ930" s="133" t="str">
        <f t="shared" si="239"/>
        <v/>
      </c>
      <c r="AR930" s="133" t="str">
        <f t="shared" si="248"/>
        <v/>
      </c>
      <c r="AS930" s="7" t="str">
        <f>UPPER(IF($AH930="","",IF(COUNTIF($AS$34:$AS929,$AH930)&lt;1,$AH930,"")))</f>
        <v/>
      </c>
      <c r="AT930" s="133" t="str">
        <f t="shared" si="240"/>
        <v/>
      </c>
      <c r="AU930" s="19"/>
      <c r="AV930" s="16" t="str">
        <f t="shared" si="250"/>
        <v/>
      </c>
      <c r="AW930" s="134" t="str">
        <f t="shared" si="241"/>
        <v/>
      </c>
      <c r="AX930" s="1"/>
      <c r="AY930" s="145"/>
      <c r="AZ930" s="132" t="str">
        <f t="shared" si="242"/>
        <v/>
      </c>
      <c r="BA930" s="132" t="str">
        <f t="shared" si="243"/>
        <v/>
      </c>
      <c r="BB930" s="132" t="str">
        <f t="shared" si="251"/>
        <v/>
      </c>
      <c r="BC930" s="132" t="str">
        <f t="shared" si="244"/>
        <v/>
      </c>
      <c r="BD930" s="132" t="str">
        <f t="shared" si="245"/>
        <v/>
      </c>
      <c r="BE930" s="132" t="str">
        <f t="shared" si="249"/>
        <v/>
      </c>
      <c r="BF930" s="132" t="str">
        <f t="shared" si="246"/>
        <v/>
      </c>
      <c r="BG930" s="132" t="str">
        <f t="shared" si="247"/>
        <v/>
      </c>
      <c r="BI930" s="43"/>
    </row>
    <row r="931" spans="1:61" s="2" customFormat="1">
      <c r="A931" s="125" t="str">
        <f t="shared" ref="A931:A994" si="252">UPPER(IF($I931="","",IF($I931&lt;$D$4,$H931&amp;"O",IF($H931="M",VLOOKUP($I931,$D$4:$F$11,2,0),IF($H931="F",VLOOKUP($I931,$D$4:$F$11,3,0))))))</f>
        <v/>
      </c>
      <c r="B931" s="130" t="str">
        <f t="shared" ref="B931:B994" si="253">IF(G931="","",IF(C931="","X",E931&amp;TEXT(C931,"000")))</f>
        <v/>
      </c>
      <c r="C931" s="9"/>
      <c r="D931" s="125">
        <v>897</v>
      </c>
      <c r="E931" s="125" t="str">
        <f t="shared" ref="E931:E994" si="254">IF(COUNTA($R931:$W931)&gt;0,$H931&amp;"O",IF(COUNTA($Z931:$AB931)&gt;0,$H931&amp;"O",IF($AY931="OPEN",$H931&amp;"O",$A931)))</f>
        <v/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35"/>
      <c r="AI931" s="125" t="str">
        <f t="shared" ref="AI931:AI994" si="255">IF(AH931="","",IF(COUNTIF(AH$35:AH$1035,$AH931)&lt;4,"每隊最少4人",IF(COUNTIF(AH$35:AH$1035,AH931)&gt;6,"每隊最多6人",COUNTIF(AH$35:AH$1035,AH931))))</f>
        <v/>
      </c>
      <c r="AJ931" s="18"/>
      <c r="AK931" s="35"/>
      <c r="AL931" s="5"/>
      <c r="AM931" s="5"/>
      <c r="AN931" s="5"/>
      <c r="AO931" s="5"/>
      <c r="AP931" s="5"/>
      <c r="AQ931" s="133" t="str">
        <f t="shared" ref="AQ931:AQ994" si="256">IF($I931="","",IF(COUNTA(L931:AE931)&gt;3,"超過3項個人項目",IF(COUNTA(L931:AE931)=0,"最少選1個人項目",IF(AL931="Y",0,IF(COUNTA(AK931)=1,COUNTA(L931:AE931)*($AQ$31+$AQ$32)+$AQ$30,IF(COUNTA(AK931)=0,COUNTA(L931:AE931)*($AQ$31+$AQ$30),"Error"))))))</f>
        <v/>
      </c>
      <c r="AR931" s="133" t="str">
        <f t="shared" si="248"/>
        <v/>
      </c>
      <c r="AS931" s="7" t="str">
        <f>UPPER(IF($AH931="","",IF(COUNTIF($AS$34:$AS930,$AH931)&lt;1,$AH931,"")))</f>
        <v/>
      </c>
      <c r="AT931" s="133" t="str">
        <f t="shared" ref="AT931:AT994" si="257">IF(E931="","",IF(AJ931="",AQ931+AR931+AU931,AQ931+AR931+AU931+$AJ$34))</f>
        <v/>
      </c>
      <c r="AU931" s="19"/>
      <c r="AV931" s="16" t="str">
        <f t="shared" si="250"/>
        <v/>
      </c>
      <c r="AW931" s="134" t="str">
        <f t="shared" ref="AW931:AW994" si="258">IF(AT931="","",IF(AV931-AT931=0,"",AV931-AT931))</f>
        <v/>
      </c>
      <c r="AX931" s="1"/>
      <c r="AY931" s="145"/>
      <c r="AZ931" s="132" t="str">
        <f t="shared" ref="AZ931:AZ994" si="259">B931</f>
        <v/>
      </c>
      <c r="BA931" s="132" t="str">
        <f t="shared" ref="BA931:BA994" si="260">E931</f>
        <v/>
      </c>
      <c r="BB931" s="132" t="str">
        <f t="shared" si="251"/>
        <v/>
      </c>
      <c r="BC931" s="132" t="str">
        <f t="shared" ref="BC931:BC994" si="261">UPPER(TRIM($G931))</f>
        <v/>
      </c>
      <c r="BD931" s="132" t="str">
        <f t="shared" ref="BD931:BD994" si="262">UPPER(TRIM(CONCATENATE(L931&amp;" ",M931&amp;" ",N931&amp;" ",O931&amp;" ",P931&amp;" ",Q931&amp;" ",R931&amp;" ",S931&amp;" ",T931&amp;" ",U931&amp;" ",V931&amp;" ",W931&amp;" ",X931&amp;" ",Y931&amp;" ",Z931&amp;" ",AA931&amp;" ",AB931&amp;" ",AC931&amp;" ",AD931&amp;" ",AE931&amp;" ",AF931&amp;" ",AG931)))</f>
        <v/>
      </c>
      <c r="BE931" s="132" t="str">
        <f t="shared" si="249"/>
        <v/>
      </c>
      <c r="BF931" s="132" t="str">
        <f t="shared" ref="BF931:BF994" si="263">IF(AN931="","",UPPER(AN931))</f>
        <v/>
      </c>
      <c r="BG931" s="132" t="str">
        <f t="shared" ref="BG931:BG994" si="264">IF(AO931="","",PROPER(AO931))</f>
        <v/>
      </c>
      <c r="BI931" s="43"/>
    </row>
    <row r="932" spans="1:61" s="2" customFormat="1">
      <c r="A932" s="125" t="str">
        <f t="shared" si="252"/>
        <v/>
      </c>
      <c r="B932" s="130" t="str">
        <f t="shared" si="253"/>
        <v/>
      </c>
      <c r="C932" s="9"/>
      <c r="D932" s="125">
        <v>898</v>
      </c>
      <c r="E932" s="125" t="str">
        <f t="shared" si="254"/>
        <v/>
      </c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35"/>
      <c r="AI932" s="125" t="str">
        <f t="shared" si="255"/>
        <v/>
      </c>
      <c r="AJ932" s="18"/>
      <c r="AK932" s="35"/>
      <c r="AL932" s="5"/>
      <c r="AM932" s="5"/>
      <c r="AN932" s="5"/>
      <c r="AO932" s="5"/>
      <c r="AP932" s="5"/>
      <c r="AQ932" s="133" t="str">
        <f t="shared" si="256"/>
        <v/>
      </c>
      <c r="AR932" s="133" t="str">
        <f t="shared" ref="AR932:AR995" si="265">IF(I933="","",IF(COUNTA(AF932:AG932)&gt;1,"只可選1項接力",IF(AS932="",0,$AR$31)))</f>
        <v/>
      </c>
      <c r="AS932" s="7" t="str">
        <f>UPPER(IF($AH932="","",IF(COUNTIF($AS$34:$AS931,$AH932)&lt;1,$AH932,"")))</f>
        <v/>
      </c>
      <c r="AT932" s="133" t="str">
        <f t="shared" si="257"/>
        <v/>
      </c>
      <c r="AU932" s="19"/>
      <c r="AV932" s="16" t="str">
        <f t="shared" si="250"/>
        <v/>
      </c>
      <c r="AW932" s="134" t="str">
        <f t="shared" si="258"/>
        <v/>
      </c>
      <c r="AX932" s="1"/>
      <c r="AY932" s="145"/>
      <c r="AZ932" s="132" t="str">
        <f t="shared" si="259"/>
        <v/>
      </c>
      <c r="BA932" s="132" t="str">
        <f t="shared" si="260"/>
        <v/>
      </c>
      <c r="BB932" s="132" t="str">
        <f t="shared" si="251"/>
        <v/>
      </c>
      <c r="BC932" s="132" t="str">
        <f t="shared" si="261"/>
        <v/>
      </c>
      <c r="BD932" s="132" t="str">
        <f t="shared" si="262"/>
        <v/>
      </c>
      <c r="BE932" s="132" t="str">
        <f t="shared" ref="BE932:BE995" si="266">IF(AH932="","",UPPER(AH932))</f>
        <v/>
      </c>
      <c r="BF932" s="132" t="str">
        <f t="shared" si="263"/>
        <v/>
      </c>
      <c r="BG932" s="132" t="str">
        <f t="shared" si="264"/>
        <v/>
      </c>
      <c r="BI932" s="43"/>
    </row>
    <row r="933" spans="1:61" s="2" customFormat="1">
      <c r="A933" s="125" t="str">
        <f t="shared" si="252"/>
        <v/>
      </c>
      <c r="B933" s="130" t="str">
        <f t="shared" si="253"/>
        <v/>
      </c>
      <c r="C933" s="9"/>
      <c r="D933" s="125">
        <v>899</v>
      </c>
      <c r="E933" s="125" t="str">
        <f t="shared" si="254"/>
        <v/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35"/>
      <c r="AI933" s="125" t="str">
        <f t="shared" si="255"/>
        <v/>
      </c>
      <c r="AJ933" s="18"/>
      <c r="AK933" s="35"/>
      <c r="AL933" s="5"/>
      <c r="AM933" s="5"/>
      <c r="AN933" s="5"/>
      <c r="AO933" s="5"/>
      <c r="AP933" s="5"/>
      <c r="AQ933" s="133" t="str">
        <f t="shared" si="256"/>
        <v/>
      </c>
      <c r="AR933" s="133" t="str">
        <f t="shared" si="265"/>
        <v/>
      </c>
      <c r="AS933" s="7" t="str">
        <f>UPPER(IF($AH933="","",IF(COUNTIF($AS$34:$AS932,$AH933)&lt;1,$AH933,"")))</f>
        <v/>
      </c>
      <c r="AT933" s="133" t="str">
        <f t="shared" si="257"/>
        <v/>
      </c>
      <c r="AU933" s="19"/>
      <c r="AV933" s="16" t="str">
        <f t="shared" ref="AV933:AV996" si="267">IF(AT933="","",AT933)</f>
        <v/>
      </c>
      <c r="AW933" s="134" t="str">
        <f t="shared" si="258"/>
        <v/>
      </c>
      <c r="AX933" s="1"/>
      <c r="AY933" s="145"/>
      <c r="AZ933" s="132" t="str">
        <f t="shared" si="259"/>
        <v/>
      </c>
      <c r="BA933" s="132" t="str">
        <f t="shared" si="260"/>
        <v/>
      </c>
      <c r="BB933" s="132" t="str">
        <f t="shared" si="251"/>
        <v/>
      </c>
      <c r="BC933" s="132" t="str">
        <f t="shared" si="261"/>
        <v/>
      </c>
      <c r="BD933" s="132" t="str">
        <f t="shared" si="262"/>
        <v/>
      </c>
      <c r="BE933" s="132" t="str">
        <f t="shared" si="266"/>
        <v/>
      </c>
      <c r="BF933" s="132" t="str">
        <f t="shared" si="263"/>
        <v/>
      </c>
      <c r="BG933" s="132" t="str">
        <f t="shared" si="264"/>
        <v/>
      </c>
      <c r="BI933" s="43"/>
    </row>
    <row r="934" spans="1:61" s="2" customFormat="1">
      <c r="A934" s="125" t="str">
        <f t="shared" si="252"/>
        <v/>
      </c>
      <c r="B934" s="130" t="str">
        <f t="shared" si="253"/>
        <v/>
      </c>
      <c r="C934" s="9"/>
      <c r="D934" s="125">
        <v>900</v>
      </c>
      <c r="E934" s="125" t="str">
        <f t="shared" si="254"/>
        <v/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35"/>
      <c r="AI934" s="125" t="str">
        <f t="shared" si="255"/>
        <v/>
      </c>
      <c r="AJ934" s="18"/>
      <c r="AK934" s="35"/>
      <c r="AL934" s="5"/>
      <c r="AM934" s="5"/>
      <c r="AN934" s="5"/>
      <c r="AO934" s="5"/>
      <c r="AP934" s="5"/>
      <c r="AQ934" s="133" t="str">
        <f t="shared" si="256"/>
        <v/>
      </c>
      <c r="AR934" s="133" t="str">
        <f t="shared" si="265"/>
        <v/>
      </c>
      <c r="AS934" s="7" t="str">
        <f>UPPER(IF($AH934="","",IF(COUNTIF($AS$34:$AS933,$AH934)&lt;1,$AH934,"")))</f>
        <v/>
      </c>
      <c r="AT934" s="133" t="str">
        <f t="shared" si="257"/>
        <v/>
      </c>
      <c r="AU934" s="19"/>
      <c r="AV934" s="16" t="str">
        <f t="shared" si="267"/>
        <v/>
      </c>
      <c r="AW934" s="134" t="str">
        <f t="shared" si="258"/>
        <v/>
      </c>
      <c r="AX934" s="1"/>
      <c r="AY934" s="145"/>
      <c r="AZ934" s="132" t="str">
        <f t="shared" si="259"/>
        <v/>
      </c>
      <c r="BA934" s="132" t="str">
        <f t="shared" si="260"/>
        <v/>
      </c>
      <c r="BB934" s="132" t="str">
        <f t="shared" si="251"/>
        <v/>
      </c>
      <c r="BC934" s="132" t="str">
        <f t="shared" si="261"/>
        <v/>
      </c>
      <c r="BD934" s="132" t="str">
        <f t="shared" si="262"/>
        <v/>
      </c>
      <c r="BE934" s="132" t="str">
        <f t="shared" si="266"/>
        <v/>
      </c>
      <c r="BF934" s="132" t="str">
        <f t="shared" si="263"/>
        <v/>
      </c>
      <c r="BG934" s="132" t="str">
        <f t="shared" si="264"/>
        <v/>
      </c>
      <c r="BI934" s="43"/>
    </row>
    <row r="935" spans="1:61" s="2" customFormat="1">
      <c r="A935" s="125" t="str">
        <f t="shared" si="252"/>
        <v/>
      </c>
      <c r="B935" s="130" t="str">
        <f t="shared" si="253"/>
        <v/>
      </c>
      <c r="C935" s="9"/>
      <c r="D935" s="125">
        <v>901</v>
      </c>
      <c r="E935" s="125" t="str">
        <f t="shared" si="254"/>
        <v/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35"/>
      <c r="AI935" s="125" t="str">
        <f t="shared" si="255"/>
        <v/>
      </c>
      <c r="AJ935" s="18"/>
      <c r="AK935" s="35"/>
      <c r="AL935" s="5"/>
      <c r="AM935" s="5"/>
      <c r="AN935" s="5"/>
      <c r="AO935" s="5"/>
      <c r="AP935" s="5"/>
      <c r="AQ935" s="133" t="str">
        <f t="shared" si="256"/>
        <v/>
      </c>
      <c r="AR935" s="133" t="str">
        <f t="shared" si="265"/>
        <v/>
      </c>
      <c r="AS935" s="7" t="str">
        <f>UPPER(IF($AH935="","",IF(COUNTIF($AS$34:$AS934,$AH935)&lt;1,$AH935,"")))</f>
        <v/>
      </c>
      <c r="AT935" s="133" t="str">
        <f t="shared" si="257"/>
        <v/>
      </c>
      <c r="AU935" s="19"/>
      <c r="AV935" s="16" t="str">
        <f t="shared" si="267"/>
        <v/>
      </c>
      <c r="AW935" s="134" t="str">
        <f t="shared" si="258"/>
        <v/>
      </c>
      <c r="AX935" s="1"/>
      <c r="AY935" s="145"/>
      <c r="AZ935" s="132" t="str">
        <f t="shared" si="259"/>
        <v/>
      </c>
      <c r="BA935" s="132" t="str">
        <f t="shared" si="260"/>
        <v/>
      </c>
      <c r="BB935" s="132" t="str">
        <f t="shared" si="251"/>
        <v/>
      </c>
      <c r="BC935" s="132" t="str">
        <f t="shared" si="261"/>
        <v/>
      </c>
      <c r="BD935" s="132" t="str">
        <f t="shared" si="262"/>
        <v/>
      </c>
      <c r="BE935" s="132" t="str">
        <f t="shared" si="266"/>
        <v/>
      </c>
      <c r="BF935" s="132" t="str">
        <f t="shared" si="263"/>
        <v/>
      </c>
      <c r="BG935" s="132" t="str">
        <f t="shared" si="264"/>
        <v/>
      </c>
      <c r="BI935" s="43"/>
    </row>
    <row r="936" spans="1:61" s="2" customFormat="1">
      <c r="A936" s="125" t="str">
        <f t="shared" si="252"/>
        <v/>
      </c>
      <c r="B936" s="130" t="str">
        <f t="shared" si="253"/>
        <v/>
      </c>
      <c r="C936" s="9"/>
      <c r="D936" s="125">
        <v>902</v>
      </c>
      <c r="E936" s="125" t="str">
        <f t="shared" si="254"/>
        <v/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35"/>
      <c r="AI936" s="125" t="str">
        <f t="shared" si="255"/>
        <v/>
      </c>
      <c r="AJ936" s="18"/>
      <c r="AK936" s="35"/>
      <c r="AL936" s="5"/>
      <c r="AM936" s="5"/>
      <c r="AN936" s="5"/>
      <c r="AO936" s="5"/>
      <c r="AP936" s="5"/>
      <c r="AQ936" s="133" t="str">
        <f t="shared" si="256"/>
        <v/>
      </c>
      <c r="AR936" s="133" t="str">
        <f t="shared" si="265"/>
        <v/>
      </c>
      <c r="AS936" s="7" t="str">
        <f>UPPER(IF($AH936="","",IF(COUNTIF($AS$34:$AS935,$AH936)&lt;1,$AH936,"")))</f>
        <v/>
      </c>
      <c r="AT936" s="133" t="str">
        <f t="shared" si="257"/>
        <v/>
      </c>
      <c r="AU936" s="19"/>
      <c r="AV936" s="16" t="str">
        <f t="shared" si="267"/>
        <v/>
      </c>
      <c r="AW936" s="134" t="str">
        <f t="shared" si="258"/>
        <v/>
      </c>
      <c r="AX936" s="1"/>
      <c r="AY936" s="145"/>
      <c r="AZ936" s="132" t="str">
        <f t="shared" si="259"/>
        <v/>
      </c>
      <c r="BA936" s="132" t="str">
        <f t="shared" si="260"/>
        <v/>
      </c>
      <c r="BB936" s="132" t="str">
        <f t="shared" si="251"/>
        <v/>
      </c>
      <c r="BC936" s="132" t="str">
        <f t="shared" si="261"/>
        <v/>
      </c>
      <c r="BD936" s="132" t="str">
        <f t="shared" si="262"/>
        <v/>
      </c>
      <c r="BE936" s="132" t="str">
        <f t="shared" si="266"/>
        <v/>
      </c>
      <c r="BF936" s="132" t="str">
        <f t="shared" si="263"/>
        <v/>
      </c>
      <c r="BG936" s="132" t="str">
        <f t="shared" si="264"/>
        <v/>
      </c>
      <c r="BI936" s="43"/>
    </row>
    <row r="937" spans="1:61" s="2" customFormat="1">
      <c r="A937" s="125" t="str">
        <f t="shared" si="252"/>
        <v/>
      </c>
      <c r="B937" s="130" t="str">
        <f t="shared" si="253"/>
        <v/>
      </c>
      <c r="C937" s="9"/>
      <c r="D937" s="125">
        <v>903</v>
      </c>
      <c r="E937" s="125" t="str">
        <f t="shared" si="254"/>
        <v/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35"/>
      <c r="AI937" s="125" t="str">
        <f t="shared" si="255"/>
        <v/>
      </c>
      <c r="AJ937" s="18"/>
      <c r="AK937" s="35"/>
      <c r="AL937" s="5"/>
      <c r="AM937" s="5"/>
      <c r="AN937" s="5"/>
      <c r="AO937" s="5"/>
      <c r="AP937" s="5"/>
      <c r="AQ937" s="133" t="str">
        <f t="shared" si="256"/>
        <v/>
      </c>
      <c r="AR937" s="133" t="str">
        <f t="shared" si="265"/>
        <v/>
      </c>
      <c r="AS937" s="7" t="str">
        <f>UPPER(IF($AH937="","",IF(COUNTIF($AS$34:$AS936,$AH937)&lt;1,$AH937,"")))</f>
        <v/>
      </c>
      <c r="AT937" s="133" t="str">
        <f t="shared" si="257"/>
        <v/>
      </c>
      <c r="AU937" s="19"/>
      <c r="AV937" s="16" t="str">
        <f t="shared" si="267"/>
        <v/>
      </c>
      <c r="AW937" s="134" t="str">
        <f t="shared" si="258"/>
        <v/>
      </c>
      <c r="AX937" s="1"/>
      <c r="AY937" s="145"/>
      <c r="AZ937" s="132" t="str">
        <f t="shared" si="259"/>
        <v/>
      </c>
      <c r="BA937" s="132" t="str">
        <f t="shared" si="260"/>
        <v/>
      </c>
      <c r="BB937" s="132" t="str">
        <f t="shared" si="251"/>
        <v/>
      </c>
      <c r="BC937" s="132" t="str">
        <f t="shared" si="261"/>
        <v/>
      </c>
      <c r="BD937" s="132" t="str">
        <f t="shared" si="262"/>
        <v/>
      </c>
      <c r="BE937" s="132" t="str">
        <f t="shared" si="266"/>
        <v/>
      </c>
      <c r="BF937" s="132" t="str">
        <f t="shared" si="263"/>
        <v/>
      </c>
      <c r="BG937" s="132" t="str">
        <f t="shared" si="264"/>
        <v/>
      </c>
      <c r="BI937" s="43"/>
    </row>
    <row r="938" spans="1:61" s="2" customFormat="1">
      <c r="A938" s="125" t="str">
        <f t="shared" si="252"/>
        <v/>
      </c>
      <c r="B938" s="130" t="str">
        <f t="shared" si="253"/>
        <v/>
      </c>
      <c r="C938" s="9"/>
      <c r="D938" s="125">
        <v>904</v>
      </c>
      <c r="E938" s="125" t="str">
        <f t="shared" si="254"/>
        <v/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35"/>
      <c r="AI938" s="125" t="str">
        <f t="shared" si="255"/>
        <v/>
      </c>
      <c r="AJ938" s="18"/>
      <c r="AK938" s="35"/>
      <c r="AL938" s="5"/>
      <c r="AM938" s="5"/>
      <c r="AN938" s="5"/>
      <c r="AO938" s="5"/>
      <c r="AP938" s="5"/>
      <c r="AQ938" s="133" t="str">
        <f t="shared" si="256"/>
        <v/>
      </c>
      <c r="AR938" s="133" t="str">
        <f t="shared" si="265"/>
        <v/>
      </c>
      <c r="AS938" s="7" t="str">
        <f>UPPER(IF($AH938="","",IF(COUNTIF($AS$34:$AS937,$AH938)&lt;1,$AH938,"")))</f>
        <v/>
      </c>
      <c r="AT938" s="133" t="str">
        <f t="shared" si="257"/>
        <v/>
      </c>
      <c r="AU938" s="19"/>
      <c r="AV938" s="16" t="str">
        <f t="shared" si="267"/>
        <v/>
      </c>
      <c r="AW938" s="134" t="str">
        <f t="shared" si="258"/>
        <v/>
      </c>
      <c r="AX938" s="1"/>
      <c r="AY938" s="145"/>
      <c r="AZ938" s="132" t="str">
        <f t="shared" si="259"/>
        <v/>
      </c>
      <c r="BA938" s="132" t="str">
        <f t="shared" si="260"/>
        <v/>
      </c>
      <c r="BB938" s="132" t="str">
        <f t="shared" si="251"/>
        <v/>
      </c>
      <c r="BC938" s="132" t="str">
        <f t="shared" si="261"/>
        <v/>
      </c>
      <c r="BD938" s="132" t="str">
        <f t="shared" si="262"/>
        <v/>
      </c>
      <c r="BE938" s="132" t="str">
        <f t="shared" si="266"/>
        <v/>
      </c>
      <c r="BF938" s="132" t="str">
        <f t="shared" si="263"/>
        <v/>
      </c>
      <c r="BG938" s="132" t="str">
        <f t="shared" si="264"/>
        <v/>
      </c>
      <c r="BI938" s="43"/>
    </row>
    <row r="939" spans="1:61" s="2" customFormat="1">
      <c r="A939" s="125" t="str">
        <f t="shared" si="252"/>
        <v/>
      </c>
      <c r="B939" s="130" t="str">
        <f t="shared" si="253"/>
        <v/>
      </c>
      <c r="C939" s="9"/>
      <c r="D939" s="125">
        <v>905</v>
      </c>
      <c r="E939" s="125" t="str">
        <f t="shared" si="254"/>
        <v/>
      </c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35"/>
      <c r="AI939" s="125" t="str">
        <f t="shared" si="255"/>
        <v/>
      </c>
      <c r="AJ939" s="18"/>
      <c r="AK939" s="35"/>
      <c r="AL939" s="5"/>
      <c r="AM939" s="5"/>
      <c r="AN939" s="5"/>
      <c r="AO939" s="5"/>
      <c r="AP939" s="5"/>
      <c r="AQ939" s="133" t="str">
        <f t="shared" si="256"/>
        <v/>
      </c>
      <c r="AR939" s="133" t="str">
        <f t="shared" si="265"/>
        <v/>
      </c>
      <c r="AS939" s="7" t="str">
        <f>UPPER(IF($AH939="","",IF(COUNTIF($AS$34:$AS938,$AH939)&lt;1,$AH939,"")))</f>
        <v/>
      </c>
      <c r="AT939" s="133" t="str">
        <f t="shared" si="257"/>
        <v/>
      </c>
      <c r="AU939" s="19"/>
      <c r="AV939" s="16" t="str">
        <f t="shared" si="267"/>
        <v/>
      </c>
      <c r="AW939" s="134" t="str">
        <f t="shared" si="258"/>
        <v/>
      </c>
      <c r="AX939" s="1"/>
      <c r="AY939" s="145"/>
      <c r="AZ939" s="132" t="str">
        <f t="shared" si="259"/>
        <v/>
      </c>
      <c r="BA939" s="132" t="str">
        <f t="shared" si="260"/>
        <v/>
      </c>
      <c r="BB939" s="132" t="str">
        <f t="shared" si="251"/>
        <v/>
      </c>
      <c r="BC939" s="132" t="str">
        <f t="shared" si="261"/>
        <v/>
      </c>
      <c r="BD939" s="132" t="str">
        <f t="shared" si="262"/>
        <v/>
      </c>
      <c r="BE939" s="132" t="str">
        <f t="shared" si="266"/>
        <v/>
      </c>
      <c r="BF939" s="132" t="str">
        <f t="shared" si="263"/>
        <v/>
      </c>
      <c r="BG939" s="132" t="str">
        <f t="shared" si="264"/>
        <v/>
      </c>
      <c r="BI939" s="43"/>
    </row>
    <row r="940" spans="1:61" s="2" customFormat="1">
      <c r="A940" s="125" t="str">
        <f t="shared" si="252"/>
        <v/>
      </c>
      <c r="B940" s="130" t="str">
        <f t="shared" si="253"/>
        <v/>
      </c>
      <c r="C940" s="9"/>
      <c r="D940" s="125">
        <v>906</v>
      </c>
      <c r="E940" s="125" t="str">
        <f t="shared" si="254"/>
        <v/>
      </c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35"/>
      <c r="AI940" s="125" t="str">
        <f t="shared" si="255"/>
        <v/>
      </c>
      <c r="AJ940" s="18"/>
      <c r="AK940" s="35"/>
      <c r="AL940" s="5"/>
      <c r="AM940" s="5"/>
      <c r="AN940" s="5"/>
      <c r="AO940" s="5"/>
      <c r="AP940" s="5"/>
      <c r="AQ940" s="133" t="str">
        <f t="shared" si="256"/>
        <v/>
      </c>
      <c r="AR940" s="133" t="str">
        <f t="shared" si="265"/>
        <v/>
      </c>
      <c r="AS940" s="7" t="str">
        <f>UPPER(IF($AH940="","",IF(COUNTIF($AS$34:$AS939,$AH940)&lt;1,$AH940,"")))</f>
        <v/>
      </c>
      <c r="AT940" s="133" t="str">
        <f t="shared" si="257"/>
        <v/>
      </c>
      <c r="AU940" s="19"/>
      <c r="AV940" s="16" t="str">
        <f t="shared" si="267"/>
        <v/>
      </c>
      <c r="AW940" s="134" t="str">
        <f t="shared" si="258"/>
        <v/>
      </c>
      <c r="AX940" s="1"/>
      <c r="AY940" s="145"/>
      <c r="AZ940" s="132" t="str">
        <f t="shared" si="259"/>
        <v/>
      </c>
      <c r="BA940" s="132" t="str">
        <f t="shared" si="260"/>
        <v/>
      </c>
      <c r="BB940" s="132" t="str">
        <f t="shared" si="251"/>
        <v/>
      </c>
      <c r="BC940" s="132" t="str">
        <f t="shared" si="261"/>
        <v/>
      </c>
      <c r="BD940" s="132" t="str">
        <f t="shared" si="262"/>
        <v/>
      </c>
      <c r="BE940" s="132" t="str">
        <f t="shared" si="266"/>
        <v/>
      </c>
      <c r="BF940" s="132" t="str">
        <f t="shared" si="263"/>
        <v/>
      </c>
      <c r="BG940" s="132" t="str">
        <f t="shared" si="264"/>
        <v/>
      </c>
      <c r="BI940" s="43"/>
    </row>
    <row r="941" spans="1:61" s="2" customFormat="1">
      <c r="A941" s="125" t="str">
        <f t="shared" si="252"/>
        <v/>
      </c>
      <c r="B941" s="130" t="str">
        <f t="shared" si="253"/>
        <v/>
      </c>
      <c r="C941" s="9"/>
      <c r="D941" s="125">
        <v>907</v>
      </c>
      <c r="E941" s="125" t="str">
        <f t="shared" si="254"/>
        <v/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35"/>
      <c r="AI941" s="125" t="str">
        <f t="shared" si="255"/>
        <v/>
      </c>
      <c r="AJ941" s="18"/>
      <c r="AK941" s="35"/>
      <c r="AL941" s="5"/>
      <c r="AM941" s="5"/>
      <c r="AN941" s="5"/>
      <c r="AO941" s="5"/>
      <c r="AP941" s="5"/>
      <c r="AQ941" s="133" t="str">
        <f t="shared" si="256"/>
        <v/>
      </c>
      <c r="AR941" s="133" t="str">
        <f t="shared" si="265"/>
        <v/>
      </c>
      <c r="AS941" s="7" t="str">
        <f>UPPER(IF($AH941="","",IF(COUNTIF($AS$34:$AS940,$AH941)&lt;1,$AH941,"")))</f>
        <v/>
      </c>
      <c r="AT941" s="133" t="str">
        <f t="shared" si="257"/>
        <v/>
      </c>
      <c r="AU941" s="19"/>
      <c r="AV941" s="16" t="str">
        <f t="shared" si="267"/>
        <v/>
      </c>
      <c r="AW941" s="134" t="str">
        <f t="shared" si="258"/>
        <v/>
      </c>
      <c r="AX941" s="1"/>
      <c r="AY941" s="145"/>
      <c r="AZ941" s="132" t="str">
        <f t="shared" si="259"/>
        <v/>
      </c>
      <c r="BA941" s="132" t="str">
        <f t="shared" si="260"/>
        <v/>
      </c>
      <c r="BB941" s="132" t="str">
        <f t="shared" si="251"/>
        <v/>
      </c>
      <c r="BC941" s="132" t="str">
        <f t="shared" si="261"/>
        <v/>
      </c>
      <c r="BD941" s="132" t="str">
        <f t="shared" si="262"/>
        <v/>
      </c>
      <c r="BE941" s="132" t="str">
        <f t="shared" si="266"/>
        <v/>
      </c>
      <c r="BF941" s="132" t="str">
        <f t="shared" si="263"/>
        <v/>
      </c>
      <c r="BG941" s="132" t="str">
        <f t="shared" si="264"/>
        <v/>
      </c>
      <c r="BI941" s="43"/>
    </row>
    <row r="942" spans="1:61" s="2" customFormat="1">
      <c r="A942" s="125" t="str">
        <f t="shared" si="252"/>
        <v/>
      </c>
      <c r="B942" s="130" t="str">
        <f t="shared" si="253"/>
        <v/>
      </c>
      <c r="C942" s="9"/>
      <c r="D942" s="125">
        <v>908</v>
      </c>
      <c r="E942" s="125" t="str">
        <f t="shared" si="254"/>
        <v/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35"/>
      <c r="AI942" s="125" t="str">
        <f t="shared" si="255"/>
        <v/>
      </c>
      <c r="AJ942" s="18"/>
      <c r="AK942" s="35"/>
      <c r="AL942" s="5"/>
      <c r="AM942" s="5"/>
      <c r="AN942" s="5"/>
      <c r="AO942" s="5"/>
      <c r="AP942" s="5"/>
      <c r="AQ942" s="133" t="str">
        <f t="shared" si="256"/>
        <v/>
      </c>
      <c r="AR942" s="133" t="str">
        <f t="shared" si="265"/>
        <v/>
      </c>
      <c r="AS942" s="7" t="str">
        <f>UPPER(IF($AH942="","",IF(COUNTIF($AS$34:$AS941,$AH942)&lt;1,$AH942,"")))</f>
        <v/>
      </c>
      <c r="AT942" s="133" t="str">
        <f t="shared" si="257"/>
        <v/>
      </c>
      <c r="AU942" s="19"/>
      <c r="AV942" s="16" t="str">
        <f t="shared" si="267"/>
        <v/>
      </c>
      <c r="AW942" s="134" t="str">
        <f t="shared" si="258"/>
        <v/>
      </c>
      <c r="AX942" s="1"/>
      <c r="AY942" s="145"/>
      <c r="AZ942" s="132" t="str">
        <f t="shared" si="259"/>
        <v/>
      </c>
      <c r="BA942" s="132" t="str">
        <f t="shared" si="260"/>
        <v/>
      </c>
      <c r="BB942" s="132" t="str">
        <f t="shared" si="251"/>
        <v/>
      </c>
      <c r="BC942" s="132" t="str">
        <f t="shared" si="261"/>
        <v/>
      </c>
      <c r="BD942" s="132" t="str">
        <f t="shared" si="262"/>
        <v/>
      </c>
      <c r="BE942" s="132" t="str">
        <f t="shared" si="266"/>
        <v/>
      </c>
      <c r="BF942" s="132" t="str">
        <f t="shared" si="263"/>
        <v/>
      </c>
      <c r="BG942" s="132" t="str">
        <f t="shared" si="264"/>
        <v/>
      </c>
      <c r="BI942" s="43"/>
    </row>
    <row r="943" spans="1:61" s="2" customFormat="1">
      <c r="A943" s="125" t="str">
        <f t="shared" si="252"/>
        <v/>
      </c>
      <c r="B943" s="130" t="str">
        <f t="shared" si="253"/>
        <v/>
      </c>
      <c r="C943" s="9"/>
      <c r="D943" s="125">
        <v>909</v>
      </c>
      <c r="E943" s="125" t="str">
        <f t="shared" si="254"/>
        <v/>
      </c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35"/>
      <c r="AI943" s="125" t="str">
        <f t="shared" si="255"/>
        <v/>
      </c>
      <c r="AJ943" s="18"/>
      <c r="AK943" s="35"/>
      <c r="AL943" s="5"/>
      <c r="AM943" s="5"/>
      <c r="AN943" s="5"/>
      <c r="AO943" s="5"/>
      <c r="AP943" s="5"/>
      <c r="AQ943" s="133" t="str">
        <f t="shared" si="256"/>
        <v/>
      </c>
      <c r="AR943" s="133" t="str">
        <f t="shared" si="265"/>
        <v/>
      </c>
      <c r="AS943" s="7" t="str">
        <f>UPPER(IF($AH943="","",IF(COUNTIF($AS$34:$AS942,$AH943)&lt;1,$AH943,"")))</f>
        <v/>
      </c>
      <c r="AT943" s="133" t="str">
        <f t="shared" si="257"/>
        <v/>
      </c>
      <c r="AU943" s="19"/>
      <c r="AV943" s="16" t="str">
        <f t="shared" si="267"/>
        <v/>
      </c>
      <c r="AW943" s="134" t="str">
        <f t="shared" si="258"/>
        <v/>
      </c>
      <c r="AX943" s="1"/>
      <c r="AY943" s="145"/>
      <c r="AZ943" s="132" t="str">
        <f t="shared" si="259"/>
        <v/>
      </c>
      <c r="BA943" s="132" t="str">
        <f t="shared" si="260"/>
        <v/>
      </c>
      <c r="BB943" s="132" t="str">
        <f t="shared" si="251"/>
        <v/>
      </c>
      <c r="BC943" s="132" t="str">
        <f t="shared" si="261"/>
        <v/>
      </c>
      <c r="BD943" s="132" t="str">
        <f t="shared" si="262"/>
        <v/>
      </c>
      <c r="BE943" s="132" t="str">
        <f t="shared" si="266"/>
        <v/>
      </c>
      <c r="BF943" s="132" t="str">
        <f t="shared" si="263"/>
        <v/>
      </c>
      <c r="BG943" s="132" t="str">
        <f t="shared" si="264"/>
        <v/>
      </c>
      <c r="BI943" s="43"/>
    </row>
    <row r="944" spans="1:61" s="2" customFormat="1">
      <c r="A944" s="125" t="str">
        <f t="shared" si="252"/>
        <v/>
      </c>
      <c r="B944" s="130" t="str">
        <f t="shared" si="253"/>
        <v/>
      </c>
      <c r="C944" s="9"/>
      <c r="D944" s="125">
        <v>910</v>
      </c>
      <c r="E944" s="125" t="str">
        <f t="shared" si="254"/>
        <v/>
      </c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35"/>
      <c r="AI944" s="125" t="str">
        <f t="shared" si="255"/>
        <v/>
      </c>
      <c r="AJ944" s="18"/>
      <c r="AK944" s="35"/>
      <c r="AL944" s="5"/>
      <c r="AM944" s="5"/>
      <c r="AN944" s="5"/>
      <c r="AO944" s="5"/>
      <c r="AP944" s="5"/>
      <c r="AQ944" s="133" t="str">
        <f t="shared" si="256"/>
        <v/>
      </c>
      <c r="AR944" s="133" t="str">
        <f t="shared" si="265"/>
        <v/>
      </c>
      <c r="AS944" s="7" t="str">
        <f>UPPER(IF($AH944="","",IF(COUNTIF($AS$34:$AS943,$AH944)&lt;1,$AH944,"")))</f>
        <v/>
      </c>
      <c r="AT944" s="133" t="str">
        <f t="shared" si="257"/>
        <v/>
      </c>
      <c r="AU944" s="19"/>
      <c r="AV944" s="16" t="str">
        <f t="shared" si="267"/>
        <v/>
      </c>
      <c r="AW944" s="134" t="str">
        <f t="shared" si="258"/>
        <v/>
      </c>
      <c r="AX944" s="1"/>
      <c r="AY944" s="145"/>
      <c r="AZ944" s="132" t="str">
        <f t="shared" si="259"/>
        <v/>
      </c>
      <c r="BA944" s="132" t="str">
        <f t="shared" si="260"/>
        <v/>
      </c>
      <c r="BB944" s="132" t="str">
        <f t="shared" ref="BB944:BB1007" si="268">SUBSTITUTE(F944," ","")</f>
        <v/>
      </c>
      <c r="BC944" s="132" t="str">
        <f t="shared" si="261"/>
        <v/>
      </c>
      <c r="BD944" s="132" t="str">
        <f t="shared" si="262"/>
        <v/>
      </c>
      <c r="BE944" s="132" t="str">
        <f t="shared" si="266"/>
        <v/>
      </c>
      <c r="BF944" s="132" t="str">
        <f t="shared" si="263"/>
        <v/>
      </c>
      <c r="BG944" s="132" t="str">
        <f t="shared" si="264"/>
        <v/>
      </c>
      <c r="BI944" s="43"/>
    </row>
    <row r="945" spans="1:61" s="2" customFormat="1">
      <c r="A945" s="125" t="str">
        <f t="shared" si="252"/>
        <v/>
      </c>
      <c r="B945" s="130" t="str">
        <f t="shared" si="253"/>
        <v/>
      </c>
      <c r="C945" s="9"/>
      <c r="D945" s="125">
        <v>911</v>
      </c>
      <c r="E945" s="125" t="str">
        <f t="shared" si="254"/>
        <v/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35"/>
      <c r="AI945" s="125" t="str">
        <f t="shared" si="255"/>
        <v/>
      </c>
      <c r="AJ945" s="18"/>
      <c r="AK945" s="35"/>
      <c r="AL945" s="5"/>
      <c r="AM945" s="5"/>
      <c r="AN945" s="5"/>
      <c r="AO945" s="5"/>
      <c r="AP945" s="5"/>
      <c r="AQ945" s="133" t="str">
        <f t="shared" si="256"/>
        <v/>
      </c>
      <c r="AR945" s="133" t="str">
        <f t="shared" si="265"/>
        <v/>
      </c>
      <c r="AS945" s="7" t="str">
        <f>UPPER(IF($AH945="","",IF(COUNTIF($AS$34:$AS944,$AH945)&lt;1,$AH945,"")))</f>
        <v/>
      </c>
      <c r="AT945" s="133" t="str">
        <f t="shared" si="257"/>
        <v/>
      </c>
      <c r="AU945" s="19"/>
      <c r="AV945" s="16" t="str">
        <f t="shared" si="267"/>
        <v/>
      </c>
      <c r="AW945" s="134" t="str">
        <f t="shared" si="258"/>
        <v/>
      </c>
      <c r="AX945" s="1"/>
      <c r="AY945" s="145"/>
      <c r="AZ945" s="132" t="str">
        <f t="shared" si="259"/>
        <v/>
      </c>
      <c r="BA945" s="132" t="str">
        <f t="shared" si="260"/>
        <v/>
      </c>
      <c r="BB945" s="132" t="str">
        <f t="shared" si="268"/>
        <v/>
      </c>
      <c r="BC945" s="132" t="str">
        <f t="shared" si="261"/>
        <v/>
      </c>
      <c r="BD945" s="132" t="str">
        <f t="shared" si="262"/>
        <v/>
      </c>
      <c r="BE945" s="132" t="str">
        <f t="shared" si="266"/>
        <v/>
      </c>
      <c r="BF945" s="132" t="str">
        <f t="shared" si="263"/>
        <v/>
      </c>
      <c r="BG945" s="132" t="str">
        <f t="shared" si="264"/>
        <v/>
      </c>
      <c r="BI945" s="43"/>
    </row>
    <row r="946" spans="1:61" s="2" customFormat="1">
      <c r="A946" s="125" t="str">
        <f t="shared" si="252"/>
        <v/>
      </c>
      <c r="B946" s="130" t="str">
        <f t="shared" si="253"/>
        <v/>
      </c>
      <c r="C946" s="9"/>
      <c r="D946" s="125">
        <v>912</v>
      </c>
      <c r="E946" s="125" t="str">
        <f t="shared" si="254"/>
        <v/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35"/>
      <c r="AI946" s="125" t="str">
        <f t="shared" si="255"/>
        <v/>
      </c>
      <c r="AJ946" s="18"/>
      <c r="AK946" s="35"/>
      <c r="AL946" s="5"/>
      <c r="AM946" s="5"/>
      <c r="AN946" s="5"/>
      <c r="AO946" s="5"/>
      <c r="AP946" s="5"/>
      <c r="AQ946" s="133" t="str">
        <f t="shared" si="256"/>
        <v/>
      </c>
      <c r="AR946" s="133" t="str">
        <f t="shared" si="265"/>
        <v/>
      </c>
      <c r="AS946" s="7" t="str">
        <f>UPPER(IF($AH946="","",IF(COUNTIF($AS$34:$AS945,$AH946)&lt;1,$AH946,"")))</f>
        <v/>
      </c>
      <c r="AT946" s="133" t="str">
        <f t="shared" si="257"/>
        <v/>
      </c>
      <c r="AU946" s="19"/>
      <c r="AV946" s="16" t="str">
        <f t="shared" si="267"/>
        <v/>
      </c>
      <c r="AW946" s="134" t="str">
        <f t="shared" si="258"/>
        <v/>
      </c>
      <c r="AX946" s="1"/>
      <c r="AY946" s="145"/>
      <c r="AZ946" s="132" t="str">
        <f t="shared" si="259"/>
        <v/>
      </c>
      <c r="BA946" s="132" t="str">
        <f t="shared" si="260"/>
        <v/>
      </c>
      <c r="BB946" s="132" t="str">
        <f t="shared" si="268"/>
        <v/>
      </c>
      <c r="BC946" s="132" t="str">
        <f t="shared" si="261"/>
        <v/>
      </c>
      <c r="BD946" s="132" t="str">
        <f t="shared" si="262"/>
        <v/>
      </c>
      <c r="BE946" s="132" t="str">
        <f t="shared" si="266"/>
        <v/>
      </c>
      <c r="BF946" s="132" t="str">
        <f t="shared" si="263"/>
        <v/>
      </c>
      <c r="BG946" s="132" t="str">
        <f t="shared" si="264"/>
        <v/>
      </c>
      <c r="BI946" s="43"/>
    </row>
    <row r="947" spans="1:61" s="2" customFormat="1">
      <c r="A947" s="125" t="str">
        <f t="shared" si="252"/>
        <v/>
      </c>
      <c r="B947" s="130" t="str">
        <f t="shared" si="253"/>
        <v/>
      </c>
      <c r="C947" s="9"/>
      <c r="D947" s="125">
        <v>913</v>
      </c>
      <c r="E947" s="125" t="str">
        <f t="shared" si="254"/>
        <v/>
      </c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35"/>
      <c r="AI947" s="125" t="str">
        <f t="shared" si="255"/>
        <v/>
      </c>
      <c r="AJ947" s="18"/>
      <c r="AK947" s="35"/>
      <c r="AL947" s="5"/>
      <c r="AM947" s="5"/>
      <c r="AN947" s="5"/>
      <c r="AO947" s="5"/>
      <c r="AP947" s="5"/>
      <c r="AQ947" s="133" t="str">
        <f t="shared" si="256"/>
        <v/>
      </c>
      <c r="AR947" s="133" t="str">
        <f t="shared" si="265"/>
        <v/>
      </c>
      <c r="AS947" s="7" t="str">
        <f>UPPER(IF($AH947="","",IF(COUNTIF($AS$34:$AS946,$AH947)&lt;1,$AH947,"")))</f>
        <v/>
      </c>
      <c r="AT947" s="133" t="str">
        <f t="shared" si="257"/>
        <v/>
      </c>
      <c r="AU947" s="19"/>
      <c r="AV947" s="16" t="str">
        <f t="shared" si="267"/>
        <v/>
      </c>
      <c r="AW947" s="134" t="str">
        <f t="shared" si="258"/>
        <v/>
      </c>
      <c r="AX947" s="1"/>
      <c r="AY947" s="145"/>
      <c r="AZ947" s="132" t="str">
        <f t="shared" si="259"/>
        <v/>
      </c>
      <c r="BA947" s="132" t="str">
        <f t="shared" si="260"/>
        <v/>
      </c>
      <c r="BB947" s="132" t="str">
        <f t="shared" si="268"/>
        <v/>
      </c>
      <c r="BC947" s="132" t="str">
        <f t="shared" si="261"/>
        <v/>
      </c>
      <c r="BD947" s="132" t="str">
        <f t="shared" si="262"/>
        <v/>
      </c>
      <c r="BE947" s="132" t="str">
        <f t="shared" si="266"/>
        <v/>
      </c>
      <c r="BF947" s="132" t="str">
        <f t="shared" si="263"/>
        <v/>
      </c>
      <c r="BG947" s="132" t="str">
        <f t="shared" si="264"/>
        <v/>
      </c>
      <c r="BI947" s="43"/>
    </row>
    <row r="948" spans="1:61" s="2" customFormat="1">
      <c r="A948" s="125" t="str">
        <f t="shared" si="252"/>
        <v/>
      </c>
      <c r="B948" s="130" t="str">
        <f t="shared" si="253"/>
        <v/>
      </c>
      <c r="C948" s="9"/>
      <c r="D948" s="125">
        <v>914</v>
      </c>
      <c r="E948" s="125" t="str">
        <f t="shared" si="254"/>
        <v/>
      </c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35"/>
      <c r="AI948" s="125" t="str">
        <f t="shared" si="255"/>
        <v/>
      </c>
      <c r="AJ948" s="18"/>
      <c r="AK948" s="35"/>
      <c r="AL948" s="5"/>
      <c r="AM948" s="5"/>
      <c r="AN948" s="5"/>
      <c r="AO948" s="5"/>
      <c r="AP948" s="5"/>
      <c r="AQ948" s="133" t="str">
        <f t="shared" si="256"/>
        <v/>
      </c>
      <c r="AR948" s="133" t="str">
        <f t="shared" si="265"/>
        <v/>
      </c>
      <c r="AS948" s="7" t="str">
        <f>UPPER(IF($AH948="","",IF(COUNTIF($AS$34:$AS947,$AH948)&lt;1,$AH948,"")))</f>
        <v/>
      </c>
      <c r="AT948" s="133" t="str">
        <f t="shared" si="257"/>
        <v/>
      </c>
      <c r="AU948" s="19"/>
      <c r="AV948" s="16" t="str">
        <f t="shared" si="267"/>
        <v/>
      </c>
      <c r="AW948" s="134" t="str">
        <f t="shared" si="258"/>
        <v/>
      </c>
      <c r="AX948" s="1"/>
      <c r="AY948" s="145"/>
      <c r="AZ948" s="132" t="str">
        <f t="shared" si="259"/>
        <v/>
      </c>
      <c r="BA948" s="132" t="str">
        <f t="shared" si="260"/>
        <v/>
      </c>
      <c r="BB948" s="132" t="str">
        <f t="shared" si="268"/>
        <v/>
      </c>
      <c r="BC948" s="132" t="str">
        <f t="shared" si="261"/>
        <v/>
      </c>
      <c r="BD948" s="132" t="str">
        <f t="shared" si="262"/>
        <v/>
      </c>
      <c r="BE948" s="132" t="str">
        <f t="shared" si="266"/>
        <v/>
      </c>
      <c r="BF948" s="132" t="str">
        <f t="shared" si="263"/>
        <v/>
      </c>
      <c r="BG948" s="132" t="str">
        <f t="shared" si="264"/>
        <v/>
      </c>
      <c r="BI948" s="43"/>
    </row>
    <row r="949" spans="1:61" s="2" customFormat="1">
      <c r="A949" s="125" t="str">
        <f t="shared" si="252"/>
        <v/>
      </c>
      <c r="B949" s="130" t="str">
        <f t="shared" si="253"/>
        <v/>
      </c>
      <c r="C949" s="9"/>
      <c r="D949" s="125">
        <v>915</v>
      </c>
      <c r="E949" s="125" t="str">
        <f t="shared" si="254"/>
        <v/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35"/>
      <c r="AI949" s="125" t="str">
        <f t="shared" si="255"/>
        <v/>
      </c>
      <c r="AJ949" s="18"/>
      <c r="AK949" s="35"/>
      <c r="AL949" s="5"/>
      <c r="AM949" s="5"/>
      <c r="AN949" s="5"/>
      <c r="AO949" s="5"/>
      <c r="AP949" s="5"/>
      <c r="AQ949" s="133" t="str">
        <f t="shared" si="256"/>
        <v/>
      </c>
      <c r="AR949" s="133" t="str">
        <f t="shared" si="265"/>
        <v/>
      </c>
      <c r="AS949" s="7" t="str">
        <f>UPPER(IF($AH949="","",IF(COUNTIF($AS$34:$AS948,$AH949)&lt;1,$AH949,"")))</f>
        <v/>
      </c>
      <c r="AT949" s="133" t="str">
        <f t="shared" si="257"/>
        <v/>
      </c>
      <c r="AU949" s="19"/>
      <c r="AV949" s="16" t="str">
        <f t="shared" si="267"/>
        <v/>
      </c>
      <c r="AW949" s="134" t="str">
        <f t="shared" si="258"/>
        <v/>
      </c>
      <c r="AX949" s="1"/>
      <c r="AY949" s="145"/>
      <c r="AZ949" s="132" t="str">
        <f t="shared" si="259"/>
        <v/>
      </c>
      <c r="BA949" s="132" t="str">
        <f t="shared" si="260"/>
        <v/>
      </c>
      <c r="BB949" s="132" t="str">
        <f t="shared" si="268"/>
        <v/>
      </c>
      <c r="BC949" s="132" t="str">
        <f t="shared" si="261"/>
        <v/>
      </c>
      <c r="BD949" s="132" t="str">
        <f t="shared" si="262"/>
        <v/>
      </c>
      <c r="BE949" s="132" t="str">
        <f t="shared" si="266"/>
        <v/>
      </c>
      <c r="BF949" s="132" t="str">
        <f t="shared" si="263"/>
        <v/>
      </c>
      <c r="BG949" s="132" t="str">
        <f t="shared" si="264"/>
        <v/>
      </c>
      <c r="BI949" s="43"/>
    </row>
    <row r="950" spans="1:61" s="2" customFormat="1">
      <c r="A950" s="125" t="str">
        <f t="shared" si="252"/>
        <v/>
      </c>
      <c r="B950" s="130" t="str">
        <f t="shared" si="253"/>
        <v/>
      </c>
      <c r="C950" s="9"/>
      <c r="D950" s="125">
        <v>916</v>
      </c>
      <c r="E950" s="125" t="str">
        <f t="shared" si="254"/>
        <v/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35"/>
      <c r="AI950" s="125" t="str">
        <f t="shared" si="255"/>
        <v/>
      </c>
      <c r="AJ950" s="18"/>
      <c r="AK950" s="35"/>
      <c r="AL950" s="5"/>
      <c r="AM950" s="5"/>
      <c r="AN950" s="5"/>
      <c r="AO950" s="5"/>
      <c r="AP950" s="5"/>
      <c r="AQ950" s="133" t="str">
        <f t="shared" si="256"/>
        <v/>
      </c>
      <c r="AR950" s="133" t="str">
        <f t="shared" si="265"/>
        <v/>
      </c>
      <c r="AS950" s="7" t="str">
        <f>UPPER(IF($AH950="","",IF(COUNTIF($AS$34:$AS949,$AH950)&lt;1,$AH950,"")))</f>
        <v/>
      </c>
      <c r="AT950" s="133" t="str">
        <f t="shared" si="257"/>
        <v/>
      </c>
      <c r="AU950" s="19"/>
      <c r="AV950" s="16" t="str">
        <f t="shared" si="267"/>
        <v/>
      </c>
      <c r="AW950" s="134" t="str">
        <f t="shared" si="258"/>
        <v/>
      </c>
      <c r="AX950" s="1"/>
      <c r="AY950" s="145"/>
      <c r="AZ950" s="132" t="str">
        <f t="shared" si="259"/>
        <v/>
      </c>
      <c r="BA950" s="132" t="str">
        <f t="shared" si="260"/>
        <v/>
      </c>
      <c r="BB950" s="132" t="str">
        <f t="shared" si="268"/>
        <v/>
      </c>
      <c r="BC950" s="132" t="str">
        <f t="shared" si="261"/>
        <v/>
      </c>
      <c r="BD950" s="132" t="str">
        <f t="shared" si="262"/>
        <v/>
      </c>
      <c r="BE950" s="132" t="str">
        <f t="shared" si="266"/>
        <v/>
      </c>
      <c r="BF950" s="132" t="str">
        <f t="shared" si="263"/>
        <v/>
      </c>
      <c r="BG950" s="132" t="str">
        <f t="shared" si="264"/>
        <v/>
      </c>
      <c r="BI950" s="43"/>
    </row>
    <row r="951" spans="1:61" s="2" customFormat="1">
      <c r="A951" s="125" t="str">
        <f t="shared" si="252"/>
        <v/>
      </c>
      <c r="B951" s="130" t="str">
        <f t="shared" si="253"/>
        <v/>
      </c>
      <c r="C951" s="9"/>
      <c r="D951" s="125">
        <v>917</v>
      </c>
      <c r="E951" s="125" t="str">
        <f t="shared" si="254"/>
        <v/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35"/>
      <c r="AI951" s="125" t="str">
        <f t="shared" si="255"/>
        <v/>
      </c>
      <c r="AJ951" s="18"/>
      <c r="AK951" s="35"/>
      <c r="AL951" s="5"/>
      <c r="AM951" s="5"/>
      <c r="AN951" s="5"/>
      <c r="AO951" s="5"/>
      <c r="AP951" s="5"/>
      <c r="AQ951" s="133" t="str">
        <f t="shared" si="256"/>
        <v/>
      </c>
      <c r="AR951" s="133" t="str">
        <f t="shared" si="265"/>
        <v/>
      </c>
      <c r="AS951" s="7" t="str">
        <f>UPPER(IF($AH951="","",IF(COUNTIF($AS$34:$AS950,$AH951)&lt;1,$AH951,"")))</f>
        <v/>
      </c>
      <c r="AT951" s="133" t="str">
        <f t="shared" si="257"/>
        <v/>
      </c>
      <c r="AU951" s="19"/>
      <c r="AV951" s="16" t="str">
        <f t="shared" si="267"/>
        <v/>
      </c>
      <c r="AW951" s="134" t="str">
        <f t="shared" si="258"/>
        <v/>
      </c>
      <c r="AX951" s="1"/>
      <c r="AY951" s="145"/>
      <c r="AZ951" s="132" t="str">
        <f t="shared" si="259"/>
        <v/>
      </c>
      <c r="BA951" s="132" t="str">
        <f t="shared" si="260"/>
        <v/>
      </c>
      <c r="BB951" s="132" t="str">
        <f t="shared" si="268"/>
        <v/>
      </c>
      <c r="BC951" s="132" t="str">
        <f t="shared" si="261"/>
        <v/>
      </c>
      <c r="BD951" s="132" t="str">
        <f t="shared" si="262"/>
        <v/>
      </c>
      <c r="BE951" s="132" t="str">
        <f t="shared" si="266"/>
        <v/>
      </c>
      <c r="BF951" s="132" t="str">
        <f t="shared" si="263"/>
        <v/>
      </c>
      <c r="BG951" s="132" t="str">
        <f t="shared" si="264"/>
        <v/>
      </c>
      <c r="BI951" s="43"/>
    </row>
    <row r="952" spans="1:61" s="2" customFormat="1">
      <c r="A952" s="125" t="str">
        <f t="shared" si="252"/>
        <v/>
      </c>
      <c r="B952" s="130" t="str">
        <f t="shared" si="253"/>
        <v/>
      </c>
      <c r="C952" s="9"/>
      <c r="D952" s="125">
        <v>918</v>
      </c>
      <c r="E952" s="125" t="str">
        <f t="shared" si="254"/>
        <v/>
      </c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35"/>
      <c r="AI952" s="125" t="str">
        <f t="shared" si="255"/>
        <v/>
      </c>
      <c r="AJ952" s="18"/>
      <c r="AK952" s="35"/>
      <c r="AL952" s="5"/>
      <c r="AM952" s="5"/>
      <c r="AN952" s="5"/>
      <c r="AO952" s="5"/>
      <c r="AP952" s="5"/>
      <c r="AQ952" s="133" t="str">
        <f t="shared" si="256"/>
        <v/>
      </c>
      <c r="AR952" s="133" t="str">
        <f t="shared" si="265"/>
        <v/>
      </c>
      <c r="AS952" s="7" t="str">
        <f>UPPER(IF($AH952="","",IF(COUNTIF($AS$34:$AS951,$AH952)&lt;1,$AH952,"")))</f>
        <v/>
      </c>
      <c r="AT952" s="133" t="str">
        <f t="shared" si="257"/>
        <v/>
      </c>
      <c r="AU952" s="19"/>
      <c r="AV952" s="16" t="str">
        <f t="shared" si="267"/>
        <v/>
      </c>
      <c r="AW952" s="134" t="str">
        <f t="shared" si="258"/>
        <v/>
      </c>
      <c r="AX952" s="1"/>
      <c r="AY952" s="145"/>
      <c r="AZ952" s="132" t="str">
        <f t="shared" si="259"/>
        <v/>
      </c>
      <c r="BA952" s="132" t="str">
        <f t="shared" si="260"/>
        <v/>
      </c>
      <c r="BB952" s="132" t="str">
        <f t="shared" si="268"/>
        <v/>
      </c>
      <c r="BC952" s="132" t="str">
        <f t="shared" si="261"/>
        <v/>
      </c>
      <c r="BD952" s="132" t="str">
        <f t="shared" si="262"/>
        <v/>
      </c>
      <c r="BE952" s="132" t="str">
        <f t="shared" si="266"/>
        <v/>
      </c>
      <c r="BF952" s="132" t="str">
        <f t="shared" si="263"/>
        <v/>
      </c>
      <c r="BG952" s="132" t="str">
        <f t="shared" si="264"/>
        <v/>
      </c>
      <c r="BI952" s="43"/>
    </row>
    <row r="953" spans="1:61" s="2" customFormat="1">
      <c r="A953" s="125" t="str">
        <f t="shared" si="252"/>
        <v/>
      </c>
      <c r="B953" s="130" t="str">
        <f t="shared" si="253"/>
        <v/>
      </c>
      <c r="C953" s="9"/>
      <c r="D953" s="125">
        <v>919</v>
      </c>
      <c r="E953" s="125" t="str">
        <f t="shared" si="254"/>
        <v/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35"/>
      <c r="AI953" s="125" t="str">
        <f t="shared" si="255"/>
        <v/>
      </c>
      <c r="AJ953" s="18"/>
      <c r="AK953" s="35"/>
      <c r="AL953" s="5"/>
      <c r="AM953" s="5"/>
      <c r="AN953" s="5"/>
      <c r="AO953" s="5"/>
      <c r="AP953" s="5"/>
      <c r="AQ953" s="133" t="str">
        <f t="shared" si="256"/>
        <v/>
      </c>
      <c r="AR953" s="133" t="str">
        <f t="shared" si="265"/>
        <v/>
      </c>
      <c r="AS953" s="7" t="str">
        <f>UPPER(IF($AH953="","",IF(COUNTIF($AS$34:$AS952,$AH953)&lt;1,$AH953,"")))</f>
        <v/>
      </c>
      <c r="AT953" s="133" t="str">
        <f t="shared" si="257"/>
        <v/>
      </c>
      <c r="AU953" s="19"/>
      <c r="AV953" s="16" t="str">
        <f t="shared" si="267"/>
        <v/>
      </c>
      <c r="AW953" s="134" t="str">
        <f t="shared" si="258"/>
        <v/>
      </c>
      <c r="AX953" s="1"/>
      <c r="AY953" s="145"/>
      <c r="AZ953" s="132" t="str">
        <f t="shared" si="259"/>
        <v/>
      </c>
      <c r="BA953" s="132" t="str">
        <f t="shared" si="260"/>
        <v/>
      </c>
      <c r="BB953" s="132" t="str">
        <f t="shared" si="268"/>
        <v/>
      </c>
      <c r="BC953" s="132" t="str">
        <f t="shared" si="261"/>
        <v/>
      </c>
      <c r="BD953" s="132" t="str">
        <f t="shared" si="262"/>
        <v/>
      </c>
      <c r="BE953" s="132" t="str">
        <f t="shared" si="266"/>
        <v/>
      </c>
      <c r="BF953" s="132" t="str">
        <f t="shared" si="263"/>
        <v/>
      </c>
      <c r="BG953" s="132" t="str">
        <f t="shared" si="264"/>
        <v/>
      </c>
      <c r="BI953" s="43"/>
    </row>
    <row r="954" spans="1:61" s="2" customFormat="1">
      <c r="A954" s="125" t="str">
        <f t="shared" si="252"/>
        <v/>
      </c>
      <c r="B954" s="130" t="str">
        <f t="shared" si="253"/>
        <v/>
      </c>
      <c r="C954" s="9"/>
      <c r="D954" s="125">
        <v>920</v>
      </c>
      <c r="E954" s="125" t="str">
        <f t="shared" si="254"/>
        <v/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35"/>
      <c r="AI954" s="125" t="str">
        <f t="shared" si="255"/>
        <v/>
      </c>
      <c r="AJ954" s="18"/>
      <c r="AK954" s="35"/>
      <c r="AL954" s="5"/>
      <c r="AM954" s="5"/>
      <c r="AN954" s="5"/>
      <c r="AO954" s="5"/>
      <c r="AP954" s="5"/>
      <c r="AQ954" s="133" t="str">
        <f t="shared" si="256"/>
        <v/>
      </c>
      <c r="AR954" s="133" t="str">
        <f t="shared" si="265"/>
        <v/>
      </c>
      <c r="AS954" s="7" t="str">
        <f>UPPER(IF($AH954="","",IF(COUNTIF($AS$34:$AS953,$AH954)&lt;1,$AH954,"")))</f>
        <v/>
      </c>
      <c r="AT954" s="133" t="str">
        <f t="shared" si="257"/>
        <v/>
      </c>
      <c r="AU954" s="19"/>
      <c r="AV954" s="16" t="str">
        <f t="shared" si="267"/>
        <v/>
      </c>
      <c r="AW954" s="134" t="str">
        <f t="shared" si="258"/>
        <v/>
      </c>
      <c r="AX954" s="1"/>
      <c r="AY954" s="145"/>
      <c r="AZ954" s="132" t="str">
        <f t="shared" si="259"/>
        <v/>
      </c>
      <c r="BA954" s="132" t="str">
        <f t="shared" si="260"/>
        <v/>
      </c>
      <c r="BB954" s="132" t="str">
        <f t="shared" si="268"/>
        <v/>
      </c>
      <c r="BC954" s="132" t="str">
        <f t="shared" si="261"/>
        <v/>
      </c>
      <c r="BD954" s="132" t="str">
        <f t="shared" si="262"/>
        <v/>
      </c>
      <c r="BE954" s="132" t="str">
        <f t="shared" si="266"/>
        <v/>
      </c>
      <c r="BF954" s="132" t="str">
        <f t="shared" si="263"/>
        <v/>
      </c>
      <c r="BG954" s="132" t="str">
        <f t="shared" si="264"/>
        <v/>
      </c>
      <c r="BI954" s="43"/>
    </row>
    <row r="955" spans="1:61" s="2" customFormat="1">
      <c r="A955" s="125" t="str">
        <f t="shared" si="252"/>
        <v/>
      </c>
      <c r="B955" s="130" t="str">
        <f t="shared" si="253"/>
        <v/>
      </c>
      <c r="C955" s="9"/>
      <c r="D955" s="125">
        <v>921</v>
      </c>
      <c r="E955" s="125" t="str">
        <f t="shared" si="254"/>
        <v/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35"/>
      <c r="AI955" s="125" t="str">
        <f t="shared" si="255"/>
        <v/>
      </c>
      <c r="AJ955" s="18"/>
      <c r="AK955" s="35"/>
      <c r="AL955" s="5"/>
      <c r="AM955" s="5"/>
      <c r="AN955" s="5"/>
      <c r="AO955" s="5"/>
      <c r="AP955" s="5"/>
      <c r="AQ955" s="133" t="str">
        <f t="shared" si="256"/>
        <v/>
      </c>
      <c r="AR955" s="133" t="str">
        <f t="shared" si="265"/>
        <v/>
      </c>
      <c r="AS955" s="7" t="str">
        <f>UPPER(IF($AH955="","",IF(COUNTIF($AS$34:$AS954,$AH955)&lt;1,$AH955,"")))</f>
        <v/>
      </c>
      <c r="AT955" s="133" t="str">
        <f t="shared" si="257"/>
        <v/>
      </c>
      <c r="AU955" s="19"/>
      <c r="AV955" s="16" t="str">
        <f t="shared" si="267"/>
        <v/>
      </c>
      <c r="AW955" s="134" t="str">
        <f t="shared" si="258"/>
        <v/>
      </c>
      <c r="AX955" s="1"/>
      <c r="AY955" s="145"/>
      <c r="AZ955" s="132" t="str">
        <f t="shared" si="259"/>
        <v/>
      </c>
      <c r="BA955" s="132" t="str">
        <f t="shared" si="260"/>
        <v/>
      </c>
      <c r="BB955" s="132" t="str">
        <f t="shared" si="268"/>
        <v/>
      </c>
      <c r="BC955" s="132" t="str">
        <f t="shared" si="261"/>
        <v/>
      </c>
      <c r="BD955" s="132" t="str">
        <f t="shared" si="262"/>
        <v/>
      </c>
      <c r="BE955" s="132" t="str">
        <f t="shared" si="266"/>
        <v/>
      </c>
      <c r="BF955" s="132" t="str">
        <f t="shared" si="263"/>
        <v/>
      </c>
      <c r="BG955" s="132" t="str">
        <f t="shared" si="264"/>
        <v/>
      </c>
      <c r="BI955" s="43"/>
    </row>
    <row r="956" spans="1:61" s="2" customFormat="1">
      <c r="A956" s="125" t="str">
        <f t="shared" si="252"/>
        <v/>
      </c>
      <c r="B956" s="130" t="str">
        <f t="shared" si="253"/>
        <v/>
      </c>
      <c r="C956" s="9"/>
      <c r="D956" s="125">
        <v>922</v>
      </c>
      <c r="E956" s="125" t="str">
        <f t="shared" si="254"/>
        <v/>
      </c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35"/>
      <c r="AI956" s="125" t="str">
        <f t="shared" si="255"/>
        <v/>
      </c>
      <c r="AJ956" s="18"/>
      <c r="AK956" s="35"/>
      <c r="AL956" s="5"/>
      <c r="AM956" s="5"/>
      <c r="AN956" s="5"/>
      <c r="AO956" s="5"/>
      <c r="AP956" s="5"/>
      <c r="AQ956" s="133" t="str">
        <f t="shared" si="256"/>
        <v/>
      </c>
      <c r="AR956" s="133" t="str">
        <f t="shared" si="265"/>
        <v/>
      </c>
      <c r="AS956" s="7" t="str">
        <f>UPPER(IF($AH956="","",IF(COUNTIF($AS$34:$AS955,$AH956)&lt;1,$AH956,"")))</f>
        <v/>
      </c>
      <c r="AT956" s="133" t="str">
        <f t="shared" si="257"/>
        <v/>
      </c>
      <c r="AU956" s="19"/>
      <c r="AV956" s="16" t="str">
        <f t="shared" si="267"/>
        <v/>
      </c>
      <c r="AW956" s="134" t="str">
        <f t="shared" si="258"/>
        <v/>
      </c>
      <c r="AX956" s="1"/>
      <c r="AY956" s="145"/>
      <c r="AZ956" s="132" t="str">
        <f t="shared" si="259"/>
        <v/>
      </c>
      <c r="BA956" s="132" t="str">
        <f t="shared" si="260"/>
        <v/>
      </c>
      <c r="BB956" s="132" t="str">
        <f t="shared" si="268"/>
        <v/>
      </c>
      <c r="BC956" s="132" t="str">
        <f t="shared" si="261"/>
        <v/>
      </c>
      <c r="BD956" s="132" t="str">
        <f t="shared" si="262"/>
        <v/>
      </c>
      <c r="BE956" s="132" t="str">
        <f t="shared" si="266"/>
        <v/>
      </c>
      <c r="BF956" s="132" t="str">
        <f t="shared" si="263"/>
        <v/>
      </c>
      <c r="BG956" s="132" t="str">
        <f t="shared" si="264"/>
        <v/>
      </c>
      <c r="BI956" s="43"/>
    </row>
    <row r="957" spans="1:61" s="2" customFormat="1">
      <c r="A957" s="125" t="str">
        <f t="shared" si="252"/>
        <v/>
      </c>
      <c r="B957" s="130" t="str">
        <f t="shared" si="253"/>
        <v/>
      </c>
      <c r="C957" s="9"/>
      <c r="D957" s="125">
        <v>923</v>
      </c>
      <c r="E957" s="125" t="str">
        <f t="shared" si="254"/>
        <v/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35"/>
      <c r="AI957" s="125" t="str">
        <f t="shared" si="255"/>
        <v/>
      </c>
      <c r="AJ957" s="18"/>
      <c r="AK957" s="35"/>
      <c r="AL957" s="5"/>
      <c r="AM957" s="5"/>
      <c r="AN957" s="5"/>
      <c r="AO957" s="5"/>
      <c r="AP957" s="5"/>
      <c r="AQ957" s="133" t="str">
        <f t="shared" si="256"/>
        <v/>
      </c>
      <c r="AR957" s="133" t="str">
        <f t="shared" si="265"/>
        <v/>
      </c>
      <c r="AS957" s="7" t="str">
        <f>UPPER(IF($AH957="","",IF(COUNTIF($AS$34:$AS956,$AH957)&lt;1,$AH957,"")))</f>
        <v/>
      </c>
      <c r="AT957" s="133" t="str">
        <f t="shared" si="257"/>
        <v/>
      </c>
      <c r="AU957" s="19"/>
      <c r="AV957" s="16" t="str">
        <f t="shared" si="267"/>
        <v/>
      </c>
      <c r="AW957" s="134" t="str">
        <f t="shared" si="258"/>
        <v/>
      </c>
      <c r="AX957" s="1"/>
      <c r="AY957" s="145"/>
      <c r="AZ957" s="132" t="str">
        <f t="shared" si="259"/>
        <v/>
      </c>
      <c r="BA957" s="132" t="str">
        <f t="shared" si="260"/>
        <v/>
      </c>
      <c r="BB957" s="132" t="str">
        <f t="shared" si="268"/>
        <v/>
      </c>
      <c r="BC957" s="132" t="str">
        <f t="shared" si="261"/>
        <v/>
      </c>
      <c r="BD957" s="132" t="str">
        <f t="shared" si="262"/>
        <v/>
      </c>
      <c r="BE957" s="132" t="str">
        <f t="shared" si="266"/>
        <v/>
      </c>
      <c r="BF957" s="132" t="str">
        <f t="shared" si="263"/>
        <v/>
      </c>
      <c r="BG957" s="132" t="str">
        <f t="shared" si="264"/>
        <v/>
      </c>
      <c r="BI957" s="43"/>
    </row>
    <row r="958" spans="1:61" s="2" customFormat="1">
      <c r="A958" s="125" t="str">
        <f t="shared" si="252"/>
        <v/>
      </c>
      <c r="B958" s="130" t="str">
        <f t="shared" si="253"/>
        <v/>
      </c>
      <c r="C958" s="9"/>
      <c r="D958" s="125">
        <v>924</v>
      </c>
      <c r="E958" s="125" t="str">
        <f t="shared" si="254"/>
        <v/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35"/>
      <c r="AI958" s="125" t="str">
        <f t="shared" si="255"/>
        <v/>
      </c>
      <c r="AJ958" s="18"/>
      <c r="AK958" s="35"/>
      <c r="AL958" s="5"/>
      <c r="AM958" s="5"/>
      <c r="AN958" s="5"/>
      <c r="AO958" s="5"/>
      <c r="AP958" s="5"/>
      <c r="AQ958" s="133" t="str">
        <f t="shared" si="256"/>
        <v/>
      </c>
      <c r="AR958" s="133" t="str">
        <f t="shared" si="265"/>
        <v/>
      </c>
      <c r="AS958" s="7" t="str">
        <f>UPPER(IF($AH958="","",IF(COUNTIF($AS$34:$AS957,$AH958)&lt;1,$AH958,"")))</f>
        <v/>
      </c>
      <c r="AT958" s="133" t="str">
        <f t="shared" si="257"/>
        <v/>
      </c>
      <c r="AU958" s="19"/>
      <c r="AV958" s="16" t="str">
        <f t="shared" si="267"/>
        <v/>
      </c>
      <c r="AW958" s="134" t="str">
        <f t="shared" si="258"/>
        <v/>
      </c>
      <c r="AX958" s="1"/>
      <c r="AY958" s="145"/>
      <c r="AZ958" s="132" t="str">
        <f t="shared" si="259"/>
        <v/>
      </c>
      <c r="BA958" s="132" t="str">
        <f t="shared" si="260"/>
        <v/>
      </c>
      <c r="BB958" s="132" t="str">
        <f t="shared" si="268"/>
        <v/>
      </c>
      <c r="BC958" s="132" t="str">
        <f t="shared" si="261"/>
        <v/>
      </c>
      <c r="BD958" s="132" t="str">
        <f t="shared" si="262"/>
        <v/>
      </c>
      <c r="BE958" s="132" t="str">
        <f t="shared" si="266"/>
        <v/>
      </c>
      <c r="BF958" s="132" t="str">
        <f t="shared" si="263"/>
        <v/>
      </c>
      <c r="BG958" s="132" t="str">
        <f t="shared" si="264"/>
        <v/>
      </c>
      <c r="BI958" s="43"/>
    </row>
    <row r="959" spans="1:61" s="2" customFormat="1">
      <c r="A959" s="125" t="str">
        <f t="shared" si="252"/>
        <v/>
      </c>
      <c r="B959" s="130" t="str">
        <f t="shared" si="253"/>
        <v/>
      </c>
      <c r="C959" s="9"/>
      <c r="D959" s="125">
        <v>925</v>
      </c>
      <c r="E959" s="125" t="str">
        <f t="shared" si="254"/>
        <v/>
      </c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35"/>
      <c r="AI959" s="125" t="str">
        <f t="shared" si="255"/>
        <v/>
      </c>
      <c r="AJ959" s="18"/>
      <c r="AK959" s="35"/>
      <c r="AL959" s="5"/>
      <c r="AM959" s="5"/>
      <c r="AN959" s="5"/>
      <c r="AO959" s="5"/>
      <c r="AP959" s="5"/>
      <c r="AQ959" s="133" t="str">
        <f t="shared" si="256"/>
        <v/>
      </c>
      <c r="AR959" s="133" t="str">
        <f t="shared" si="265"/>
        <v/>
      </c>
      <c r="AS959" s="7" t="str">
        <f>UPPER(IF($AH959="","",IF(COUNTIF($AS$34:$AS958,$AH959)&lt;1,$AH959,"")))</f>
        <v/>
      </c>
      <c r="AT959" s="133" t="str">
        <f t="shared" si="257"/>
        <v/>
      </c>
      <c r="AU959" s="19"/>
      <c r="AV959" s="16" t="str">
        <f t="shared" si="267"/>
        <v/>
      </c>
      <c r="AW959" s="134" t="str">
        <f t="shared" si="258"/>
        <v/>
      </c>
      <c r="AX959" s="1"/>
      <c r="AY959" s="145"/>
      <c r="AZ959" s="132" t="str">
        <f t="shared" si="259"/>
        <v/>
      </c>
      <c r="BA959" s="132" t="str">
        <f t="shared" si="260"/>
        <v/>
      </c>
      <c r="BB959" s="132" t="str">
        <f t="shared" si="268"/>
        <v/>
      </c>
      <c r="BC959" s="132" t="str">
        <f t="shared" si="261"/>
        <v/>
      </c>
      <c r="BD959" s="132" t="str">
        <f t="shared" si="262"/>
        <v/>
      </c>
      <c r="BE959" s="132" t="str">
        <f t="shared" si="266"/>
        <v/>
      </c>
      <c r="BF959" s="132" t="str">
        <f t="shared" si="263"/>
        <v/>
      </c>
      <c r="BG959" s="132" t="str">
        <f t="shared" si="264"/>
        <v/>
      </c>
      <c r="BI959" s="43"/>
    </row>
    <row r="960" spans="1:61" s="2" customFormat="1">
      <c r="A960" s="125" t="str">
        <f t="shared" si="252"/>
        <v/>
      </c>
      <c r="B960" s="130" t="str">
        <f t="shared" si="253"/>
        <v/>
      </c>
      <c r="C960" s="9"/>
      <c r="D960" s="125">
        <v>926</v>
      </c>
      <c r="E960" s="125" t="str">
        <f t="shared" si="254"/>
        <v/>
      </c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35"/>
      <c r="AI960" s="125" t="str">
        <f t="shared" si="255"/>
        <v/>
      </c>
      <c r="AJ960" s="18"/>
      <c r="AK960" s="35"/>
      <c r="AL960" s="5"/>
      <c r="AM960" s="5"/>
      <c r="AN960" s="5"/>
      <c r="AO960" s="5"/>
      <c r="AP960" s="5"/>
      <c r="AQ960" s="133" t="str">
        <f t="shared" si="256"/>
        <v/>
      </c>
      <c r="AR960" s="133" t="str">
        <f t="shared" si="265"/>
        <v/>
      </c>
      <c r="AS960" s="7" t="str">
        <f>UPPER(IF($AH960="","",IF(COUNTIF($AS$34:$AS959,$AH960)&lt;1,$AH960,"")))</f>
        <v/>
      </c>
      <c r="AT960" s="133" t="str">
        <f t="shared" si="257"/>
        <v/>
      </c>
      <c r="AU960" s="19"/>
      <c r="AV960" s="16" t="str">
        <f t="shared" si="267"/>
        <v/>
      </c>
      <c r="AW960" s="134" t="str">
        <f t="shared" si="258"/>
        <v/>
      </c>
      <c r="AX960" s="1"/>
      <c r="AY960" s="145"/>
      <c r="AZ960" s="132" t="str">
        <f t="shared" si="259"/>
        <v/>
      </c>
      <c r="BA960" s="132" t="str">
        <f t="shared" si="260"/>
        <v/>
      </c>
      <c r="BB960" s="132" t="str">
        <f t="shared" si="268"/>
        <v/>
      </c>
      <c r="BC960" s="132" t="str">
        <f t="shared" si="261"/>
        <v/>
      </c>
      <c r="BD960" s="132" t="str">
        <f t="shared" si="262"/>
        <v/>
      </c>
      <c r="BE960" s="132" t="str">
        <f t="shared" si="266"/>
        <v/>
      </c>
      <c r="BF960" s="132" t="str">
        <f t="shared" si="263"/>
        <v/>
      </c>
      <c r="BG960" s="132" t="str">
        <f t="shared" si="264"/>
        <v/>
      </c>
      <c r="BI960" s="43"/>
    </row>
    <row r="961" spans="1:61" s="2" customFormat="1">
      <c r="A961" s="125" t="str">
        <f t="shared" si="252"/>
        <v/>
      </c>
      <c r="B961" s="130" t="str">
        <f t="shared" si="253"/>
        <v/>
      </c>
      <c r="C961" s="9"/>
      <c r="D961" s="125">
        <v>927</v>
      </c>
      <c r="E961" s="125" t="str">
        <f t="shared" si="254"/>
        <v/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35"/>
      <c r="AI961" s="125" t="str">
        <f t="shared" si="255"/>
        <v/>
      </c>
      <c r="AJ961" s="18"/>
      <c r="AK961" s="35"/>
      <c r="AL961" s="5"/>
      <c r="AM961" s="5"/>
      <c r="AN961" s="5"/>
      <c r="AO961" s="5"/>
      <c r="AP961" s="5"/>
      <c r="AQ961" s="133" t="str">
        <f t="shared" si="256"/>
        <v/>
      </c>
      <c r="AR961" s="133" t="str">
        <f t="shared" si="265"/>
        <v/>
      </c>
      <c r="AS961" s="7" t="str">
        <f>UPPER(IF($AH961="","",IF(COUNTIF($AS$34:$AS960,$AH961)&lt;1,$AH961,"")))</f>
        <v/>
      </c>
      <c r="AT961" s="133" t="str">
        <f t="shared" si="257"/>
        <v/>
      </c>
      <c r="AU961" s="19"/>
      <c r="AV961" s="16" t="str">
        <f t="shared" si="267"/>
        <v/>
      </c>
      <c r="AW961" s="134" t="str">
        <f t="shared" si="258"/>
        <v/>
      </c>
      <c r="AX961" s="1"/>
      <c r="AY961" s="145"/>
      <c r="AZ961" s="132" t="str">
        <f t="shared" si="259"/>
        <v/>
      </c>
      <c r="BA961" s="132" t="str">
        <f t="shared" si="260"/>
        <v/>
      </c>
      <c r="BB961" s="132" t="str">
        <f t="shared" si="268"/>
        <v/>
      </c>
      <c r="BC961" s="132" t="str">
        <f t="shared" si="261"/>
        <v/>
      </c>
      <c r="BD961" s="132" t="str">
        <f t="shared" si="262"/>
        <v/>
      </c>
      <c r="BE961" s="132" t="str">
        <f t="shared" si="266"/>
        <v/>
      </c>
      <c r="BF961" s="132" t="str">
        <f t="shared" si="263"/>
        <v/>
      </c>
      <c r="BG961" s="132" t="str">
        <f t="shared" si="264"/>
        <v/>
      </c>
      <c r="BI961" s="43"/>
    </row>
    <row r="962" spans="1:61" s="2" customFormat="1">
      <c r="A962" s="125" t="str">
        <f t="shared" si="252"/>
        <v/>
      </c>
      <c r="B962" s="130" t="str">
        <f t="shared" si="253"/>
        <v/>
      </c>
      <c r="C962" s="9"/>
      <c r="D962" s="125">
        <v>928</v>
      </c>
      <c r="E962" s="125" t="str">
        <f t="shared" si="254"/>
        <v/>
      </c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35"/>
      <c r="AI962" s="125" t="str">
        <f t="shared" si="255"/>
        <v/>
      </c>
      <c r="AJ962" s="18"/>
      <c r="AK962" s="35"/>
      <c r="AL962" s="5"/>
      <c r="AM962" s="5"/>
      <c r="AN962" s="5"/>
      <c r="AO962" s="5"/>
      <c r="AP962" s="5"/>
      <c r="AQ962" s="133" t="str">
        <f t="shared" si="256"/>
        <v/>
      </c>
      <c r="AR962" s="133" t="str">
        <f t="shared" si="265"/>
        <v/>
      </c>
      <c r="AS962" s="7" t="str">
        <f>UPPER(IF($AH962="","",IF(COUNTIF($AS$34:$AS961,$AH962)&lt;1,$AH962,"")))</f>
        <v/>
      </c>
      <c r="AT962" s="133" t="str">
        <f t="shared" si="257"/>
        <v/>
      </c>
      <c r="AU962" s="19"/>
      <c r="AV962" s="16" t="str">
        <f t="shared" si="267"/>
        <v/>
      </c>
      <c r="AW962" s="134" t="str">
        <f t="shared" si="258"/>
        <v/>
      </c>
      <c r="AX962" s="1"/>
      <c r="AY962" s="145"/>
      <c r="AZ962" s="132" t="str">
        <f t="shared" si="259"/>
        <v/>
      </c>
      <c r="BA962" s="132" t="str">
        <f t="shared" si="260"/>
        <v/>
      </c>
      <c r="BB962" s="132" t="str">
        <f t="shared" si="268"/>
        <v/>
      </c>
      <c r="BC962" s="132" t="str">
        <f t="shared" si="261"/>
        <v/>
      </c>
      <c r="BD962" s="132" t="str">
        <f t="shared" si="262"/>
        <v/>
      </c>
      <c r="BE962" s="132" t="str">
        <f t="shared" si="266"/>
        <v/>
      </c>
      <c r="BF962" s="132" t="str">
        <f t="shared" si="263"/>
        <v/>
      </c>
      <c r="BG962" s="132" t="str">
        <f t="shared" si="264"/>
        <v/>
      </c>
      <c r="BI962" s="43"/>
    </row>
    <row r="963" spans="1:61" s="2" customFormat="1">
      <c r="A963" s="125" t="str">
        <f t="shared" si="252"/>
        <v/>
      </c>
      <c r="B963" s="130" t="str">
        <f t="shared" si="253"/>
        <v/>
      </c>
      <c r="C963" s="9"/>
      <c r="D963" s="125">
        <v>929</v>
      </c>
      <c r="E963" s="125" t="str">
        <f t="shared" si="254"/>
        <v/>
      </c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35"/>
      <c r="AI963" s="125" t="str">
        <f t="shared" si="255"/>
        <v/>
      </c>
      <c r="AJ963" s="18"/>
      <c r="AK963" s="35"/>
      <c r="AL963" s="5"/>
      <c r="AM963" s="5"/>
      <c r="AN963" s="5"/>
      <c r="AO963" s="5"/>
      <c r="AP963" s="5"/>
      <c r="AQ963" s="133" t="str">
        <f t="shared" si="256"/>
        <v/>
      </c>
      <c r="AR963" s="133" t="str">
        <f t="shared" si="265"/>
        <v/>
      </c>
      <c r="AS963" s="7" t="str">
        <f>UPPER(IF($AH963="","",IF(COUNTIF($AS$34:$AS962,$AH963)&lt;1,$AH963,"")))</f>
        <v/>
      </c>
      <c r="AT963" s="133" t="str">
        <f t="shared" si="257"/>
        <v/>
      </c>
      <c r="AU963" s="19"/>
      <c r="AV963" s="16" t="str">
        <f t="shared" si="267"/>
        <v/>
      </c>
      <c r="AW963" s="134" t="str">
        <f t="shared" si="258"/>
        <v/>
      </c>
      <c r="AX963" s="1"/>
      <c r="AY963" s="145"/>
      <c r="AZ963" s="132" t="str">
        <f t="shared" si="259"/>
        <v/>
      </c>
      <c r="BA963" s="132" t="str">
        <f t="shared" si="260"/>
        <v/>
      </c>
      <c r="BB963" s="132" t="str">
        <f t="shared" si="268"/>
        <v/>
      </c>
      <c r="BC963" s="132" t="str">
        <f t="shared" si="261"/>
        <v/>
      </c>
      <c r="BD963" s="132" t="str">
        <f t="shared" si="262"/>
        <v/>
      </c>
      <c r="BE963" s="132" t="str">
        <f t="shared" si="266"/>
        <v/>
      </c>
      <c r="BF963" s="132" t="str">
        <f t="shared" si="263"/>
        <v/>
      </c>
      <c r="BG963" s="132" t="str">
        <f t="shared" si="264"/>
        <v/>
      </c>
      <c r="BI963" s="43"/>
    </row>
    <row r="964" spans="1:61" s="2" customFormat="1">
      <c r="A964" s="125" t="str">
        <f t="shared" si="252"/>
        <v/>
      </c>
      <c r="B964" s="130" t="str">
        <f t="shared" si="253"/>
        <v/>
      </c>
      <c r="C964" s="9"/>
      <c r="D964" s="125">
        <v>930</v>
      </c>
      <c r="E964" s="125" t="str">
        <f t="shared" si="254"/>
        <v/>
      </c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35"/>
      <c r="AI964" s="125" t="str">
        <f t="shared" si="255"/>
        <v/>
      </c>
      <c r="AJ964" s="18"/>
      <c r="AK964" s="35"/>
      <c r="AL964" s="5"/>
      <c r="AM964" s="5"/>
      <c r="AN964" s="5"/>
      <c r="AO964" s="5"/>
      <c r="AP964" s="5"/>
      <c r="AQ964" s="133" t="str">
        <f t="shared" si="256"/>
        <v/>
      </c>
      <c r="AR964" s="133" t="str">
        <f t="shared" si="265"/>
        <v/>
      </c>
      <c r="AS964" s="7" t="str">
        <f>UPPER(IF($AH964="","",IF(COUNTIF($AS$34:$AS963,$AH964)&lt;1,$AH964,"")))</f>
        <v/>
      </c>
      <c r="AT964" s="133" t="str">
        <f t="shared" si="257"/>
        <v/>
      </c>
      <c r="AU964" s="19"/>
      <c r="AV964" s="16" t="str">
        <f t="shared" si="267"/>
        <v/>
      </c>
      <c r="AW964" s="134" t="str">
        <f t="shared" si="258"/>
        <v/>
      </c>
      <c r="AX964" s="1"/>
      <c r="AY964" s="145"/>
      <c r="AZ964" s="132" t="str">
        <f t="shared" si="259"/>
        <v/>
      </c>
      <c r="BA964" s="132" t="str">
        <f t="shared" si="260"/>
        <v/>
      </c>
      <c r="BB964" s="132" t="str">
        <f t="shared" si="268"/>
        <v/>
      </c>
      <c r="BC964" s="132" t="str">
        <f t="shared" si="261"/>
        <v/>
      </c>
      <c r="BD964" s="132" t="str">
        <f t="shared" si="262"/>
        <v/>
      </c>
      <c r="BE964" s="132" t="str">
        <f t="shared" si="266"/>
        <v/>
      </c>
      <c r="BF964" s="132" t="str">
        <f t="shared" si="263"/>
        <v/>
      </c>
      <c r="BG964" s="132" t="str">
        <f t="shared" si="264"/>
        <v/>
      </c>
      <c r="BI964" s="43"/>
    </row>
    <row r="965" spans="1:61" s="2" customFormat="1">
      <c r="A965" s="125" t="str">
        <f t="shared" si="252"/>
        <v/>
      </c>
      <c r="B965" s="130" t="str">
        <f t="shared" si="253"/>
        <v/>
      </c>
      <c r="C965" s="9"/>
      <c r="D965" s="125">
        <v>931</v>
      </c>
      <c r="E965" s="125" t="str">
        <f t="shared" si="254"/>
        <v/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35"/>
      <c r="AI965" s="125" t="str">
        <f t="shared" si="255"/>
        <v/>
      </c>
      <c r="AJ965" s="18"/>
      <c r="AK965" s="35"/>
      <c r="AL965" s="5"/>
      <c r="AM965" s="5"/>
      <c r="AN965" s="5"/>
      <c r="AO965" s="5"/>
      <c r="AP965" s="5"/>
      <c r="AQ965" s="133" t="str">
        <f t="shared" si="256"/>
        <v/>
      </c>
      <c r="AR965" s="133" t="str">
        <f t="shared" si="265"/>
        <v/>
      </c>
      <c r="AS965" s="7" t="str">
        <f>UPPER(IF($AH965="","",IF(COUNTIF($AS$34:$AS964,$AH965)&lt;1,$AH965,"")))</f>
        <v/>
      </c>
      <c r="AT965" s="133" t="str">
        <f t="shared" si="257"/>
        <v/>
      </c>
      <c r="AU965" s="19"/>
      <c r="AV965" s="16" t="str">
        <f t="shared" si="267"/>
        <v/>
      </c>
      <c r="AW965" s="134" t="str">
        <f t="shared" si="258"/>
        <v/>
      </c>
      <c r="AX965" s="1"/>
      <c r="AY965" s="145"/>
      <c r="AZ965" s="132" t="str">
        <f t="shared" si="259"/>
        <v/>
      </c>
      <c r="BA965" s="132" t="str">
        <f t="shared" si="260"/>
        <v/>
      </c>
      <c r="BB965" s="132" t="str">
        <f t="shared" si="268"/>
        <v/>
      </c>
      <c r="BC965" s="132" t="str">
        <f t="shared" si="261"/>
        <v/>
      </c>
      <c r="BD965" s="132" t="str">
        <f t="shared" si="262"/>
        <v/>
      </c>
      <c r="BE965" s="132" t="str">
        <f t="shared" si="266"/>
        <v/>
      </c>
      <c r="BF965" s="132" t="str">
        <f t="shared" si="263"/>
        <v/>
      </c>
      <c r="BG965" s="132" t="str">
        <f t="shared" si="264"/>
        <v/>
      </c>
      <c r="BI965" s="43"/>
    </row>
    <row r="966" spans="1:61" s="2" customFormat="1">
      <c r="A966" s="125" t="str">
        <f t="shared" si="252"/>
        <v/>
      </c>
      <c r="B966" s="130" t="str">
        <f t="shared" si="253"/>
        <v/>
      </c>
      <c r="C966" s="9"/>
      <c r="D966" s="125">
        <v>932</v>
      </c>
      <c r="E966" s="125" t="str">
        <f t="shared" si="254"/>
        <v/>
      </c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35"/>
      <c r="AI966" s="125" t="str">
        <f t="shared" si="255"/>
        <v/>
      </c>
      <c r="AJ966" s="18"/>
      <c r="AK966" s="35"/>
      <c r="AL966" s="5"/>
      <c r="AM966" s="5"/>
      <c r="AN966" s="5"/>
      <c r="AO966" s="5"/>
      <c r="AP966" s="5"/>
      <c r="AQ966" s="133" t="str">
        <f t="shared" si="256"/>
        <v/>
      </c>
      <c r="AR966" s="133" t="str">
        <f t="shared" si="265"/>
        <v/>
      </c>
      <c r="AS966" s="7" t="str">
        <f>UPPER(IF($AH966="","",IF(COUNTIF($AS$34:$AS965,$AH966)&lt;1,$AH966,"")))</f>
        <v/>
      </c>
      <c r="AT966" s="133" t="str">
        <f t="shared" si="257"/>
        <v/>
      </c>
      <c r="AU966" s="19"/>
      <c r="AV966" s="16" t="str">
        <f t="shared" si="267"/>
        <v/>
      </c>
      <c r="AW966" s="134" t="str">
        <f t="shared" si="258"/>
        <v/>
      </c>
      <c r="AX966" s="1"/>
      <c r="AY966" s="145"/>
      <c r="AZ966" s="132" t="str">
        <f t="shared" si="259"/>
        <v/>
      </c>
      <c r="BA966" s="132" t="str">
        <f t="shared" si="260"/>
        <v/>
      </c>
      <c r="BB966" s="132" t="str">
        <f t="shared" si="268"/>
        <v/>
      </c>
      <c r="BC966" s="132" t="str">
        <f t="shared" si="261"/>
        <v/>
      </c>
      <c r="BD966" s="132" t="str">
        <f t="shared" si="262"/>
        <v/>
      </c>
      <c r="BE966" s="132" t="str">
        <f t="shared" si="266"/>
        <v/>
      </c>
      <c r="BF966" s="132" t="str">
        <f t="shared" si="263"/>
        <v/>
      </c>
      <c r="BG966" s="132" t="str">
        <f t="shared" si="264"/>
        <v/>
      </c>
      <c r="BI966" s="43"/>
    </row>
    <row r="967" spans="1:61" s="2" customFormat="1">
      <c r="A967" s="125" t="str">
        <f t="shared" si="252"/>
        <v/>
      </c>
      <c r="B967" s="130" t="str">
        <f t="shared" si="253"/>
        <v/>
      </c>
      <c r="C967" s="9"/>
      <c r="D967" s="125">
        <v>933</v>
      </c>
      <c r="E967" s="125" t="str">
        <f t="shared" si="254"/>
        <v/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35"/>
      <c r="AI967" s="125" t="str">
        <f t="shared" si="255"/>
        <v/>
      </c>
      <c r="AJ967" s="18"/>
      <c r="AK967" s="35"/>
      <c r="AL967" s="5"/>
      <c r="AM967" s="5"/>
      <c r="AN967" s="5"/>
      <c r="AO967" s="5"/>
      <c r="AP967" s="5"/>
      <c r="AQ967" s="133" t="str">
        <f t="shared" si="256"/>
        <v/>
      </c>
      <c r="AR967" s="133" t="str">
        <f t="shared" si="265"/>
        <v/>
      </c>
      <c r="AS967" s="7" t="str">
        <f>UPPER(IF($AH967="","",IF(COUNTIF($AS$34:$AS966,$AH967)&lt;1,$AH967,"")))</f>
        <v/>
      </c>
      <c r="AT967" s="133" t="str">
        <f t="shared" si="257"/>
        <v/>
      </c>
      <c r="AU967" s="19"/>
      <c r="AV967" s="16" t="str">
        <f t="shared" si="267"/>
        <v/>
      </c>
      <c r="AW967" s="134" t="str">
        <f t="shared" si="258"/>
        <v/>
      </c>
      <c r="AX967" s="1"/>
      <c r="AY967" s="145"/>
      <c r="AZ967" s="132" t="str">
        <f t="shared" si="259"/>
        <v/>
      </c>
      <c r="BA967" s="132" t="str">
        <f t="shared" si="260"/>
        <v/>
      </c>
      <c r="BB967" s="132" t="str">
        <f t="shared" si="268"/>
        <v/>
      </c>
      <c r="BC967" s="132" t="str">
        <f t="shared" si="261"/>
        <v/>
      </c>
      <c r="BD967" s="132" t="str">
        <f t="shared" si="262"/>
        <v/>
      </c>
      <c r="BE967" s="132" t="str">
        <f t="shared" si="266"/>
        <v/>
      </c>
      <c r="BF967" s="132" t="str">
        <f t="shared" si="263"/>
        <v/>
      </c>
      <c r="BG967" s="132" t="str">
        <f t="shared" si="264"/>
        <v/>
      </c>
      <c r="BI967" s="43"/>
    </row>
    <row r="968" spans="1:61" s="2" customFormat="1">
      <c r="A968" s="125" t="str">
        <f t="shared" si="252"/>
        <v/>
      </c>
      <c r="B968" s="130" t="str">
        <f t="shared" si="253"/>
        <v/>
      </c>
      <c r="C968" s="9"/>
      <c r="D968" s="125">
        <v>934</v>
      </c>
      <c r="E968" s="125" t="str">
        <f t="shared" si="254"/>
        <v/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35"/>
      <c r="AI968" s="125" t="str">
        <f t="shared" si="255"/>
        <v/>
      </c>
      <c r="AJ968" s="18"/>
      <c r="AK968" s="35"/>
      <c r="AL968" s="5"/>
      <c r="AM968" s="5"/>
      <c r="AN968" s="5"/>
      <c r="AO968" s="5"/>
      <c r="AP968" s="5"/>
      <c r="AQ968" s="133" t="str">
        <f t="shared" si="256"/>
        <v/>
      </c>
      <c r="AR968" s="133" t="str">
        <f t="shared" si="265"/>
        <v/>
      </c>
      <c r="AS968" s="7" t="str">
        <f>UPPER(IF($AH968="","",IF(COUNTIF($AS$34:$AS967,$AH968)&lt;1,$AH968,"")))</f>
        <v/>
      </c>
      <c r="AT968" s="133" t="str">
        <f t="shared" si="257"/>
        <v/>
      </c>
      <c r="AU968" s="19"/>
      <c r="AV968" s="16" t="str">
        <f t="shared" si="267"/>
        <v/>
      </c>
      <c r="AW968" s="134" t="str">
        <f t="shared" si="258"/>
        <v/>
      </c>
      <c r="AX968" s="1"/>
      <c r="AY968" s="145"/>
      <c r="AZ968" s="132" t="str">
        <f t="shared" si="259"/>
        <v/>
      </c>
      <c r="BA968" s="132" t="str">
        <f t="shared" si="260"/>
        <v/>
      </c>
      <c r="BB968" s="132" t="str">
        <f t="shared" si="268"/>
        <v/>
      </c>
      <c r="BC968" s="132" t="str">
        <f t="shared" si="261"/>
        <v/>
      </c>
      <c r="BD968" s="132" t="str">
        <f t="shared" si="262"/>
        <v/>
      </c>
      <c r="BE968" s="132" t="str">
        <f t="shared" si="266"/>
        <v/>
      </c>
      <c r="BF968" s="132" t="str">
        <f t="shared" si="263"/>
        <v/>
      </c>
      <c r="BG968" s="132" t="str">
        <f t="shared" si="264"/>
        <v/>
      </c>
      <c r="BI968" s="43"/>
    </row>
    <row r="969" spans="1:61" s="2" customFormat="1">
      <c r="A969" s="125" t="str">
        <f t="shared" si="252"/>
        <v/>
      </c>
      <c r="B969" s="130" t="str">
        <f t="shared" si="253"/>
        <v/>
      </c>
      <c r="C969" s="9"/>
      <c r="D969" s="125">
        <v>935</v>
      </c>
      <c r="E969" s="125" t="str">
        <f t="shared" si="254"/>
        <v/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35"/>
      <c r="AI969" s="125" t="str">
        <f t="shared" si="255"/>
        <v/>
      </c>
      <c r="AJ969" s="18"/>
      <c r="AK969" s="35"/>
      <c r="AL969" s="5"/>
      <c r="AM969" s="5"/>
      <c r="AN969" s="5"/>
      <c r="AO969" s="5"/>
      <c r="AP969" s="5"/>
      <c r="AQ969" s="133" t="str">
        <f t="shared" si="256"/>
        <v/>
      </c>
      <c r="AR969" s="133" t="str">
        <f t="shared" si="265"/>
        <v/>
      </c>
      <c r="AS969" s="7" t="str">
        <f>UPPER(IF($AH969="","",IF(COUNTIF($AS$34:$AS968,$AH969)&lt;1,$AH969,"")))</f>
        <v/>
      </c>
      <c r="AT969" s="133" t="str">
        <f t="shared" si="257"/>
        <v/>
      </c>
      <c r="AU969" s="19"/>
      <c r="AV969" s="16" t="str">
        <f t="shared" si="267"/>
        <v/>
      </c>
      <c r="AW969" s="134" t="str">
        <f t="shared" si="258"/>
        <v/>
      </c>
      <c r="AX969" s="1"/>
      <c r="AY969" s="145"/>
      <c r="AZ969" s="132" t="str">
        <f t="shared" si="259"/>
        <v/>
      </c>
      <c r="BA969" s="132" t="str">
        <f t="shared" si="260"/>
        <v/>
      </c>
      <c r="BB969" s="132" t="str">
        <f t="shared" si="268"/>
        <v/>
      </c>
      <c r="BC969" s="132" t="str">
        <f t="shared" si="261"/>
        <v/>
      </c>
      <c r="BD969" s="132" t="str">
        <f t="shared" si="262"/>
        <v/>
      </c>
      <c r="BE969" s="132" t="str">
        <f t="shared" si="266"/>
        <v/>
      </c>
      <c r="BF969" s="132" t="str">
        <f t="shared" si="263"/>
        <v/>
      </c>
      <c r="BG969" s="132" t="str">
        <f t="shared" si="264"/>
        <v/>
      </c>
      <c r="BI969" s="43"/>
    </row>
    <row r="970" spans="1:61" s="2" customFormat="1">
      <c r="A970" s="125" t="str">
        <f t="shared" si="252"/>
        <v/>
      </c>
      <c r="B970" s="130" t="str">
        <f t="shared" si="253"/>
        <v/>
      </c>
      <c r="C970" s="9"/>
      <c r="D970" s="125">
        <v>936</v>
      </c>
      <c r="E970" s="125" t="str">
        <f t="shared" si="254"/>
        <v/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35"/>
      <c r="AI970" s="125" t="str">
        <f t="shared" si="255"/>
        <v/>
      </c>
      <c r="AJ970" s="18"/>
      <c r="AK970" s="35"/>
      <c r="AL970" s="5"/>
      <c r="AM970" s="5"/>
      <c r="AN970" s="5"/>
      <c r="AO970" s="5"/>
      <c r="AP970" s="5"/>
      <c r="AQ970" s="133" t="str">
        <f t="shared" si="256"/>
        <v/>
      </c>
      <c r="AR970" s="133" t="str">
        <f t="shared" si="265"/>
        <v/>
      </c>
      <c r="AS970" s="7" t="str">
        <f>UPPER(IF($AH970="","",IF(COUNTIF($AS$34:$AS969,$AH970)&lt;1,$AH970,"")))</f>
        <v/>
      </c>
      <c r="AT970" s="133" t="str">
        <f t="shared" si="257"/>
        <v/>
      </c>
      <c r="AU970" s="19"/>
      <c r="AV970" s="16" t="str">
        <f t="shared" si="267"/>
        <v/>
      </c>
      <c r="AW970" s="134" t="str">
        <f t="shared" si="258"/>
        <v/>
      </c>
      <c r="AX970" s="1"/>
      <c r="AY970" s="145"/>
      <c r="AZ970" s="132" t="str">
        <f t="shared" si="259"/>
        <v/>
      </c>
      <c r="BA970" s="132" t="str">
        <f t="shared" si="260"/>
        <v/>
      </c>
      <c r="BB970" s="132" t="str">
        <f t="shared" si="268"/>
        <v/>
      </c>
      <c r="BC970" s="132" t="str">
        <f t="shared" si="261"/>
        <v/>
      </c>
      <c r="BD970" s="132" t="str">
        <f t="shared" si="262"/>
        <v/>
      </c>
      <c r="BE970" s="132" t="str">
        <f t="shared" si="266"/>
        <v/>
      </c>
      <c r="BF970" s="132" t="str">
        <f t="shared" si="263"/>
        <v/>
      </c>
      <c r="BG970" s="132" t="str">
        <f t="shared" si="264"/>
        <v/>
      </c>
      <c r="BI970" s="43"/>
    </row>
    <row r="971" spans="1:61" s="2" customFormat="1">
      <c r="A971" s="125" t="str">
        <f t="shared" si="252"/>
        <v/>
      </c>
      <c r="B971" s="130" t="str">
        <f t="shared" si="253"/>
        <v/>
      </c>
      <c r="C971" s="9"/>
      <c r="D971" s="125">
        <v>937</v>
      </c>
      <c r="E971" s="125" t="str">
        <f t="shared" si="254"/>
        <v/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35"/>
      <c r="AI971" s="125" t="str">
        <f t="shared" si="255"/>
        <v/>
      </c>
      <c r="AJ971" s="18"/>
      <c r="AK971" s="35"/>
      <c r="AL971" s="5"/>
      <c r="AM971" s="5"/>
      <c r="AN971" s="5"/>
      <c r="AO971" s="5"/>
      <c r="AP971" s="5"/>
      <c r="AQ971" s="133" t="str">
        <f t="shared" si="256"/>
        <v/>
      </c>
      <c r="AR971" s="133" t="str">
        <f t="shared" si="265"/>
        <v/>
      </c>
      <c r="AS971" s="7" t="str">
        <f>UPPER(IF($AH971="","",IF(COUNTIF($AS$34:$AS970,$AH971)&lt;1,$AH971,"")))</f>
        <v/>
      </c>
      <c r="AT971" s="133" t="str">
        <f t="shared" si="257"/>
        <v/>
      </c>
      <c r="AU971" s="19"/>
      <c r="AV971" s="16" t="str">
        <f t="shared" si="267"/>
        <v/>
      </c>
      <c r="AW971" s="134" t="str">
        <f t="shared" si="258"/>
        <v/>
      </c>
      <c r="AX971" s="1"/>
      <c r="AY971" s="145"/>
      <c r="AZ971" s="132" t="str">
        <f t="shared" si="259"/>
        <v/>
      </c>
      <c r="BA971" s="132" t="str">
        <f t="shared" si="260"/>
        <v/>
      </c>
      <c r="BB971" s="132" t="str">
        <f t="shared" si="268"/>
        <v/>
      </c>
      <c r="BC971" s="132" t="str">
        <f t="shared" si="261"/>
        <v/>
      </c>
      <c r="BD971" s="132" t="str">
        <f t="shared" si="262"/>
        <v/>
      </c>
      <c r="BE971" s="132" t="str">
        <f t="shared" si="266"/>
        <v/>
      </c>
      <c r="BF971" s="132" t="str">
        <f t="shared" si="263"/>
        <v/>
      </c>
      <c r="BG971" s="132" t="str">
        <f t="shared" si="264"/>
        <v/>
      </c>
      <c r="BI971" s="43"/>
    </row>
    <row r="972" spans="1:61" s="2" customFormat="1">
      <c r="A972" s="125" t="str">
        <f t="shared" si="252"/>
        <v/>
      </c>
      <c r="B972" s="130" t="str">
        <f t="shared" si="253"/>
        <v/>
      </c>
      <c r="C972" s="9"/>
      <c r="D972" s="125">
        <v>938</v>
      </c>
      <c r="E972" s="125" t="str">
        <f t="shared" si="254"/>
        <v/>
      </c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35"/>
      <c r="AI972" s="125" t="str">
        <f t="shared" si="255"/>
        <v/>
      </c>
      <c r="AJ972" s="18"/>
      <c r="AK972" s="35"/>
      <c r="AL972" s="5"/>
      <c r="AM972" s="5"/>
      <c r="AN972" s="5"/>
      <c r="AO972" s="5"/>
      <c r="AP972" s="5"/>
      <c r="AQ972" s="133" t="str">
        <f t="shared" si="256"/>
        <v/>
      </c>
      <c r="AR972" s="133" t="str">
        <f t="shared" si="265"/>
        <v/>
      </c>
      <c r="AS972" s="7" t="str">
        <f>UPPER(IF($AH972="","",IF(COUNTIF($AS$34:$AS971,$AH972)&lt;1,$AH972,"")))</f>
        <v/>
      </c>
      <c r="AT972" s="133" t="str">
        <f t="shared" si="257"/>
        <v/>
      </c>
      <c r="AU972" s="19"/>
      <c r="AV972" s="16" t="str">
        <f t="shared" si="267"/>
        <v/>
      </c>
      <c r="AW972" s="134" t="str">
        <f t="shared" si="258"/>
        <v/>
      </c>
      <c r="AX972" s="1"/>
      <c r="AY972" s="145"/>
      <c r="AZ972" s="132" t="str">
        <f t="shared" si="259"/>
        <v/>
      </c>
      <c r="BA972" s="132" t="str">
        <f t="shared" si="260"/>
        <v/>
      </c>
      <c r="BB972" s="132" t="str">
        <f t="shared" si="268"/>
        <v/>
      </c>
      <c r="BC972" s="132" t="str">
        <f t="shared" si="261"/>
        <v/>
      </c>
      <c r="BD972" s="132" t="str">
        <f t="shared" si="262"/>
        <v/>
      </c>
      <c r="BE972" s="132" t="str">
        <f t="shared" si="266"/>
        <v/>
      </c>
      <c r="BF972" s="132" t="str">
        <f t="shared" si="263"/>
        <v/>
      </c>
      <c r="BG972" s="132" t="str">
        <f t="shared" si="264"/>
        <v/>
      </c>
      <c r="BI972" s="43"/>
    </row>
    <row r="973" spans="1:61" s="2" customFormat="1">
      <c r="A973" s="125" t="str">
        <f t="shared" si="252"/>
        <v/>
      </c>
      <c r="B973" s="130" t="str">
        <f t="shared" si="253"/>
        <v/>
      </c>
      <c r="C973" s="9"/>
      <c r="D973" s="125">
        <v>939</v>
      </c>
      <c r="E973" s="125" t="str">
        <f t="shared" si="254"/>
        <v/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35"/>
      <c r="AI973" s="125" t="str">
        <f t="shared" si="255"/>
        <v/>
      </c>
      <c r="AJ973" s="18"/>
      <c r="AK973" s="35"/>
      <c r="AL973" s="5"/>
      <c r="AM973" s="5"/>
      <c r="AN973" s="5"/>
      <c r="AO973" s="5"/>
      <c r="AP973" s="5"/>
      <c r="AQ973" s="133" t="str">
        <f t="shared" si="256"/>
        <v/>
      </c>
      <c r="AR973" s="133" t="str">
        <f t="shared" si="265"/>
        <v/>
      </c>
      <c r="AS973" s="7" t="str">
        <f>UPPER(IF($AH973="","",IF(COUNTIF($AS$34:$AS972,$AH973)&lt;1,$AH973,"")))</f>
        <v/>
      </c>
      <c r="AT973" s="133" t="str">
        <f t="shared" si="257"/>
        <v/>
      </c>
      <c r="AU973" s="19"/>
      <c r="AV973" s="16" t="str">
        <f t="shared" si="267"/>
        <v/>
      </c>
      <c r="AW973" s="134" t="str">
        <f t="shared" si="258"/>
        <v/>
      </c>
      <c r="AX973" s="1"/>
      <c r="AY973" s="145"/>
      <c r="AZ973" s="132" t="str">
        <f t="shared" si="259"/>
        <v/>
      </c>
      <c r="BA973" s="132" t="str">
        <f t="shared" si="260"/>
        <v/>
      </c>
      <c r="BB973" s="132" t="str">
        <f t="shared" si="268"/>
        <v/>
      </c>
      <c r="BC973" s="132" t="str">
        <f t="shared" si="261"/>
        <v/>
      </c>
      <c r="BD973" s="132" t="str">
        <f t="shared" si="262"/>
        <v/>
      </c>
      <c r="BE973" s="132" t="str">
        <f t="shared" si="266"/>
        <v/>
      </c>
      <c r="BF973" s="132" t="str">
        <f t="shared" si="263"/>
        <v/>
      </c>
      <c r="BG973" s="132" t="str">
        <f t="shared" si="264"/>
        <v/>
      </c>
      <c r="BI973" s="43"/>
    </row>
    <row r="974" spans="1:61" s="2" customFormat="1">
      <c r="A974" s="125" t="str">
        <f t="shared" si="252"/>
        <v/>
      </c>
      <c r="B974" s="130" t="str">
        <f t="shared" si="253"/>
        <v/>
      </c>
      <c r="C974" s="9"/>
      <c r="D974" s="125">
        <v>940</v>
      </c>
      <c r="E974" s="125" t="str">
        <f t="shared" si="254"/>
        <v/>
      </c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35"/>
      <c r="AI974" s="125" t="str">
        <f t="shared" si="255"/>
        <v/>
      </c>
      <c r="AJ974" s="18"/>
      <c r="AK974" s="35"/>
      <c r="AL974" s="5"/>
      <c r="AM974" s="5"/>
      <c r="AN974" s="5"/>
      <c r="AO974" s="5"/>
      <c r="AP974" s="5"/>
      <c r="AQ974" s="133" t="str">
        <f t="shared" si="256"/>
        <v/>
      </c>
      <c r="AR974" s="133" t="str">
        <f t="shared" si="265"/>
        <v/>
      </c>
      <c r="AS974" s="7" t="str">
        <f>UPPER(IF($AH974="","",IF(COUNTIF($AS$34:$AS973,$AH974)&lt;1,$AH974,"")))</f>
        <v/>
      </c>
      <c r="AT974" s="133" t="str">
        <f t="shared" si="257"/>
        <v/>
      </c>
      <c r="AU974" s="19"/>
      <c r="AV974" s="16" t="str">
        <f t="shared" si="267"/>
        <v/>
      </c>
      <c r="AW974" s="134" t="str">
        <f t="shared" si="258"/>
        <v/>
      </c>
      <c r="AX974" s="1"/>
      <c r="AY974" s="145"/>
      <c r="AZ974" s="132" t="str">
        <f t="shared" si="259"/>
        <v/>
      </c>
      <c r="BA974" s="132" t="str">
        <f t="shared" si="260"/>
        <v/>
      </c>
      <c r="BB974" s="132" t="str">
        <f t="shared" si="268"/>
        <v/>
      </c>
      <c r="BC974" s="132" t="str">
        <f t="shared" si="261"/>
        <v/>
      </c>
      <c r="BD974" s="132" t="str">
        <f t="shared" si="262"/>
        <v/>
      </c>
      <c r="BE974" s="132" t="str">
        <f t="shared" si="266"/>
        <v/>
      </c>
      <c r="BF974" s="132" t="str">
        <f t="shared" si="263"/>
        <v/>
      </c>
      <c r="BG974" s="132" t="str">
        <f t="shared" si="264"/>
        <v/>
      </c>
      <c r="BI974" s="43"/>
    </row>
    <row r="975" spans="1:61" s="2" customFormat="1">
      <c r="A975" s="125" t="str">
        <f t="shared" si="252"/>
        <v/>
      </c>
      <c r="B975" s="130" t="str">
        <f t="shared" si="253"/>
        <v/>
      </c>
      <c r="C975" s="9"/>
      <c r="D975" s="125">
        <v>941</v>
      </c>
      <c r="E975" s="125" t="str">
        <f t="shared" si="254"/>
        <v/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35"/>
      <c r="AI975" s="125" t="str">
        <f t="shared" si="255"/>
        <v/>
      </c>
      <c r="AJ975" s="18"/>
      <c r="AK975" s="35"/>
      <c r="AL975" s="5"/>
      <c r="AM975" s="5"/>
      <c r="AN975" s="5"/>
      <c r="AO975" s="5"/>
      <c r="AP975" s="5"/>
      <c r="AQ975" s="133" t="str">
        <f t="shared" si="256"/>
        <v/>
      </c>
      <c r="AR975" s="133" t="str">
        <f t="shared" si="265"/>
        <v/>
      </c>
      <c r="AS975" s="7" t="str">
        <f>UPPER(IF($AH975="","",IF(COUNTIF($AS$34:$AS974,$AH975)&lt;1,$AH975,"")))</f>
        <v/>
      </c>
      <c r="AT975" s="133" t="str">
        <f t="shared" si="257"/>
        <v/>
      </c>
      <c r="AU975" s="19"/>
      <c r="AV975" s="16" t="str">
        <f t="shared" si="267"/>
        <v/>
      </c>
      <c r="AW975" s="134" t="str">
        <f t="shared" si="258"/>
        <v/>
      </c>
      <c r="AX975" s="1"/>
      <c r="AY975" s="145"/>
      <c r="AZ975" s="132" t="str">
        <f t="shared" si="259"/>
        <v/>
      </c>
      <c r="BA975" s="132" t="str">
        <f t="shared" si="260"/>
        <v/>
      </c>
      <c r="BB975" s="132" t="str">
        <f t="shared" si="268"/>
        <v/>
      </c>
      <c r="BC975" s="132" t="str">
        <f t="shared" si="261"/>
        <v/>
      </c>
      <c r="BD975" s="132" t="str">
        <f t="shared" si="262"/>
        <v/>
      </c>
      <c r="BE975" s="132" t="str">
        <f t="shared" si="266"/>
        <v/>
      </c>
      <c r="BF975" s="132" t="str">
        <f t="shared" si="263"/>
        <v/>
      </c>
      <c r="BG975" s="132" t="str">
        <f t="shared" si="264"/>
        <v/>
      </c>
      <c r="BI975" s="43"/>
    </row>
    <row r="976" spans="1:61" s="2" customFormat="1">
      <c r="A976" s="125" t="str">
        <f t="shared" si="252"/>
        <v/>
      </c>
      <c r="B976" s="130" t="str">
        <f t="shared" si="253"/>
        <v/>
      </c>
      <c r="C976" s="9"/>
      <c r="D976" s="125">
        <v>942</v>
      </c>
      <c r="E976" s="125" t="str">
        <f t="shared" si="254"/>
        <v/>
      </c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35"/>
      <c r="AI976" s="125" t="str">
        <f t="shared" si="255"/>
        <v/>
      </c>
      <c r="AJ976" s="18"/>
      <c r="AK976" s="35"/>
      <c r="AL976" s="5"/>
      <c r="AM976" s="5"/>
      <c r="AN976" s="5"/>
      <c r="AO976" s="5"/>
      <c r="AP976" s="5"/>
      <c r="AQ976" s="133" t="str">
        <f t="shared" si="256"/>
        <v/>
      </c>
      <c r="AR976" s="133" t="str">
        <f t="shared" si="265"/>
        <v/>
      </c>
      <c r="AS976" s="7" t="str">
        <f>UPPER(IF($AH976="","",IF(COUNTIF($AS$34:$AS975,$AH976)&lt;1,$AH976,"")))</f>
        <v/>
      </c>
      <c r="AT976" s="133" t="str">
        <f t="shared" si="257"/>
        <v/>
      </c>
      <c r="AU976" s="19"/>
      <c r="AV976" s="16" t="str">
        <f t="shared" si="267"/>
        <v/>
      </c>
      <c r="AW976" s="134" t="str">
        <f t="shared" si="258"/>
        <v/>
      </c>
      <c r="AX976" s="1"/>
      <c r="AY976" s="145"/>
      <c r="AZ976" s="132" t="str">
        <f t="shared" si="259"/>
        <v/>
      </c>
      <c r="BA976" s="132" t="str">
        <f t="shared" si="260"/>
        <v/>
      </c>
      <c r="BB976" s="132" t="str">
        <f t="shared" si="268"/>
        <v/>
      </c>
      <c r="BC976" s="132" t="str">
        <f t="shared" si="261"/>
        <v/>
      </c>
      <c r="BD976" s="132" t="str">
        <f t="shared" si="262"/>
        <v/>
      </c>
      <c r="BE976" s="132" t="str">
        <f t="shared" si="266"/>
        <v/>
      </c>
      <c r="BF976" s="132" t="str">
        <f t="shared" si="263"/>
        <v/>
      </c>
      <c r="BG976" s="132" t="str">
        <f t="shared" si="264"/>
        <v/>
      </c>
      <c r="BI976" s="43"/>
    </row>
    <row r="977" spans="1:61" s="2" customFormat="1">
      <c r="A977" s="125" t="str">
        <f t="shared" si="252"/>
        <v/>
      </c>
      <c r="B977" s="130" t="str">
        <f t="shared" si="253"/>
        <v/>
      </c>
      <c r="C977" s="9"/>
      <c r="D977" s="125">
        <v>943</v>
      </c>
      <c r="E977" s="125" t="str">
        <f t="shared" si="254"/>
        <v/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35"/>
      <c r="AI977" s="125" t="str">
        <f t="shared" si="255"/>
        <v/>
      </c>
      <c r="AJ977" s="18"/>
      <c r="AK977" s="35"/>
      <c r="AL977" s="5"/>
      <c r="AM977" s="5"/>
      <c r="AN977" s="5"/>
      <c r="AO977" s="5"/>
      <c r="AP977" s="5"/>
      <c r="AQ977" s="133" t="str">
        <f t="shared" si="256"/>
        <v/>
      </c>
      <c r="AR977" s="133" t="str">
        <f t="shared" si="265"/>
        <v/>
      </c>
      <c r="AS977" s="7" t="str">
        <f>UPPER(IF($AH977="","",IF(COUNTIF($AS$34:$AS976,$AH977)&lt;1,$AH977,"")))</f>
        <v/>
      </c>
      <c r="AT977" s="133" t="str">
        <f t="shared" si="257"/>
        <v/>
      </c>
      <c r="AU977" s="19"/>
      <c r="AV977" s="16" t="str">
        <f t="shared" si="267"/>
        <v/>
      </c>
      <c r="AW977" s="134" t="str">
        <f t="shared" si="258"/>
        <v/>
      </c>
      <c r="AX977" s="1"/>
      <c r="AY977" s="145"/>
      <c r="AZ977" s="132" t="str">
        <f t="shared" si="259"/>
        <v/>
      </c>
      <c r="BA977" s="132" t="str">
        <f t="shared" si="260"/>
        <v/>
      </c>
      <c r="BB977" s="132" t="str">
        <f t="shared" si="268"/>
        <v/>
      </c>
      <c r="BC977" s="132" t="str">
        <f t="shared" si="261"/>
        <v/>
      </c>
      <c r="BD977" s="132" t="str">
        <f t="shared" si="262"/>
        <v/>
      </c>
      <c r="BE977" s="132" t="str">
        <f t="shared" si="266"/>
        <v/>
      </c>
      <c r="BF977" s="132" t="str">
        <f t="shared" si="263"/>
        <v/>
      </c>
      <c r="BG977" s="132" t="str">
        <f t="shared" si="264"/>
        <v/>
      </c>
      <c r="BI977" s="43"/>
    </row>
    <row r="978" spans="1:61" s="2" customFormat="1">
      <c r="A978" s="125" t="str">
        <f t="shared" si="252"/>
        <v/>
      </c>
      <c r="B978" s="130" t="str">
        <f t="shared" si="253"/>
        <v/>
      </c>
      <c r="C978" s="9"/>
      <c r="D978" s="125">
        <v>944</v>
      </c>
      <c r="E978" s="125" t="str">
        <f t="shared" si="254"/>
        <v/>
      </c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35"/>
      <c r="AI978" s="125" t="str">
        <f t="shared" si="255"/>
        <v/>
      </c>
      <c r="AJ978" s="18"/>
      <c r="AK978" s="35"/>
      <c r="AL978" s="5"/>
      <c r="AM978" s="5"/>
      <c r="AN978" s="5"/>
      <c r="AO978" s="5"/>
      <c r="AP978" s="5"/>
      <c r="AQ978" s="133" t="str">
        <f t="shared" si="256"/>
        <v/>
      </c>
      <c r="AR978" s="133" t="str">
        <f t="shared" si="265"/>
        <v/>
      </c>
      <c r="AS978" s="7" t="str">
        <f>UPPER(IF($AH978="","",IF(COUNTIF($AS$34:$AS977,$AH978)&lt;1,$AH978,"")))</f>
        <v/>
      </c>
      <c r="AT978" s="133" t="str">
        <f t="shared" si="257"/>
        <v/>
      </c>
      <c r="AU978" s="19"/>
      <c r="AV978" s="16" t="str">
        <f t="shared" si="267"/>
        <v/>
      </c>
      <c r="AW978" s="134" t="str">
        <f t="shared" si="258"/>
        <v/>
      </c>
      <c r="AX978" s="1"/>
      <c r="AY978" s="145"/>
      <c r="AZ978" s="132" t="str">
        <f t="shared" si="259"/>
        <v/>
      </c>
      <c r="BA978" s="132" t="str">
        <f t="shared" si="260"/>
        <v/>
      </c>
      <c r="BB978" s="132" t="str">
        <f t="shared" si="268"/>
        <v/>
      </c>
      <c r="BC978" s="132" t="str">
        <f t="shared" si="261"/>
        <v/>
      </c>
      <c r="BD978" s="132" t="str">
        <f t="shared" si="262"/>
        <v/>
      </c>
      <c r="BE978" s="132" t="str">
        <f t="shared" si="266"/>
        <v/>
      </c>
      <c r="BF978" s="132" t="str">
        <f t="shared" si="263"/>
        <v/>
      </c>
      <c r="BG978" s="132" t="str">
        <f t="shared" si="264"/>
        <v/>
      </c>
      <c r="BI978" s="43"/>
    </row>
    <row r="979" spans="1:61" s="2" customFormat="1">
      <c r="A979" s="125" t="str">
        <f t="shared" si="252"/>
        <v/>
      </c>
      <c r="B979" s="130" t="str">
        <f t="shared" si="253"/>
        <v/>
      </c>
      <c r="C979" s="9"/>
      <c r="D979" s="125">
        <v>945</v>
      </c>
      <c r="E979" s="125" t="str">
        <f t="shared" si="254"/>
        <v/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35"/>
      <c r="AI979" s="125" t="str">
        <f t="shared" si="255"/>
        <v/>
      </c>
      <c r="AJ979" s="18"/>
      <c r="AK979" s="35"/>
      <c r="AL979" s="5"/>
      <c r="AM979" s="5"/>
      <c r="AN979" s="5"/>
      <c r="AO979" s="5"/>
      <c r="AP979" s="5"/>
      <c r="AQ979" s="133" t="str">
        <f t="shared" si="256"/>
        <v/>
      </c>
      <c r="AR979" s="133" t="str">
        <f t="shared" si="265"/>
        <v/>
      </c>
      <c r="AS979" s="7" t="str">
        <f>UPPER(IF($AH979="","",IF(COUNTIF($AS$34:$AS978,$AH979)&lt;1,$AH979,"")))</f>
        <v/>
      </c>
      <c r="AT979" s="133" t="str">
        <f t="shared" si="257"/>
        <v/>
      </c>
      <c r="AU979" s="19"/>
      <c r="AV979" s="16" t="str">
        <f t="shared" si="267"/>
        <v/>
      </c>
      <c r="AW979" s="134" t="str">
        <f t="shared" si="258"/>
        <v/>
      </c>
      <c r="AX979" s="1"/>
      <c r="AY979" s="145"/>
      <c r="AZ979" s="132" t="str">
        <f t="shared" si="259"/>
        <v/>
      </c>
      <c r="BA979" s="132" t="str">
        <f t="shared" si="260"/>
        <v/>
      </c>
      <c r="BB979" s="132" t="str">
        <f t="shared" si="268"/>
        <v/>
      </c>
      <c r="BC979" s="132" t="str">
        <f t="shared" si="261"/>
        <v/>
      </c>
      <c r="BD979" s="132" t="str">
        <f t="shared" si="262"/>
        <v/>
      </c>
      <c r="BE979" s="132" t="str">
        <f t="shared" si="266"/>
        <v/>
      </c>
      <c r="BF979" s="132" t="str">
        <f t="shared" si="263"/>
        <v/>
      </c>
      <c r="BG979" s="132" t="str">
        <f t="shared" si="264"/>
        <v/>
      </c>
      <c r="BI979" s="43"/>
    </row>
    <row r="980" spans="1:61" s="2" customFormat="1">
      <c r="A980" s="125" t="str">
        <f t="shared" si="252"/>
        <v/>
      </c>
      <c r="B980" s="130" t="str">
        <f t="shared" si="253"/>
        <v/>
      </c>
      <c r="C980" s="9"/>
      <c r="D980" s="125">
        <v>946</v>
      </c>
      <c r="E980" s="125" t="str">
        <f t="shared" si="254"/>
        <v/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35"/>
      <c r="AI980" s="125" t="str">
        <f t="shared" si="255"/>
        <v/>
      </c>
      <c r="AJ980" s="18"/>
      <c r="AK980" s="35"/>
      <c r="AL980" s="5"/>
      <c r="AM980" s="5"/>
      <c r="AN980" s="5"/>
      <c r="AO980" s="5"/>
      <c r="AP980" s="5"/>
      <c r="AQ980" s="133" t="str">
        <f t="shared" si="256"/>
        <v/>
      </c>
      <c r="AR980" s="133" t="str">
        <f t="shared" si="265"/>
        <v/>
      </c>
      <c r="AS980" s="7" t="str">
        <f>UPPER(IF($AH980="","",IF(COUNTIF($AS$34:$AS979,$AH980)&lt;1,$AH980,"")))</f>
        <v/>
      </c>
      <c r="AT980" s="133" t="str">
        <f t="shared" si="257"/>
        <v/>
      </c>
      <c r="AU980" s="19"/>
      <c r="AV980" s="16" t="str">
        <f t="shared" si="267"/>
        <v/>
      </c>
      <c r="AW980" s="134" t="str">
        <f t="shared" si="258"/>
        <v/>
      </c>
      <c r="AX980" s="1"/>
      <c r="AY980" s="145"/>
      <c r="AZ980" s="132" t="str">
        <f t="shared" si="259"/>
        <v/>
      </c>
      <c r="BA980" s="132" t="str">
        <f t="shared" si="260"/>
        <v/>
      </c>
      <c r="BB980" s="132" t="str">
        <f t="shared" si="268"/>
        <v/>
      </c>
      <c r="BC980" s="132" t="str">
        <f t="shared" si="261"/>
        <v/>
      </c>
      <c r="BD980" s="132" t="str">
        <f t="shared" si="262"/>
        <v/>
      </c>
      <c r="BE980" s="132" t="str">
        <f t="shared" si="266"/>
        <v/>
      </c>
      <c r="BF980" s="132" t="str">
        <f t="shared" si="263"/>
        <v/>
      </c>
      <c r="BG980" s="132" t="str">
        <f t="shared" si="264"/>
        <v/>
      </c>
      <c r="BI980" s="43"/>
    </row>
    <row r="981" spans="1:61" s="2" customFormat="1">
      <c r="A981" s="125" t="str">
        <f t="shared" si="252"/>
        <v/>
      </c>
      <c r="B981" s="130" t="str">
        <f t="shared" si="253"/>
        <v/>
      </c>
      <c r="C981" s="9"/>
      <c r="D981" s="125">
        <v>947</v>
      </c>
      <c r="E981" s="125" t="str">
        <f t="shared" si="254"/>
        <v/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35"/>
      <c r="AI981" s="125" t="str">
        <f t="shared" si="255"/>
        <v/>
      </c>
      <c r="AJ981" s="18"/>
      <c r="AK981" s="35"/>
      <c r="AL981" s="5"/>
      <c r="AM981" s="5"/>
      <c r="AN981" s="5"/>
      <c r="AO981" s="5"/>
      <c r="AP981" s="5"/>
      <c r="AQ981" s="133" t="str">
        <f t="shared" si="256"/>
        <v/>
      </c>
      <c r="AR981" s="133" t="str">
        <f t="shared" si="265"/>
        <v/>
      </c>
      <c r="AS981" s="7" t="str">
        <f>UPPER(IF($AH981="","",IF(COUNTIF($AS$34:$AS980,$AH981)&lt;1,$AH981,"")))</f>
        <v/>
      </c>
      <c r="AT981" s="133" t="str">
        <f t="shared" si="257"/>
        <v/>
      </c>
      <c r="AU981" s="19"/>
      <c r="AV981" s="16" t="str">
        <f t="shared" si="267"/>
        <v/>
      </c>
      <c r="AW981" s="134" t="str">
        <f t="shared" si="258"/>
        <v/>
      </c>
      <c r="AX981" s="1"/>
      <c r="AY981" s="145"/>
      <c r="AZ981" s="132" t="str">
        <f t="shared" si="259"/>
        <v/>
      </c>
      <c r="BA981" s="132" t="str">
        <f t="shared" si="260"/>
        <v/>
      </c>
      <c r="BB981" s="132" t="str">
        <f t="shared" si="268"/>
        <v/>
      </c>
      <c r="BC981" s="132" t="str">
        <f t="shared" si="261"/>
        <v/>
      </c>
      <c r="BD981" s="132" t="str">
        <f t="shared" si="262"/>
        <v/>
      </c>
      <c r="BE981" s="132" t="str">
        <f t="shared" si="266"/>
        <v/>
      </c>
      <c r="BF981" s="132" t="str">
        <f t="shared" si="263"/>
        <v/>
      </c>
      <c r="BG981" s="132" t="str">
        <f t="shared" si="264"/>
        <v/>
      </c>
      <c r="BI981" s="43"/>
    </row>
    <row r="982" spans="1:61" s="2" customFormat="1">
      <c r="A982" s="125" t="str">
        <f t="shared" si="252"/>
        <v/>
      </c>
      <c r="B982" s="130" t="str">
        <f t="shared" si="253"/>
        <v/>
      </c>
      <c r="C982" s="9"/>
      <c r="D982" s="125">
        <v>948</v>
      </c>
      <c r="E982" s="125" t="str">
        <f t="shared" si="254"/>
        <v/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35"/>
      <c r="AI982" s="125" t="str">
        <f t="shared" si="255"/>
        <v/>
      </c>
      <c r="AJ982" s="18"/>
      <c r="AK982" s="35"/>
      <c r="AL982" s="5"/>
      <c r="AM982" s="5"/>
      <c r="AN982" s="5"/>
      <c r="AO982" s="5"/>
      <c r="AP982" s="5"/>
      <c r="AQ982" s="133" t="str">
        <f t="shared" si="256"/>
        <v/>
      </c>
      <c r="AR982" s="133" t="str">
        <f t="shared" si="265"/>
        <v/>
      </c>
      <c r="AS982" s="7" t="str">
        <f>UPPER(IF($AH982="","",IF(COUNTIF($AS$34:$AS981,$AH982)&lt;1,$AH982,"")))</f>
        <v/>
      </c>
      <c r="AT982" s="133" t="str">
        <f t="shared" si="257"/>
        <v/>
      </c>
      <c r="AU982" s="19"/>
      <c r="AV982" s="16" t="str">
        <f t="shared" si="267"/>
        <v/>
      </c>
      <c r="AW982" s="134" t="str">
        <f t="shared" si="258"/>
        <v/>
      </c>
      <c r="AX982" s="1"/>
      <c r="AY982" s="145"/>
      <c r="AZ982" s="132" t="str">
        <f t="shared" si="259"/>
        <v/>
      </c>
      <c r="BA982" s="132" t="str">
        <f t="shared" si="260"/>
        <v/>
      </c>
      <c r="BB982" s="132" t="str">
        <f t="shared" si="268"/>
        <v/>
      </c>
      <c r="BC982" s="132" t="str">
        <f t="shared" si="261"/>
        <v/>
      </c>
      <c r="BD982" s="132" t="str">
        <f t="shared" si="262"/>
        <v/>
      </c>
      <c r="BE982" s="132" t="str">
        <f t="shared" si="266"/>
        <v/>
      </c>
      <c r="BF982" s="132" t="str">
        <f t="shared" si="263"/>
        <v/>
      </c>
      <c r="BG982" s="132" t="str">
        <f t="shared" si="264"/>
        <v/>
      </c>
      <c r="BI982" s="43"/>
    </row>
    <row r="983" spans="1:61" s="2" customFormat="1">
      <c r="A983" s="125" t="str">
        <f t="shared" si="252"/>
        <v/>
      </c>
      <c r="B983" s="130" t="str">
        <f t="shared" si="253"/>
        <v/>
      </c>
      <c r="C983" s="9"/>
      <c r="D983" s="125">
        <v>949</v>
      </c>
      <c r="E983" s="125" t="str">
        <f t="shared" si="254"/>
        <v/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35"/>
      <c r="AI983" s="125" t="str">
        <f t="shared" si="255"/>
        <v/>
      </c>
      <c r="AJ983" s="18"/>
      <c r="AK983" s="35"/>
      <c r="AL983" s="5"/>
      <c r="AM983" s="5"/>
      <c r="AN983" s="5"/>
      <c r="AO983" s="5"/>
      <c r="AP983" s="5"/>
      <c r="AQ983" s="133" t="str">
        <f t="shared" si="256"/>
        <v/>
      </c>
      <c r="AR983" s="133" t="str">
        <f t="shared" si="265"/>
        <v/>
      </c>
      <c r="AS983" s="7" t="str">
        <f>UPPER(IF($AH983="","",IF(COUNTIF($AS$34:$AS982,$AH983)&lt;1,$AH983,"")))</f>
        <v/>
      </c>
      <c r="AT983" s="133" t="str">
        <f t="shared" si="257"/>
        <v/>
      </c>
      <c r="AU983" s="19"/>
      <c r="AV983" s="16" t="str">
        <f t="shared" si="267"/>
        <v/>
      </c>
      <c r="AW983" s="134" t="str">
        <f t="shared" si="258"/>
        <v/>
      </c>
      <c r="AX983" s="1"/>
      <c r="AY983" s="145"/>
      <c r="AZ983" s="132" t="str">
        <f t="shared" si="259"/>
        <v/>
      </c>
      <c r="BA983" s="132" t="str">
        <f t="shared" si="260"/>
        <v/>
      </c>
      <c r="BB983" s="132" t="str">
        <f t="shared" si="268"/>
        <v/>
      </c>
      <c r="BC983" s="132" t="str">
        <f t="shared" si="261"/>
        <v/>
      </c>
      <c r="BD983" s="132" t="str">
        <f t="shared" si="262"/>
        <v/>
      </c>
      <c r="BE983" s="132" t="str">
        <f t="shared" si="266"/>
        <v/>
      </c>
      <c r="BF983" s="132" t="str">
        <f t="shared" si="263"/>
        <v/>
      </c>
      <c r="BG983" s="132" t="str">
        <f t="shared" si="264"/>
        <v/>
      </c>
      <c r="BI983" s="43"/>
    </row>
    <row r="984" spans="1:61" s="2" customFormat="1">
      <c r="A984" s="125" t="str">
        <f t="shared" si="252"/>
        <v/>
      </c>
      <c r="B984" s="130" t="str">
        <f t="shared" si="253"/>
        <v/>
      </c>
      <c r="C984" s="9"/>
      <c r="D984" s="125">
        <v>950</v>
      </c>
      <c r="E984" s="125" t="str">
        <f t="shared" si="254"/>
        <v/>
      </c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35"/>
      <c r="AI984" s="125" t="str">
        <f t="shared" si="255"/>
        <v/>
      </c>
      <c r="AJ984" s="18"/>
      <c r="AK984" s="35"/>
      <c r="AL984" s="5"/>
      <c r="AM984" s="5"/>
      <c r="AN984" s="5"/>
      <c r="AO984" s="5"/>
      <c r="AP984" s="5"/>
      <c r="AQ984" s="133" t="str">
        <f t="shared" si="256"/>
        <v/>
      </c>
      <c r="AR984" s="133" t="str">
        <f t="shared" si="265"/>
        <v/>
      </c>
      <c r="AS984" s="7" t="str">
        <f>UPPER(IF($AH984="","",IF(COUNTIF($AS$34:$AS983,$AH984)&lt;1,$AH984,"")))</f>
        <v/>
      </c>
      <c r="AT984" s="133" t="str">
        <f t="shared" si="257"/>
        <v/>
      </c>
      <c r="AU984" s="19"/>
      <c r="AV984" s="16" t="str">
        <f t="shared" si="267"/>
        <v/>
      </c>
      <c r="AW984" s="134" t="str">
        <f t="shared" si="258"/>
        <v/>
      </c>
      <c r="AX984" s="1"/>
      <c r="AY984" s="145"/>
      <c r="AZ984" s="132" t="str">
        <f t="shared" si="259"/>
        <v/>
      </c>
      <c r="BA984" s="132" t="str">
        <f t="shared" si="260"/>
        <v/>
      </c>
      <c r="BB984" s="132" t="str">
        <f t="shared" si="268"/>
        <v/>
      </c>
      <c r="BC984" s="132" t="str">
        <f t="shared" si="261"/>
        <v/>
      </c>
      <c r="BD984" s="132" t="str">
        <f t="shared" si="262"/>
        <v/>
      </c>
      <c r="BE984" s="132" t="str">
        <f t="shared" si="266"/>
        <v/>
      </c>
      <c r="BF984" s="132" t="str">
        <f t="shared" si="263"/>
        <v/>
      </c>
      <c r="BG984" s="132" t="str">
        <f t="shared" si="264"/>
        <v/>
      </c>
      <c r="BI984" s="43"/>
    </row>
    <row r="985" spans="1:61" s="2" customFormat="1">
      <c r="A985" s="125" t="str">
        <f t="shared" si="252"/>
        <v/>
      </c>
      <c r="B985" s="130" t="str">
        <f t="shared" si="253"/>
        <v/>
      </c>
      <c r="C985" s="9"/>
      <c r="D985" s="125">
        <v>951</v>
      </c>
      <c r="E985" s="125" t="str">
        <f t="shared" si="254"/>
        <v/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35"/>
      <c r="AI985" s="125" t="str">
        <f t="shared" si="255"/>
        <v/>
      </c>
      <c r="AJ985" s="18"/>
      <c r="AK985" s="35"/>
      <c r="AL985" s="5"/>
      <c r="AM985" s="5"/>
      <c r="AN985" s="5"/>
      <c r="AO985" s="5"/>
      <c r="AP985" s="5"/>
      <c r="AQ985" s="133" t="str">
        <f t="shared" si="256"/>
        <v/>
      </c>
      <c r="AR985" s="133" t="str">
        <f t="shared" si="265"/>
        <v/>
      </c>
      <c r="AS985" s="7" t="str">
        <f>UPPER(IF($AH985="","",IF(COUNTIF($AS$34:$AS984,$AH985)&lt;1,$AH985,"")))</f>
        <v/>
      </c>
      <c r="AT985" s="133" t="str">
        <f t="shared" si="257"/>
        <v/>
      </c>
      <c r="AU985" s="19"/>
      <c r="AV985" s="16" t="str">
        <f t="shared" si="267"/>
        <v/>
      </c>
      <c r="AW985" s="134" t="str">
        <f t="shared" si="258"/>
        <v/>
      </c>
      <c r="AX985" s="1"/>
      <c r="AY985" s="145"/>
      <c r="AZ985" s="132" t="str">
        <f t="shared" si="259"/>
        <v/>
      </c>
      <c r="BA985" s="132" t="str">
        <f t="shared" si="260"/>
        <v/>
      </c>
      <c r="BB985" s="132" t="str">
        <f t="shared" si="268"/>
        <v/>
      </c>
      <c r="BC985" s="132" t="str">
        <f t="shared" si="261"/>
        <v/>
      </c>
      <c r="BD985" s="132" t="str">
        <f t="shared" si="262"/>
        <v/>
      </c>
      <c r="BE985" s="132" t="str">
        <f t="shared" si="266"/>
        <v/>
      </c>
      <c r="BF985" s="132" t="str">
        <f t="shared" si="263"/>
        <v/>
      </c>
      <c r="BG985" s="132" t="str">
        <f t="shared" si="264"/>
        <v/>
      </c>
      <c r="BI985" s="43"/>
    </row>
    <row r="986" spans="1:61" s="2" customFormat="1">
      <c r="A986" s="125" t="str">
        <f t="shared" si="252"/>
        <v/>
      </c>
      <c r="B986" s="130" t="str">
        <f t="shared" si="253"/>
        <v/>
      </c>
      <c r="C986" s="9"/>
      <c r="D986" s="125">
        <v>952</v>
      </c>
      <c r="E986" s="125" t="str">
        <f t="shared" si="254"/>
        <v/>
      </c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35"/>
      <c r="AI986" s="125" t="str">
        <f t="shared" si="255"/>
        <v/>
      </c>
      <c r="AJ986" s="18"/>
      <c r="AK986" s="35"/>
      <c r="AL986" s="5"/>
      <c r="AM986" s="5"/>
      <c r="AN986" s="5"/>
      <c r="AO986" s="5"/>
      <c r="AP986" s="5"/>
      <c r="AQ986" s="133" t="str">
        <f t="shared" si="256"/>
        <v/>
      </c>
      <c r="AR986" s="133" t="str">
        <f t="shared" si="265"/>
        <v/>
      </c>
      <c r="AS986" s="7" t="str">
        <f>UPPER(IF($AH986="","",IF(COUNTIF($AS$34:$AS985,$AH986)&lt;1,$AH986,"")))</f>
        <v/>
      </c>
      <c r="AT986" s="133" t="str">
        <f t="shared" si="257"/>
        <v/>
      </c>
      <c r="AU986" s="19"/>
      <c r="AV986" s="16" t="str">
        <f t="shared" si="267"/>
        <v/>
      </c>
      <c r="AW986" s="134" t="str">
        <f t="shared" si="258"/>
        <v/>
      </c>
      <c r="AX986" s="1"/>
      <c r="AY986" s="145"/>
      <c r="AZ986" s="132" t="str">
        <f t="shared" si="259"/>
        <v/>
      </c>
      <c r="BA986" s="132" t="str">
        <f t="shared" si="260"/>
        <v/>
      </c>
      <c r="BB986" s="132" t="str">
        <f t="shared" si="268"/>
        <v/>
      </c>
      <c r="BC986" s="132" t="str">
        <f t="shared" si="261"/>
        <v/>
      </c>
      <c r="BD986" s="132" t="str">
        <f t="shared" si="262"/>
        <v/>
      </c>
      <c r="BE986" s="132" t="str">
        <f t="shared" si="266"/>
        <v/>
      </c>
      <c r="BF986" s="132" t="str">
        <f t="shared" si="263"/>
        <v/>
      </c>
      <c r="BG986" s="132" t="str">
        <f t="shared" si="264"/>
        <v/>
      </c>
      <c r="BI986" s="43"/>
    </row>
    <row r="987" spans="1:61" s="2" customFormat="1">
      <c r="A987" s="125" t="str">
        <f t="shared" si="252"/>
        <v/>
      </c>
      <c r="B987" s="130" t="str">
        <f t="shared" si="253"/>
        <v/>
      </c>
      <c r="C987" s="9"/>
      <c r="D987" s="125">
        <v>953</v>
      </c>
      <c r="E987" s="125" t="str">
        <f t="shared" si="254"/>
        <v/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35"/>
      <c r="AI987" s="125" t="str">
        <f t="shared" si="255"/>
        <v/>
      </c>
      <c r="AJ987" s="18"/>
      <c r="AK987" s="35"/>
      <c r="AL987" s="5"/>
      <c r="AM987" s="5"/>
      <c r="AN987" s="5"/>
      <c r="AO987" s="5"/>
      <c r="AP987" s="5"/>
      <c r="AQ987" s="133" t="str">
        <f t="shared" si="256"/>
        <v/>
      </c>
      <c r="AR987" s="133" t="str">
        <f t="shared" si="265"/>
        <v/>
      </c>
      <c r="AS987" s="7" t="str">
        <f>UPPER(IF($AH987="","",IF(COUNTIF($AS$34:$AS986,$AH987)&lt;1,$AH987,"")))</f>
        <v/>
      </c>
      <c r="AT987" s="133" t="str">
        <f t="shared" si="257"/>
        <v/>
      </c>
      <c r="AU987" s="19"/>
      <c r="AV987" s="16" t="str">
        <f t="shared" si="267"/>
        <v/>
      </c>
      <c r="AW987" s="134" t="str">
        <f t="shared" si="258"/>
        <v/>
      </c>
      <c r="AX987" s="1"/>
      <c r="AY987" s="145"/>
      <c r="AZ987" s="132" t="str">
        <f t="shared" si="259"/>
        <v/>
      </c>
      <c r="BA987" s="132" t="str">
        <f t="shared" si="260"/>
        <v/>
      </c>
      <c r="BB987" s="132" t="str">
        <f t="shared" si="268"/>
        <v/>
      </c>
      <c r="BC987" s="132" t="str">
        <f t="shared" si="261"/>
        <v/>
      </c>
      <c r="BD987" s="132" t="str">
        <f t="shared" si="262"/>
        <v/>
      </c>
      <c r="BE987" s="132" t="str">
        <f t="shared" si="266"/>
        <v/>
      </c>
      <c r="BF987" s="132" t="str">
        <f t="shared" si="263"/>
        <v/>
      </c>
      <c r="BG987" s="132" t="str">
        <f t="shared" si="264"/>
        <v/>
      </c>
      <c r="BI987" s="43"/>
    </row>
    <row r="988" spans="1:61" s="2" customFormat="1">
      <c r="A988" s="125" t="str">
        <f t="shared" si="252"/>
        <v/>
      </c>
      <c r="B988" s="130" t="str">
        <f t="shared" si="253"/>
        <v/>
      </c>
      <c r="C988" s="9"/>
      <c r="D988" s="125">
        <v>954</v>
      </c>
      <c r="E988" s="125" t="str">
        <f t="shared" si="254"/>
        <v/>
      </c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35"/>
      <c r="AI988" s="125" t="str">
        <f t="shared" si="255"/>
        <v/>
      </c>
      <c r="AJ988" s="18"/>
      <c r="AK988" s="35"/>
      <c r="AL988" s="5"/>
      <c r="AM988" s="5"/>
      <c r="AN988" s="5"/>
      <c r="AO988" s="5"/>
      <c r="AP988" s="5"/>
      <c r="AQ988" s="133" t="str">
        <f t="shared" si="256"/>
        <v/>
      </c>
      <c r="AR988" s="133" t="str">
        <f t="shared" si="265"/>
        <v/>
      </c>
      <c r="AS988" s="7" t="str">
        <f>UPPER(IF($AH988="","",IF(COUNTIF($AS$34:$AS987,$AH988)&lt;1,$AH988,"")))</f>
        <v/>
      </c>
      <c r="AT988" s="133" t="str">
        <f t="shared" si="257"/>
        <v/>
      </c>
      <c r="AU988" s="19"/>
      <c r="AV988" s="16" t="str">
        <f t="shared" si="267"/>
        <v/>
      </c>
      <c r="AW988" s="134" t="str">
        <f t="shared" si="258"/>
        <v/>
      </c>
      <c r="AX988" s="1"/>
      <c r="AY988" s="145"/>
      <c r="AZ988" s="132" t="str">
        <f t="shared" si="259"/>
        <v/>
      </c>
      <c r="BA988" s="132" t="str">
        <f t="shared" si="260"/>
        <v/>
      </c>
      <c r="BB988" s="132" t="str">
        <f t="shared" si="268"/>
        <v/>
      </c>
      <c r="BC988" s="132" t="str">
        <f t="shared" si="261"/>
        <v/>
      </c>
      <c r="BD988" s="132" t="str">
        <f t="shared" si="262"/>
        <v/>
      </c>
      <c r="BE988" s="132" t="str">
        <f t="shared" si="266"/>
        <v/>
      </c>
      <c r="BF988" s="132" t="str">
        <f t="shared" si="263"/>
        <v/>
      </c>
      <c r="BG988" s="132" t="str">
        <f t="shared" si="264"/>
        <v/>
      </c>
      <c r="BI988" s="43"/>
    </row>
    <row r="989" spans="1:61" s="2" customFormat="1">
      <c r="A989" s="125" t="str">
        <f t="shared" si="252"/>
        <v/>
      </c>
      <c r="B989" s="130" t="str">
        <f t="shared" si="253"/>
        <v/>
      </c>
      <c r="C989" s="9"/>
      <c r="D989" s="125">
        <v>955</v>
      </c>
      <c r="E989" s="125" t="str">
        <f t="shared" si="254"/>
        <v/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35"/>
      <c r="AI989" s="125" t="str">
        <f t="shared" si="255"/>
        <v/>
      </c>
      <c r="AJ989" s="18"/>
      <c r="AK989" s="35"/>
      <c r="AL989" s="5"/>
      <c r="AM989" s="5"/>
      <c r="AN989" s="5"/>
      <c r="AO989" s="5"/>
      <c r="AP989" s="5"/>
      <c r="AQ989" s="133" t="str">
        <f t="shared" si="256"/>
        <v/>
      </c>
      <c r="AR989" s="133" t="str">
        <f t="shared" si="265"/>
        <v/>
      </c>
      <c r="AS989" s="7" t="str">
        <f>UPPER(IF($AH989="","",IF(COUNTIF($AS$34:$AS988,$AH989)&lt;1,$AH989,"")))</f>
        <v/>
      </c>
      <c r="AT989" s="133" t="str">
        <f t="shared" si="257"/>
        <v/>
      </c>
      <c r="AU989" s="19"/>
      <c r="AV989" s="16" t="str">
        <f t="shared" si="267"/>
        <v/>
      </c>
      <c r="AW989" s="134" t="str">
        <f t="shared" si="258"/>
        <v/>
      </c>
      <c r="AX989" s="1"/>
      <c r="AY989" s="145"/>
      <c r="AZ989" s="132" t="str">
        <f t="shared" si="259"/>
        <v/>
      </c>
      <c r="BA989" s="132" t="str">
        <f t="shared" si="260"/>
        <v/>
      </c>
      <c r="BB989" s="132" t="str">
        <f t="shared" si="268"/>
        <v/>
      </c>
      <c r="BC989" s="132" t="str">
        <f t="shared" si="261"/>
        <v/>
      </c>
      <c r="BD989" s="132" t="str">
        <f t="shared" si="262"/>
        <v/>
      </c>
      <c r="BE989" s="132" t="str">
        <f t="shared" si="266"/>
        <v/>
      </c>
      <c r="BF989" s="132" t="str">
        <f t="shared" si="263"/>
        <v/>
      </c>
      <c r="BG989" s="132" t="str">
        <f t="shared" si="264"/>
        <v/>
      </c>
      <c r="BI989" s="43"/>
    </row>
    <row r="990" spans="1:61" s="2" customFormat="1">
      <c r="A990" s="125" t="str">
        <f t="shared" si="252"/>
        <v/>
      </c>
      <c r="B990" s="130" t="str">
        <f t="shared" si="253"/>
        <v/>
      </c>
      <c r="C990" s="9"/>
      <c r="D990" s="125">
        <v>956</v>
      </c>
      <c r="E990" s="125" t="str">
        <f t="shared" si="254"/>
        <v/>
      </c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35"/>
      <c r="AI990" s="125" t="str">
        <f t="shared" si="255"/>
        <v/>
      </c>
      <c r="AJ990" s="18"/>
      <c r="AK990" s="35"/>
      <c r="AL990" s="5"/>
      <c r="AM990" s="5"/>
      <c r="AN990" s="5"/>
      <c r="AO990" s="5"/>
      <c r="AP990" s="5"/>
      <c r="AQ990" s="133" t="str">
        <f t="shared" si="256"/>
        <v/>
      </c>
      <c r="AR990" s="133" t="str">
        <f t="shared" si="265"/>
        <v/>
      </c>
      <c r="AS990" s="7" t="str">
        <f>UPPER(IF($AH990="","",IF(COUNTIF($AS$34:$AS989,$AH990)&lt;1,$AH990,"")))</f>
        <v/>
      </c>
      <c r="AT990" s="133" t="str">
        <f t="shared" si="257"/>
        <v/>
      </c>
      <c r="AU990" s="19"/>
      <c r="AV990" s="16" t="str">
        <f t="shared" si="267"/>
        <v/>
      </c>
      <c r="AW990" s="134" t="str">
        <f t="shared" si="258"/>
        <v/>
      </c>
      <c r="AX990" s="1"/>
      <c r="AY990" s="145"/>
      <c r="AZ990" s="132" t="str">
        <f t="shared" si="259"/>
        <v/>
      </c>
      <c r="BA990" s="132" t="str">
        <f t="shared" si="260"/>
        <v/>
      </c>
      <c r="BB990" s="132" t="str">
        <f t="shared" si="268"/>
        <v/>
      </c>
      <c r="BC990" s="132" t="str">
        <f t="shared" si="261"/>
        <v/>
      </c>
      <c r="BD990" s="132" t="str">
        <f t="shared" si="262"/>
        <v/>
      </c>
      <c r="BE990" s="132" t="str">
        <f t="shared" si="266"/>
        <v/>
      </c>
      <c r="BF990" s="132" t="str">
        <f t="shared" si="263"/>
        <v/>
      </c>
      <c r="BG990" s="132" t="str">
        <f t="shared" si="264"/>
        <v/>
      </c>
      <c r="BI990" s="43"/>
    </row>
    <row r="991" spans="1:61" s="2" customFormat="1">
      <c r="A991" s="125" t="str">
        <f t="shared" si="252"/>
        <v/>
      </c>
      <c r="B991" s="130" t="str">
        <f t="shared" si="253"/>
        <v/>
      </c>
      <c r="C991" s="9"/>
      <c r="D991" s="125">
        <v>957</v>
      </c>
      <c r="E991" s="125" t="str">
        <f t="shared" si="254"/>
        <v/>
      </c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35"/>
      <c r="AI991" s="125" t="str">
        <f t="shared" si="255"/>
        <v/>
      </c>
      <c r="AJ991" s="18"/>
      <c r="AK991" s="35"/>
      <c r="AL991" s="5"/>
      <c r="AM991" s="5"/>
      <c r="AN991" s="5"/>
      <c r="AO991" s="5"/>
      <c r="AP991" s="5"/>
      <c r="AQ991" s="133" t="str">
        <f t="shared" si="256"/>
        <v/>
      </c>
      <c r="AR991" s="133" t="str">
        <f t="shared" si="265"/>
        <v/>
      </c>
      <c r="AS991" s="7" t="str">
        <f>UPPER(IF($AH991="","",IF(COUNTIF($AS$34:$AS990,$AH991)&lt;1,$AH991,"")))</f>
        <v/>
      </c>
      <c r="AT991" s="133" t="str">
        <f t="shared" si="257"/>
        <v/>
      </c>
      <c r="AU991" s="19"/>
      <c r="AV991" s="16" t="str">
        <f t="shared" si="267"/>
        <v/>
      </c>
      <c r="AW991" s="134" t="str">
        <f t="shared" si="258"/>
        <v/>
      </c>
      <c r="AX991" s="1"/>
      <c r="AY991" s="145"/>
      <c r="AZ991" s="132" t="str">
        <f t="shared" si="259"/>
        <v/>
      </c>
      <c r="BA991" s="132" t="str">
        <f t="shared" si="260"/>
        <v/>
      </c>
      <c r="BB991" s="132" t="str">
        <f t="shared" si="268"/>
        <v/>
      </c>
      <c r="BC991" s="132" t="str">
        <f t="shared" si="261"/>
        <v/>
      </c>
      <c r="BD991" s="132" t="str">
        <f t="shared" si="262"/>
        <v/>
      </c>
      <c r="BE991" s="132" t="str">
        <f t="shared" si="266"/>
        <v/>
      </c>
      <c r="BF991" s="132" t="str">
        <f t="shared" si="263"/>
        <v/>
      </c>
      <c r="BG991" s="132" t="str">
        <f t="shared" si="264"/>
        <v/>
      </c>
      <c r="BI991" s="43"/>
    </row>
    <row r="992" spans="1:61" s="2" customFormat="1">
      <c r="A992" s="125" t="str">
        <f t="shared" si="252"/>
        <v/>
      </c>
      <c r="B992" s="130" t="str">
        <f t="shared" si="253"/>
        <v/>
      </c>
      <c r="C992" s="9"/>
      <c r="D992" s="125">
        <v>958</v>
      </c>
      <c r="E992" s="125" t="str">
        <f t="shared" si="254"/>
        <v/>
      </c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35"/>
      <c r="AI992" s="125" t="str">
        <f t="shared" si="255"/>
        <v/>
      </c>
      <c r="AJ992" s="18"/>
      <c r="AK992" s="35"/>
      <c r="AL992" s="5"/>
      <c r="AM992" s="5"/>
      <c r="AN992" s="5"/>
      <c r="AO992" s="5"/>
      <c r="AP992" s="5"/>
      <c r="AQ992" s="133" t="str">
        <f t="shared" si="256"/>
        <v/>
      </c>
      <c r="AR992" s="133" t="str">
        <f t="shared" si="265"/>
        <v/>
      </c>
      <c r="AS992" s="7" t="str">
        <f>UPPER(IF($AH992="","",IF(COUNTIF($AS$34:$AS991,$AH992)&lt;1,$AH992,"")))</f>
        <v/>
      </c>
      <c r="AT992" s="133" t="str">
        <f t="shared" si="257"/>
        <v/>
      </c>
      <c r="AU992" s="19"/>
      <c r="AV992" s="16" t="str">
        <f t="shared" si="267"/>
        <v/>
      </c>
      <c r="AW992" s="134" t="str">
        <f t="shared" si="258"/>
        <v/>
      </c>
      <c r="AX992" s="1"/>
      <c r="AY992" s="145"/>
      <c r="AZ992" s="132" t="str">
        <f t="shared" si="259"/>
        <v/>
      </c>
      <c r="BA992" s="132" t="str">
        <f t="shared" si="260"/>
        <v/>
      </c>
      <c r="BB992" s="132" t="str">
        <f t="shared" si="268"/>
        <v/>
      </c>
      <c r="BC992" s="132" t="str">
        <f t="shared" si="261"/>
        <v/>
      </c>
      <c r="BD992" s="132" t="str">
        <f t="shared" si="262"/>
        <v/>
      </c>
      <c r="BE992" s="132" t="str">
        <f t="shared" si="266"/>
        <v/>
      </c>
      <c r="BF992" s="132" t="str">
        <f t="shared" si="263"/>
        <v/>
      </c>
      <c r="BG992" s="132" t="str">
        <f t="shared" si="264"/>
        <v/>
      </c>
      <c r="BI992" s="43"/>
    </row>
    <row r="993" spans="1:61" s="2" customFormat="1">
      <c r="A993" s="125" t="str">
        <f t="shared" si="252"/>
        <v/>
      </c>
      <c r="B993" s="130" t="str">
        <f t="shared" si="253"/>
        <v/>
      </c>
      <c r="C993" s="9"/>
      <c r="D993" s="125">
        <v>959</v>
      </c>
      <c r="E993" s="125" t="str">
        <f t="shared" si="254"/>
        <v/>
      </c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35"/>
      <c r="AI993" s="125" t="str">
        <f t="shared" si="255"/>
        <v/>
      </c>
      <c r="AJ993" s="18"/>
      <c r="AK993" s="35"/>
      <c r="AL993" s="5"/>
      <c r="AM993" s="5"/>
      <c r="AN993" s="5"/>
      <c r="AO993" s="5"/>
      <c r="AP993" s="5"/>
      <c r="AQ993" s="133" t="str">
        <f t="shared" si="256"/>
        <v/>
      </c>
      <c r="AR993" s="133" t="str">
        <f t="shared" si="265"/>
        <v/>
      </c>
      <c r="AS993" s="7" t="str">
        <f>UPPER(IF($AH993="","",IF(COUNTIF($AS$34:$AS992,$AH993)&lt;1,$AH993,"")))</f>
        <v/>
      </c>
      <c r="AT993" s="133" t="str">
        <f t="shared" si="257"/>
        <v/>
      </c>
      <c r="AU993" s="19"/>
      <c r="AV993" s="16" t="str">
        <f t="shared" si="267"/>
        <v/>
      </c>
      <c r="AW993" s="134" t="str">
        <f t="shared" si="258"/>
        <v/>
      </c>
      <c r="AX993" s="1"/>
      <c r="AY993" s="145"/>
      <c r="AZ993" s="132" t="str">
        <f t="shared" si="259"/>
        <v/>
      </c>
      <c r="BA993" s="132" t="str">
        <f t="shared" si="260"/>
        <v/>
      </c>
      <c r="BB993" s="132" t="str">
        <f t="shared" si="268"/>
        <v/>
      </c>
      <c r="BC993" s="132" t="str">
        <f t="shared" si="261"/>
        <v/>
      </c>
      <c r="BD993" s="132" t="str">
        <f t="shared" si="262"/>
        <v/>
      </c>
      <c r="BE993" s="132" t="str">
        <f t="shared" si="266"/>
        <v/>
      </c>
      <c r="BF993" s="132" t="str">
        <f t="shared" si="263"/>
        <v/>
      </c>
      <c r="BG993" s="132" t="str">
        <f t="shared" si="264"/>
        <v/>
      </c>
      <c r="BI993" s="43"/>
    </row>
    <row r="994" spans="1:61" s="2" customFormat="1">
      <c r="A994" s="125" t="str">
        <f t="shared" si="252"/>
        <v/>
      </c>
      <c r="B994" s="130" t="str">
        <f t="shared" si="253"/>
        <v/>
      </c>
      <c r="C994" s="9"/>
      <c r="D994" s="125">
        <v>960</v>
      </c>
      <c r="E994" s="125" t="str">
        <f t="shared" si="254"/>
        <v/>
      </c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35"/>
      <c r="AI994" s="125" t="str">
        <f t="shared" si="255"/>
        <v/>
      </c>
      <c r="AJ994" s="18"/>
      <c r="AK994" s="35"/>
      <c r="AL994" s="5"/>
      <c r="AM994" s="5"/>
      <c r="AN994" s="5"/>
      <c r="AO994" s="5"/>
      <c r="AP994" s="5"/>
      <c r="AQ994" s="133" t="str">
        <f t="shared" si="256"/>
        <v/>
      </c>
      <c r="AR994" s="133" t="str">
        <f t="shared" si="265"/>
        <v/>
      </c>
      <c r="AS994" s="7" t="str">
        <f>UPPER(IF($AH994="","",IF(COUNTIF($AS$34:$AS993,$AH994)&lt;1,$AH994,"")))</f>
        <v/>
      </c>
      <c r="AT994" s="133" t="str">
        <f t="shared" si="257"/>
        <v/>
      </c>
      <c r="AU994" s="19"/>
      <c r="AV994" s="16" t="str">
        <f t="shared" si="267"/>
        <v/>
      </c>
      <c r="AW994" s="134" t="str">
        <f t="shared" si="258"/>
        <v/>
      </c>
      <c r="AX994" s="1"/>
      <c r="AY994" s="145"/>
      <c r="AZ994" s="132" t="str">
        <f t="shared" si="259"/>
        <v/>
      </c>
      <c r="BA994" s="132" t="str">
        <f t="shared" si="260"/>
        <v/>
      </c>
      <c r="BB994" s="132" t="str">
        <f t="shared" si="268"/>
        <v/>
      </c>
      <c r="BC994" s="132" t="str">
        <f t="shared" si="261"/>
        <v/>
      </c>
      <c r="BD994" s="132" t="str">
        <f t="shared" si="262"/>
        <v/>
      </c>
      <c r="BE994" s="132" t="str">
        <f t="shared" si="266"/>
        <v/>
      </c>
      <c r="BF994" s="132" t="str">
        <f t="shared" si="263"/>
        <v/>
      </c>
      <c r="BG994" s="132" t="str">
        <f t="shared" si="264"/>
        <v/>
      </c>
      <c r="BI994" s="43"/>
    </row>
    <row r="995" spans="1:61" s="2" customFormat="1">
      <c r="A995" s="125" t="str">
        <f t="shared" ref="A995:A1034" si="269">UPPER(IF($I995="","",IF($I995&lt;$D$4,$H995&amp;"O",IF($H995="M",VLOOKUP($I995,$D$4:$F$11,2,0),IF($H995="F",VLOOKUP($I995,$D$4:$F$11,3,0))))))</f>
        <v/>
      </c>
      <c r="B995" s="130" t="str">
        <f t="shared" ref="B995:B1034" si="270">IF(G995="","",IF(C995="","X",E995&amp;TEXT(C995,"000")))</f>
        <v/>
      </c>
      <c r="C995" s="9"/>
      <c r="D995" s="125">
        <v>961</v>
      </c>
      <c r="E995" s="125" t="str">
        <f t="shared" ref="E995:E1034" si="271">IF(COUNTA($R995:$W995)&gt;0,$H995&amp;"O",IF(COUNTA($Z995:$AB995)&gt;0,$H995&amp;"O",IF($AY995="OPEN",$H995&amp;"O",$A995)))</f>
        <v/>
      </c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35"/>
      <c r="AI995" s="125" t="str">
        <f t="shared" ref="AI995:AI1034" si="272">IF(AH995="","",IF(COUNTIF(AH$35:AH$1035,$AH995)&lt;4,"每隊最少4人",IF(COUNTIF(AH$35:AH$1035,AH995)&gt;6,"每隊最多6人",COUNTIF(AH$35:AH$1035,AH995))))</f>
        <v/>
      </c>
      <c r="AJ995" s="18"/>
      <c r="AK995" s="35"/>
      <c r="AL995" s="5"/>
      <c r="AM995" s="5"/>
      <c r="AN995" s="5"/>
      <c r="AO995" s="5"/>
      <c r="AP995" s="5"/>
      <c r="AQ995" s="133" t="str">
        <f t="shared" ref="AQ995:AQ1034" si="273">IF($I995="","",IF(COUNTA(L995:AE995)&gt;3,"超過3項個人項目",IF(COUNTA(L995:AE995)=0,"最少選1個人項目",IF(AL995="Y",0,IF(COUNTA(AK995)=1,COUNTA(L995:AE995)*($AQ$31+$AQ$32)+$AQ$30,IF(COUNTA(AK995)=0,COUNTA(L995:AE995)*($AQ$31+$AQ$30),"Error"))))))</f>
        <v/>
      </c>
      <c r="AR995" s="133" t="str">
        <f t="shared" si="265"/>
        <v/>
      </c>
      <c r="AS995" s="7" t="str">
        <f>UPPER(IF($AH995="","",IF(COUNTIF($AS$34:$AS994,$AH995)&lt;1,$AH995,"")))</f>
        <v/>
      </c>
      <c r="AT995" s="133" t="str">
        <f t="shared" ref="AT995:AT1034" si="274">IF(E995="","",IF(AJ995="",AQ995+AR995+AU995,AQ995+AR995+AU995+$AJ$34))</f>
        <v/>
      </c>
      <c r="AU995" s="19"/>
      <c r="AV995" s="16" t="str">
        <f t="shared" si="267"/>
        <v/>
      </c>
      <c r="AW995" s="134" t="str">
        <f t="shared" ref="AW995:AW1034" si="275">IF(AT995="","",IF(AV995-AT995=0,"",AV995-AT995))</f>
        <v/>
      </c>
      <c r="AX995" s="1"/>
      <c r="AY995" s="145"/>
      <c r="AZ995" s="132" t="str">
        <f t="shared" ref="AZ995:AZ1034" si="276">B995</f>
        <v/>
      </c>
      <c r="BA995" s="132" t="str">
        <f t="shared" ref="BA995:BA1034" si="277">E995</f>
        <v/>
      </c>
      <c r="BB995" s="132" t="str">
        <f t="shared" si="268"/>
        <v/>
      </c>
      <c r="BC995" s="132" t="str">
        <f t="shared" ref="BC995:BC1034" si="278">UPPER(TRIM($G995))</f>
        <v/>
      </c>
      <c r="BD995" s="132" t="str">
        <f t="shared" ref="BD995:BD1034" si="279">UPPER(TRIM(CONCATENATE(L995&amp;" ",M995&amp;" ",N995&amp;" ",O995&amp;" ",P995&amp;" ",Q995&amp;" ",R995&amp;" ",S995&amp;" ",T995&amp;" ",U995&amp;" ",V995&amp;" ",W995&amp;" ",X995&amp;" ",Y995&amp;" ",Z995&amp;" ",AA995&amp;" ",AB995&amp;" ",AC995&amp;" ",AD995&amp;" ",AE995&amp;" ",AF995&amp;" ",AG995)))</f>
        <v/>
      </c>
      <c r="BE995" s="132" t="str">
        <f t="shared" si="266"/>
        <v/>
      </c>
      <c r="BF995" s="132" t="str">
        <f t="shared" ref="BF995:BF1034" si="280">IF(AN995="","",UPPER(AN995))</f>
        <v/>
      </c>
      <c r="BG995" s="132" t="str">
        <f t="shared" ref="BG995:BG1034" si="281">IF(AO995="","",PROPER(AO995))</f>
        <v/>
      </c>
      <c r="BI995" s="43"/>
    </row>
    <row r="996" spans="1:61" s="2" customFormat="1">
      <c r="A996" s="125" t="str">
        <f t="shared" si="269"/>
        <v/>
      </c>
      <c r="B996" s="130" t="str">
        <f t="shared" si="270"/>
        <v/>
      </c>
      <c r="C996" s="9"/>
      <c r="D996" s="125">
        <v>962</v>
      </c>
      <c r="E996" s="125" t="str">
        <f t="shared" si="271"/>
        <v/>
      </c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35"/>
      <c r="AI996" s="125" t="str">
        <f t="shared" si="272"/>
        <v/>
      </c>
      <c r="AJ996" s="18"/>
      <c r="AK996" s="35"/>
      <c r="AL996" s="5"/>
      <c r="AM996" s="5"/>
      <c r="AN996" s="5"/>
      <c r="AO996" s="5"/>
      <c r="AP996" s="5"/>
      <c r="AQ996" s="133" t="str">
        <f t="shared" si="273"/>
        <v/>
      </c>
      <c r="AR996" s="133" t="str">
        <f t="shared" ref="AR996:AR1034" si="282">IF(I997="","",IF(COUNTA(AF996:AG996)&gt;1,"只可選1項接力",IF(AS996="",0,$AR$31)))</f>
        <v/>
      </c>
      <c r="AS996" s="7" t="str">
        <f>UPPER(IF($AH996="","",IF(COUNTIF($AS$34:$AS995,$AH996)&lt;1,$AH996,"")))</f>
        <v/>
      </c>
      <c r="AT996" s="133" t="str">
        <f t="shared" si="274"/>
        <v/>
      </c>
      <c r="AU996" s="19"/>
      <c r="AV996" s="16" t="str">
        <f t="shared" si="267"/>
        <v/>
      </c>
      <c r="AW996" s="134" t="str">
        <f t="shared" si="275"/>
        <v/>
      </c>
      <c r="AX996" s="1"/>
      <c r="AY996" s="145"/>
      <c r="AZ996" s="132" t="str">
        <f t="shared" si="276"/>
        <v/>
      </c>
      <c r="BA996" s="132" t="str">
        <f t="shared" si="277"/>
        <v/>
      </c>
      <c r="BB996" s="132" t="str">
        <f t="shared" si="268"/>
        <v/>
      </c>
      <c r="BC996" s="132" t="str">
        <f t="shared" si="278"/>
        <v/>
      </c>
      <c r="BD996" s="132" t="str">
        <f t="shared" si="279"/>
        <v/>
      </c>
      <c r="BE996" s="132" t="str">
        <f t="shared" ref="BE996:BE1034" si="283">IF(AH996="","",UPPER(AH996))</f>
        <v/>
      </c>
      <c r="BF996" s="132" t="str">
        <f t="shared" si="280"/>
        <v/>
      </c>
      <c r="BG996" s="132" t="str">
        <f t="shared" si="281"/>
        <v/>
      </c>
      <c r="BI996" s="43"/>
    </row>
    <row r="997" spans="1:61" s="2" customFormat="1">
      <c r="A997" s="125" t="str">
        <f t="shared" si="269"/>
        <v/>
      </c>
      <c r="B997" s="130" t="str">
        <f t="shared" si="270"/>
        <v/>
      </c>
      <c r="C997" s="9"/>
      <c r="D997" s="125">
        <v>963</v>
      </c>
      <c r="E997" s="125" t="str">
        <f t="shared" si="271"/>
        <v/>
      </c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35"/>
      <c r="AI997" s="125" t="str">
        <f t="shared" si="272"/>
        <v/>
      </c>
      <c r="AJ997" s="18"/>
      <c r="AK997" s="35"/>
      <c r="AL997" s="5"/>
      <c r="AM997" s="5"/>
      <c r="AN997" s="5"/>
      <c r="AO997" s="5"/>
      <c r="AP997" s="5"/>
      <c r="AQ997" s="133" t="str">
        <f t="shared" si="273"/>
        <v/>
      </c>
      <c r="AR997" s="133" t="str">
        <f t="shared" si="282"/>
        <v/>
      </c>
      <c r="AS997" s="7" t="str">
        <f>UPPER(IF($AH997="","",IF(COUNTIF($AS$34:$AS996,$AH997)&lt;1,$AH997,"")))</f>
        <v/>
      </c>
      <c r="AT997" s="133" t="str">
        <f t="shared" si="274"/>
        <v/>
      </c>
      <c r="AU997" s="19"/>
      <c r="AV997" s="16" t="str">
        <f t="shared" ref="AV997:AV1034" si="284">IF(AT997="","",AT997)</f>
        <v/>
      </c>
      <c r="AW997" s="134" t="str">
        <f t="shared" si="275"/>
        <v/>
      </c>
      <c r="AX997" s="1"/>
      <c r="AY997" s="145"/>
      <c r="AZ997" s="132" t="str">
        <f t="shared" si="276"/>
        <v/>
      </c>
      <c r="BA997" s="132" t="str">
        <f t="shared" si="277"/>
        <v/>
      </c>
      <c r="BB997" s="132" t="str">
        <f t="shared" si="268"/>
        <v/>
      </c>
      <c r="BC997" s="132" t="str">
        <f t="shared" si="278"/>
        <v/>
      </c>
      <c r="BD997" s="132" t="str">
        <f t="shared" si="279"/>
        <v/>
      </c>
      <c r="BE997" s="132" t="str">
        <f t="shared" si="283"/>
        <v/>
      </c>
      <c r="BF997" s="132" t="str">
        <f t="shared" si="280"/>
        <v/>
      </c>
      <c r="BG997" s="132" t="str">
        <f t="shared" si="281"/>
        <v/>
      </c>
      <c r="BI997" s="43"/>
    </row>
    <row r="998" spans="1:61" s="2" customFormat="1">
      <c r="A998" s="125" t="str">
        <f t="shared" si="269"/>
        <v/>
      </c>
      <c r="B998" s="130" t="str">
        <f t="shared" si="270"/>
        <v/>
      </c>
      <c r="C998" s="9"/>
      <c r="D998" s="125">
        <v>964</v>
      </c>
      <c r="E998" s="125" t="str">
        <f t="shared" si="271"/>
        <v/>
      </c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35"/>
      <c r="AI998" s="125" t="str">
        <f t="shared" si="272"/>
        <v/>
      </c>
      <c r="AJ998" s="18"/>
      <c r="AK998" s="35"/>
      <c r="AL998" s="5"/>
      <c r="AM998" s="5"/>
      <c r="AN998" s="5"/>
      <c r="AO998" s="5"/>
      <c r="AP998" s="5"/>
      <c r="AQ998" s="133" t="str">
        <f t="shared" si="273"/>
        <v/>
      </c>
      <c r="AR998" s="133" t="str">
        <f t="shared" si="282"/>
        <v/>
      </c>
      <c r="AS998" s="7" t="str">
        <f>UPPER(IF($AH998="","",IF(COUNTIF($AS$34:$AS997,$AH998)&lt;1,$AH998,"")))</f>
        <v/>
      </c>
      <c r="AT998" s="133" t="str">
        <f t="shared" si="274"/>
        <v/>
      </c>
      <c r="AU998" s="19"/>
      <c r="AV998" s="16" t="str">
        <f t="shared" si="284"/>
        <v/>
      </c>
      <c r="AW998" s="134" t="str">
        <f t="shared" si="275"/>
        <v/>
      </c>
      <c r="AX998" s="1"/>
      <c r="AY998" s="145"/>
      <c r="AZ998" s="132" t="str">
        <f t="shared" si="276"/>
        <v/>
      </c>
      <c r="BA998" s="132" t="str">
        <f t="shared" si="277"/>
        <v/>
      </c>
      <c r="BB998" s="132" t="str">
        <f t="shared" si="268"/>
        <v/>
      </c>
      <c r="BC998" s="132" t="str">
        <f t="shared" si="278"/>
        <v/>
      </c>
      <c r="BD998" s="132" t="str">
        <f t="shared" si="279"/>
        <v/>
      </c>
      <c r="BE998" s="132" t="str">
        <f t="shared" si="283"/>
        <v/>
      </c>
      <c r="BF998" s="132" t="str">
        <f t="shared" si="280"/>
        <v/>
      </c>
      <c r="BG998" s="132" t="str">
        <f t="shared" si="281"/>
        <v/>
      </c>
      <c r="BI998" s="43"/>
    </row>
    <row r="999" spans="1:61" s="2" customFormat="1">
      <c r="A999" s="125" t="str">
        <f t="shared" si="269"/>
        <v/>
      </c>
      <c r="B999" s="130" t="str">
        <f t="shared" si="270"/>
        <v/>
      </c>
      <c r="C999" s="9"/>
      <c r="D999" s="125">
        <v>965</v>
      </c>
      <c r="E999" s="125" t="str">
        <f t="shared" si="271"/>
        <v/>
      </c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35"/>
      <c r="AI999" s="125" t="str">
        <f t="shared" si="272"/>
        <v/>
      </c>
      <c r="AJ999" s="18"/>
      <c r="AK999" s="35"/>
      <c r="AL999" s="5"/>
      <c r="AM999" s="5"/>
      <c r="AN999" s="5"/>
      <c r="AO999" s="5"/>
      <c r="AP999" s="5"/>
      <c r="AQ999" s="133" t="str">
        <f t="shared" si="273"/>
        <v/>
      </c>
      <c r="AR999" s="133" t="str">
        <f t="shared" si="282"/>
        <v/>
      </c>
      <c r="AS999" s="7" t="str">
        <f>UPPER(IF($AH999="","",IF(COUNTIF($AS$34:$AS998,$AH999)&lt;1,$AH999,"")))</f>
        <v/>
      </c>
      <c r="AT999" s="133" t="str">
        <f t="shared" si="274"/>
        <v/>
      </c>
      <c r="AU999" s="19"/>
      <c r="AV999" s="16" t="str">
        <f t="shared" si="284"/>
        <v/>
      </c>
      <c r="AW999" s="134" t="str">
        <f t="shared" si="275"/>
        <v/>
      </c>
      <c r="AX999" s="1"/>
      <c r="AY999" s="145"/>
      <c r="AZ999" s="132" t="str">
        <f t="shared" si="276"/>
        <v/>
      </c>
      <c r="BA999" s="132" t="str">
        <f t="shared" si="277"/>
        <v/>
      </c>
      <c r="BB999" s="132" t="str">
        <f t="shared" si="268"/>
        <v/>
      </c>
      <c r="BC999" s="132" t="str">
        <f t="shared" si="278"/>
        <v/>
      </c>
      <c r="BD999" s="132" t="str">
        <f t="shared" si="279"/>
        <v/>
      </c>
      <c r="BE999" s="132" t="str">
        <f t="shared" si="283"/>
        <v/>
      </c>
      <c r="BF999" s="132" t="str">
        <f t="shared" si="280"/>
        <v/>
      </c>
      <c r="BG999" s="132" t="str">
        <f t="shared" si="281"/>
        <v/>
      </c>
      <c r="BI999" s="43"/>
    </row>
    <row r="1000" spans="1:61" s="2" customFormat="1">
      <c r="A1000" s="125" t="str">
        <f t="shared" si="269"/>
        <v/>
      </c>
      <c r="B1000" s="130" t="str">
        <f t="shared" si="270"/>
        <v/>
      </c>
      <c r="C1000" s="9"/>
      <c r="D1000" s="125">
        <v>966</v>
      </c>
      <c r="E1000" s="125" t="str">
        <f t="shared" si="271"/>
        <v/>
      </c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35"/>
      <c r="AI1000" s="125" t="str">
        <f t="shared" si="272"/>
        <v/>
      </c>
      <c r="AJ1000" s="18"/>
      <c r="AK1000" s="35"/>
      <c r="AL1000" s="5"/>
      <c r="AM1000" s="5"/>
      <c r="AN1000" s="5"/>
      <c r="AO1000" s="5"/>
      <c r="AP1000" s="5"/>
      <c r="AQ1000" s="133" t="str">
        <f t="shared" si="273"/>
        <v/>
      </c>
      <c r="AR1000" s="133" t="str">
        <f t="shared" si="282"/>
        <v/>
      </c>
      <c r="AS1000" s="7" t="str">
        <f>UPPER(IF($AH1000="","",IF(COUNTIF($AS$34:$AS999,$AH1000)&lt;1,$AH1000,"")))</f>
        <v/>
      </c>
      <c r="AT1000" s="133" t="str">
        <f t="shared" si="274"/>
        <v/>
      </c>
      <c r="AU1000" s="19"/>
      <c r="AV1000" s="16" t="str">
        <f t="shared" si="284"/>
        <v/>
      </c>
      <c r="AW1000" s="134" t="str">
        <f t="shared" si="275"/>
        <v/>
      </c>
      <c r="AX1000" s="1"/>
      <c r="AY1000" s="145"/>
      <c r="AZ1000" s="132" t="str">
        <f t="shared" si="276"/>
        <v/>
      </c>
      <c r="BA1000" s="132" t="str">
        <f t="shared" si="277"/>
        <v/>
      </c>
      <c r="BB1000" s="132" t="str">
        <f t="shared" si="268"/>
        <v/>
      </c>
      <c r="BC1000" s="132" t="str">
        <f t="shared" si="278"/>
        <v/>
      </c>
      <c r="BD1000" s="132" t="str">
        <f t="shared" si="279"/>
        <v/>
      </c>
      <c r="BE1000" s="132" t="str">
        <f t="shared" si="283"/>
        <v/>
      </c>
      <c r="BF1000" s="132" t="str">
        <f t="shared" si="280"/>
        <v/>
      </c>
      <c r="BG1000" s="132" t="str">
        <f t="shared" si="281"/>
        <v/>
      </c>
      <c r="BI1000" s="43"/>
    </row>
    <row r="1001" spans="1:61" s="2" customFormat="1">
      <c r="A1001" s="125" t="str">
        <f t="shared" si="269"/>
        <v/>
      </c>
      <c r="B1001" s="130" t="str">
        <f t="shared" si="270"/>
        <v/>
      </c>
      <c r="C1001" s="9"/>
      <c r="D1001" s="125">
        <v>967</v>
      </c>
      <c r="E1001" s="125" t="str">
        <f t="shared" si="271"/>
        <v/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35"/>
      <c r="AI1001" s="125" t="str">
        <f t="shared" si="272"/>
        <v/>
      </c>
      <c r="AJ1001" s="18"/>
      <c r="AK1001" s="35"/>
      <c r="AL1001" s="5"/>
      <c r="AM1001" s="5"/>
      <c r="AN1001" s="5"/>
      <c r="AO1001" s="5"/>
      <c r="AP1001" s="5"/>
      <c r="AQ1001" s="133" t="str">
        <f t="shared" si="273"/>
        <v/>
      </c>
      <c r="AR1001" s="133" t="str">
        <f t="shared" si="282"/>
        <v/>
      </c>
      <c r="AS1001" s="7" t="str">
        <f>UPPER(IF($AH1001="","",IF(COUNTIF($AS$34:$AS1000,$AH1001)&lt;1,$AH1001,"")))</f>
        <v/>
      </c>
      <c r="AT1001" s="133" t="str">
        <f t="shared" si="274"/>
        <v/>
      </c>
      <c r="AU1001" s="19"/>
      <c r="AV1001" s="16" t="str">
        <f t="shared" si="284"/>
        <v/>
      </c>
      <c r="AW1001" s="134" t="str">
        <f t="shared" si="275"/>
        <v/>
      </c>
      <c r="AX1001" s="1"/>
      <c r="AY1001" s="145"/>
      <c r="AZ1001" s="132" t="str">
        <f t="shared" si="276"/>
        <v/>
      </c>
      <c r="BA1001" s="132" t="str">
        <f t="shared" si="277"/>
        <v/>
      </c>
      <c r="BB1001" s="132" t="str">
        <f t="shared" si="268"/>
        <v/>
      </c>
      <c r="BC1001" s="132" t="str">
        <f t="shared" si="278"/>
        <v/>
      </c>
      <c r="BD1001" s="132" t="str">
        <f t="shared" si="279"/>
        <v/>
      </c>
      <c r="BE1001" s="132" t="str">
        <f t="shared" si="283"/>
        <v/>
      </c>
      <c r="BF1001" s="132" t="str">
        <f t="shared" si="280"/>
        <v/>
      </c>
      <c r="BG1001" s="132" t="str">
        <f t="shared" si="281"/>
        <v/>
      </c>
      <c r="BI1001" s="43"/>
    </row>
    <row r="1002" spans="1:61" s="2" customFormat="1">
      <c r="A1002" s="125" t="str">
        <f t="shared" si="269"/>
        <v/>
      </c>
      <c r="B1002" s="130" t="str">
        <f t="shared" si="270"/>
        <v/>
      </c>
      <c r="C1002" s="9"/>
      <c r="D1002" s="125">
        <v>968</v>
      </c>
      <c r="E1002" s="125" t="str">
        <f t="shared" si="271"/>
        <v/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35"/>
      <c r="AI1002" s="125" t="str">
        <f t="shared" si="272"/>
        <v/>
      </c>
      <c r="AJ1002" s="18"/>
      <c r="AK1002" s="35"/>
      <c r="AL1002" s="5"/>
      <c r="AM1002" s="5"/>
      <c r="AN1002" s="5"/>
      <c r="AO1002" s="5"/>
      <c r="AP1002" s="5"/>
      <c r="AQ1002" s="133" t="str">
        <f t="shared" si="273"/>
        <v/>
      </c>
      <c r="AR1002" s="133" t="str">
        <f t="shared" si="282"/>
        <v/>
      </c>
      <c r="AS1002" s="7" t="str">
        <f>UPPER(IF($AH1002="","",IF(COUNTIF($AS$34:$AS1001,$AH1002)&lt;1,$AH1002,"")))</f>
        <v/>
      </c>
      <c r="AT1002" s="133" t="str">
        <f t="shared" si="274"/>
        <v/>
      </c>
      <c r="AU1002" s="19"/>
      <c r="AV1002" s="16" t="str">
        <f t="shared" si="284"/>
        <v/>
      </c>
      <c r="AW1002" s="134" t="str">
        <f t="shared" si="275"/>
        <v/>
      </c>
      <c r="AX1002" s="1"/>
      <c r="AY1002" s="145"/>
      <c r="AZ1002" s="132" t="str">
        <f t="shared" si="276"/>
        <v/>
      </c>
      <c r="BA1002" s="132" t="str">
        <f t="shared" si="277"/>
        <v/>
      </c>
      <c r="BB1002" s="132" t="str">
        <f t="shared" si="268"/>
        <v/>
      </c>
      <c r="BC1002" s="132" t="str">
        <f t="shared" si="278"/>
        <v/>
      </c>
      <c r="BD1002" s="132" t="str">
        <f t="shared" si="279"/>
        <v/>
      </c>
      <c r="BE1002" s="132" t="str">
        <f t="shared" si="283"/>
        <v/>
      </c>
      <c r="BF1002" s="132" t="str">
        <f t="shared" si="280"/>
        <v/>
      </c>
      <c r="BG1002" s="132" t="str">
        <f t="shared" si="281"/>
        <v/>
      </c>
      <c r="BI1002" s="43"/>
    </row>
    <row r="1003" spans="1:61" s="2" customFormat="1">
      <c r="A1003" s="125" t="str">
        <f t="shared" si="269"/>
        <v/>
      </c>
      <c r="B1003" s="130" t="str">
        <f t="shared" si="270"/>
        <v/>
      </c>
      <c r="C1003" s="9"/>
      <c r="D1003" s="125">
        <v>969</v>
      </c>
      <c r="E1003" s="125" t="str">
        <f t="shared" si="271"/>
        <v/>
      </c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35"/>
      <c r="AI1003" s="125" t="str">
        <f t="shared" si="272"/>
        <v/>
      </c>
      <c r="AJ1003" s="18"/>
      <c r="AK1003" s="35"/>
      <c r="AL1003" s="5"/>
      <c r="AM1003" s="5"/>
      <c r="AN1003" s="5"/>
      <c r="AO1003" s="5"/>
      <c r="AP1003" s="5"/>
      <c r="AQ1003" s="133" t="str">
        <f t="shared" si="273"/>
        <v/>
      </c>
      <c r="AR1003" s="133" t="str">
        <f t="shared" si="282"/>
        <v/>
      </c>
      <c r="AS1003" s="7" t="str">
        <f>UPPER(IF($AH1003="","",IF(COUNTIF($AS$34:$AS1002,$AH1003)&lt;1,$AH1003,"")))</f>
        <v/>
      </c>
      <c r="AT1003" s="133" t="str">
        <f t="shared" si="274"/>
        <v/>
      </c>
      <c r="AU1003" s="19"/>
      <c r="AV1003" s="16" t="str">
        <f t="shared" si="284"/>
        <v/>
      </c>
      <c r="AW1003" s="134" t="str">
        <f t="shared" si="275"/>
        <v/>
      </c>
      <c r="AX1003" s="1"/>
      <c r="AY1003" s="145"/>
      <c r="AZ1003" s="132" t="str">
        <f t="shared" si="276"/>
        <v/>
      </c>
      <c r="BA1003" s="132" t="str">
        <f t="shared" si="277"/>
        <v/>
      </c>
      <c r="BB1003" s="132" t="str">
        <f t="shared" si="268"/>
        <v/>
      </c>
      <c r="BC1003" s="132" t="str">
        <f t="shared" si="278"/>
        <v/>
      </c>
      <c r="BD1003" s="132" t="str">
        <f t="shared" si="279"/>
        <v/>
      </c>
      <c r="BE1003" s="132" t="str">
        <f t="shared" si="283"/>
        <v/>
      </c>
      <c r="BF1003" s="132" t="str">
        <f t="shared" si="280"/>
        <v/>
      </c>
      <c r="BG1003" s="132" t="str">
        <f t="shared" si="281"/>
        <v/>
      </c>
      <c r="BI1003" s="43"/>
    </row>
    <row r="1004" spans="1:61" s="2" customFormat="1">
      <c r="A1004" s="125" t="str">
        <f t="shared" si="269"/>
        <v/>
      </c>
      <c r="B1004" s="130" t="str">
        <f t="shared" si="270"/>
        <v/>
      </c>
      <c r="C1004" s="9"/>
      <c r="D1004" s="125">
        <v>970</v>
      </c>
      <c r="E1004" s="125" t="str">
        <f t="shared" si="271"/>
        <v/>
      </c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35"/>
      <c r="AI1004" s="125" t="str">
        <f t="shared" si="272"/>
        <v/>
      </c>
      <c r="AJ1004" s="18"/>
      <c r="AK1004" s="35"/>
      <c r="AL1004" s="5"/>
      <c r="AM1004" s="5"/>
      <c r="AN1004" s="5"/>
      <c r="AO1004" s="5"/>
      <c r="AP1004" s="5"/>
      <c r="AQ1004" s="133" t="str">
        <f t="shared" si="273"/>
        <v/>
      </c>
      <c r="AR1004" s="133" t="str">
        <f t="shared" si="282"/>
        <v/>
      </c>
      <c r="AS1004" s="7" t="str">
        <f>UPPER(IF($AH1004="","",IF(COUNTIF($AS$34:$AS1003,$AH1004)&lt;1,$AH1004,"")))</f>
        <v/>
      </c>
      <c r="AT1004" s="133" t="str">
        <f t="shared" si="274"/>
        <v/>
      </c>
      <c r="AU1004" s="19"/>
      <c r="AV1004" s="16" t="str">
        <f t="shared" si="284"/>
        <v/>
      </c>
      <c r="AW1004" s="134" t="str">
        <f t="shared" si="275"/>
        <v/>
      </c>
      <c r="AX1004" s="1"/>
      <c r="AY1004" s="145"/>
      <c r="AZ1004" s="132" t="str">
        <f t="shared" si="276"/>
        <v/>
      </c>
      <c r="BA1004" s="132" t="str">
        <f t="shared" si="277"/>
        <v/>
      </c>
      <c r="BB1004" s="132" t="str">
        <f t="shared" si="268"/>
        <v/>
      </c>
      <c r="BC1004" s="132" t="str">
        <f t="shared" si="278"/>
        <v/>
      </c>
      <c r="BD1004" s="132" t="str">
        <f t="shared" si="279"/>
        <v/>
      </c>
      <c r="BE1004" s="132" t="str">
        <f t="shared" si="283"/>
        <v/>
      </c>
      <c r="BF1004" s="132" t="str">
        <f t="shared" si="280"/>
        <v/>
      </c>
      <c r="BG1004" s="132" t="str">
        <f t="shared" si="281"/>
        <v/>
      </c>
      <c r="BI1004" s="43"/>
    </row>
    <row r="1005" spans="1:61" s="2" customFormat="1">
      <c r="A1005" s="125" t="str">
        <f t="shared" si="269"/>
        <v/>
      </c>
      <c r="B1005" s="130" t="str">
        <f t="shared" si="270"/>
        <v/>
      </c>
      <c r="C1005" s="9"/>
      <c r="D1005" s="125">
        <v>971</v>
      </c>
      <c r="E1005" s="125" t="str">
        <f t="shared" si="271"/>
        <v/>
      </c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35"/>
      <c r="AI1005" s="125" t="str">
        <f t="shared" si="272"/>
        <v/>
      </c>
      <c r="AJ1005" s="18"/>
      <c r="AK1005" s="35"/>
      <c r="AL1005" s="5"/>
      <c r="AM1005" s="5"/>
      <c r="AN1005" s="5"/>
      <c r="AO1005" s="5"/>
      <c r="AP1005" s="5"/>
      <c r="AQ1005" s="133" t="str">
        <f t="shared" si="273"/>
        <v/>
      </c>
      <c r="AR1005" s="133" t="str">
        <f t="shared" si="282"/>
        <v/>
      </c>
      <c r="AS1005" s="7" t="str">
        <f>UPPER(IF($AH1005="","",IF(COUNTIF($AS$34:$AS1004,$AH1005)&lt;1,$AH1005,"")))</f>
        <v/>
      </c>
      <c r="AT1005" s="133" t="str">
        <f t="shared" si="274"/>
        <v/>
      </c>
      <c r="AU1005" s="19"/>
      <c r="AV1005" s="16" t="str">
        <f t="shared" si="284"/>
        <v/>
      </c>
      <c r="AW1005" s="134" t="str">
        <f t="shared" si="275"/>
        <v/>
      </c>
      <c r="AX1005" s="1"/>
      <c r="AY1005" s="145"/>
      <c r="AZ1005" s="132" t="str">
        <f t="shared" si="276"/>
        <v/>
      </c>
      <c r="BA1005" s="132" t="str">
        <f t="shared" si="277"/>
        <v/>
      </c>
      <c r="BB1005" s="132" t="str">
        <f t="shared" si="268"/>
        <v/>
      </c>
      <c r="BC1005" s="132" t="str">
        <f t="shared" si="278"/>
        <v/>
      </c>
      <c r="BD1005" s="132" t="str">
        <f t="shared" si="279"/>
        <v/>
      </c>
      <c r="BE1005" s="132" t="str">
        <f t="shared" si="283"/>
        <v/>
      </c>
      <c r="BF1005" s="132" t="str">
        <f t="shared" si="280"/>
        <v/>
      </c>
      <c r="BG1005" s="132" t="str">
        <f t="shared" si="281"/>
        <v/>
      </c>
      <c r="BI1005" s="43"/>
    </row>
    <row r="1006" spans="1:61" s="2" customFormat="1">
      <c r="A1006" s="125" t="str">
        <f t="shared" si="269"/>
        <v/>
      </c>
      <c r="B1006" s="130" t="str">
        <f t="shared" si="270"/>
        <v/>
      </c>
      <c r="C1006" s="9"/>
      <c r="D1006" s="125">
        <v>972</v>
      </c>
      <c r="E1006" s="125" t="str">
        <f t="shared" si="271"/>
        <v/>
      </c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35"/>
      <c r="AI1006" s="125" t="str">
        <f t="shared" si="272"/>
        <v/>
      </c>
      <c r="AJ1006" s="18"/>
      <c r="AK1006" s="35"/>
      <c r="AL1006" s="5"/>
      <c r="AM1006" s="5"/>
      <c r="AN1006" s="5"/>
      <c r="AO1006" s="5"/>
      <c r="AP1006" s="5"/>
      <c r="AQ1006" s="133" t="str">
        <f t="shared" si="273"/>
        <v/>
      </c>
      <c r="AR1006" s="133" t="str">
        <f t="shared" si="282"/>
        <v/>
      </c>
      <c r="AS1006" s="7" t="str">
        <f>UPPER(IF($AH1006="","",IF(COUNTIF($AS$34:$AS1005,$AH1006)&lt;1,$AH1006,"")))</f>
        <v/>
      </c>
      <c r="AT1006" s="133" t="str">
        <f t="shared" si="274"/>
        <v/>
      </c>
      <c r="AU1006" s="19"/>
      <c r="AV1006" s="16" t="str">
        <f t="shared" si="284"/>
        <v/>
      </c>
      <c r="AW1006" s="134" t="str">
        <f t="shared" si="275"/>
        <v/>
      </c>
      <c r="AX1006" s="1"/>
      <c r="AY1006" s="145"/>
      <c r="AZ1006" s="132" t="str">
        <f t="shared" si="276"/>
        <v/>
      </c>
      <c r="BA1006" s="132" t="str">
        <f t="shared" si="277"/>
        <v/>
      </c>
      <c r="BB1006" s="132" t="str">
        <f t="shared" si="268"/>
        <v/>
      </c>
      <c r="BC1006" s="132" t="str">
        <f t="shared" si="278"/>
        <v/>
      </c>
      <c r="BD1006" s="132" t="str">
        <f t="shared" si="279"/>
        <v/>
      </c>
      <c r="BE1006" s="132" t="str">
        <f t="shared" si="283"/>
        <v/>
      </c>
      <c r="BF1006" s="132" t="str">
        <f t="shared" si="280"/>
        <v/>
      </c>
      <c r="BG1006" s="132" t="str">
        <f t="shared" si="281"/>
        <v/>
      </c>
      <c r="BI1006" s="43"/>
    </row>
    <row r="1007" spans="1:61" s="2" customFormat="1">
      <c r="A1007" s="125" t="str">
        <f t="shared" si="269"/>
        <v/>
      </c>
      <c r="B1007" s="130" t="str">
        <f t="shared" si="270"/>
        <v/>
      </c>
      <c r="C1007" s="9"/>
      <c r="D1007" s="125">
        <v>973</v>
      </c>
      <c r="E1007" s="125" t="str">
        <f t="shared" si="271"/>
        <v/>
      </c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35"/>
      <c r="AI1007" s="125" t="str">
        <f t="shared" si="272"/>
        <v/>
      </c>
      <c r="AJ1007" s="18"/>
      <c r="AK1007" s="35"/>
      <c r="AL1007" s="5"/>
      <c r="AM1007" s="5"/>
      <c r="AN1007" s="5"/>
      <c r="AO1007" s="5"/>
      <c r="AP1007" s="5"/>
      <c r="AQ1007" s="133" t="str">
        <f t="shared" si="273"/>
        <v/>
      </c>
      <c r="AR1007" s="133" t="str">
        <f t="shared" si="282"/>
        <v/>
      </c>
      <c r="AS1007" s="7" t="str">
        <f>UPPER(IF($AH1007="","",IF(COUNTIF($AS$34:$AS1006,$AH1007)&lt;1,$AH1007,"")))</f>
        <v/>
      </c>
      <c r="AT1007" s="133" t="str">
        <f t="shared" si="274"/>
        <v/>
      </c>
      <c r="AU1007" s="19"/>
      <c r="AV1007" s="16" t="str">
        <f t="shared" si="284"/>
        <v/>
      </c>
      <c r="AW1007" s="134" t="str">
        <f t="shared" si="275"/>
        <v/>
      </c>
      <c r="AX1007" s="1"/>
      <c r="AY1007" s="145"/>
      <c r="AZ1007" s="132" t="str">
        <f t="shared" si="276"/>
        <v/>
      </c>
      <c r="BA1007" s="132" t="str">
        <f t="shared" si="277"/>
        <v/>
      </c>
      <c r="BB1007" s="132" t="str">
        <f t="shared" si="268"/>
        <v/>
      </c>
      <c r="BC1007" s="132" t="str">
        <f t="shared" si="278"/>
        <v/>
      </c>
      <c r="BD1007" s="132" t="str">
        <f t="shared" si="279"/>
        <v/>
      </c>
      <c r="BE1007" s="132" t="str">
        <f t="shared" si="283"/>
        <v/>
      </c>
      <c r="BF1007" s="132" t="str">
        <f t="shared" si="280"/>
        <v/>
      </c>
      <c r="BG1007" s="132" t="str">
        <f t="shared" si="281"/>
        <v/>
      </c>
      <c r="BI1007" s="43"/>
    </row>
    <row r="1008" spans="1:61" s="2" customFormat="1">
      <c r="A1008" s="125" t="str">
        <f t="shared" si="269"/>
        <v/>
      </c>
      <c r="B1008" s="130" t="str">
        <f t="shared" si="270"/>
        <v/>
      </c>
      <c r="C1008" s="9"/>
      <c r="D1008" s="125">
        <v>974</v>
      </c>
      <c r="E1008" s="125" t="str">
        <f t="shared" si="271"/>
        <v/>
      </c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35"/>
      <c r="AI1008" s="125" t="str">
        <f t="shared" si="272"/>
        <v/>
      </c>
      <c r="AJ1008" s="18"/>
      <c r="AK1008" s="35"/>
      <c r="AL1008" s="5"/>
      <c r="AM1008" s="5"/>
      <c r="AN1008" s="5"/>
      <c r="AO1008" s="5"/>
      <c r="AP1008" s="5"/>
      <c r="AQ1008" s="133" t="str">
        <f t="shared" si="273"/>
        <v/>
      </c>
      <c r="AR1008" s="133" t="str">
        <f t="shared" si="282"/>
        <v/>
      </c>
      <c r="AS1008" s="7" t="str">
        <f>UPPER(IF($AH1008="","",IF(COUNTIF($AS$34:$AS1007,$AH1008)&lt;1,$AH1008,"")))</f>
        <v/>
      </c>
      <c r="AT1008" s="133" t="str">
        <f t="shared" si="274"/>
        <v/>
      </c>
      <c r="AU1008" s="19"/>
      <c r="AV1008" s="16" t="str">
        <f t="shared" si="284"/>
        <v/>
      </c>
      <c r="AW1008" s="134" t="str">
        <f t="shared" si="275"/>
        <v/>
      </c>
      <c r="AX1008" s="1"/>
      <c r="AY1008" s="145"/>
      <c r="AZ1008" s="132" t="str">
        <f t="shared" si="276"/>
        <v/>
      </c>
      <c r="BA1008" s="132" t="str">
        <f t="shared" si="277"/>
        <v/>
      </c>
      <c r="BB1008" s="132" t="str">
        <f t="shared" ref="BB1008:BB1034" si="285">SUBSTITUTE(F1008," ","")</f>
        <v/>
      </c>
      <c r="BC1008" s="132" t="str">
        <f t="shared" si="278"/>
        <v/>
      </c>
      <c r="BD1008" s="132" t="str">
        <f t="shared" si="279"/>
        <v/>
      </c>
      <c r="BE1008" s="132" t="str">
        <f t="shared" si="283"/>
        <v/>
      </c>
      <c r="BF1008" s="132" t="str">
        <f t="shared" si="280"/>
        <v/>
      </c>
      <c r="BG1008" s="132" t="str">
        <f t="shared" si="281"/>
        <v/>
      </c>
      <c r="BI1008" s="43"/>
    </row>
    <row r="1009" spans="1:61" s="2" customFormat="1">
      <c r="A1009" s="125" t="str">
        <f t="shared" si="269"/>
        <v/>
      </c>
      <c r="B1009" s="130" t="str">
        <f t="shared" si="270"/>
        <v/>
      </c>
      <c r="C1009" s="9"/>
      <c r="D1009" s="125">
        <v>975</v>
      </c>
      <c r="E1009" s="125" t="str">
        <f t="shared" si="271"/>
        <v/>
      </c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35"/>
      <c r="AI1009" s="125" t="str">
        <f t="shared" si="272"/>
        <v/>
      </c>
      <c r="AJ1009" s="18"/>
      <c r="AK1009" s="35"/>
      <c r="AL1009" s="5"/>
      <c r="AM1009" s="5"/>
      <c r="AN1009" s="5"/>
      <c r="AO1009" s="5"/>
      <c r="AP1009" s="5"/>
      <c r="AQ1009" s="133" t="str">
        <f t="shared" si="273"/>
        <v/>
      </c>
      <c r="AR1009" s="133" t="str">
        <f t="shared" si="282"/>
        <v/>
      </c>
      <c r="AS1009" s="7" t="str">
        <f>UPPER(IF($AH1009="","",IF(COUNTIF($AS$34:$AS1008,$AH1009)&lt;1,$AH1009,"")))</f>
        <v/>
      </c>
      <c r="AT1009" s="133" t="str">
        <f t="shared" si="274"/>
        <v/>
      </c>
      <c r="AU1009" s="19"/>
      <c r="AV1009" s="16" t="str">
        <f t="shared" si="284"/>
        <v/>
      </c>
      <c r="AW1009" s="134" t="str">
        <f t="shared" si="275"/>
        <v/>
      </c>
      <c r="AX1009" s="1"/>
      <c r="AY1009" s="145"/>
      <c r="AZ1009" s="132" t="str">
        <f t="shared" si="276"/>
        <v/>
      </c>
      <c r="BA1009" s="132" t="str">
        <f t="shared" si="277"/>
        <v/>
      </c>
      <c r="BB1009" s="132" t="str">
        <f t="shared" si="285"/>
        <v/>
      </c>
      <c r="BC1009" s="132" t="str">
        <f t="shared" si="278"/>
        <v/>
      </c>
      <c r="BD1009" s="132" t="str">
        <f t="shared" si="279"/>
        <v/>
      </c>
      <c r="BE1009" s="132" t="str">
        <f t="shared" si="283"/>
        <v/>
      </c>
      <c r="BF1009" s="132" t="str">
        <f t="shared" si="280"/>
        <v/>
      </c>
      <c r="BG1009" s="132" t="str">
        <f t="shared" si="281"/>
        <v/>
      </c>
      <c r="BI1009" s="43"/>
    </row>
    <row r="1010" spans="1:61" s="2" customFormat="1">
      <c r="A1010" s="125" t="str">
        <f t="shared" si="269"/>
        <v/>
      </c>
      <c r="B1010" s="130" t="str">
        <f t="shared" si="270"/>
        <v/>
      </c>
      <c r="C1010" s="9"/>
      <c r="D1010" s="125">
        <v>976</v>
      </c>
      <c r="E1010" s="125" t="str">
        <f t="shared" si="271"/>
        <v/>
      </c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35"/>
      <c r="AI1010" s="125" t="str">
        <f t="shared" si="272"/>
        <v/>
      </c>
      <c r="AJ1010" s="18"/>
      <c r="AK1010" s="35"/>
      <c r="AL1010" s="5"/>
      <c r="AM1010" s="5"/>
      <c r="AN1010" s="5"/>
      <c r="AO1010" s="5"/>
      <c r="AP1010" s="5"/>
      <c r="AQ1010" s="133" t="str">
        <f t="shared" si="273"/>
        <v/>
      </c>
      <c r="AR1010" s="133" t="str">
        <f t="shared" si="282"/>
        <v/>
      </c>
      <c r="AS1010" s="7" t="str">
        <f>UPPER(IF($AH1010="","",IF(COUNTIF($AS$34:$AS1009,$AH1010)&lt;1,$AH1010,"")))</f>
        <v/>
      </c>
      <c r="AT1010" s="133" t="str">
        <f t="shared" si="274"/>
        <v/>
      </c>
      <c r="AU1010" s="19"/>
      <c r="AV1010" s="16" t="str">
        <f t="shared" si="284"/>
        <v/>
      </c>
      <c r="AW1010" s="134" t="str">
        <f t="shared" si="275"/>
        <v/>
      </c>
      <c r="AX1010" s="1"/>
      <c r="AY1010" s="145"/>
      <c r="AZ1010" s="132" t="str">
        <f t="shared" si="276"/>
        <v/>
      </c>
      <c r="BA1010" s="132" t="str">
        <f t="shared" si="277"/>
        <v/>
      </c>
      <c r="BB1010" s="132" t="str">
        <f t="shared" si="285"/>
        <v/>
      </c>
      <c r="BC1010" s="132" t="str">
        <f t="shared" si="278"/>
        <v/>
      </c>
      <c r="BD1010" s="132" t="str">
        <f t="shared" si="279"/>
        <v/>
      </c>
      <c r="BE1010" s="132" t="str">
        <f t="shared" si="283"/>
        <v/>
      </c>
      <c r="BF1010" s="132" t="str">
        <f t="shared" si="280"/>
        <v/>
      </c>
      <c r="BG1010" s="132" t="str">
        <f t="shared" si="281"/>
        <v/>
      </c>
      <c r="BI1010" s="43"/>
    </row>
    <row r="1011" spans="1:61" s="2" customFormat="1">
      <c r="A1011" s="125" t="str">
        <f t="shared" si="269"/>
        <v/>
      </c>
      <c r="B1011" s="130" t="str">
        <f t="shared" si="270"/>
        <v/>
      </c>
      <c r="C1011" s="9"/>
      <c r="D1011" s="125">
        <v>977</v>
      </c>
      <c r="E1011" s="125" t="str">
        <f t="shared" si="271"/>
        <v/>
      </c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35"/>
      <c r="AI1011" s="125" t="str">
        <f t="shared" si="272"/>
        <v/>
      </c>
      <c r="AJ1011" s="18"/>
      <c r="AK1011" s="35"/>
      <c r="AL1011" s="5"/>
      <c r="AM1011" s="5"/>
      <c r="AN1011" s="5"/>
      <c r="AO1011" s="5"/>
      <c r="AP1011" s="5"/>
      <c r="AQ1011" s="133" t="str">
        <f t="shared" si="273"/>
        <v/>
      </c>
      <c r="AR1011" s="133" t="str">
        <f t="shared" si="282"/>
        <v/>
      </c>
      <c r="AS1011" s="7" t="str">
        <f>UPPER(IF($AH1011="","",IF(COUNTIF($AS$34:$AS1010,$AH1011)&lt;1,$AH1011,"")))</f>
        <v/>
      </c>
      <c r="AT1011" s="133" t="str">
        <f t="shared" si="274"/>
        <v/>
      </c>
      <c r="AU1011" s="19"/>
      <c r="AV1011" s="16" t="str">
        <f t="shared" si="284"/>
        <v/>
      </c>
      <c r="AW1011" s="134" t="str">
        <f t="shared" si="275"/>
        <v/>
      </c>
      <c r="AX1011" s="1"/>
      <c r="AY1011" s="145"/>
      <c r="AZ1011" s="132" t="str">
        <f t="shared" si="276"/>
        <v/>
      </c>
      <c r="BA1011" s="132" t="str">
        <f t="shared" si="277"/>
        <v/>
      </c>
      <c r="BB1011" s="132" t="str">
        <f t="shared" si="285"/>
        <v/>
      </c>
      <c r="BC1011" s="132" t="str">
        <f t="shared" si="278"/>
        <v/>
      </c>
      <c r="BD1011" s="132" t="str">
        <f t="shared" si="279"/>
        <v/>
      </c>
      <c r="BE1011" s="132" t="str">
        <f t="shared" si="283"/>
        <v/>
      </c>
      <c r="BF1011" s="132" t="str">
        <f t="shared" si="280"/>
        <v/>
      </c>
      <c r="BG1011" s="132" t="str">
        <f t="shared" si="281"/>
        <v/>
      </c>
      <c r="BI1011" s="43"/>
    </row>
    <row r="1012" spans="1:61" s="2" customFormat="1">
      <c r="A1012" s="125" t="str">
        <f t="shared" si="269"/>
        <v/>
      </c>
      <c r="B1012" s="130" t="str">
        <f t="shared" si="270"/>
        <v/>
      </c>
      <c r="C1012" s="9"/>
      <c r="D1012" s="125">
        <v>978</v>
      </c>
      <c r="E1012" s="125" t="str">
        <f t="shared" si="271"/>
        <v/>
      </c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35"/>
      <c r="AI1012" s="125" t="str">
        <f t="shared" si="272"/>
        <v/>
      </c>
      <c r="AJ1012" s="18"/>
      <c r="AK1012" s="35"/>
      <c r="AL1012" s="5"/>
      <c r="AM1012" s="5"/>
      <c r="AN1012" s="5"/>
      <c r="AO1012" s="5"/>
      <c r="AP1012" s="5"/>
      <c r="AQ1012" s="133" t="str">
        <f t="shared" si="273"/>
        <v/>
      </c>
      <c r="AR1012" s="133" t="str">
        <f t="shared" si="282"/>
        <v/>
      </c>
      <c r="AS1012" s="7" t="str">
        <f>UPPER(IF($AH1012="","",IF(COUNTIF($AS$34:$AS1011,$AH1012)&lt;1,$AH1012,"")))</f>
        <v/>
      </c>
      <c r="AT1012" s="133" t="str">
        <f t="shared" si="274"/>
        <v/>
      </c>
      <c r="AU1012" s="19"/>
      <c r="AV1012" s="16" t="str">
        <f t="shared" si="284"/>
        <v/>
      </c>
      <c r="AW1012" s="134" t="str">
        <f t="shared" si="275"/>
        <v/>
      </c>
      <c r="AX1012" s="1"/>
      <c r="AY1012" s="145"/>
      <c r="AZ1012" s="132" t="str">
        <f t="shared" si="276"/>
        <v/>
      </c>
      <c r="BA1012" s="132" t="str">
        <f t="shared" si="277"/>
        <v/>
      </c>
      <c r="BB1012" s="132" t="str">
        <f t="shared" si="285"/>
        <v/>
      </c>
      <c r="BC1012" s="132" t="str">
        <f t="shared" si="278"/>
        <v/>
      </c>
      <c r="BD1012" s="132" t="str">
        <f t="shared" si="279"/>
        <v/>
      </c>
      <c r="BE1012" s="132" t="str">
        <f t="shared" si="283"/>
        <v/>
      </c>
      <c r="BF1012" s="132" t="str">
        <f t="shared" si="280"/>
        <v/>
      </c>
      <c r="BG1012" s="132" t="str">
        <f t="shared" si="281"/>
        <v/>
      </c>
      <c r="BI1012" s="43"/>
    </row>
    <row r="1013" spans="1:61" s="2" customFormat="1">
      <c r="A1013" s="125" t="str">
        <f t="shared" si="269"/>
        <v/>
      </c>
      <c r="B1013" s="130" t="str">
        <f t="shared" si="270"/>
        <v/>
      </c>
      <c r="C1013" s="9"/>
      <c r="D1013" s="125">
        <v>979</v>
      </c>
      <c r="E1013" s="125" t="str">
        <f t="shared" si="271"/>
        <v/>
      </c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35"/>
      <c r="AI1013" s="125" t="str">
        <f t="shared" si="272"/>
        <v/>
      </c>
      <c r="AJ1013" s="18"/>
      <c r="AK1013" s="35"/>
      <c r="AL1013" s="5"/>
      <c r="AM1013" s="5"/>
      <c r="AN1013" s="5"/>
      <c r="AO1013" s="5"/>
      <c r="AP1013" s="5"/>
      <c r="AQ1013" s="133" t="str">
        <f t="shared" si="273"/>
        <v/>
      </c>
      <c r="AR1013" s="133" t="str">
        <f t="shared" si="282"/>
        <v/>
      </c>
      <c r="AS1013" s="7" t="str">
        <f>UPPER(IF($AH1013="","",IF(COUNTIF($AS$34:$AS1012,$AH1013)&lt;1,$AH1013,"")))</f>
        <v/>
      </c>
      <c r="AT1013" s="133" t="str">
        <f t="shared" si="274"/>
        <v/>
      </c>
      <c r="AU1013" s="19"/>
      <c r="AV1013" s="16" t="str">
        <f t="shared" si="284"/>
        <v/>
      </c>
      <c r="AW1013" s="134" t="str">
        <f t="shared" si="275"/>
        <v/>
      </c>
      <c r="AX1013" s="1"/>
      <c r="AY1013" s="145"/>
      <c r="AZ1013" s="132" t="str">
        <f t="shared" si="276"/>
        <v/>
      </c>
      <c r="BA1013" s="132" t="str">
        <f t="shared" si="277"/>
        <v/>
      </c>
      <c r="BB1013" s="132" t="str">
        <f t="shared" si="285"/>
        <v/>
      </c>
      <c r="BC1013" s="132" t="str">
        <f t="shared" si="278"/>
        <v/>
      </c>
      <c r="BD1013" s="132" t="str">
        <f t="shared" si="279"/>
        <v/>
      </c>
      <c r="BE1013" s="132" t="str">
        <f t="shared" si="283"/>
        <v/>
      </c>
      <c r="BF1013" s="132" t="str">
        <f t="shared" si="280"/>
        <v/>
      </c>
      <c r="BG1013" s="132" t="str">
        <f t="shared" si="281"/>
        <v/>
      </c>
      <c r="BI1013" s="43"/>
    </row>
    <row r="1014" spans="1:61" s="2" customFormat="1">
      <c r="A1014" s="125" t="str">
        <f t="shared" si="269"/>
        <v/>
      </c>
      <c r="B1014" s="130" t="str">
        <f t="shared" si="270"/>
        <v/>
      </c>
      <c r="C1014" s="9"/>
      <c r="D1014" s="125">
        <v>980</v>
      </c>
      <c r="E1014" s="125" t="str">
        <f t="shared" si="271"/>
        <v/>
      </c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35"/>
      <c r="AI1014" s="125" t="str">
        <f t="shared" si="272"/>
        <v/>
      </c>
      <c r="AJ1014" s="18"/>
      <c r="AK1014" s="35"/>
      <c r="AL1014" s="5"/>
      <c r="AM1014" s="5"/>
      <c r="AN1014" s="5"/>
      <c r="AO1014" s="5"/>
      <c r="AP1014" s="5"/>
      <c r="AQ1014" s="133" t="str">
        <f t="shared" si="273"/>
        <v/>
      </c>
      <c r="AR1014" s="133" t="str">
        <f t="shared" si="282"/>
        <v/>
      </c>
      <c r="AS1014" s="7" t="str">
        <f>UPPER(IF($AH1014="","",IF(COUNTIF($AS$34:$AS1013,$AH1014)&lt;1,$AH1014,"")))</f>
        <v/>
      </c>
      <c r="AT1014" s="133" t="str">
        <f t="shared" si="274"/>
        <v/>
      </c>
      <c r="AU1014" s="19"/>
      <c r="AV1014" s="16" t="str">
        <f t="shared" si="284"/>
        <v/>
      </c>
      <c r="AW1014" s="134" t="str">
        <f t="shared" si="275"/>
        <v/>
      </c>
      <c r="AX1014" s="1"/>
      <c r="AY1014" s="145"/>
      <c r="AZ1014" s="132" t="str">
        <f t="shared" si="276"/>
        <v/>
      </c>
      <c r="BA1014" s="132" t="str">
        <f t="shared" si="277"/>
        <v/>
      </c>
      <c r="BB1014" s="132" t="str">
        <f t="shared" si="285"/>
        <v/>
      </c>
      <c r="BC1014" s="132" t="str">
        <f t="shared" si="278"/>
        <v/>
      </c>
      <c r="BD1014" s="132" t="str">
        <f t="shared" si="279"/>
        <v/>
      </c>
      <c r="BE1014" s="132" t="str">
        <f t="shared" si="283"/>
        <v/>
      </c>
      <c r="BF1014" s="132" t="str">
        <f t="shared" si="280"/>
        <v/>
      </c>
      <c r="BG1014" s="132" t="str">
        <f t="shared" si="281"/>
        <v/>
      </c>
      <c r="BI1014" s="43"/>
    </row>
    <row r="1015" spans="1:61" s="2" customFormat="1">
      <c r="A1015" s="125" t="str">
        <f t="shared" si="269"/>
        <v/>
      </c>
      <c r="B1015" s="130" t="str">
        <f t="shared" si="270"/>
        <v/>
      </c>
      <c r="C1015" s="9"/>
      <c r="D1015" s="125">
        <v>981</v>
      </c>
      <c r="E1015" s="125" t="str">
        <f t="shared" si="271"/>
        <v/>
      </c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35"/>
      <c r="AI1015" s="125" t="str">
        <f t="shared" si="272"/>
        <v/>
      </c>
      <c r="AJ1015" s="18"/>
      <c r="AK1015" s="35"/>
      <c r="AL1015" s="5"/>
      <c r="AM1015" s="5"/>
      <c r="AN1015" s="5"/>
      <c r="AO1015" s="5"/>
      <c r="AP1015" s="5"/>
      <c r="AQ1015" s="133" t="str">
        <f t="shared" si="273"/>
        <v/>
      </c>
      <c r="AR1015" s="133" t="str">
        <f t="shared" si="282"/>
        <v/>
      </c>
      <c r="AS1015" s="7" t="str">
        <f>UPPER(IF($AH1015="","",IF(COUNTIF($AS$34:$AS1014,$AH1015)&lt;1,$AH1015,"")))</f>
        <v/>
      </c>
      <c r="AT1015" s="133" t="str">
        <f t="shared" si="274"/>
        <v/>
      </c>
      <c r="AU1015" s="19"/>
      <c r="AV1015" s="16" t="str">
        <f t="shared" si="284"/>
        <v/>
      </c>
      <c r="AW1015" s="134" t="str">
        <f t="shared" si="275"/>
        <v/>
      </c>
      <c r="AX1015" s="1"/>
      <c r="AY1015" s="145"/>
      <c r="AZ1015" s="132" t="str">
        <f t="shared" si="276"/>
        <v/>
      </c>
      <c r="BA1015" s="132" t="str">
        <f t="shared" si="277"/>
        <v/>
      </c>
      <c r="BB1015" s="132" t="str">
        <f t="shared" si="285"/>
        <v/>
      </c>
      <c r="BC1015" s="132" t="str">
        <f t="shared" si="278"/>
        <v/>
      </c>
      <c r="BD1015" s="132" t="str">
        <f t="shared" si="279"/>
        <v/>
      </c>
      <c r="BE1015" s="132" t="str">
        <f t="shared" si="283"/>
        <v/>
      </c>
      <c r="BF1015" s="132" t="str">
        <f t="shared" si="280"/>
        <v/>
      </c>
      <c r="BG1015" s="132" t="str">
        <f t="shared" si="281"/>
        <v/>
      </c>
      <c r="BI1015" s="43"/>
    </row>
    <row r="1016" spans="1:61" s="2" customFormat="1">
      <c r="A1016" s="125" t="str">
        <f t="shared" si="269"/>
        <v/>
      </c>
      <c r="B1016" s="130" t="str">
        <f t="shared" si="270"/>
        <v/>
      </c>
      <c r="C1016" s="9"/>
      <c r="D1016" s="125">
        <v>982</v>
      </c>
      <c r="E1016" s="125" t="str">
        <f t="shared" si="271"/>
        <v/>
      </c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35"/>
      <c r="AI1016" s="125" t="str">
        <f t="shared" si="272"/>
        <v/>
      </c>
      <c r="AJ1016" s="18"/>
      <c r="AK1016" s="35"/>
      <c r="AL1016" s="5"/>
      <c r="AM1016" s="5"/>
      <c r="AN1016" s="5"/>
      <c r="AO1016" s="5"/>
      <c r="AP1016" s="5"/>
      <c r="AQ1016" s="133" t="str">
        <f t="shared" si="273"/>
        <v/>
      </c>
      <c r="AR1016" s="133" t="str">
        <f t="shared" si="282"/>
        <v/>
      </c>
      <c r="AS1016" s="7" t="str">
        <f>UPPER(IF($AH1016="","",IF(COUNTIF($AS$34:$AS1015,$AH1016)&lt;1,$AH1016,"")))</f>
        <v/>
      </c>
      <c r="AT1016" s="133" t="str">
        <f t="shared" si="274"/>
        <v/>
      </c>
      <c r="AU1016" s="19"/>
      <c r="AV1016" s="16" t="str">
        <f t="shared" si="284"/>
        <v/>
      </c>
      <c r="AW1016" s="134" t="str">
        <f t="shared" si="275"/>
        <v/>
      </c>
      <c r="AX1016" s="1"/>
      <c r="AY1016" s="145"/>
      <c r="AZ1016" s="132" t="str">
        <f t="shared" si="276"/>
        <v/>
      </c>
      <c r="BA1016" s="132" t="str">
        <f t="shared" si="277"/>
        <v/>
      </c>
      <c r="BB1016" s="132" t="str">
        <f t="shared" si="285"/>
        <v/>
      </c>
      <c r="BC1016" s="132" t="str">
        <f t="shared" si="278"/>
        <v/>
      </c>
      <c r="BD1016" s="132" t="str">
        <f t="shared" si="279"/>
        <v/>
      </c>
      <c r="BE1016" s="132" t="str">
        <f t="shared" si="283"/>
        <v/>
      </c>
      <c r="BF1016" s="132" t="str">
        <f t="shared" si="280"/>
        <v/>
      </c>
      <c r="BG1016" s="132" t="str">
        <f t="shared" si="281"/>
        <v/>
      </c>
      <c r="BI1016" s="43"/>
    </row>
    <row r="1017" spans="1:61" s="2" customFormat="1">
      <c r="A1017" s="125" t="str">
        <f t="shared" si="269"/>
        <v/>
      </c>
      <c r="B1017" s="130" t="str">
        <f t="shared" si="270"/>
        <v/>
      </c>
      <c r="C1017" s="9"/>
      <c r="D1017" s="125">
        <v>983</v>
      </c>
      <c r="E1017" s="125" t="str">
        <f t="shared" si="271"/>
        <v/>
      </c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35"/>
      <c r="AI1017" s="125" t="str">
        <f t="shared" si="272"/>
        <v/>
      </c>
      <c r="AJ1017" s="18"/>
      <c r="AK1017" s="35"/>
      <c r="AL1017" s="5"/>
      <c r="AM1017" s="5"/>
      <c r="AN1017" s="5"/>
      <c r="AO1017" s="5"/>
      <c r="AP1017" s="5"/>
      <c r="AQ1017" s="133" t="str">
        <f t="shared" si="273"/>
        <v/>
      </c>
      <c r="AR1017" s="133" t="str">
        <f t="shared" si="282"/>
        <v/>
      </c>
      <c r="AS1017" s="7" t="str">
        <f>UPPER(IF($AH1017="","",IF(COUNTIF($AS$34:$AS1016,$AH1017)&lt;1,$AH1017,"")))</f>
        <v/>
      </c>
      <c r="AT1017" s="133" t="str">
        <f t="shared" si="274"/>
        <v/>
      </c>
      <c r="AU1017" s="19"/>
      <c r="AV1017" s="16" t="str">
        <f t="shared" si="284"/>
        <v/>
      </c>
      <c r="AW1017" s="134" t="str">
        <f t="shared" si="275"/>
        <v/>
      </c>
      <c r="AX1017" s="1"/>
      <c r="AY1017" s="145"/>
      <c r="AZ1017" s="132" t="str">
        <f t="shared" si="276"/>
        <v/>
      </c>
      <c r="BA1017" s="132" t="str">
        <f t="shared" si="277"/>
        <v/>
      </c>
      <c r="BB1017" s="132" t="str">
        <f t="shared" si="285"/>
        <v/>
      </c>
      <c r="BC1017" s="132" t="str">
        <f t="shared" si="278"/>
        <v/>
      </c>
      <c r="BD1017" s="132" t="str">
        <f t="shared" si="279"/>
        <v/>
      </c>
      <c r="BE1017" s="132" t="str">
        <f t="shared" si="283"/>
        <v/>
      </c>
      <c r="BF1017" s="132" t="str">
        <f t="shared" si="280"/>
        <v/>
      </c>
      <c r="BG1017" s="132" t="str">
        <f t="shared" si="281"/>
        <v/>
      </c>
      <c r="BI1017" s="43"/>
    </row>
    <row r="1018" spans="1:61" s="2" customFormat="1">
      <c r="A1018" s="125" t="str">
        <f t="shared" si="269"/>
        <v/>
      </c>
      <c r="B1018" s="130" t="str">
        <f t="shared" si="270"/>
        <v/>
      </c>
      <c r="C1018" s="9"/>
      <c r="D1018" s="125">
        <v>984</v>
      </c>
      <c r="E1018" s="125" t="str">
        <f t="shared" si="271"/>
        <v/>
      </c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35"/>
      <c r="AI1018" s="125" t="str">
        <f t="shared" si="272"/>
        <v/>
      </c>
      <c r="AJ1018" s="18"/>
      <c r="AK1018" s="35"/>
      <c r="AL1018" s="5"/>
      <c r="AM1018" s="5"/>
      <c r="AN1018" s="5"/>
      <c r="AO1018" s="5"/>
      <c r="AP1018" s="5"/>
      <c r="AQ1018" s="133" t="str">
        <f t="shared" si="273"/>
        <v/>
      </c>
      <c r="AR1018" s="133" t="str">
        <f t="shared" si="282"/>
        <v/>
      </c>
      <c r="AS1018" s="7" t="str">
        <f>UPPER(IF($AH1018="","",IF(COUNTIF($AS$34:$AS1017,$AH1018)&lt;1,$AH1018,"")))</f>
        <v/>
      </c>
      <c r="AT1018" s="133" t="str">
        <f t="shared" si="274"/>
        <v/>
      </c>
      <c r="AU1018" s="19"/>
      <c r="AV1018" s="16" t="str">
        <f t="shared" si="284"/>
        <v/>
      </c>
      <c r="AW1018" s="134" t="str">
        <f t="shared" si="275"/>
        <v/>
      </c>
      <c r="AX1018" s="1"/>
      <c r="AY1018" s="145"/>
      <c r="AZ1018" s="132" t="str">
        <f t="shared" si="276"/>
        <v/>
      </c>
      <c r="BA1018" s="132" t="str">
        <f t="shared" si="277"/>
        <v/>
      </c>
      <c r="BB1018" s="132" t="str">
        <f t="shared" si="285"/>
        <v/>
      </c>
      <c r="BC1018" s="132" t="str">
        <f t="shared" si="278"/>
        <v/>
      </c>
      <c r="BD1018" s="132" t="str">
        <f t="shared" si="279"/>
        <v/>
      </c>
      <c r="BE1018" s="132" t="str">
        <f t="shared" si="283"/>
        <v/>
      </c>
      <c r="BF1018" s="132" t="str">
        <f t="shared" si="280"/>
        <v/>
      </c>
      <c r="BG1018" s="132" t="str">
        <f t="shared" si="281"/>
        <v/>
      </c>
      <c r="BI1018" s="43"/>
    </row>
    <row r="1019" spans="1:61" s="2" customFormat="1">
      <c r="A1019" s="125" t="str">
        <f t="shared" si="269"/>
        <v/>
      </c>
      <c r="B1019" s="130" t="str">
        <f t="shared" si="270"/>
        <v/>
      </c>
      <c r="C1019" s="9"/>
      <c r="D1019" s="125">
        <v>985</v>
      </c>
      <c r="E1019" s="125" t="str">
        <f t="shared" si="271"/>
        <v/>
      </c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35"/>
      <c r="AI1019" s="125" t="str">
        <f t="shared" si="272"/>
        <v/>
      </c>
      <c r="AJ1019" s="18"/>
      <c r="AK1019" s="35"/>
      <c r="AL1019" s="5"/>
      <c r="AM1019" s="5"/>
      <c r="AN1019" s="5"/>
      <c r="AO1019" s="5"/>
      <c r="AP1019" s="5"/>
      <c r="AQ1019" s="133" t="str">
        <f t="shared" si="273"/>
        <v/>
      </c>
      <c r="AR1019" s="133" t="str">
        <f t="shared" si="282"/>
        <v/>
      </c>
      <c r="AS1019" s="7" t="str">
        <f>UPPER(IF($AH1019="","",IF(COUNTIF($AS$34:$AS1018,$AH1019)&lt;1,$AH1019,"")))</f>
        <v/>
      </c>
      <c r="AT1019" s="133" t="str">
        <f t="shared" si="274"/>
        <v/>
      </c>
      <c r="AU1019" s="19"/>
      <c r="AV1019" s="16" t="str">
        <f t="shared" si="284"/>
        <v/>
      </c>
      <c r="AW1019" s="134" t="str">
        <f t="shared" si="275"/>
        <v/>
      </c>
      <c r="AX1019" s="1"/>
      <c r="AY1019" s="145"/>
      <c r="AZ1019" s="132" t="str">
        <f t="shared" si="276"/>
        <v/>
      </c>
      <c r="BA1019" s="132" t="str">
        <f t="shared" si="277"/>
        <v/>
      </c>
      <c r="BB1019" s="132" t="str">
        <f t="shared" si="285"/>
        <v/>
      </c>
      <c r="BC1019" s="132" t="str">
        <f t="shared" si="278"/>
        <v/>
      </c>
      <c r="BD1019" s="132" t="str">
        <f t="shared" si="279"/>
        <v/>
      </c>
      <c r="BE1019" s="132" t="str">
        <f t="shared" si="283"/>
        <v/>
      </c>
      <c r="BF1019" s="132" t="str">
        <f t="shared" si="280"/>
        <v/>
      </c>
      <c r="BG1019" s="132" t="str">
        <f t="shared" si="281"/>
        <v/>
      </c>
      <c r="BI1019" s="43"/>
    </row>
    <row r="1020" spans="1:61" s="2" customFormat="1">
      <c r="A1020" s="125" t="str">
        <f t="shared" si="269"/>
        <v/>
      </c>
      <c r="B1020" s="130" t="str">
        <f t="shared" si="270"/>
        <v/>
      </c>
      <c r="C1020" s="9"/>
      <c r="D1020" s="125">
        <v>986</v>
      </c>
      <c r="E1020" s="125" t="str">
        <f t="shared" si="271"/>
        <v/>
      </c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35"/>
      <c r="AI1020" s="125" t="str">
        <f t="shared" si="272"/>
        <v/>
      </c>
      <c r="AJ1020" s="18"/>
      <c r="AK1020" s="35"/>
      <c r="AL1020" s="5"/>
      <c r="AM1020" s="5"/>
      <c r="AN1020" s="5"/>
      <c r="AO1020" s="5"/>
      <c r="AP1020" s="5"/>
      <c r="AQ1020" s="133" t="str">
        <f t="shared" si="273"/>
        <v/>
      </c>
      <c r="AR1020" s="133" t="str">
        <f t="shared" si="282"/>
        <v/>
      </c>
      <c r="AS1020" s="7" t="str">
        <f>UPPER(IF($AH1020="","",IF(COUNTIF($AS$34:$AS1019,$AH1020)&lt;1,$AH1020,"")))</f>
        <v/>
      </c>
      <c r="AT1020" s="133" t="str">
        <f t="shared" si="274"/>
        <v/>
      </c>
      <c r="AU1020" s="19"/>
      <c r="AV1020" s="16" t="str">
        <f t="shared" si="284"/>
        <v/>
      </c>
      <c r="AW1020" s="134" t="str">
        <f t="shared" si="275"/>
        <v/>
      </c>
      <c r="AX1020" s="1"/>
      <c r="AY1020" s="145"/>
      <c r="AZ1020" s="132" t="str">
        <f t="shared" si="276"/>
        <v/>
      </c>
      <c r="BA1020" s="132" t="str">
        <f t="shared" si="277"/>
        <v/>
      </c>
      <c r="BB1020" s="132" t="str">
        <f t="shared" si="285"/>
        <v/>
      </c>
      <c r="BC1020" s="132" t="str">
        <f t="shared" si="278"/>
        <v/>
      </c>
      <c r="BD1020" s="132" t="str">
        <f t="shared" si="279"/>
        <v/>
      </c>
      <c r="BE1020" s="132" t="str">
        <f t="shared" si="283"/>
        <v/>
      </c>
      <c r="BF1020" s="132" t="str">
        <f t="shared" si="280"/>
        <v/>
      </c>
      <c r="BG1020" s="132" t="str">
        <f t="shared" si="281"/>
        <v/>
      </c>
      <c r="BI1020" s="43"/>
    </row>
    <row r="1021" spans="1:61" s="2" customFormat="1">
      <c r="A1021" s="125" t="str">
        <f t="shared" si="269"/>
        <v/>
      </c>
      <c r="B1021" s="130" t="str">
        <f t="shared" si="270"/>
        <v/>
      </c>
      <c r="C1021" s="9"/>
      <c r="D1021" s="125">
        <v>987</v>
      </c>
      <c r="E1021" s="125" t="str">
        <f t="shared" si="271"/>
        <v/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35"/>
      <c r="AI1021" s="125" t="str">
        <f t="shared" si="272"/>
        <v/>
      </c>
      <c r="AJ1021" s="18"/>
      <c r="AK1021" s="35"/>
      <c r="AL1021" s="5"/>
      <c r="AM1021" s="5"/>
      <c r="AN1021" s="5"/>
      <c r="AO1021" s="5"/>
      <c r="AP1021" s="5"/>
      <c r="AQ1021" s="133" t="str">
        <f t="shared" si="273"/>
        <v/>
      </c>
      <c r="AR1021" s="133" t="str">
        <f t="shared" si="282"/>
        <v/>
      </c>
      <c r="AS1021" s="7" t="str">
        <f>UPPER(IF($AH1021="","",IF(COUNTIF($AS$34:$AS1020,$AH1021)&lt;1,$AH1021,"")))</f>
        <v/>
      </c>
      <c r="AT1021" s="133" t="str">
        <f t="shared" si="274"/>
        <v/>
      </c>
      <c r="AU1021" s="19"/>
      <c r="AV1021" s="16" t="str">
        <f t="shared" si="284"/>
        <v/>
      </c>
      <c r="AW1021" s="134" t="str">
        <f t="shared" si="275"/>
        <v/>
      </c>
      <c r="AX1021" s="1"/>
      <c r="AY1021" s="145"/>
      <c r="AZ1021" s="132" t="str">
        <f t="shared" si="276"/>
        <v/>
      </c>
      <c r="BA1021" s="132" t="str">
        <f t="shared" si="277"/>
        <v/>
      </c>
      <c r="BB1021" s="132" t="str">
        <f t="shared" si="285"/>
        <v/>
      </c>
      <c r="BC1021" s="132" t="str">
        <f t="shared" si="278"/>
        <v/>
      </c>
      <c r="BD1021" s="132" t="str">
        <f t="shared" si="279"/>
        <v/>
      </c>
      <c r="BE1021" s="132" t="str">
        <f t="shared" si="283"/>
        <v/>
      </c>
      <c r="BF1021" s="132" t="str">
        <f t="shared" si="280"/>
        <v/>
      </c>
      <c r="BG1021" s="132" t="str">
        <f t="shared" si="281"/>
        <v/>
      </c>
      <c r="BI1021" s="43"/>
    </row>
    <row r="1022" spans="1:61" s="2" customFormat="1">
      <c r="A1022" s="125" t="str">
        <f t="shared" si="269"/>
        <v/>
      </c>
      <c r="B1022" s="130" t="str">
        <f t="shared" si="270"/>
        <v/>
      </c>
      <c r="C1022" s="9"/>
      <c r="D1022" s="125">
        <v>988</v>
      </c>
      <c r="E1022" s="125" t="str">
        <f t="shared" si="271"/>
        <v/>
      </c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35"/>
      <c r="AI1022" s="125" t="str">
        <f t="shared" si="272"/>
        <v/>
      </c>
      <c r="AJ1022" s="18"/>
      <c r="AK1022" s="35"/>
      <c r="AL1022" s="5"/>
      <c r="AM1022" s="5"/>
      <c r="AN1022" s="5"/>
      <c r="AO1022" s="5"/>
      <c r="AP1022" s="5"/>
      <c r="AQ1022" s="133" t="str">
        <f t="shared" si="273"/>
        <v/>
      </c>
      <c r="AR1022" s="133" t="str">
        <f t="shared" si="282"/>
        <v/>
      </c>
      <c r="AS1022" s="7" t="str">
        <f>UPPER(IF($AH1022="","",IF(COUNTIF($AS$34:$AS1021,$AH1022)&lt;1,$AH1022,"")))</f>
        <v/>
      </c>
      <c r="AT1022" s="133" t="str">
        <f t="shared" si="274"/>
        <v/>
      </c>
      <c r="AU1022" s="19"/>
      <c r="AV1022" s="16" t="str">
        <f t="shared" si="284"/>
        <v/>
      </c>
      <c r="AW1022" s="134" t="str">
        <f t="shared" si="275"/>
        <v/>
      </c>
      <c r="AX1022" s="1"/>
      <c r="AY1022" s="145"/>
      <c r="AZ1022" s="132" t="str">
        <f t="shared" si="276"/>
        <v/>
      </c>
      <c r="BA1022" s="132" t="str">
        <f t="shared" si="277"/>
        <v/>
      </c>
      <c r="BB1022" s="132" t="str">
        <f t="shared" si="285"/>
        <v/>
      </c>
      <c r="BC1022" s="132" t="str">
        <f t="shared" si="278"/>
        <v/>
      </c>
      <c r="BD1022" s="132" t="str">
        <f t="shared" si="279"/>
        <v/>
      </c>
      <c r="BE1022" s="132" t="str">
        <f t="shared" si="283"/>
        <v/>
      </c>
      <c r="BF1022" s="132" t="str">
        <f t="shared" si="280"/>
        <v/>
      </c>
      <c r="BG1022" s="132" t="str">
        <f t="shared" si="281"/>
        <v/>
      </c>
      <c r="BI1022" s="43"/>
    </row>
    <row r="1023" spans="1:61" s="2" customFormat="1">
      <c r="A1023" s="125" t="str">
        <f t="shared" si="269"/>
        <v/>
      </c>
      <c r="B1023" s="130" t="str">
        <f t="shared" si="270"/>
        <v/>
      </c>
      <c r="C1023" s="9"/>
      <c r="D1023" s="125">
        <v>989</v>
      </c>
      <c r="E1023" s="125" t="str">
        <f t="shared" si="271"/>
        <v/>
      </c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35"/>
      <c r="AI1023" s="125" t="str">
        <f t="shared" si="272"/>
        <v/>
      </c>
      <c r="AJ1023" s="18"/>
      <c r="AK1023" s="35"/>
      <c r="AL1023" s="5"/>
      <c r="AM1023" s="5"/>
      <c r="AN1023" s="5"/>
      <c r="AO1023" s="5"/>
      <c r="AP1023" s="5"/>
      <c r="AQ1023" s="133" t="str">
        <f t="shared" si="273"/>
        <v/>
      </c>
      <c r="AR1023" s="133" t="str">
        <f t="shared" si="282"/>
        <v/>
      </c>
      <c r="AS1023" s="7" t="str">
        <f>UPPER(IF($AH1023="","",IF(COUNTIF($AS$34:$AS1022,$AH1023)&lt;1,$AH1023,"")))</f>
        <v/>
      </c>
      <c r="AT1023" s="133" t="str">
        <f t="shared" si="274"/>
        <v/>
      </c>
      <c r="AU1023" s="19"/>
      <c r="AV1023" s="16" t="str">
        <f t="shared" si="284"/>
        <v/>
      </c>
      <c r="AW1023" s="134" t="str">
        <f t="shared" si="275"/>
        <v/>
      </c>
      <c r="AX1023" s="1"/>
      <c r="AY1023" s="145"/>
      <c r="AZ1023" s="132" t="str">
        <f t="shared" si="276"/>
        <v/>
      </c>
      <c r="BA1023" s="132" t="str">
        <f t="shared" si="277"/>
        <v/>
      </c>
      <c r="BB1023" s="132" t="str">
        <f t="shared" si="285"/>
        <v/>
      </c>
      <c r="BC1023" s="132" t="str">
        <f t="shared" si="278"/>
        <v/>
      </c>
      <c r="BD1023" s="132" t="str">
        <f t="shared" si="279"/>
        <v/>
      </c>
      <c r="BE1023" s="132" t="str">
        <f t="shared" si="283"/>
        <v/>
      </c>
      <c r="BF1023" s="132" t="str">
        <f t="shared" si="280"/>
        <v/>
      </c>
      <c r="BG1023" s="132" t="str">
        <f t="shared" si="281"/>
        <v/>
      </c>
      <c r="BI1023" s="43"/>
    </row>
    <row r="1024" spans="1:61" s="2" customFormat="1">
      <c r="A1024" s="125" t="str">
        <f t="shared" si="269"/>
        <v/>
      </c>
      <c r="B1024" s="130" t="str">
        <f t="shared" si="270"/>
        <v/>
      </c>
      <c r="C1024" s="9"/>
      <c r="D1024" s="125">
        <v>990</v>
      </c>
      <c r="E1024" s="125" t="str">
        <f t="shared" si="271"/>
        <v/>
      </c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35"/>
      <c r="AI1024" s="125" t="str">
        <f t="shared" si="272"/>
        <v/>
      </c>
      <c r="AJ1024" s="18"/>
      <c r="AK1024" s="35"/>
      <c r="AL1024" s="5"/>
      <c r="AM1024" s="5"/>
      <c r="AN1024" s="5"/>
      <c r="AO1024" s="5"/>
      <c r="AP1024" s="5"/>
      <c r="AQ1024" s="133" t="str">
        <f t="shared" si="273"/>
        <v/>
      </c>
      <c r="AR1024" s="133" t="str">
        <f t="shared" si="282"/>
        <v/>
      </c>
      <c r="AS1024" s="7" t="str">
        <f>UPPER(IF($AH1024="","",IF(COUNTIF($AS$34:$AS1023,$AH1024)&lt;1,$AH1024,"")))</f>
        <v/>
      </c>
      <c r="AT1024" s="133" t="str">
        <f t="shared" si="274"/>
        <v/>
      </c>
      <c r="AU1024" s="19"/>
      <c r="AV1024" s="16" t="str">
        <f t="shared" si="284"/>
        <v/>
      </c>
      <c r="AW1024" s="134" t="str">
        <f t="shared" si="275"/>
        <v/>
      </c>
      <c r="AX1024" s="1"/>
      <c r="AY1024" s="145"/>
      <c r="AZ1024" s="132" t="str">
        <f t="shared" si="276"/>
        <v/>
      </c>
      <c r="BA1024" s="132" t="str">
        <f t="shared" si="277"/>
        <v/>
      </c>
      <c r="BB1024" s="132" t="str">
        <f t="shared" si="285"/>
        <v/>
      </c>
      <c r="BC1024" s="132" t="str">
        <f t="shared" si="278"/>
        <v/>
      </c>
      <c r="BD1024" s="132" t="str">
        <f t="shared" si="279"/>
        <v/>
      </c>
      <c r="BE1024" s="132" t="str">
        <f t="shared" si="283"/>
        <v/>
      </c>
      <c r="BF1024" s="132" t="str">
        <f t="shared" si="280"/>
        <v/>
      </c>
      <c r="BG1024" s="132" t="str">
        <f t="shared" si="281"/>
        <v/>
      </c>
      <c r="BI1024" s="43"/>
    </row>
    <row r="1025" spans="1:61" s="2" customFormat="1">
      <c r="A1025" s="125" t="str">
        <f t="shared" si="269"/>
        <v/>
      </c>
      <c r="B1025" s="130" t="str">
        <f t="shared" si="270"/>
        <v/>
      </c>
      <c r="C1025" s="9"/>
      <c r="D1025" s="125">
        <v>991</v>
      </c>
      <c r="E1025" s="125" t="str">
        <f t="shared" si="271"/>
        <v/>
      </c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35"/>
      <c r="AI1025" s="125" t="str">
        <f t="shared" si="272"/>
        <v/>
      </c>
      <c r="AJ1025" s="18"/>
      <c r="AK1025" s="35"/>
      <c r="AL1025" s="5"/>
      <c r="AM1025" s="5"/>
      <c r="AN1025" s="5"/>
      <c r="AO1025" s="5"/>
      <c r="AP1025" s="5"/>
      <c r="AQ1025" s="133" t="str">
        <f t="shared" si="273"/>
        <v/>
      </c>
      <c r="AR1025" s="133" t="str">
        <f t="shared" si="282"/>
        <v/>
      </c>
      <c r="AS1025" s="7" t="str">
        <f>UPPER(IF($AH1025="","",IF(COUNTIF($AS$34:$AS1024,$AH1025)&lt;1,$AH1025,"")))</f>
        <v/>
      </c>
      <c r="AT1025" s="133" t="str">
        <f t="shared" si="274"/>
        <v/>
      </c>
      <c r="AU1025" s="19"/>
      <c r="AV1025" s="16" t="str">
        <f t="shared" si="284"/>
        <v/>
      </c>
      <c r="AW1025" s="134" t="str">
        <f t="shared" si="275"/>
        <v/>
      </c>
      <c r="AX1025" s="1"/>
      <c r="AY1025" s="145"/>
      <c r="AZ1025" s="132" t="str">
        <f t="shared" si="276"/>
        <v/>
      </c>
      <c r="BA1025" s="132" t="str">
        <f t="shared" si="277"/>
        <v/>
      </c>
      <c r="BB1025" s="132" t="str">
        <f t="shared" si="285"/>
        <v/>
      </c>
      <c r="BC1025" s="132" t="str">
        <f t="shared" si="278"/>
        <v/>
      </c>
      <c r="BD1025" s="132" t="str">
        <f t="shared" si="279"/>
        <v/>
      </c>
      <c r="BE1025" s="132" t="str">
        <f t="shared" si="283"/>
        <v/>
      </c>
      <c r="BF1025" s="132" t="str">
        <f t="shared" si="280"/>
        <v/>
      </c>
      <c r="BG1025" s="132" t="str">
        <f t="shared" si="281"/>
        <v/>
      </c>
      <c r="BI1025" s="43"/>
    </row>
    <row r="1026" spans="1:61" s="2" customFormat="1">
      <c r="A1026" s="125" t="str">
        <f t="shared" si="269"/>
        <v/>
      </c>
      <c r="B1026" s="130" t="str">
        <f t="shared" si="270"/>
        <v/>
      </c>
      <c r="C1026" s="9"/>
      <c r="D1026" s="125">
        <v>992</v>
      </c>
      <c r="E1026" s="125" t="str">
        <f t="shared" si="271"/>
        <v/>
      </c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35"/>
      <c r="AI1026" s="125" t="str">
        <f t="shared" si="272"/>
        <v/>
      </c>
      <c r="AJ1026" s="18"/>
      <c r="AK1026" s="35"/>
      <c r="AL1026" s="5"/>
      <c r="AM1026" s="5"/>
      <c r="AN1026" s="5"/>
      <c r="AO1026" s="5"/>
      <c r="AP1026" s="5"/>
      <c r="AQ1026" s="133" t="str">
        <f t="shared" si="273"/>
        <v/>
      </c>
      <c r="AR1026" s="133" t="str">
        <f t="shared" si="282"/>
        <v/>
      </c>
      <c r="AS1026" s="7" t="str">
        <f>UPPER(IF($AH1026="","",IF(COUNTIF($AS$34:$AS1025,$AH1026)&lt;1,$AH1026,"")))</f>
        <v/>
      </c>
      <c r="AT1026" s="133" t="str">
        <f t="shared" si="274"/>
        <v/>
      </c>
      <c r="AU1026" s="19"/>
      <c r="AV1026" s="16" t="str">
        <f t="shared" si="284"/>
        <v/>
      </c>
      <c r="AW1026" s="134" t="str">
        <f t="shared" si="275"/>
        <v/>
      </c>
      <c r="AX1026" s="1"/>
      <c r="AY1026" s="145"/>
      <c r="AZ1026" s="132" t="str">
        <f t="shared" si="276"/>
        <v/>
      </c>
      <c r="BA1026" s="132" t="str">
        <f t="shared" si="277"/>
        <v/>
      </c>
      <c r="BB1026" s="132" t="str">
        <f t="shared" si="285"/>
        <v/>
      </c>
      <c r="BC1026" s="132" t="str">
        <f t="shared" si="278"/>
        <v/>
      </c>
      <c r="BD1026" s="132" t="str">
        <f t="shared" si="279"/>
        <v/>
      </c>
      <c r="BE1026" s="132" t="str">
        <f t="shared" si="283"/>
        <v/>
      </c>
      <c r="BF1026" s="132" t="str">
        <f t="shared" si="280"/>
        <v/>
      </c>
      <c r="BG1026" s="132" t="str">
        <f t="shared" si="281"/>
        <v/>
      </c>
      <c r="BI1026" s="43"/>
    </row>
    <row r="1027" spans="1:61" s="2" customFormat="1">
      <c r="A1027" s="125" t="str">
        <f t="shared" si="269"/>
        <v/>
      </c>
      <c r="B1027" s="130" t="str">
        <f t="shared" si="270"/>
        <v/>
      </c>
      <c r="C1027" s="9"/>
      <c r="D1027" s="125">
        <v>993</v>
      </c>
      <c r="E1027" s="125" t="str">
        <f t="shared" si="271"/>
        <v/>
      </c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35"/>
      <c r="AI1027" s="125" t="str">
        <f t="shared" si="272"/>
        <v/>
      </c>
      <c r="AJ1027" s="18"/>
      <c r="AK1027" s="35"/>
      <c r="AL1027" s="5"/>
      <c r="AM1027" s="5"/>
      <c r="AN1027" s="5"/>
      <c r="AO1027" s="5"/>
      <c r="AP1027" s="5"/>
      <c r="AQ1027" s="133" t="str">
        <f t="shared" si="273"/>
        <v/>
      </c>
      <c r="AR1027" s="133" t="str">
        <f t="shared" si="282"/>
        <v/>
      </c>
      <c r="AS1027" s="7" t="str">
        <f>UPPER(IF($AH1027="","",IF(COUNTIF($AS$34:$AS1026,$AH1027)&lt;1,$AH1027,"")))</f>
        <v/>
      </c>
      <c r="AT1027" s="133" t="str">
        <f t="shared" si="274"/>
        <v/>
      </c>
      <c r="AU1027" s="19"/>
      <c r="AV1027" s="16" t="str">
        <f t="shared" si="284"/>
        <v/>
      </c>
      <c r="AW1027" s="134" t="str">
        <f t="shared" si="275"/>
        <v/>
      </c>
      <c r="AX1027" s="1"/>
      <c r="AY1027" s="145"/>
      <c r="AZ1027" s="132" t="str">
        <f t="shared" si="276"/>
        <v/>
      </c>
      <c r="BA1027" s="132" t="str">
        <f t="shared" si="277"/>
        <v/>
      </c>
      <c r="BB1027" s="132" t="str">
        <f t="shared" si="285"/>
        <v/>
      </c>
      <c r="BC1027" s="132" t="str">
        <f t="shared" si="278"/>
        <v/>
      </c>
      <c r="BD1027" s="132" t="str">
        <f t="shared" si="279"/>
        <v/>
      </c>
      <c r="BE1027" s="132" t="str">
        <f t="shared" si="283"/>
        <v/>
      </c>
      <c r="BF1027" s="132" t="str">
        <f t="shared" si="280"/>
        <v/>
      </c>
      <c r="BG1027" s="132" t="str">
        <f t="shared" si="281"/>
        <v/>
      </c>
      <c r="BI1027" s="43"/>
    </row>
    <row r="1028" spans="1:61" s="2" customFormat="1">
      <c r="A1028" s="125" t="str">
        <f t="shared" si="269"/>
        <v/>
      </c>
      <c r="B1028" s="130" t="str">
        <f t="shared" si="270"/>
        <v/>
      </c>
      <c r="C1028" s="9"/>
      <c r="D1028" s="125">
        <v>994</v>
      </c>
      <c r="E1028" s="125" t="str">
        <f t="shared" si="271"/>
        <v/>
      </c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35"/>
      <c r="AI1028" s="125" t="str">
        <f t="shared" si="272"/>
        <v/>
      </c>
      <c r="AJ1028" s="18"/>
      <c r="AK1028" s="35"/>
      <c r="AL1028" s="5"/>
      <c r="AM1028" s="5"/>
      <c r="AN1028" s="5"/>
      <c r="AO1028" s="5"/>
      <c r="AP1028" s="5"/>
      <c r="AQ1028" s="133" t="str">
        <f t="shared" si="273"/>
        <v/>
      </c>
      <c r="AR1028" s="133" t="str">
        <f t="shared" si="282"/>
        <v/>
      </c>
      <c r="AS1028" s="7" t="str">
        <f>UPPER(IF($AH1028="","",IF(COUNTIF($AS$34:$AS1027,$AH1028)&lt;1,$AH1028,"")))</f>
        <v/>
      </c>
      <c r="AT1028" s="133" t="str">
        <f t="shared" si="274"/>
        <v/>
      </c>
      <c r="AU1028" s="19"/>
      <c r="AV1028" s="16" t="str">
        <f t="shared" si="284"/>
        <v/>
      </c>
      <c r="AW1028" s="134" t="str">
        <f t="shared" si="275"/>
        <v/>
      </c>
      <c r="AX1028" s="1"/>
      <c r="AY1028" s="145"/>
      <c r="AZ1028" s="132" t="str">
        <f t="shared" si="276"/>
        <v/>
      </c>
      <c r="BA1028" s="132" t="str">
        <f t="shared" si="277"/>
        <v/>
      </c>
      <c r="BB1028" s="132" t="str">
        <f t="shared" si="285"/>
        <v/>
      </c>
      <c r="BC1028" s="132" t="str">
        <f t="shared" si="278"/>
        <v/>
      </c>
      <c r="BD1028" s="132" t="str">
        <f t="shared" si="279"/>
        <v/>
      </c>
      <c r="BE1028" s="132" t="str">
        <f t="shared" si="283"/>
        <v/>
      </c>
      <c r="BF1028" s="132" t="str">
        <f t="shared" si="280"/>
        <v/>
      </c>
      <c r="BG1028" s="132" t="str">
        <f t="shared" si="281"/>
        <v/>
      </c>
      <c r="BI1028" s="43"/>
    </row>
    <row r="1029" spans="1:61" s="2" customFormat="1">
      <c r="A1029" s="125" t="str">
        <f t="shared" si="269"/>
        <v/>
      </c>
      <c r="B1029" s="130" t="str">
        <f t="shared" si="270"/>
        <v/>
      </c>
      <c r="C1029" s="9"/>
      <c r="D1029" s="125">
        <v>995</v>
      </c>
      <c r="E1029" s="125" t="str">
        <f t="shared" si="271"/>
        <v/>
      </c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35"/>
      <c r="AI1029" s="125" t="str">
        <f t="shared" si="272"/>
        <v/>
      </c>
      <c r="AJ1029" s="18"/>
      <c r="AK1029" s="35"/>
      <c r="AL1029" s="5"/>
      <c r="AM1029" s="5"/>
      <c r="AN1029" s="5"/>
      <c r="AO1029" s="5"/>
      <c r="AP1029" s="5"/>
      <c r="AQ1029" s="133" t="str">
        <f t="shared" si="273"/>
        <v/>
      </c>
      <c r="AR1029" s="133" t="str">
        <f t="shared" si="282"/>
        <v/>
      </c>
      <c r="AS1029" s="7" t="str">
        <f>UPPER(IF($AH1029="","",IF(COUNTIF($AS$34:$AS1028,$AH1029)&lt;1,$AH1029,"")))</f>
        <v/>
      </c>
      <c r="AT1029" s="133" t="str">
        <f t="shared" si="274"/>
        <v/>
      </c>
      <c r="AU1029" s="19"/>
      <c r="AV1029" s="16" t="str">
        <f t="shared" si="284"/>
        <v/>
      </c>
      <c r="AW1029" s="134" t="str">
        <f t="shared" si="275"/>
        <v/>
      </c>
      <c r="AX1029" s="1"/>
      <c r="AY1029" s="145"/>
      <c r="AZ1029" s="132" t="str">
        <f t="shared" si="276"/>
        <v/>
      </c>
      <c r="BA1029" s="132" t="str">
        <f t="shared" si="277"/>
        <v/>
      </c>
      <c r="BB1029" s="132" t="str">
        <f t="shared" si="285"/>
        <v/>
      </c>
      <c r="BC1029" s="132" t="str">
        <f t="shared" si="278"/>
        <v/>
      </c>
      <c r="BD1029" s="132" t="str">
        <f t="shared" si="279"/>
        <v/>
      </c>
      <c r="BE1029" s="132" t="str">
        <f t="shared" si="283"/>
        <v/>
      </c>
      <c r="BF1029" s="132" t="str">
        <f t="shared" si="280"/>
        <v/>
      </c>
      <c r="BG1029" s="132" t="str">
        <f t="shared" si="281"/>
        <v/>
      </c>
      <c r="BI1029" s="43"/>
    </row>
    <row r="1030" spans="1:61" s="2" customFormat="1">
      <c r="A1030" s="125" t="str">
        <f t="shared" si="269"/>
        <v/>
      </c>
      <c r="B1030" s="130" t="str">
        <f t="shared" si="270"/>
        <v/>
      </c>
      <c r="C1030" s="9"/>
      <c r="D1030" s="125">
        <v>996</v>
      </c>
      <c r="E1030" s="125" t="str">
        <f t="shared" si="271"/>
        <v/>
      </c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35"/>
      <c r="AI1030" s="125" t="str">
        <f t="shared" si="272"/>
        <v/>
      </c>
      <c r="AJ1030" s="18"/>
      <c r="AK1030" s="35"/>
      <c r="AL1030" s="5"/>
      <c r="AM1030" s="5"/>
      <c r="AN1030" s="5"/>
      <c r="AO1030" s="5"/>
      <c r="AP1030" s="5"/>
      <c r="AQ1030" s="133" t="str">
        <f t="shared" si="273"/>
        <v/>
      </c>
      <c r="AR1030" s="133" t="str">
        <f t="shared" si="282"/>
        <v/>
      </c>
      <c r="AS1030" s="7" t="str">
        <f>UPPER(IF($AH1030="","",IF(COUNTIF($AS$34:$AS1029,$AH1030)&lt;1,$AH1030,"")))</f>
        <v/>
      </c>
      <c r="AT1030" s="133" t="str">
        <f t="shared" si="274"/>
        <v/>
      </c>
      <c r="AU1030" s="19"/>
      <c r="AV1030" s="16" t="str">
        <f t="shared" si="284"/>
        <v/>
      </c>
      <c r="AW1030" s="134" t="str">
        <f t="shared" si="275"/>
        <v/>
      </c>
      <c r="AX1030" s="1"/>
      <c r="AY1030" s="145"/>
      <c r="AZ1030" s="132" t="str">
        <f t="shared" si="276"/>
        <v/>
      </c>
      <c r="BA1030" s="132" t="str">
        <f t="shared" si="277"/>
        <v/>
      </c>
      <c r="BB1030" s="132" t="str">
        <f t="shared" si="285"/>
        <v/>
      </c>
      <c r="BC1030" s="132" t="str">
        <f t="shared" si="278"/>
        <v/>
      </c>
      <c r="BD1030" s="132" t="str">
        <f t="shared" si="279"/>
        <v/>
      </c>
      <c r="BE1030" s="132" t="str">
        <f t="shared" si="283"/>
        <v/>
      </c>
      <c r="BF1030" s="132" t="str">
        <f t="shared" si="280"/>
        <v/>
      </c>
      <c r="BG1030" s="132" t="str">
        <f t="shared" si="281"/>
        <v/>
      </c>
      <c r="BI1030" s="43"/>
    </row>
    <row r="1031" spans="1:61" s="2" customFormat="1">
      <c r="A1031" s="125" t="str">
        <f t="shared" si="269"/>
        <v/>
      </c>
      <c r="B1031" s="130" t="str">
        <f t="shared" si="270"/>
        <v/>
      </c>
      <c r="C1031" s="9"/>
      <c r="D1031" s="125">
        <v>997</v>
      </c>
      <c r="E1031" s="125" t="str">
        <f t="shared" si="271"/>
        <v/>
      </c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35"/>
      <c r="AI1031" s="125" t="str">
        <f t="shared" si="272"/>
        <v/>
      </c>
      <c r="AJ1031" s="18"/>
      <c r="AK1031" s="35"/>
      <c r="AL1031" s="5"/>
      <c r="AM1031" s="5"/>
      <c r="AN1031" s="5"/>
      <c r="AO1031" s="5"/>
      <c r="AP1031" s="5"/>
      <c r="AQ1031" s="133" t="str">
        <f t="shared" si="273"/>
        <v/>
      </c>
      <c r="AR1031" s="133" t="str">
        <f t="shared" si="282"/>
        <v/>
      </c>
      <c r="AS1031" s="7" t="str">
        <f>UPPER(IF($AH1031="","",IF(COUNTIF($AS$34:$AS1030,$AH1031)&lt;1,$AH1031,"")))</f>
        <v/>
      </c>
      <c r="AT1031" s="133" t="str">
        <f t="shared" si="274"/>
        <v/>
      </c>
      <c r="AU1031" s="19"/>
      <c r="AV1031" s="16" t="str">
        <f t="shared" si="284"/>
        <v/>
      </c>
      <c r="AW1031" s="134" t="str">
        <f t="shared" si="275"/>
        <v/>
      </c>
      <c r="AX1031" s="1"/>
      <c r="AY1031" s="145"/>
      <c r="AZ1031" s="132" t="str">
        <f t="shared" si="276"/>
        <v/>
      </c>
      <c r="BA1031" s="132" t="str">
        <f t="shared" si="277"/>
        <v/>
      </c>
      <c r="BB1031" s="132" t="str">
        <f t="shared" si="285"/>
        <v/>
      </c>
      <c r="BC1031" s="132" t="str">
        <f t="shared" si="278"/>
        <v/>
      </c>
      <c r="BD1031" s="132" t="str">
        <f t="shared" si="279"/>
        <v/>
      </c>
      <c r="BE1031" s="132" t="str">
        <f t="shared" si="283"/>
        <v/>
      </c>
      <c r="BF1031" s="132" t="str">
        <f t="shared" si="280"/>
        <v/>
      </c>
      <c r="BG1031" s="132" t="str">
        <f t="shared" si="281"/>
        <v/>
      </c>
      <c r="BI1031" s="43"/>
    </row>
    <row r="1032" spans="1:61" s="2" customFormat="1">
      <c r="A1032" s="125" t="str">
        <f t="shared" si="269"/>
        <v/>
      </c>
      <c r="B1032" s="130" t="str">
        <f t="shared" si="270"/>
        <v/>
      </c>
      <c r="C1032" s="9"/>
      <c r="D1032" s="125">
        <v>998</v>
      </c>
      <c r="E1032" s="125" t="str">
        <f t="shared" si="271"/>
        <v/>
      </c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35"/>
      <c r="AI1032" s="125" t="str">
        <f t="shared" si="272"/>
        <v/>
      </c>
      <c r="AJ1032" s="18"/>
      <c r="AK1032" s="35"/>
      <c r="AL1032" s="5"/>
      <c r="AM1032" s="5"/>
      <c r="AN1032" s="5"/>
      <c r="AO1032" s="5"/>
      <c r="AP1032" s="5"/>
      <c r="AQ1032" s="133" t="str">
        <f t="shared" si="273"/>
        <v/>
      </c>
      <c r="AR1032" s="133" t="str">
        <f t="shared" si="282"/>
        <v/>
      </c>
      <c r="AS1032" s="7" t="str">
        <f>UPPER(IF($AH1032="","",IF(COUNTIF($AS$34:$AS1031,$AH1032)&lt;1,$AH1032,"")))</f>
        <v/>
      </c>
      <c r="AT1032" s="133" t="str">
        <f t="shared" si="274"/>
        <v/>
      </c>
      <c r="AU1032" s="19"/>
      <c r="AV1032" s="16" t="str">
        <f t="shared" si="284"/>
        <v/>
      </c>
      <c r="AW1032" s="134" t="str">
        <f t="shared" si="275"/>
        <v/>
      </c>
      <c r="AX1032" s="1"/>
      <c r="AY1032" s="145"/>
      <c r="AZ1032" s="132" t="str">
        <f t="shared" si="276"/>
        <v/>
      </c>
      <c r="BA1032" s="132" t="str">
        <f t="shared" si="277"/>
        <v/>
      </c>
      <c r="BB1032" s="132" t="str">
        <f t="shared" si="285"/>
        <v/>
      </c>
      <c r="BC1032" s="132" t="str">
        <f t="shared" si="278"/>
        <v/>
      </c>
      <c r="BD1032" s="132" t="str">
        <f t="shared" si="279"/>
        <v/>
      </c>
      <c r="BE1032" s="132" t="str">
        <f t="shared" si="283"/>
        <v/>
      </c>
      <c r="BF1032" s="132" t="str">
        <f t="shared" si="280"/>
        <v/>
      </c>
      <c r="BG1032" s="132" t="str">
        <f t="shared" si="281"/>
        <v/>
      </c>
      <c r="BI1032" s="43"/>
    </row>
    <row r="1033" spans="1:61" s="2" customFormat="1">
      <c r="A1033" s="125" t="str">
        <f t="shared" si="269"/>
        <v/>
      </c>
      <c r="B1033" s="130" t="str">
        <f t="shared" si="270"/>
        <v/>
      </c>
      <c r="C1033" s="9"/>
      <c r="D1033" s="125">
        <v>999</v>
      </c>
      <c r="E1033" s="125" t="str">
        <f t="shared" si="271"/>
        <v/>
      </c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35"/>
      <c r="AI1033" s="125" t="str">
        <f t="shared" si="272"/>
        <v/>
      </c>
      <c r="AJ1033" s="18"/>
      <c r="AK1033" s="35"/>
      <c r="AL1033" s="5"/>
      <c r="AM1033" s="5"/>
      <c r="AN1033" s="5"/>
      <c r="AO1033" s="5"/>
      <c r="AP1033" s="5"/>
      <c r="AQ1033" s="133" t="str">
        <f t="shared" si="273"/>
        <v/>
      </c>
      <c r="AR1033" s="133" t="str">
        <f t="shared" si="282"/>
        <v/>
      </c>
      <c r="AS1033" s="7" t="str">
        <f>UPPER(IF($AH1033="","",IF(COUNTIF($AS$34:$AS1032,$AH1033)&lt;1,$AH1033,"")))</f>
        <v/>
      </c>
      <c r="AT1033" s="133" t="str">
        <f t="shared" si="274"/>
        <v/>
      </c>
      <c r="AU1033" s="19"/>
      <c r="AV1033" s="16" t="str">
        <f t="shared" si="284"/>
        <v/>
      </c>
      <c r="AW1033" s="134" t="str">
        <f t="shared" si="275"/>
        <v/>
      </c>
      <c r="AX1033" s="1"/>
      <c r="AY1033" s="145"/>
      <c r="AZ1033" s="132" t="str">
        <f t="shared" si="276"/>
        <v/>
      </c>
      <c r="BA1033" s="132" t="str">
        <f t="shared" si="277"/>
        <v/>
      </c>
      <c r="BB1033" s="132" t="str">
        <f t="shared" si="285"/>
        <v/>
      </c>
      <c r="BC1033" s="132" t="str">
        <f t="shared" si="278"/>
        <v/>
      </c>
      <c r="BD1033" s="132" t="str">
        <f t="shared" si="279"/>
        <v/>
      </c>
      <c r="BE1033" s="132" t="str">
        <f t="shared" si="283"/>
        <v/>
      </c>
      <c r="BF1033" s="132" t="str">
        <f t="shared" si="280"/>
        <v/>
      </c>
      <c r="BG1033" s="132" t="str">
        <f t="shared" si="281"/>
        <v/>
      </c>
      <c r="BI1033" s="43"/>
    </row>
    <row r="1034" spans="1:61" s="2" customFormat="1">
      <c r="A1034" s="125" t="str">
        <f t="shared" si="269"/>
        <v/>
      </c>
      <c r="B1034" s="130" t="str">
        <f t="shared" si="270"/>
        <v/>
      </c>
      <c r="C1034" s="9"/>
      <c r="D1034" s="125">
        <v>1000</v>
      </c>
      <c r="E1034" s="125" t="str">
        <f t="shared" si="271"/>
        <v/>
      </c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35"/>
      <c r="AI1034" s="125" t="str">
        <f t="shared" si="272"/>
        <v/>
      </c>
      <c r="AJ1034" s="18"/>
      <c r="AK1034" s="35"/>
      <c r="AL1034" s="5"/>
      <c r="AM1034" s="5"/>
      <c r="AN1034" s="5"/>
      <c r="AO1034" s="5"/>
      <c r="AP1034" s="5"/>
      <c r="AQ1034" s="133" t="str">
        <f t="shared" si="273"/>
        <v/>
      </c>
      <c r="AR1034" s="133" t="str">
        <f t="shared" si="282"/>
        <v/>
      </c>
      <c r="AS1034" s="7" t="str">
        <f>UPPER(IF($AH1034="","",IF(COUNTIF($AS$34:$AS1033,$AH1034)&lt;1,$AH1034,"")))</f>
        <v/>
      </c>
      <c r="AT1034" s="133" t="str">
        <f t="shared" si="274"/>
        <v/>
      </c>
      <c r="AU1034" s="19"/>
      <c r="AV1034" s="16" t="str">
        <f t="shared" si="284"/>
        <v/>
      </c>
      <c r="AW1034" s="134" t="str">
        <f t="shared" si="275"/>
        <v/>
      </c>
      <c r="AX1034" s="1"/>
      <c r="AY1034" s="145"/>
      <c r="AZ1034" s="132" t="str">
        <f t="shared" si="276"/>
        <v/>
      </c>
      <c r="BA1034" s="132" t="str">
        <f t="shared" si="277"/>
        <v/>
      </c>
      <c r="BB1034" s="132" t="str">
        <f t="shared" si="285"/>
        <v/>
      </c>
      <c r="BC1034" s="132" t="str">
        <f t="shared" si="278"/>
        <v/>
      </c>
      <c r="BD1034" s="132" t="str">
        <f t="shared" si="279"/>
        <v/>
      </c>
      <c r="BE1034" s="132" t="str">
        <f t="shared" si="283"/>
        <v/>
      </c>
      <c r="BF1034" s="132" t="str">
        <f t="shared" si="280"/>
        <v/>
      </c>
      <c r="BG1034" s="132" t="str">
        <f t="shared" si="281"/>
        <v/>
      </c>
      <c r="BI1034" s="43"/>
    </row>
    <row r="1035" spans="1:61" s="2" customFormat="1">
      <c r="A1035" s="125"/>
      <c r="B1035" s="130"/>
      <c r="C1035" s="9"/>
      <c r="D1035" s="125"/>
      <c r="E1035" s="12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35"/>
      <c r="AI1035" s="125"/>
      <c r="AJ1035" s="18"/>
      <c r="AK1035" s="35"/>
      <c r="AL1035" s="5"/>
      <c r="AM1035" s="5"/>
      <c r="AN1035" s="5"/>
      <c r="AO1035" s="5"/>
      <c r="AP1035" s="5"/>
      <c r="AQ1035" s="133"/>
      <c r="AR1035" s="133"/>
      <c r="AS1035" s="7"/>
      <c r="AT1035" s="133"/>
      <c r="AU1035" s="19"/>
      <c r="AV1035" s="16"/>
      <c r="AW1035" s="134"/>
      <c r="AX1035" s="1"/>
      <c r="AY1035" s="145"/>
      <c r="AZ1035" s="132"/>
      <c r="BA1035" s="132"/>
      <c r="BB1035" s="132"/>
      <c r="BC1035" s="132"/>
      <c r="BD1035" s="132"/>
      <c r="BE1035" s="132"/>
      <c r="BF1035" s="132"/>
      <c r="BG1035" s="132"/>
      <c r="BI1035" s="43"/>
    </row>
    <row r="1036" spans="1:61" s="2" customFormat="1">
      <c r="A1036" s="43"/>
      <c r="B1036" s="43"/>
      <c r="C1036" s="17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4"/>
      <c r="AK1036" s="43"/>
      <c r="AL1036" s="43"/>
      <c r="AM1036" s="43"/>
      <c r="AN1036" s="43"/>
      <c r="AO1036" s="43"/>
      <c r="AP1036" s="43"/>
      <c r="AQ1036" s="133"/>
      <c r="AR1036" s="7"/>
      <c r="AS1036" s="7"/>
      <c r="AT1036" s="133"/>
      <c r="AU1036" s="137"/>
      <c r="AV1036" s="138"/>
      <c r="AW1036" s="43"/>
      <c r="AX1036" s="43"/>
      <c r="AY1036" s="55"/>
      <c r="BI1036" s="43"/>
    </row>
    <row r="1037" spans="1:61" s="2" customFormat="1">
      <c r="A1037" s="43"/>
      <c r="B1037" s="43"/>
      <c r="C1037" s="17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4"/>
      <c r="AK1037" s="43"/>
      <c r="AL1037" s="43"/>
      <c r="AM1037" s="43"/>
      <c r="AN1037" s="43"/>
      <c r="AO1037" s="43"/>
      <c r="AP1037" s="43"/>
      <c r="AQ1037" s="45"/>
      <c r="AR1037" s="43"/>
      <c r="AS1037" s="43"/>
      <c r="AT1037" s="43"/>
      <c r="AU1037" s="81"/>
      <c r="AV1037" s="82"/>
      <c r="AW1037" s="43"/>
      <c r="AX1037" s="43"/>
      <c r="AY1037" s="55"/>
      <c r="BI1037" s="43"/>
    </row>
    <row r="1038" spans="1:61" s="2" customFormat="1">
      <c r="A1038" s="43"/>
      <c r="B1038" s="43"/>
      <c r="C1038" s="17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4"/>
      <c r="AK1038" s="43"/>
      <c r="AL1038" s="43"/>
      <c r="AM1038" s="43"/>
      <c r="AN1038" s="43"/>
      <c r="AO1038" s="43"/>
      <c r="AP1038" s="43"/>
      <c r="AQ1038" s="45"/>
      <c r="AR1038" s="43"/>
      <c r="AS1038" s="43"/>
      <c r="AT1038" s="43"/>
      <c r="AU1038" s="81"/>
      <c r="AV1038" s="82"/>
      <c r="AW1038" s="43"/>
      <c r="AX1038" s="43"/>
      <c r="AY1038" s="55"/>
      <c r="BI1038" s="43"/>
    </row>
    <row r="1039" spans="1:61" s="2" customFormat="1">
      <c r="A1039" s="43"/>
      <c r="B1039" s="43"/>
      <c r="C1039" s="17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4"/>
      <c r="AK1039" s="43"/>
      <c r="AL1039" s="43"/>
      <c r="AM1039" s="43"/>
      <c r="AN1039" s="43"/>
      <c r="AO1039" s="43"/>
      <c r="AP1039" s="43"/>
      <c r="AQ1039" s="45"/>
      <c r="AR1039" s="43"/>
      <c r="AS1039" s="43"/>
      <c r="AT1039" s="43"/>
      <c r="AU1039" s="81"/>
      <c r="AV1039" s="82"/>
      <c r="AW1039" s="43"/>
      <c r="AX1039" s="43"/>
      <c r="AY1039" s="55"/>
      <c r="BI1039" s="43"/>
    </row>
    <row r="1040" spans="1:61" s="2" customFormat="1">
      <c r="A1040" s="43"/>
      <c r="B1040" s="43"/>
      <c r="C1040" s="17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4"/>
      <c r="AK1040" s="43"/>
      <c r="AL1040" s="43"/>
      <c r="AM1040" s="43"/>
      <c r="AN1040" s="43"/>
      <c r="AO1040" s="43"/>
      <c r="AP1040" s="43"/>
      <c r="AQ1040" s="45"/>
      <c r="AR1040" s="43"/>
      <c r="AS1040" s="43"/>
      <c r="AT1040" s="43"/>
      <c r="AU1040" s="81"/>
      <c r="AV1040" s="82"/>
      <c r="AW1040" s="43"/>
      <c r="AX1040" s="43"/>
      <c r="AY1040" s="55"/>
      <c r="BI1040" s="43"/>
    </row>
    <row r="1041" spans="1:61" s="2" customFormat="1">
      <c r="A1041" s="43"/>
      <c r="B1041" s="43"/>
      <c r="C1041" s="17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4"/>
      <c r="AK1041" s="43"/>
      <c r="AL1041" s="43"/>
      <c r="AM1041" s="43"/>
      <c r="AN1041" s="43"/>
      <c r="AO1041" s="43"/>
      <c r="AP1041" s="43"/>
      <c r="AQ1041" s="45"/>
      <c r="AR1041" s="43"/>
      <c r="AS1041" s="43"/>
      <c r="AT1041" s="43"/>
      <c r="AU1041" s="81"/>
      <c r="AV1041" s="82"/>
      <c r="AW1041" s="43"/>
      <c r="AX1041" s="43"/>
      <c r="AY1041" s="55"/>
      <c r="BI1041" s="43"/>
    </row>
    <row r="1042" spans="1:61" s="2" customFormat="1">
      <c r="A1042" s="43"/>
      <c r="B1042" s="43"/>
      <c r="C1042" s="17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4"/>
      <c r="AK1042" s="43"/>
      <c r="AL1042" s="43"/>
      <c r="AM1042" s="43"/>
      <c r="AN1042" s="43"/>
      <c r="AO1042" s="43"/>
      <c r="AP1042" s="43"/>
      <c r="AQ1042" s="45"/>
      <c r="AR1042" s="43"/>
      <c r="AS1042" s="43"/>
      <c r="AT1042" s="43"/>
      <c r="AU1042" s="81"/>
      <c r="AV1042" s="82"/>
      <c r="AW1042" s="43"/>
      <c r="AX1042" s="43"/>
      <c r="AY1042" s="55"/>
      <c r="BI1042" s="43"/>
    </row>
    <row r="1043" spans="1:61" s="2" customFormat="1">
      <c r="A1043" s="43"/>
      <c r="B1043" s="43"/>
      <c r="C1043" s="17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4"/>
      <c r="AK1043" s="43"/>
      <c r="AL1043" s="43"/>
      <c r="AM1043" s="43"/>
      <c r="AN1043" s="43"/>
      <c r="AO1043" s="43"/>
      <c r="AP1043" s="43"/>
      <c r="AQ1043" s="45"/>
      <c r="AR1043" s="43"/>
      <c r="AS1043" s="43"/>
      <c r="AT1043" s="43"/>
      <c r="AU1043" s="81"/>
      <c r="AV1043" s="82"/>
      <c r="AW1043" s="43"/>
      <c r="AX1043" s="43"/>
      <c r="AY1043" s="55"/>
      <c r="BI1043" s="43"/>
    </row>
    <row r="1044" spans="1:61" s="2" customFormat="1">
      <c r="A1044" s="43"/>
      <c r="B1044" s="43"/>
      <c r="C1044" s="17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4"/>
      <c r="AK1044" s="43"/>
      <c r="AL1044" s="43"/>
      <c r="AM1044" s="43"/>
      <c r="AN1044" s="43"/>
      <c r="AO1044" s="43"/>
      <c r="AP1044" s="43"/>
      <c r="AQ1044" s="45"/>
      <c r="AR1044" s="43"/>
      <c r="AS1044" s="43"/>
      <c r="AT1044" s="43"/>
      <c r="AU1044" s="81"/>
      <c r="AV1044" s="82"/>
      <c r="AW1044" s="43"/>
      <c r="AX1044" s="43"/>
      <c r="AY1044" s="55"/>
      <c r="BI1044" s="43"/>
    </row>
    <row r="1045" spans="1:61" s="2" customFormat="1">
      <c r="A1045" s="43"/>
      <c r="B1045" s="43"/>
      <c r="C1045" s="17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4"/>
      <c r="AK1045" s="43"/>
      <c r="AL1045" s="43"/>
      <c r="AM1045" s="43"/>
      <c r="AN1045" s="43"/>
      <c r="AO1045" s="43"/>
      <c r="AP1045" s="43"/>
      <c r="AQ1045" s="45"/>
      <c r="AR1045" s="43"/>
      <c r="AS1045" s="43"/>
      <c r="AT1045" s="43"/>
      <c r="AU1045" s="81"/>
      <c r="AV1045" s="82"/>
      <c r="AW1045" s="43"/>
      <c r="AX1045" s="43"/>
      <c r="AY1045" s="55"/>
      <c r="BI1045" s="43"/>
    </row>
    <row r="1046" spans="1:61" s="2" customFormat="1">
      <c r="A1046" s="43"/>
      <c r="B1046" s="43"/>
      <c r="C1046" s="17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4"/>
      <c r="AK1046" s="43"/>
      <c r="AL1046" s="43"/>
      <c r="AM1046" s="43"/>
      <c r="AN1046" s="43"/>
      <c r="AO1046" s="43"/>
      <c r="AP1046" s="43"/>
      <c r="AQ1046" s="45"/>
      <c r="AR1046" s="43"/>
      <c r="AS1046" s="43"/>
      <c r="AT1046" s="43"/>
      <c r="AU1046" s="81"/>
      <c r="AV1046" s="82"/>
      <c r="AW1046" s="43"/>
      <c r="AX1046" s="43"/>
      <c r="AY1046" s="55"/>
      <c r="BI1046" s="43"/>
    </row>
    <row r="1047" spans="1:61" s="2" customFormat="1">
      <c r="A1047" s="43"/>
      <c r="B1047" s="43"/>
      <c r="C1047" s="17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4"/>
      <c r="AK1047" s="43"/>
      <c r="AL1047" s="43"/>
      <c r="AM1047" s="43"/>
      <c r="AN1047" s="43"/>
      <c r="AO1047" s="43"/>
      <c r="AP1047" s="43"/>
      <c r="AQ1047" s="45"/>
      <c r="AR1047" s="43"/>
      <c r="AS1047" s="43"/>
      <c r="AT1047" s="43"/>
      <c r="AU1047" s="81"/>
      <c r="AV1047" s="82"/>
      <c r="AW1047" s="43"/>
      <c r="AX1047" s="43"/>
      <c r="AY1047" s="55"/>
      <c r="BI1047" s="43"/>
    </row>
    <row r="1048" spans="1:61" s="2" customFormat="1">
      <c r="A1048" s="43"/>
      <c r="B1048" s="43"/>
      <c r="C1048" s="17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4"/>
      <c r="AK1048" s="43"/>
      <c r="AL1048" s="43"/>
      <c r="AM1048" s="43"/>
      <c r="AN1048" s="43"/>
      <c r="AO1048" s="43"/>
      <c r="AP1048" s="43"/>
      <c r="AQ1048" s="45"/>
      <c r="AR1048" s="43"/>
      <c r="AS1048" s="43"/>
      <c r="AT1048" s="43"/>
      <c r="AU1048" s="81"/>
      <c r="AV1048" s="82"/>
      <c r="AW1048" s="43"/>
      <c r="AX1048" s="43"/>
      <c r="AY1048" s="55"/>
      <c r="BI1048" s="43"/>
    </row>
    <row r="1049" spans="1:61" s="2" customFormat="1">
      <c r="A1049" s="43"/>
      <c r="B1049" s="43"/>
      <c r="C1049" s="17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4"/>
      <c r="AK1049" s="43"/>
      <c r="AL1049" s="43"/>
      <c r="AM1049" s="43"/>
      <c r="AN1049" s="43"/>
      <c r="AO1049" s="43"/>
      <c r="AP1049" s="43"/>
      <c r="AQ1049" s="45"/>
      <c r="AR1049" s="43"/>
      <c r="AS1049" s="43"/>
      <c r="AT1049" s="43"/>
      <c r="AU1049" s="81"/>
      <c r="AV1049" s="82"/>
      <c r="AW1049" s="43"/>
      <c r="AX1049" s="43"/>
      <c r="AY1049" s="55"/>
      <c r="BI1049" s="43"/>
    </row>
    <row r="1050" spans="1:61" s="2" customFormat="1">
      <c r="A1050" s="43"/>
      <c r="B1050" s="43"/>
      <c r="C1050" s="17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4"/>
      <c r="AK1050" s="43"/>
      <c r="AL1050" s="43"/>
      <c r="AM1050" s="43"/>
      <c r="AN1050" s="43"/>
      <c r="AO1050" s="43"/>
      <c r="AP1050" s="43"/>
      <c r="AQ1050" s="45"/>
      <c r="AR1050" s="43"/>
      <c r="AS1050" s="43"/>
      <c r="AT1050" s="43"/>
      <c r="AU1050" s="81"/>
      <c r="AV1050" s="82"/>
      <c r="AW1050" s="43"/>
      <c r="AX1050" s="43"/>
      <c r="AY1050" s="55"/>
      <c r="BI1050" s="43"/>
    </row>
    <row r="1051" spans="1:61" s="2" customFormat="1">
      <c r="A1051" s="43"/>
      <c r="B1051" s="43"/>
      <c r="C1051" s="17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4"/>
      <c r="AK1051" s="43"/>
      <c r="AL1051" s="43"/>
      <c r="AM1051" s="43"/>
      <c r="AN1051" s="43"/>
      <c r="AO1051" s="43"/>
      <c r="AP1051" s="43"/>
      <c r="AQ1051" s="45"/>
      <c r="AR1051" s="43"/>
      <c r="AS1051" s="43"/>
      <c r="AT1051" s="43"/>
      <c r="AU1051" s="81"/>
      <c r="AV1051" s="82"/>
      <c r="AW1051" s="43"/>
      <c r="AX1051" s="43"/>
      <c r="AY1051" s="55"/>
      <c r="BI1051" s="43"/>
    </row>
    <row r="1052" spans="1:61" s="2" customFormat="1">
      <c r="A1052" s="43"/>
      <c r="B1052" s="43"/>
      <c r="C1052" s="17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4"/>
      <c r="AK1052" s="43"/>
      <c r="AL1052" s="43"/>
      <c r="AM1052" s="43"/>
      <c r="AN1052" s="43"/>
      <c r="AO1052" s="43"/>
      <c r="AP1052" s="43"/>
      <c r="AQ1052" s="45"/>
      <c r="AR1052" s="43"/>
      <c r="AS1052" s="43"/>
      <c r="AT1052" s="43"/>
      <c r="AU1052" s="81"/>
      <c r="AV1052" s="82"/>
      <c r="AW1052" s="43"/>
      <c r="AX1052" s="43"/>
      <c r="AY1052" s="55"/>
      <c r="BI1052" s="43"/>
    </row>
    <row r="1053" spans="1:61" s="2" customFormat="1">
      <c r="A1053" s="43"/>
      <c r="B1053" s="43"/>
      <c r="C1053" s="17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4"/>
      <c r="AK1053" s="43"/>
      <c r="AL1053" s="43"/>
      <c r="AM1053" s="43"/>
      <c r="AN1053" s="43"/>
      <c r="AO1053" s="43"/>
      <c r="AP1053" s="43"/>
      <c r="AQ1053" s="45"/>
      <c r="AR1053" s="43"/>
      <c r="AS1053" s="43"/>
      <c r="AT1053" s="43"/>
      <c r="AU1053" s="81"/>
      <c r="AV1053" s="82"/>
      <c r="AW1053" s="43"/>
      <c r="AX1053" s="43"/>
      <c r="AY1053" s="55"/>
      <c r="BI1053" s="43"/>
    </row>
    <row r="1054" spans="1:61" s="2" customFormat="1">
      <c r="A1054" s="43"/>
      <c r="B1054" s="43"/>
      <c r="C1054" s="17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4"/>
      <c r="AK1054" s="43"/>
      <c r="AL1054" s="43"/>
      <c r="AM1054" s="43"/>
      <c r="AN1054" s="43"/>
      <c r="AO1054" s="43"/>
      <c r="AP1054" s="43"/>
      <c r="AQ1054" s="45"/>
      <c r="AR1054" s="43"/>
      <c r="AS1054" s="43"/>
      <c r="AT1054" s="43"/>
      <c r="AU1054" s="81"/>
      <c r="AV1054" s="82"/>
      <c r="AW1054" s="43"/>
      <c r="AX1054" s="43"/>
      <c r="AY1054" s="55"/>
      <c r="BI1054" s="43"/>
    </row>
    <row r="1055" spans="1:61" s="2" customFormat="1">
      <c r="A1055" s="43"/>
      <c r="B1055" s="43"/>
      <c r="C1055" s="17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4"/>
      <c r="AK1055" s="43"/>
      <c r="AL1055" s="43"/>
      <c r="AM1055" s="43"/>
      <c r="AN1055" s="43"/>
      <c r="AO1055" s="43"/>
      <c r="AP1055" s="43"/>
      <c r="AQ1055" s="45"/>
      <c r="AR1055" s="43"/>
      <c r="AS1055" s="43"/>
      <c r="AT1055" s="43"/>
      <c r="AU1055" s="81"/>
      <c r="AV1055" s="82"/>
      <c r="AW1055" s="43"/>
      <c r="AX1055" s="43"/>
      <c r="AY1055" s="55"/>
      <c r="BI1055" s="43"/>
    </row>
    <row r="1056" spans="1:61" s="2" customFormat="1">
      <c r="A1056" s="43"/>
      <c r="B1056" s="43"/>
      <c r="C1056" s="17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4"/>
      <c r="AK1056" s="43"/>
      <c r="AL1056" s="43"/>
      <c r="AM1056" s="43"/>
      <c r="AN1056" s="43"/>
      <c r="AO1056" s="43"/>
      <c r="AP1056" s="43"/>
      <c r="AQ1056" s="45"/>
      <c r="AR1056" s="43"/>
      <c r="AS1056" s="43"/>
      <c r="AT1056" s="43"/>
      <c r="AU1056" s="81"/>
      <c r="AV1056" s="82"/>
      <c r="AW1056" s="43"/>
      <c r="AX1056" s="43"/>
      <c r="AY1056" s="55"/>
      <c r="BI1056" s="43"/>
    </row>
    <row r="1057" spans="1:61" s="2" customFormat="1">
      <c r="A1057" s="43"/>
      <c r="B1057" s="43"/>
      <c r="C1057" s="17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4"/>
      <c r="AK1057" s="43"/>
      <c r="AL1057" s="43"/>
      <c r="AM1057" s="43"/>
      <c r="AN1057" s="43"/>
      <c r="AO1057" s="43"/>
      <c r="AP1057" s="43"/>
      <c r="AQ1057" s="45"/>
      <c r="AR1057" s="43"/>
      <c r="AS1057" s="43"/>
      <c r="AT1057" s="43"/>
      <c r="AU1057" s="81"/>
      <c r="AV1057" s="82"/>
      <c r="AW1057" s="43"/>
      <c r="AX1057" s="43"/>
      <c r="AY1057" s="55"/>
      <c r="BI1057" s="43"/>
    </row>
    <row r="1058" spans="1:61" s="2" customFormat="1">
      <c r="A1058" s="43"/>
      <c r="B1058" s="43"/>
      <c r="C1058" s="17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4"/>
      <c r="AK1058" s="43"/>
      <c r="AL1058" s="43"/>
      <c r="AM1058" s="43"/>
      <c r="AN1058" s="43"/>
      <c r="AO1058" s="43"/>
      <c r="AP1058" s="43"/>
      <c r="AQ1058" s="45"/>
      <c r="AR1058" s="43"/>
      <c r="AS1058" s="43"/>
      <c r="AT1058" s="43"/>
      <c r="AU1058" s="81"/>
      <c r="AV1058" s="82"/>
      <c r="AW1058" s="43"/>
      <c r="AX1058" s="43"/>
      <c r="AY1058" s="55"/>
      <c r="BI1058" s="43"/>
    </row>
    <row r="1059" spans="1:61" s="2" customFormat="1">
      <c r="A1059" s="43"/>
      <c r="B1059" s="43"/>
      <c r="C1059" s="17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4"/>
      <c r="AK1059" s="43"/>
      <c r="AL1059" s="43"/>
      <c r="AM1059" s="43"/>
      <c r="AN1059" s="43"/>
      <c r="AO1059" s="43"/>
      <c r="AP1059" s="43"/>
      <c r="AQ1059" s="45"/>
      <c r="AR1059" s="43"/>
      <c r="AS1059" s="43"/>
      <c r="AT1059" s="43"/>
      <c r="AU1059" s="81"/>
      <c r="AV1059" s="82"/>
      <c r="AW1059" s="43"/>
      <c r="AX1059" s="43"/>
      <c r="AY1059" s="55"/>
      <c r="BI1059" s="43"/>
    </row>
    <row r="1060" spans="1:61">
      <c r="A1060" s="42"/>
      <c r="B1060" s="42"/>
      <c r="C1060" s="17"/>
      <c r="D1060" s="42"/>
      <c r="E1060" s="42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4"/>
      <c r="AK1060" s="43"/>
      <c r="AL1060" s="43"/>
      <c r="AM1060" s="43"/>
      <c r="AN1060" s="43"/>
      <c r="AO1060" s="43"/>
      <c r="AP1060" s="43"/>
      <c r="AQ1060" s="45"/>
      <c r="AR1060" s="42"/>
      <c r="AS1060" s="42"/>
      <c r="AT1060" s="42"/>
      <c r="AU1060" s="46"/>
      <c r="AV1060" s="47"/>
      <c r="AW1060" s="42"/>
      <c r="AX1060" s="42"/>
      <c r="AY1060" s="48"/>
      <c r="BI1060" s="42"/>
    </row>
    <row r="1061" spans="1:61">
      <c r="A1061" s="42"/>
      <c r="B1061" s="42"/>
      <c r="C1061" s="17"/>
      <c r="D1061" s="42"/>
      <c r="E1061" s="42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4"/>
      <c r="AK1061" s="43"/>
      <c r="AL1061" s="43"/>
      <c r="AM1061" s="43"/>
      <c r="AN1061" s="43"/>
      <c r="AO1061" s="43"/>
      <c r="AP1061" s="43"/>
      <c r="AQ1061" s="45"/>
      <c r="AR1061" s="42"/>
      <c r="AS1061" s="42"/>
      <c r="AT1061" s="42"/>
      <c r="AU1061" s="46"/>
      <c r="AV1061" s="47"/>
      <c r="AW1061" s="42"/>
      <c r="AX1061" s="42"/>
      <c r="AY1061" s="48"/>
      <c r="BI1061" s="42"/>
    </row>
    <row r="1062" spans="1:61">
      <c r="A1062" s="42"/>
      <c r="B1062" s="42"/>
      <c r="C1062" s="17"/>
      <c r="D1062" s="42"/>
      <c r="E1062" s="42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4"/>
      <c r="AK1062" s="43"/>
      <c r="AL1062" s="43"/>
      <c r="AM1062" s="43"/>
      <c r="AN1062" s="43"/>
      <c r="AO1062" s="43"/>
      <c r="AP1062" s="43"/>
      <c r="AQ1062" s="45"/>
      <c r="AR1062" s="42"/>
      <c r="AS1062" s="42"/>
      <c r="AT1062" s="42"/>
      <c r="AU1062" s="46"/>
      <c r="AV1062" s="47"/>
      <c r="AW1062" s="42"/>
      <c r="AX1062" s="42"/>
      <c r="AY1062" s="48"/>
      <c r="BI1062" s="42"/>
    </row>
    <row r="1063" spans="1:61">
      <c r="A1063" s="42"/>
      <c r="B1063" s="42"/>
      <c r="C1063" s="17"/>
      <c r="D1063" s="42"/>
      <c r="E1063" s="42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4"/>
      <c r="AK1063" s="43"/>
      <c r="AL1063" s="43"/>
      <c r="AM1063" s="43"/>
      <c r="AN1063" s="43"/>
      <c r="AO1063" s="43"/>
      <c r="AP1063" s="43"/>
      <c r="AQ1063" s="45"/>
      <c r="AR1063" s="42"/>
      <c r="AS1063" s="42"/>
      <c r="AT1063" s="42"/>
      <c r="AU1063" s="46"/>
      <c r="AV1063" s="47"/>
      <c r="AW1063" s="42"/>
      <c r="AX1063" s="42"/>
      <c r="AY1063" s="48"/>
      <c r="BI1063" s="42"/>
    </row>
    <row r="1064" spans="1:61">
      <c r="A1064" s="42"/>
      <c r="B1064" s="42"/>
      <c r="C1064" s="17"/>
      <c r="D1064" s="42"/>
      <c r="E1064" s="42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4"/>
      <c r="AK1064" s="43"/>
      <c r="AL1064" s="43"/>
      <c r="AM1064" s="43"/>
      <c r="AN1064" s="43"/>
      <c r="AO1064" s="43"/>
      <c r="AP1064" s="43"/>
      <c r="AQ1064" s="45"/>
      <c r="AR1064" s="42"/>
      <c r="AS1064" s="42"/>
      <c r="AT1064" s="42"/>
      <c r="AU1064" s="46"/>
      <c r="AV1064" s="47"/>
      <c r="AW1064" s="42"/>
      <c r="AX1064" s="42"/>
      <c r="AY1064" s="48"/>
      <c r="BI1064" s="42"/>
    </row>
    <row r="1065" spans="1:61">
      <c r="A1065" s="42"/>
      <c r="B1065" s="42"/>
      <c r="C1065" s="17"/>
      <c r="D1065" s="42"/>
      <c r="E1065" s="42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4"/>
      <c r="AK1065" s="43"/>
      <c r="AL1065" s="43"/>
      <c r="AM1065" s="43"/>
      <c r="AN1065" s="43"/>
      <c r="AO1065" s="43"/>
      <c r="AP1065" s="43"/>
      <c r="AQ1065" s="45"/>
      <c r="AR1065" s="42"/>
      <c r="AS1065" s="42"/>
      <c r="AT1065" s="42"/>
      <c r="AU1065" s="46"/>
      <c r="AV1065" s="47"/>
      <c r="AW1065" s="42"/>
      <c r="AX1065" s="42"/>
      <c r="AY1065" s="48"/>
      <c r="BI1065" s="42"/>
    </row>
    <row r="1066" spans="1:61">
      <c r="A1066" s="42"/>
      <c r="B1066" s="42"/>
      <c r="C1066" s="17"/>
      <c r="D1066" s="42"/>
      <c r="E1066" s="42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4"/>
      <c r="AK1066" s="43"/>
      <c r="AL1066" s="43"/>
      <c r="AM1066" s="43"/>
      <c r="AN1066" s="43"/>
      <c r="AO1066" s="43"/>
      <c r="AP1066" s="43"/>
      <c r="AQ1066" s="45"/>
      <c r="AR1066" s="42"/>
      <c r="AS1066" s="42"/>
      <c r="AT1066" s="42"/>
      <c r="AU1066" s="46"/>
      <c r="AV1066" s="47"/>
      <c r="AW1066" s="42"/>
      <c r="AX1066" s="42"/>
      <c r="AY1066" s="48"/>
      <c r="BI1066" s="42"/>
    </row>
    <row r="1067" spans="1:61">
      <c r="A1067" s="42"/>
      <c r="B1067" s="42"/>
      <c r="C1067" s="17"/>
      <c r="D1067" s="42"/>
      <c r="E1067" s="42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4"/>
      <c r="AK1067" s="43"/>
      <c r="AL1067" s="43"/>
      <c r="AM1067" s="43"/>
      <c r="AN1067" s="43"/>
      <c r="AO1067" s="43"/>
      <c r="AP1067" s="43"/>
      <c r="AQ1067" s="45"/>
      <c r="AR1067" s="42"/>
      <c r="AS1067" s="42"/>
      <c r="AT1067" s="42"/>
      <c r="AU1067" s="46"/>
      <c r="AV1067" s="47"/>
      <c r="AW1067" s="42"/>
      <c r="AX1067" s="42"/>
      <c r="AY1067" s="48"/>
      <c r="BI1067" s="42"/>
    </row>
    <row r="1068" spans="1:61">
      <c r="A1068" s="42"/>
      <c r="B1068" s="42"/>
      <c r="C1068" s="17"/>
      <c r="D1068" s="42"/>
      <c r="E1068" s="42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4"/>
      <c r="AK1068" s="43"/>
      <c r="AL1068" s="43"/>
      <c r="AM1068" s="43"/>
      <c r="AN1068" s="43"/>
      <c r="AO1068" s="43"/>
      <c r="AP1068" s="43"/>
      <c r="AQ1068" s="45"/>
      <c r="AR1068" s="42"/>
      <c r="AS1068" s="42"/>
      <c r="AT1068" s="42"/>
      <c r="AU1068" s="46"/>
      <c r="AV1068" s="47"/>
      <c r="AW1068" s="42"/>
      <c r="AX1068" s="42"/>
      <c r="AY1068" s="48"/>
      <c r="BI1068" s="42"/>
    </row>
    <row r="1069" spans="1:61">
      <c r="A1069" s="42"/>
      <c r="B1069" s="42"/>
      <c r="C1069" s="17"/>
      <c r="D1069" s="42"/>
      <c r="E1069" s="42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4"/>
      <c r="AK1069" s="43"/>
      <c r="AL1069" s="43"/>
      <c r="AM1069" s="43"/>
      <c r="AN1069" s="43"/>
      <c r="AO1069" s="43"/>
      <c r="AP1069" s="43"/>
      <c r="AQ1069" s="45"/>
      <c r="AR1069" s="42"/>
      <c r="AS1069" s="42"/>
      <c r="AT1069" s="42"/>
      <c r="AU1069" s="46"/>
      <c r="AV1069" s="47"/>
      <c r="AW1069" s="42"/>
      <c r="AX1069" s="42"/>
      <c r="AY1069" s="48"/>
      <c r="BI1069" s="42"/>
    </row>
    <row r="1070" spans="1:61">
      <c r="A1070" s="42"/>
      <c r="B1070" s="42"/>
      <c r="C1070" s="17"/>
      <c r="D1070" s="42"/>
      <c r="E1070" s="42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4"/>
      <c r="AK1070" s="43"/>
      <c r="AL1070" s="43"/>
      <c r="AM1070" s="43"/>
      <c r="AN1070" s="43"/>
      <c r="AO1070" s="43"/>
      <c r="AP1070" s="43"/>
      <c r="AQ1070" s="45"/>
      <c r="AR1070" s="42"/>
      <c r="AS1070" s="42"/>
      <c r="AT1070" s="42"/>
      <c r="AU1070" s="46"/>
      <c r="AV1070" s="47"/>
      <c r="AW1070" s="42"/>
      <c r="AX1070" s="42"/>
      <c r="AY1070" s="48"/>
      <c r="BI1070" s="42"/>
    </row>
    <row r="1071" spans="1:61">
      <c r="A1071" s="42"/>
      <c r="B1071" s="42"/>
      <c r="C1071" s="17"/>
      <c r="D1071" s="42"/>
      <c r="E1071" s="42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4"/>
      <c r="AK1071" s="43"/>
      <c r="AL1071" s="43"/>
      <c r="AM1071" s="43"/>
      <c r="AN1071" s="43"/>
      <c r="AO1071" s="43"/>
      <c r="AP1071" s="43"/>
      <c r="AQ1071" s="45"/>
      <c r="AR1071" s="42"/>
      <c r="AS1071" s="42"/>
      <c r="AT1071" s="42"/>
      <c r="AU1071" s="46"/>
      <c r="AV1071" s="47"/>
      <c r="AW1071" s="42"/>
      <c r="AX1071" s="42"/>
      <c r="AY1071" s="48"/>
      <c r="BI1071" s="42"/>
    </row>
    <row r="1072" spans="1:61">
      <c r="A1072" s="42"/>
      <c r="B1072" s="42"/>
      <c r="C1072" s="17"/>
      <c r="D1072" s="42"/>
      <c r="E1072" s="42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4"/>
      <c r="AK1072" s="43"/>
      <c r="AL1072" s="43"/>
      <c r="AM1072" s="43"/>
      <c r="AN1072" s="43"/>
      <c r="AO1072" s="43"/>
      <c r="AP1072" s="43"/>
      <c r="AQ1072" s="45"/>
      <c r="AR1072" s="42"/>
      <c r="AS1072" s="42"/>
      <c r="AT1072" s="42"/>
      <c r="AU1072" s="46"/>
      <c r="AV1072" s="47"/>
      <c r="AW1072" s="42"/>
      <c r="AX1072" s="42"/>
      <c r="AY1072" s="48"/>
      <c r="BI1072" s="42"/>
    </row>
    <row r="1073" spans="1:61">
      <c r="A1073" s="42"/>
      <c r="B1073" s="42"/>
      <c r="C1073" s="17"/>
      <c r="D1073" s="42"/>
      <c r="E1073" s="42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4"/>
      <c r="AK1073" s="43"/>
      <c r="AL1073" s="43"/>
      <c r="AM1073" s="43"/>
      <c r="AN1073" s="43"/>
      <c r="AO1073" s="43"/>
      <c r="AP1073" s="43"/>
      <c r="AQ1073" s="45"/>
      <c r="AR1073" s="42"/>
      <c r="AS1073" s="42"/>
      <c r="AT1073" s="42"/>
      <c r="AU1073" s="46"/>
      <c r="AV1073" s="47"/>
      <c r="AW1073" s="42"/>
      <c r="AX1073" s="42"/>
      <c r="AY1073" s="48"/>
      <c r="BI1073" s="42"/>
    </row>
    <row r="1074" spans="1:61">
      <c r="A1074" s="42"/>
      <c r="B1074" s="42"/>
      <c r="C1074" s="17"/>
      <c r="D1074" s="42"/>
      <c r="E1074" s="42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4"/>
      <c r="AK1074" s="43"/>
      <c r="AL1074" s="43"/>
      <c r="AM1074" s="43"/>
      <c r="AN1074" s="43"/>
      <c r="AO1074" s="43"/>
      <c r="AP1074" s="43"/>
      <c r="AQ1074" s="45"/>
      <c r="AR1074" s="42"/>
      <c r="AS1074" s="42"/>
      <c r="AT1074" s="42"/>
      <c r="AU1074" s="46"/>
      <c r="AV1074" s="47"/>
      <c r="AW1074" s="42"/>
      <c r="AX1074" s="42"/>
      <c r="AY1074" s="48"/>
      <c r="BI1074" s="42"/>
    </row>
    <row r="1075" spans="1:61">
      <c r="A1075" s="42"/>
      <c r="B1075" s="42"/>
      <c r="C1075" s="17"/>
      <c r="D1075" s="42"/>
      <c r="E1075" s="42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4"/>
      <c r="AK1075" s="43"/>
      <c r="AL1075" s="43"/>
      <c r="AM1075" s="43"/>
      <c r="AN1075" s="43"/>
      <c r="AO1075" s="43"/>
      <c r="AP1075" s="43"/>
      <c r="AQ1075" s="45"/>
      <c r="AR1075" s="42"/>
      <c r="AS1075" s="42"/>
      <c r="AT1075" s="42"/>
      <c r="AU1075" s="46"/>
      <c r="AV1075" s="47"/>
      <c r="AW1075" s="42"/>
      <c r="AX1075" s="42"/>
      <c r="AY1075" s="48"/>
      <c r="BI1075" s="42"/>
    </row>
    <row r="1076" spans="1:61">
      <c r="A1076" s="42"/>
      <c r="B1076" s="42"/>
      <c r="C1076" s="17"/>
      <c r="D1076" s="42"/>
      <c r="E1076" s="42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4"/>
      <c r="AK1076" s="43"/>
      <c r="AL1076" s="43"/>
      <c r="AM1076" s="43"/>
      <c r="AN1076" s="43"/>
      <c r="AO1076" s="43"/>
      <c r="AP1076" s="43"/>
      <c r="AQ1076" s="45"/>
      <c r="AR1076" s="42"/>
      <c r="AS1076" s="42"/>
      <c r="AT1076" s="42"/>
      <c r="AU1076" s="46"/>
      <c r="AV1076" s="47"/>
      <c r="AW1076" s="42"/>
      <c r="AX1076" s="42"/>
      <c r="AY1076" s="48"/>
      <c r="BI1076" s="42"/>
    </row>
    <row r="1077" spans="1:61">
      <c r="A1077" s="42"/>
      <c r="B1077" s="42"/>
      <c r="C1077" s="17"/>
      <c r="D1077" s="42"/>
      <c r="E1077" s="42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4"/>
      <c r="AK1077" s="43"/>
      <c r="AL1077" s="43"/>
      <c r="AM1077" s="43"/>
      <c r="AN1077" s="43"/>
      <c r="AO1077" s="43"/>
      <c r="AP1077" s="43"/>
      <c r="AQ1077" s="45"/>
      <c r="AR1077" s="42"/>
      <c r="AS1077" s="42"/>
      <c r="AT1077" s="42"/>
      <c r="AU1077" s="46"/>
      <c r="AV1077" s="47"/>
      <c r="AW1077" s="42"/>
      <c r="AX1077" s="42"/>
      <c r="AY1077" s="48"/>
      <c r="BI1077" s="42"/>
    </row>
    <row r="1078" spans="1:61">
      <c r="A1078" s="42"/>
      <c r="B1078" s="42"/>
      <c r="C1078" s="17"/>
      <c r="D1078" s="42"/>
      <c r="E1078" s="42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4"/>
      <c r="AK1078" s="43"/>
      <c r="AL1078" s="43"/>
      <c r="AM1078" s="43"/>
      <c r="AN1078" s="43"/>
      <c r="AO1078" s="43"/>
      <c r="AP1078" s="43"/>
      <c r="AQ1078" s="45"/>
      <c r="AR1078" s="42"/>
      <c r="AS1078" s="42"/>
      <c r="AT1078" s="42"/>
      <c r="AU1078" s="46"/>
      <c r="AV1078" s="47"/>
      <c r="AW1078" s="42"/>
      <c r="AX1078" s="42"/>
      <c r="AY1078" s="48"/>
      <c r="BI1078" s="42"/>
    </row>
    <row r="1079" spans="1:61">
      <c r="A1079" s="42"/>
      <c r="B1079" s="42"/>
      <c r="C1079" s="17"/>
      <c r="D1079" s="42"/>
      <c r="E1079" s="42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4"/>
      <c r="AK1079" s="43"/>
      <c r="AL1079" s="43"/>
      <c r="AM1079" s="43"/>
      <c r="AN1079" s="43"/>
      <c r="AO1079" s="43"/>
      <c r="AP1079" s="43"/>
      <c r="AQ1079" s="45"/>
      <c r="AR1079" s="42"/>
      <c r="AS1079" s="42"/>
      <c r="AT1079" s="42"/>
      <c r="AU1079" s="46"/>
      <c r="AV1079" s="47"/>
      <c r="AW1079" s="42"/>
      <c r="AX1079" s="42"/>
      <c r="AY1079" s="48"/>
      <c r="BI1079" s="42"/>
    </row>
    <row r="1080" spans="1:61">
      <c r="A1080" s="42"/>
      <c r="B1080" s="42"/>
      <c r="C1080" s="17"/>
      <c r="D1080" s="42"/>
      <c r="E1080" s="42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4"/>
      <c r="AK1080" s="43"/>
      <c r="AL1080" s="43"/>
      <c r="AM1080" s="43"/>
      <c r="AN1080" s="43"/>
      <c r="AO1080" s="43"/>
      <c r="AP1080" s="43"/>
      <c r="AQ1080" s="45"/>
      <c r="AR1080" s="42"/>
      <c r="AS1080" s="42"/>
      <c r="AT1080" s="42"/>
      <c r="AU1080" s="46"/>
      <c r="AV1080" s="47"/>
      <c r="AW1080" s="42"/>
      <c r="AX1080" s="42"/>
      <c r="AY1080" s="48"/>
      <c r="BI1080" s="42"/>
    </row>
    <row r="1081" spans="1:61">
      <c r="A1081" s="42"/>
      <c r="B1081" s="42"/>
      <c r="C1081" s="17"/>
      <c r="D1081" s="42"/>
      <c r="E1081" s="42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4"/>
      <c r="AK1081" s="43"/>
      <c r="AL1081" s="43"/>
      <c r="AM1081" s="43"/>
      <c r="AN1081" s="43"/>
      <c r="AO1081" s="43"/>
      <c r="AP1081" s="43"/>
      <c r="AQ1081" s="45"/>
      <c r="AR1081" s="42"/>
      <c r="AS1081" s="42"/>
      <c r="AT1081" s="42"/>
      <c r="AU1081" s="46"/>
      <c r="AV1081" s="47"/>
      <c r="AW1081" s="42"/>
      <c r="AX1081" s="42"/>
      <c r="AY1081" s="48"/>
      <c r="BI1081" s="42"/>
    </row>
    <row r="1082" spans="1:61">
      <c r="A1082" s="42"/>
      <c r="B1082" s="42"/>
      <c r="C1082" s="17"/>
      <c r="D1082" s="42"/>
      <c r="E1082" s="42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4"/>
      <c r="AK1082" s="43"/>
      <c r="AL1082" s="43"/>
      <c r="AM1082" s="43"/>
      <c r="AN1082" s="43"/>
      <c r="AO1082" s="43"/>
      <c r="AP1082" s="43"/>
      <c r="AQ1082" s="45"/>
      <c r="AR1082" s="42"/>
      <c r="AS1082" s="42"/>
      <c r="AT1082" s="42"/>
      <c r="AU1082" s="46"/>
      <c r="AV1082" s="47"/>
      <c r="AW1082" s="42"/>
      <c r="AX1082" s="42"/>
      <c r="AY1082" s="48"/>
      <c r="BI1082" s="42"/>
    </row>
    <row r="1083" spans="1:61">
      <c r="A1083" s="42"/>
      <c r="B1083" s="42"/>
      <c r="C1083" s="17"/>
      <c r="D1083" s="42"/>
      <c r="E1083" s="42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4"/>
      <c r="AK1083" s="43"/>
      <c r="AL1083" s="43"/>
      <c r="AM1083" s="43"/>
      <c r="AN1083" s="43"/>
      <c r="AO1083" s="43"/>
      <c r="AP1083" s="43"/>
      <c r="AQ1083" s="45"/>
      <c r="AR1083" s="42"/>
      <c r="AS1083" s="42"/>
      <c r="AT1083" s="42"/>
      <c r="AU1083" s="46"/>
      <c r="AV1083" s="47"/>
      <c r="AW1083" s="42"/>
      <c r="AX1083" s="42"/>
      <c r="AY1083" s="48"/>
      <c r="BI1083" s="42"/>
    </row>
    <row r="1084" spans="1:61">
      <c r="A1084" s="42"/>
      <c r="B1084" s="42"/>
      <c r="C1084" s="17"/>
      <c r="D1084" s="42"/>
      <c r="E1084" s="42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4"/>
      <c r="AK1084" s="43"/>
      <c r="AL1084" s="43"/>
      <c r="AM1084" s="43"/>
      <c r="AN1084" s="43"/>
      <c r="AO1084" s="43"/>
      <c r="AP1084" s="43"/>
      <c r="AQ1084" s="45"/>
      <c r="AR1084" s="42"/>
      <c r="AS1084" s="42"/>
      <c r="AT1084" s="42"/>
      <c r="AU1084" s="46"/>
      <c r="AV1084" s="47"/>
      <c r="AW1084" s="42"/>
      <c r="AX1084" s="42"/>
      <c r="AY1084" s="48"/>
      <c r="BI1084" s="42"/>
    </row>
    <row r="1085" spans="1:61">
      <c r="A1085" s="42"/>
      <c r="B1085" s="42"/>
      <c r="C1085" s="17"/>
      <c r="D1085" s="42"/>
      <c r="E1085" s="42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4"/>
      <c r="AK1085" s="43"/>
      <c r="AL1085" s="43"/>
      <c r="AM1085" s="43"/>
      <c r="AN1085" s="43"/>
      <c r="AO1085" s="43"/>
      <c r="AP1085" s="43"/>
      <c r="AQ1085" s="45"/>
      <c r="AR1085" s="42"/>
      <c r="AS1085" s="42"/>
      <c r="AT1085" s="42"/>
      <c r="AU1085" s="46"/>
      <c r="AV1085" s="47"/>
      <c r="AW1085" s="42"/>
      <c r="AX1085" s="42"/>
      <c r="AY1085" s="48"/>
      <c r="BI1085" s="42"/>
    </row>
    <row r="1086" spans="1:61">
      <c r="A1086" s="42"/>
      <c r="B1086" s="42"/>
      <c r="C1086" s="17"/>
      <c r="D1086" s="42"/>
      <c r="E1086" s="42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4"/>
      <c r="AK1086" s="43"/>
      <c r="AL1086" s="43"/>
      <c r="AM1086" s="43"/>
      <c r="AN1086" s="43"/>
      <c r="AO1086" s="43"/>
      <c r="AP1086" s="43"/>
      <c r="AQ1086" s="45"/>
      <c r="AR1086" s="42"/>
      <c r="AS1086" s="42"/>
      <c r="AT1086" s="42"/>
      <c r="AU1086" s="46"/>
      <c r="AV1086" s="47"/>
      <c r="AW1086" s="42"/>
      <c r="AX1086" s="42"/>
      <c r="AY1086" s="48"/>
      <c r="BI1086" s="42"/>
    </row>
    <row r="1087" spans="1:61">
      <c r="A1087" s="42"/>
      <c r="B1087" s="42"/>
      <c r="C1087" s="17"/>
      <c r="D1087" s="42"/>
      <c r="E1087" s="42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4"/>
      <c r="AK1087" s="43"/>
      <c r="AL1087" s="43"/>
      <c r="AM1087" s="43"/>
      <c r="AN1087" s="43"/>
      <c r="AO1087" s="43"/>
      <c r="AP1087" s="43"/>
      <c r="AQ1087" s="45"/>
      <c r="AR1087" s="42"/>
      <c r="AS1087" s="42"/>
      <c r="AT1087" s="42"/>
      <c r="AU1087" s="46"/>
      <c r="AV1087" s="47"/>
      <c r="AW1087" s="42"/>
      <c r="AX1087" s="42"/>
      <c r="AY1087" s="48"/>
      <c r="BI1087" s="42"/>
    </row>
    <row r="1088" spans="1:61">
      <c r="A1088" s="42"/>
      <c r="B1088" s="42"/>
      <c r="C1088" s="17"/>
      <c r="D1088" s="42"/>
      <c r="E1088" s="42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4"/>
      <c r="AK1088" s="43"/>
      <c r="AL1088" s="43"/>
      <c r="AM1088" s="43"/>
      <c r="AN1088" s="43"/>
      <c r="AO1088" s="43"/>
      <c r="AP1088" s="43"/>
      <c r="AQ1088" s="45"/>
      <c r="AR1088" s="42"/>
      <c r="AS1088" s="42"/>
      <c r="AT1088" s="42"/>
      <c r="AU1088" s="46"/>
      <c r="AV1088" s="47"/>
      <c r="AW1088" s="42"/>
      <c r="AX1088" s="42"/>
      <c r="AY1088" s="48"/>
      <c r="BI1088" s="42"/>
    </row>
    <row r="1089" spans="1:61">
      <c r="A1089" s="42"/>
      <c r="B1089" s="42"/>
      <c r="C1089" s="17"/>
      <c r="D1089" s="42"/>
      <c r="E1089" s="42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4"/>
      <c r="AK1089" s="43"/>
      <c r="AL1089" s="43"/>
      <c r="AM1089" s="43"/>
      <c r="AN1089" s="43"/>
      <c r="AO1089" s="43"/>
      <c r="AP1089" s="43"/>
      <c r="AQ1089" s="45"/>
      <c r="AR1089" s="42"/>
      <c r="AS1089" s="42"/>
      <c r="AT1089" s="42"/>
      <c r="AU1089" s="46"/>
      <c r="AV1089" s="47"/>
      <c r="AW1089" s="42"/>
      <c r="AX1089" s="42"/>
      <c r="AY1089" s="48"/>
      <c r="BI1089" s="42"/>
    </row>
    <row r="1090" spans="1:61">
      <c r="A1090" s="42"/>
      <c r="B1090" s="42"/>
      <c r="C1090" s="17"/>
      <c r="D1090" s="42"/>
      <c r="E1090" s="42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4"/>
      <c r="AK1090" s="43"/>
      <c r="AL1090" s="43"/>
      <c r="AM1090" s="43"/>
      <c r="AN1090" s="43"/>
      <c r="AO1090" s="43"/>
      <c r="AP1090" s="43"/>
      <c r="AQ1090" s="45"/>
      <c r="AR1090" s="42"/>
      <c r="AS1090" s="42"/>
      <c r="AT1090" s="42"/>
      <c r="AU1090" s="46"/>
      <c r="AV1090" s="47"/>
      <c r="AW1090" s="42"/>
      <c r="AX1090" s="42"/>
      <c r="AY1090" s="48"/>
      <c r="BI1090" s="42"/>
    </row>
    <row r="1091" spans="1:61">
      <c r="A1091" s="42"/>
      <c r="B1091" s="42"/>
      <c r="C1091" s="17"/>
      <c r="D1091" s="42"/>
      <c r="E1091" s="42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4"/>
      <c r="AK1091" s="43"/>
      <c r="AL1091" s="43"/>
      <c r="AM1091" s="43"/>
      <c r="AN1091" s="43"/>
      <c r="AO1091" s="43"/>
      <c r="AP1091" s="43"/>
      <c r="AQ1091" s="45"/>
      <c r="AR1091" s="42"/>
      <c r="AS1091" s="42"/>
      <c r="AT1091" s="42"/>
      <c r="AU1091" s="46"/>
      <c r="AV1091" s="47"/>
      <c r="AW1091" s="42"/>
      <c r="AX1091" s="42"/>
      <c r="AY1091" s="48"/>
      <c r="BI1091" s="42"/>
    </row>
    <row r="1092" spans="1:61">
      <c r="A1092" s="42"/>
      <c r="B1092" s="42"/>
      <c r="C1092" s="17"/>
      <c r="D1092" s="42"/>
      <c r="E1092" s="42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4"/>
      <c r="AK1092" s="43"/>
      <c r="AL1092" s="43"/>
      <c r="AM1092" s="43"/>
      <c r="AN1092" s="43"/>
      <c r="AO1092" s="43"/>
      <c r="AP1092" s="43"/>
      <c r="AQ1092" s="45"/>
      <c r="AR1092" s="42"/>
      <c r="AS1092" s="42"/>
      <c r="AT1092" s="42"/>
      <c r="AU1092" s="46"/>
      <c r="AV1092" s="47"/>
      <c r="AW1092" s="42"/>
      <c r="AX1092" s="42"/>
      <c r="AY1092" s="48"/>
      <c r="BI1092" s="42"/>
    </row>
    <row r="1093" spans="1:61">
      <c r="A1093" s="42"/>
      <c r="B1093" s="42"/>
      <c r="C1093" s="17"/>
      <c r="D1093" s="42"/>
      <c r="E1093" s="42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4"/>
      <c r="AK1093" s="43"/>
      <c r="AL1093" s="43"/>
      <c r="AM1093" s="43"/>
      <c r="AN1093" s="43"/>
      <c r="AO1093" s="43"/>
      <c r="AP1093" s="43"/>
      <c r="AQ1093" s="45"/>
      <c r="AR1093" s="42"/>
      <c r="AS1093" s="42"/>
      <c r="AT1093" s="42"/>
      <c r="AU1093" s="46"/>
      <c r="AV1093" s="47"/>
      <c r="AW1093" s="42"/>
      <c r="AX1093" s="42"/>
      <c r="AY1093" s="48"/>
      <c r="BI1093" s="42"/>
    </row>
    <row r="1094" spans="1:61">
      <c r="A1094" s="42"/>
      <c r="B1094" s="42"/>
      <c r="C1094" s="17"/>
      <c r="D1094" s="42"/>
      <c r="E1094" s="42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4"/>
      <c r="AK1094" s="43"/>
      <c r="AL1094" s="43"/>
      <c r="AM1094" s="43"/>
      <c r="AN1094" s="43"/>
      <c r="AO1094" s="43"/>
      <c r="AP1094" s="43"/>
      <c r="AQ1094" s="45"/>
      <c r="AR1094" s="42"/>
      <c r="AS1094" s="42"/>
      <c r="AT1094" s="42"/>
      <c r="AU1094" s="46"/>
      <c r="AV1094" s="47"/>
      <c r="AW1094" s="42"/>
      <c r="AX1094" s="42"/>
      <c r="AY1094" s="48"/>
      <c r="BI1094" s="42"/>
    </row>
    <row r="1095" spans="1:61">
      <c r="A1095" s="42"/>
      <c r="B1095" s="42"/>
      <c r="C1095" s="17"/>
      <c r="D1095" s="42"/>
      <c r="E1095" s="42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4"/>
      <c r="AK1095" s="43"/>
      <c r="AL1095" s="43"/>
      <c r="AM1095" s="43"/>
      <c r="AN1095" s="43"/>
      <c r="AO1095" s="43"/>
      <c r="AP1095" s="43"/>
      <c r="AQ1095" s="45"/>
      <c r="AR1095" s="42"/>
      <c r="AS1095" s="42"/>
      <c r="AT1095" s="42"/>
      <c r="AU1095" s="46"/>
      <c r="AV1095" s="47"/>
      <c r="AW1095" s="42"/>
      <c r="AX1095" s="42"/>
      <c r="AY1095" s="48"/>
      <c r="BI1095" s="42"/>
    </row>
    <row r="1096" spans="1:61">
      <c r="A1096" s="42"/>
      <c r="B1096" s="42"/>
      <c r="C1096" s="17"/>
      <c r="D1096" s="42"/>
      <c r="E1096" s="42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4"/>
      <c r="AK1096" s="43"/>
      <c r="AL1096" s="43"/>
      <c r="AM1096" s="43"/>
      <c r="AN1096" s="43"/>
      <c r="AO1096" s="43"/>
      <c r="AP1096" s="43"/>
      <c r="AQ1096" s="45"/>
      <c r="AR1096" s="42"/>
      <c r="AS1096" s="42"/>
      <c r="AT1096" s="42"/>
      <c r="AU1096" s="46"/>
      <c r="AV1096" s="47"/>
      <c r="AW1096" s="42"/>
      <c r="AX1096" s="42"/>
      <c r="AY1096" s="48"/>
      <c r="BI1096" s="42"/>
    </row>
    <row r="1097" spans="1:61">
      <c r="A1097" s="42"/>
      <c r="B1097" s="42"/>
      <c r="C1097" s="17"/>
      <c r="D1097" s="42"/>
      <c r="E1097" s="42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4"/>
      <c r="AK1097" s="43"/>
      <c r="AL1097" s="43"/>
      <c r="AM1097" s="43"/>
      <c r="AN1097" s="43"/>
      <c r="AO1097" s="43"/>
      <c r="AP1097" s="43"/>
      <c r="AQ1097" s="45"/>
      <c r="AR1097" s="42"/>
      <c r="AS1097" s="42"/>
      <c r="AT1097" s="42"/>
      <c r="AU1097" s="46"/>
      <c r="AV1097" s="47"/>
      <c r="AW1097" s="42"/>
      <c r="AX1097" s="42"/>
      <c r="AY1097" s="48"/>
      <c r="BI1097" s="42"/>
    </row>
    <row r="1098" spans="1:61">
      <c r="A1098" s="42"/>
      <c r="B1098" s="42"/>
      <c r="C1098" s="17"/>
      <c r="D1098" s="42"/>
      <c r="E1098" s="42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4"/>
      <c r="AK1098" s="43"/>
      <c r="AL1098" s="43"/>
      <c r="AM1098" s="43"/>
      <c r="AN1098" s="43"/>
      <c r="AO1098" s="43"/>
      <c r="AP1098" s="43"/>
      <c r="AQ1098" s="45"/>
      <c r="AR1098" s="42"/>
      <c r="AS1098" s="42"/>
      <c r="AT1098" s="42"/>
      <c r="AU1098" s="46"/>
      <c r="AV1098" s="47"/>
      <c r="AW1098" s="42"/>
      <c r="AX1098" s="42"/>
      <c r="AY1098" s="48"/>
      <c r="BI1098" s="42"/>
    </row>
    <row r="1099" spans="1:61">
      <c r="A1099" s="42"/>
      <c r="B1099" s="42"/>
      <c r="C1099" s="17"/>
      <c r="D1099" s="42"/>
      <c r="E1099" s="42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4"/>
      <c r="AK1099" s="43"/>
      <c r="AL1099" s="43"/>
      <c r="AM1099" s="43"/>
      <c r="AN1099" s="43"/>
      <c r="AO1099" s="43"/>
      <c r="AP1099" s="43"/>
      <c r="AQ1099" s="45"/>
      <c r="AR1099" s="42"/>
      <c r="AS1099" s="42"/>
      <c r="AT1099" s="42"/>
      <c r="AU1099" s="46"/>
      <c r="AV1099" s="47"/>
      <c r="AW1099" s="42"/>
      <c r="AX1099" s="42"/>
      <c r="AY1099" s="48"/>
      <c r="BI1099" s="42"/>
    </row>
    <row r="1100" spans="1:61">
      <c r="A1100" s="42"/>
      <c r="B1100" s="42"/>
      <c r="C1100" s="17"/>
      <c r="D1100" s="42"/>
      <c r="E1100" s="42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4"/>
      <c r="AK1100" s="43"/>
      <c r="AL1100" s="43"/>
      <c r="AM1100" s="43"/>
      <c r="AN1100" s="43"/>
      <c r="AO1100" s="43"/>
      <c r="AP1100" s="43"/>
      <c r="AQ1100" s="45"/>
      <c r="AR1100" s="42"/>
      <c r="AS1100" s="42"/>
      <c r="AT1100" s="42"/>
      <c r="AU1100" s="46"/>
      <c r="AV1100" s="47"/>
      <c r="AW1100" s="42"/>
      <c r="AX1100" s="42"/>
      <c r="AY1100" s="48"/>
      <c r="BI1100" s="42"/>
    </row>
    <row r="1043386" spans="3:51" s="2" customFormat="1">
      <c r="C1043386" s="4"/>
      <c r="D1043386" s="49"/>
      <c r="E1043386" s="49"/>
      <c r="AJ1043386" s="139"/>
      <c r="AQ1043386" s="140"/>
      <c r="AR1043386" s="49"/>
      <c r="AS1043386" s="49"/>
      <c r="AT1043386" s="49"/>
      <c r="AU1043386" s="141"/>
      <c r="AV1043386" s="142"/>
      <c r="AX1043386" s="49"/>
      <c r="AY1043386" s="136"/>
    </row>
  </sheetData>
  <sheetProtection algorithmName="SHA-512" hashValue="ulj3y1vfofuJveJZmC4vYN96gEaBK5pk7t0rGALAxaEJsfSzsDVklM/4JCYXsHSaDlA8K0UFuA3Uaocm2t/aog==" saltValue="0yUayGvgvtfMaTArPCzmrg==" spinCount="100000" sheet="1" objects="1" scenarios="1" selectLockedCells="1"/>
  <phoneticPr fontId="8" type="noConversion"/>
  <conditionalFormatting sqref="L24:AG24">
    <cfRule type="expression" dxfId="29" priority="740">
      <formula>L$24=L$30</formula>
    </cfRule>
  </conditionalFormatting>
  <conditionalFormatting sqref="AZ35:BE1035">
    <cfRule type="expression" dxfId="28" priority="119">
      <formula>MOD(ROW(),2)=0</formula>
    </cfRule>
  </conditionalFormatting>
  <conditionalFormatting sqref="F35:G35 J35:K35 J37:K1035 K36 F37:G1035">
    <cfRule type="duplicateValues" dxfId="27" priority="22"/>
  </conditionalFormatting>
  <conditionalFormatting sqref="B35:B1034">
    <cfRule type="duplicateValues" dxfId="26" priority="20"/>
    <cfRule type="expression" dxfId="25" priority="1" stopIfTrue="1">
      <formula>$C35=""</formula>
    </cfRule>
  </conditionalFormatting>
  <conditionalFormatting sqref="BF35:BG1035 BH35:BH755">
    <cfRule type="expression" dxfId="24" priority="19">
      <formula>MOD(ROW(),2)=0</formula>
    </cfRule>
  </conditionalFormatting>
  <conditionalFormatting sqref="M35:M1035">
    <cfRule type="expression" dxfId="23" priority="1605" stopIfTrue="1">
      <formula>OR($E35="MA",$E35="MB",$E35="MC",$E35="MO")</formula>
    </cfRule>
  </conditionalFormatting>
  <conditionalFormatting sqref="AC35:AD1035">
    <cfRule type="expression" dxfId="22" priority="1606">
      <formula>OR($E35="MD",$E35="FD")</formula>
    </cfRule>
  </conditionalFormatting>
  <conditionalFormatting sqref="V35:V1035">
    <cfRule type="expression" dxfId="21" priority="15">
      <formula>$H35&lt;&gt;"M"</formula>
    </cfRule>
  </conditionalFormatting>
  <conditionalFormatting sqref="W35:W1035">
    <cfRule type="expression" dxfId="20" priority="14">
      <formula>$H35&lt;&gt;"F"</formula>
    </cfRule>
  </conditionalFormatting>
  <conditionalFormatting sqref="L35:L1035">
    <cfRule type="expression" dxfId="19" priority="1604" stopIfTrue="1">
      <formula>OR($E35="MD",$E35="FO",$E35="FA",$E35="FB",$E35="FC",$E35="FD")</formula>
    </cfRule>
  </conditionalFormatting>
  <conditionalFormatting sqref="L35:AH1035">
    <cfRule type="expression" dxfId="18" priority="2">
      <formula>$E35=""</formula>
    </cfRule>
    <cfRule type="expression" dxfId="17" priority="3">
      <formula>ISNA($E35)</formula>
    </cfRule>
  </conditionalFormatting>
  <dataValidations count="8">
    <dataValidation type="custom" allowBlank="1" showInputMessage="1" showErrorMessage="1" error="有關年齡組別不設此項目" sqref="V35:V1035" xr:uid="{9EA91F9B-3FB5-F841-87E3-E63AA54D6F9C}">
      <formula1>$H35="M"</formula1>
    </dataValidation>
    <dataValidation type="custom" allowBlank="1" showInputMessage="1" showErrorMessage="1" error="有關年齡組別不設此項目" sqref="W35:W1035" xr:uid="{B2599172-2D5D-F14E-96CA-0260EEC307B0}">
      <formula1>$H35="F"</formula1>
    </dataValidation>
    <dataValidation type="custom" allowBlank="1" showInputMessage="1" showErrorMessage="1" error="有關年齡組別不設此項目" sqref="L35:L1035" xr:uid="{F915AE64-B0ED-CD49-B9D3-A27509904790}">
      <formula1>OR($E35="MO",$E35="MA",$E35="MB",$E35="MC")</formula1>
    </dataValidation>
    <dataValidation type="custom" allowBlank="1" showInputMessage="1" showErrorMessage="1" error="有關年齡組別不設此項目" sqref="M35:M1035" xr:uid="{9E209AD4-104B-5241-B0BF-7510C2EE785C}">
      <formula1>OR($E35="MD",$E35="FA",$E35="FB",$E35="FC",$E35="FD",$E35="FO")</formula1>
    </dataValidation>
    <dataValidation type="custom" allowBlank="1" showInputMessage="1" showErrorMessage="1" sqref="X35:AB1035 AE35:AE1035 S35:U1035" xr:uid="{0D5D6A8E-E149-5942-90BC-92BEE29051DE}">
      <formula1>OR($E$35&lt;&gt;"",$E$35&lt;&gt;"#N/A")</formula1>
    </dataValidation>
    <dataValidation type="custom" allowBlank="1" showInputMessage="1" showErrorMessage="1" sqref="N35:R1035" xr:uid="{B11BEE2C-EFBF-FD42-8E18-35E0D97E3E3B}">
      <formula1>OR($E35&lt;&gt;"",$E35&lt;&gt;"#N/A")</formula1>
    </dataValidation>
    <dataValidation type="custom" allowBlank="1" showInputMessage="1" showErrorMessage="1" sqref="AC35:AD1035" xr:uid="{E166D4BB-A7A8-6843-8E54-3190C5AB76CB}">
      <formula1>$I35&lt;$D$10</formula1>
    </dataValidation>
    <dataValidation type="custom" allowBlank="1" showInputMessage="1" showErrorMessage="1" errorTitle="輸入錯誤" error="請輸入正確電郵地址" sqref="AM426" xr:uid="{5F90E277-877C-FB42-98DF-02E9480BF09E}">
      <formula1>ISNUMBER(MATCH("*@*.?*",AM426,0))</formula1>
    </dataValidation>
  </dataValidations>
  <hyperlinks>
    <hyperlink ref="AK33" r:id="rId1" display="http://www.tcaa.com.hk/wordpress/wp-content/uploads/2022/12/2022-TCAA-Member-Master-List.pdf" xr:uid="{505AB783-B36C-C24B-A283-F5E6475C6BC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83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ignoredErrors>
    <ignoredError sqref="AF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30B-7C23-E14E-B5C0-277B93B09F93}">
  <sheetPr codeName="工作表3">
    <pageSetUpPr fitToPage="1"/>
  </sheetPr>
  <dimension ref="A1:AT1035"/>
  <sheetViews>
    <sheetView tabSelected="1" topLeftCell="D1" zoomScale="75" zoomScaleNormal="75" zoomScalePageLayoutView="85" workbookViewId="0">
      <pane ySplit="34" topLeftCell="A35" activePane="bottomLeft" state="frozen"/>
      <selection activeCell="G41" sqref="G41"/>
      <selection pane="bottomLeft" activeCell="F35" sqref="F35"/>
    </sheetView>
  </sheetViews>
  <sheetFormatPr baseColWidth="10" defaultColWidth="10.6640625" defaultRowHeight="15"/>
  <cols>
    <col min="1" max="1" width="0" style="153" hidden="1" customWidth="1"/>
    <col min="2" max="3" width="10.6640625" style="228" hidden="1" customWidth="1"/>
    <col min="4" max="5" width="10.33203125" style="153" bestFit="1" customWidth="1"/>
    <col min="6" max="6" width="11.5" style="153" customWidth="1"/>
    <col min="7" max="7" width="24.5" style="228" customWidth="1"/>
    <col min="8" max="8" width="12.6640625" style="228" customWidth="1"/>
    <col min="9" max="9" width="10.6640625" style="228"/>
    <col min="10" max="10" width="17.5" style="2" bestFit="1" customWidth="1"/>
    <col min="11" max="19" width="10.6640625" style="228"/>
    <col min="20" max="20" width="10.6640625" style="228" customWidth="1"/>
    <col min="21" max="21" width="15.6640625" style="228" customWidth="1"/>
    <col min="22" max="22" width="11.1640625" style="228" customWidth="1"/>
    <col min="23" max="23" width="15.33203125" style="265" customWidth="1"/>
    <col min="24" max="24" width="16.5" style="228" customWidth="1"/>
    <col min="25" max="25" width="26.6640625" style="260" customWidth="1"/>
    <col min="26" max="26" width="20.6640625" style="228" customWidth="1"/>
    <col min="27" max="27" width="21.6640625" style="228" customWidth="1"/>
    <col min="28" max="28" width="18.1640625" style="228" customWidth="1"/>
    <col min="29" max="29" width="14.1640625" style="266" bestFit="1" customWidth="1"/>
    <col min="30" max="30" width="14.1640625" style="15" bestFit="1" customWidth="1"/>
    <col min="31" max="31" width="13.83203125" style="27" customWidth="1"/>
    <col min="32" max="32" width="12.5" style="267" customWidth="1"/>
    <col min="33" max="33" width="10.6640625" style="153" hidden="1" customWidth="1"/>
    <col min="34" max="34" width="9.6640625" style="268" hidden="1" customWidth="1"/>
    <col min="35" max="35" width="19.83203125" style="267" hidden="1" customWidth="1"/>
    <col min="36" max="36" width="29.5" style="153" customWidth="1"/>
    <col min="37" max="37" width="10.6640625" style="153"/>
    <col min="38" max="38" width="18.83203125" style="153" hidden="1" customWidth="1"/>
    <col min="39" max="39" width="14.5" style="153" hidden="1" customWidth="1"/>
    <col min="40" max="40" width="14.6640625" style="153" hidden="1" customWidth="1"/>
    <col min="41" max="41" width="29.83203125" style="228" hidden="1" customWidth="1"/>
    <col min="42" max="42" width="21.1640625" style="228" hidden="1" customWidth="1"/>
    <col min="43" max="43" width="17.33203125" style="228" hidden="1" customWidth="1"/>
    <col min="44" max="44" width="26" style="153" hidden="1" customWidth="1"/>
    <col min="45" max="45" width="23.33203125" style="153" hidden="1" customWidth="1"/>
    <col min="46" max="46" width="12.1640625" style="153" hidden="1" customWidth="1"/>
    <col min="47" max="47" width="0" style="153" hidden="1" customWidth="1"/>
    <col min="48" max="16384" width="10.6640625" style="153"/>
  </cols>
  <sheetData>
    <row r="1" spans="1:43">
      <c r="A1" s="146"/>
      <c r="B1" s="147"/>
      <c r="C1" s="147"/>
      <c r="D1" s="146"/>
      <c r="E1" s="146"/>
      <c r="F1" s="146"/>
      <c r="G1" s="147"/>
      <c r="H1" s="147"/>
      <c r="I1" s="147"/>
      <c r="J1" s="148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9"/>
      <c r="X1" s="147"/>
      <c r="Y1" s="185"/>
      <c r="Z1" s="147"/>
      <c r="AA1" s="147"/>
      <c r="AB1" s="147"/>
      <c r="AC1" s="150"/>
      <c r="AD1" s="33"/>
      <c r="AE1" s="20"/>
      <c r="AF1" s="151"/>
      <c r="AG1" s="146"/>
      <c r="AH1" s="152"/>
      <c r="AI1" s="151"/>
      <c r="AJ1" s="146"/>
      <c r="AK1" s="146"/>
    </row>
    <row r="2" spans="1:43" ht="25">
      <c r="A2" s="146"/>
      <c r="B2" s="147"/>
      <c r="C2" s="154">
        <v>2023</v>
      </c>
      <c r="D2" s="146" t="s">
        <v>207</v>
      </c>
      <c r="E2" s="146"/>
      <c r="F2" s="146"/>
      <c r="G2" s="147"/>
      <c r="H2" s="50" t="str">
        <f>'公開及青年組 Open &amp; Junior'!H2</f>
        <v>2023 公民鑽禧田徑錦標賽</v>
      </c>
      <c r="I2" s="146"/>
      <c r="J2" s="42"/>
      <c r="K2" s="146"/>
      <c r="L2" s="155" t="s">
        <v>18</v>
      </c>
      <c r="M2" s="147"/>
      <c r="N2" s="146"/>
      <c r="O2" s="147"/>
      <c r="P2" s="147"/>
      <c r="Q2" s="147"/>
      <c r="R2" s="147"/>
      <c r="S2" s="147"/>
      <c r="T2" s="147"/>
      <c r="U2" s="147"/>
      <c r="V2" s="147"/>
      <c r="W2" s="149"/>
      <c r="X2" s="147"/>
      <c r="Y2" s="185"/>
      <c r="Z2" s="147"/>
      <c r="AA2" s="147"/>
      <c r="AB2" s="147"/>
      <c r="AC2" s="150"/>
      <c r="AD2" s="33"/>
      <c r="AE2" s="20"/>
      <c r="AF2" s="151"/>
      <c r="AG2" s="146"/>
      <c r="AH2" s="152"/>
      <c r="AI2" s="151"/>
      <c r="AJ2" s="146"/>
      <c r="AK2" s="146"/>
    </row>
    <row r="3" spans="1:43">
      <c r="A3" s="146"/>
      <c r="B3" s="147"/>
      <c r="C3" s="147" t="s">
        <v>123</v>
      </c>
      <c r="D3" s="156" t="s">
        <v>29</v>
      </c>
      <c r="E3" s="157" t="s">
        <v>114</v>
      </c>
      <c r="F3" s="158" t="s">
        <v>115</v>
      </c>
      <c r="G3" s="147"/>
      <c r="H3" s="323" t="str">
        <f>'公開及青年組 Open &amp; Junior'!H3</f>
        <v>地點：</v>
      </c>
      <c r="I3" s="146" t="str">
        <f>'公開及青年組 Open &amp; Junior'!I3</f>
        <v>灣仔運動場</v>
      </c>
      <c r="J3" s="42"/>
      <c r="K3" s="146"/>
      <c r="L3" s="147"/>
      <c r="M3" s="147"/>
      <c r="N3" s="159"/>
      <c r="O3" s="147"/>
      <c r="P3" s="147"/>
      <c r="Q3" s="147"/>
      <c r="R3" s="147"/>
      <c r="S3" s="147"/>
      <c r="T3" s="147"/>
      <c r="U3" s="147"/>
      <c r="V3" s="147"/>
      <c r="W3" s="149"/>
      <c r="X3" s="147"/>
      <c r="Y3" s="185"/>
      <c r="Z3" s="147"/>
      <c r="AA3" s="147"/>
      <c r="AB3" s="147"/>
      <c r="AC3" s="150"/>
      <c r="AD3" s="33"/>
      <c r="AE3" s="20"/>
      <c r="AF3" s="151"/>
      <c r="AG3" s="146"/>
      <c r="AH3" s="152"/>
      <c r="AI3" s="151"/>
      <c r="AJ3" s="146"/>
      <c r="AK3" s="146"/>
    </row>
    <row r="4" spans="1:43">
      <c r="A4" s="146"/>
      <c r="B4" s="147">
        <f>$C$2-C4</f>
        <v>11</v>
      </c>
      <c r="C4" s="43">
        <f>$C$2-11</f>
        <v>2012</v>
      </c>
      <c r="D4" s="160">
        <f t="shared" ref="D4:D9" si="0">$C4</f>
        <v>2012</v>
      </c>
      <c r="E4" s="147" t="s">
        <v>28</v>
      </c>
      <c r="F4" s="161" t="s">
        <v>12</v>
      </c>
      <c r="G4" s="147"/>
      <c r="H4" s="323" t="s">
        <v>198</v>
      </c>
      <c r="I4" s="146" t="s">
        <v>199</v>
      </c>
      <c r="J4" s="42"/>
      <c r="K4" s="146"/>
      <c r="L4" s="147"/>
      <c r="M4" s="147"/>
      <c r="N4" s="159"/>
      <c r="O4" s="147"/>
      <c r="P4" s="147"/>
      <c r="Q4" s="147"/>
      <c r="R4" s="147"/>
      <c r="S4" s="147"/>
      <c r="T4" s="147"/>
      <c r="U4" s="147"/>
      <c r="V4" s="147"/>
      <c r="W4" s="149"/>
      <c r="X4" s="147"/>
      <c r="Y4" s="185"/>
      <c r="Z4" s="147"/>
      <c r="AA4" s="147"/>
      <c r="AB4" s="147"/>
      <c r="AC4" s="150"/>
      <c r="AD4" s="33"/>
      <c r="AE4" s="20"/>
      <c r="AF4" s="151"/>
      <c r="AG4" s="146"/>
      <c r="AH4" s="152"/>
      <c r="AI4" s="151"/>
      <c r="AJ4" s="146"/>
      <c r="AK4" s="146"/>
    </row>
    <row r="5" spans="1:43">
      <c r="A5" s="146"/>
      <c r="B5" s="147">
        <f t="shared" ref="B5:B9" si="1">$C$2-C5</f>
        <v>10</v>
      </c>
      <c r="C5" s="43">
        <f>$C$2-10</f>
        <v>2013</v>
      </c>
      <c r="D5" s="160">
        <f t="shared" si="0"/>
        <v>2013</v>
      </c>
      <c r="E5" s="147" t="s">
        <v>27</v>
      </c>
      <c r="F5" s="161" t="s">
        <v>26</v>
      </c>
      <c r="G5" s="147"/>
      <c r="H5" s="146"/>
      <c r="I5" s="146"/>
      <c r="J5" s="42"/>
      <c r="K5" s="146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9"/>
      <c r="X5" s="147"/>
      <c r="Y5" s="185"/>
      <c r="Z5" s="147"/>
      <c r="AA5" s="147"/>
      <c r="AB5" s="147"/>
      <c r="AC5" s="150"/>
      <c r="AD5" s="33"/>
      <c r="AE5" s="20"/>
      <c r="AF5" s="151"/>
      <c r="AG5" s="146"/>
      <c r="AH5" s="152"/>
      <c r="AI5" s="151"/>
      <c r="AJ5" s="146"/>
      <c r="AK5" s="146"/>
    </row>
    <row r="6" spans="1:43">
      <c r="A6" s="146"/>
      <c r="B6" s="147">
        <f t="shared" si="1"/>
        <v>9</v>
      </c>
      <c r="C6" s="43">
        <f>$C$2-9</f>
        <v>2014</v>
      </c>
      <c r="D6" s="160">
        <f t="shared" si="0"/>
        <v>2014</v>
      </c>
      <c r="E6" s="147" t="s">
        <v>25</v>
      </c>
      <c r="F6" s="161" t="s">
        <v>24</v>
      </c>
      <c r="G6" s="61" t="s">
        <v>70</v>
      </c>
      <c r="H6" s="146"/>
      <c r="I6" s="146"/>
      <c r="J6" s="42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9"/>
      <c r="X6" s="147"/>
      <c r="Y6" s="185"/>
      <c r="Z6" s="147"/>
      <c r="AA6" s="147"/>
      <c r="AB6" s="147"/>
      <c r="AC6" s="150"/>
      <c r="AD6" s="33"/>
      <c r="AE6" s="20"/>
      <c r="AF6" s="151"/>
      <c r="AG6" s="146"/>
      <c r="AH6" s="152"/>
      <c r="AI6" s="151"/>
      <c r="AJ6" s="146"/>
      <c r="AK6" s="146"/>
    </row>
    <row r="7" spans="1:43">
      <c r="A7" s="146"/>
      <c r="B7" s="147">
        <f t="shared" si="1"/>
        <v>8</v>
      </c>
      <c r="C7" s="43">
        <f>$C$2-8</f>
        <v>2015</v>
      </c>
      <c r="D7" s="160">
        <f t="shared" si="0"/>
        <v>2015</v>
      </c>
      <c r="E7" s="147" t="s">
        <v>23</v>
      </c>
      <c r="F7" s="161" t="s">
        <v>9</v>
      </c>
      <c r="G7" s="61" t="s">
        <v>158</v>
      </c>
      <c r="H7" s="146"/>
      <c r="I7" s="146"/>
      <c r="J7" s="42"/>
      <c r="K7" s="146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9"/>
      <c r="X7" s="147"/>
      <c r="Y7" s="185"/>
      <c r="Z7" s="147"/>
      <c r="AA7" s="147"/>
      <c r="AB7" s="147"/>
      <c r="AC7" s="150"/>
      <c r="AD7" s="33"/>
      <c r="AE7" s="20"/>
      <c r="AF7" s="151"/>
      <c r="AG7" s="146"/>
      <c r="AH7" s="152"/>
      <c r="AI7" s="151"/>
      <c r="AJ7" s="146"/>
      <c r="AK7" s="146"/>
    </row>
    <row r="8" spans="1:43">
      <c r="A8" s="146"/>
      <c r="B8" s="147">
        <f t="shared" si="1"/>
        <v>7</v>
      </c>
      <c r="C8" s="43">
        <f>$C$2-7</f>
        <v>2016</v>
      </c>
      <c r="D8" s="160">
        <f t="shared" si="0"/>
        <v>2016</v>
      </c>
      <c r="E8" s="147" t="s">
        <v>22</v>
      </c>
      <c r="F8" s="161" t="s">
        <v>21</v>
      </c>
      <c r="G8" s="61" t="s">
        <v>159</v>
      </c>
      <c r="H8" s="146"/>
      <c r="I8" s="146"/>
      <c r="J8" s="42"/>
      <c r="K8" s="146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9"/>
      <c r="X8" s="147"/>
      <c r="Y8" s="185"/>
      <c r="Z8" s="147"/>
      <c r="AA8" s="147"/>
      <c r="AB8" s="147"/>
      <c r="AC8" s="150"/>
      <c r="AD8" s="33"/>
      <c r="AE8" s="20"/>
      <c r="AF8" s="151"/>
      <c r="AG8" s="146"/>
      <c r="AH8" s="152"/>
      <c r="AI8" s="151"/>
      <c r="AJ8" s="146"/>
      <c r="AK8" s="146"/>
    </row>
    <row r="9" spans="1:43" s="172" customFormat="1" ht="15" customHeight="1">
      <c r="A9" s="162"/>
      <c r="B9" s="147">
        <f t="shared" si="1"/>
        <v>6</v>
      </c>
      <c r="C9" s="43">
        <f>$C$2-6</f>
        <v>2017</v>
      </c>
      <c r="D9" s="163">
        <f t="shared" si="0"/>
        <v>2017</v>
      </c>
      <c r="E9" s="164" t="s">
        <v>20</v>
      </c>
      <c r="F9" s="165" t="s">
        <v>19</v>
      </c>
      <c r="G9" s="48" t="s">
        <v>43</v>
      </c>
      <c r="H9" s="166"/>
      <c r="I9" s="162"/>
      <c r="J9" s="42"/>
      <c r="K9" s="166"/>
      <c r="L9" s="166"/>
      <c r="M9" s="167"/>
      <c r="N9" s="166"/>
      <c r="O9" s="166"/>
      <c r="P9" s="166"/>
      <c r="Q9" s="166"/>
      <c r="R9" s="166"/>
      <c r="S9" s="166"/>
      <c r="T9" s="166"/>
      <c r="U9" s="166"/>
      <c r="V9" s="166"/>
      <c r="W9" s="168"/>
      <c r="X9" s="166"/>
      <c r="Y9" s="185"/>
      <c r="Z9" s="166"/>
      <c r="AA9" s="166"/>
      <c r="AB9" s="166"/>
      <c r="AC9" s="169"/>
      <c r="AD9" s="34"/>
      <c r="AE9" s="21"/>
      <c r="AF9" s="170"/>
      <c r="AG9" s="162"/>
      <c r="AH9" s="171"/>
      <c r="AI9" s="170"/>
      <c r="AJ9" s="162"/>
      <c r="AK9" s="162"/>
      <c r="AO9" s="177"/>
      <c r="AP9" s="177"/>
      <c r="AQ9" s="177"/>
    </row>
    <row r="10" spans="1:43" s="172" customFormat="1" ht="25">
      <c r="A10" s="162"/>
      <c r="B10" s="166"/>
      <c r="C10" s="43"/>
      <c r="D10" s="162"/>
      <c r="E10" s="173"/>
      <c r="F10" s="166"/>
      <c r="G10" s="174" t="s">
        <v>160</v>
      </c>
      <c r="H10" s="166"/>
      <c r="I10" s="162"/>
      <c r="J10" s="42"/>
      <c r="K10" s="166"/>
      <c r="L10" s="166"/>
      <c r="M10" s="167"/>
      <c r="N10" s="166"/>
      <c r="O10" s="166"/>
      <c r="P10" s="166"/>
      <c r="Q10" s="166"/>
      <c r="R10" s="166"/>
      <c r="S10" s="166"/>
      <c r="T10" s="166"/>
      <c r="U10" s="166"/>
      <c r="V10" s="166"/>
      <c r="W10" s="168"/>
      <c r="X10" s="166"/>
      <c r="Y10" s="185"/>
      <c r="Z10" s="175"/>
      <c r="AA10" s="166"/>
      <c r="AB10" s="166"/>
      <c r="AC10" s="169"/>
      <c r="AD10" s="10"/>
      <c r="AE10" s="22"/>
      <c r="AF10" s="170"/>
      <c r="AG10" s="162"/>
      <c r="AH10" s="171"/>
      <c r="AI10" s="170"/>
      <c r="AJ10" s="162"/>
      <c r="AK10" s="162"/>
      <c r="AO10" s="177"/>
      <c r="AP10" s="177"/>
      <c r="AQ10" s="177"/>
    </row>
    <row r="11" spans="1:43" s="172" customFormat="1" ht="15" customHeight="1">
      <c r="A11" s="162"/>
      <c r="B11" s="166"/>
      <c r="C11" s="43"/>
      <c r="D11" s="162"/>
      <c r="E11" s="173"/>
      <c r="F11" s="166"/>
      <c r="G11" s="176" t="s">
        <v>179</v>
      </c>
      <c r="H11" s="166"/>
      <c r="I11" s="162"/>
      <c r="J11" s="42"/>
      <c r="K11" s="166"/>
      <c r="L11" s="166"/>
      <c r="M11" s="167"/>
      <c r="N11" s="166"/>
      <c r="O11" s="166"/>
      <c r="P11" s="166"/>
      <c r="Q11" s="166"/>
      <c r="R11" s="166"/>
      <c r="S11" s="166"/>
      <c r="T11" s="166"/>
      <c r="U11" s="166"/>
      <c r="V11" s="166"/>
      <c r="W11" s="168"/>
      <c r="X11" s="166"/>
      <c r="Y11" s="185"/>
      <c r="Z11" s="175"/>
      <c r="AA11" s="166"/>
      <c r="AB11" s="166"/>
      <c r="AC11" s="169"/>
      <c r="AD11" s="10"/>
      <c r="AE11" s="22"/>
      <c r="AF11" s="170"/>
      <c r="AG11" s="162"/>
      <c r="AH11" s="171"/>
      <c r="AI11" s="170"/>
      <c r="AJ11" s="162"/>
      <c r="AK11" s="162"/>
      <c r="AO11" s="177"/>
      <c r="AP11" s="177"/>
      <c r="AQ11" s="177"/>
    </row>
    <row r="12" spans="1:43" s="172" customFormat="1" ht="15" hidden="1" customHeight="1">
      <c r="A12" s="162"/>
      <c r="B12" s="166"/>
      <c r="C12" s="177"/>
      <c r="D12" s="162"/>
      <c r="E12" s="173"/>
      <c r="F12" s="166"/>
      <c r="G12" s="178"/>
      <c r="H12" s="166"/>
      <c r="I12" s="162"/>
      <c r="J12" s="179" t="s">
        <v>88</v>
      </c>
      <c r="K12" s="180">
        <f t="shared" ref="K12:S23" si="2">COUNTIFS(K$35:K$1035,K$33,$E$35:$E$1035,$J12)</f>
        <v>0</v>
      </c>
      <c r="L12" s="180">
        <f t="shared" si="2"/>
        <v>0</v>
      </c>
      <c r="M12" s="180">
        <f t="shared" si="2"/>
        <v>0</v>
      </c>
      <c r="N12" s="180">
        <f t="shared" si="2"/>
        <v>0</v>
      </c>
      <c r="O12" s="180">
        <f t="shared" si="2"/>
        <v>0</v>
      </c>
      <c r="P12" s="180">
        <f t="shared" si="2"/>
        <v>0</v>
      </c>
      <c r="Q12" s="180">
        <f t="shared" si="2"/>
        <v>0</v>
      </c>
      <c r="R12" s="180">
        <f t="shared" si="2"/>
        <v>0</v>
      </c>
      <c r="S12" s="180">
        <f t="shared" si="2"/>
        <v>0</v>
      </c>
      <c r="T12" s="180">
        <f>COUNTIFS($E$35:$E$1034,J12,$AE$35:$AE$1034,"?*")</f>
        <v>0</v>
      </c>
      <c r="U12" s="166" t="str">
        <f>VLOOKUP($J12,$E$35:$AE$1035,1)</f>
        <v/>
      </c>
      <c r="V12" s="166"/>
      <c r="W12" s="166"/>
      <c r="X12" s="166"/>
      <c r="Y12" s="185"/>
      <c r="Z12" s="175"/>
      <c r="AA12" s="166"/>
      <c r="AB12" s="166"/>
      <c r="AC12" s="169"/>
      <c r="AD12" s="10"/>
      <c r="AE12" s="22"/>
      <c r="AF12" s="170"/>
      <c r="AG12" s="162"/>
      <c r="AH12" s="171"/>
      <c r="AI12" s="170"/>
      <c r="AJ12" s="162"/>
      <c r="AK12" s="162"/>
      <c r="AO12" s="177"/>
      <c r="AP12" s="177"/>
      <c r="AQ12" s="177"/>
    </row>
    <row r="13" spans="1:43" s="172" customFormat="1" ht="15" hidden="1" customHeight="1">
      <c r="A13" s="162"/>
      <c r="B13" s="166"/>
      <c r="C13" s="177"/>
      <c r="D13" s="162"/>
      <c r="E13" s="173"/>
      <c r="F13" s="166"/>
      <c r="G13" s="178"/>
      <c r="H13" s="166"/>
      <c r="I13" s="162"/>
      <c r="J13" s="179" t="s">
        <v>89</v>
      </c>
      <c r="K13" s="180">
        <f t="shared" si="2"/>
        <v>0</v>
      </c>
      <c r="L13" s="180">
        <f t="shared" si="2"/>
        <v>0</v>
      </c>
      <c r="M13" s="180">
        <f t="shared" si="2"/>
        <v>0</v>
      </c>
      <c r="N13" s="180">
        <f t="shared" si="2"/>
        <v>0</v>
      </c>
      <c r="O13" s="180">
        <f t="shared" si="2"/>
        <v>0</v>
      </c>
      <c r="P13" s="180">
        <f t="shared" si="2"/>
        <v>0</v>
      </c>
      <c r="Q13" s="180">
        <f t="shared" si="2"/>
        <v>0</v>
      </c>
      <c r="R13" s="180">
        <f t="shared" si="2"/>
        <v>0</v>
      </c>
      <c r="S13" s="180">
        <f t="shared" si="2"/>
        <v>0</v>
      </c>
      <c r="T13" s="180">
        <f t="shared" ref="T13:T23" si="3">COUNTIFS($E$35:$E$1034,J13,$AE$35:$AE$1034,"?*")</f>
        <v>0</v>
      </c>
      <c r="U13" s="166"/>
      <c r="V13" s="166"/>
      <c r="W13" s="166"/>
      <c r="X13" s="166"/>
      <c r="Y13" s="185"/>
      <c r="Z13" s="175"/>
      <c r="AA13" s="166"/>
      <c r="AB13" s="166"/>
      <c r="AC13" s="169"/>
      <c r="AD13" s="10"/>
      <c r="AE13" s="22"/>
      <c r="AF13" s="170"/>
      <c r="AG13" s="162"/>
      <c r="AH13" s="171"/>
      <c r="AI13" s="170"/>
      <c r="AJ13" s="162"/>
      <c r="AK13" s="162"/>
      <c r="AO13" s="177"/>
      <c r="AP13" s="177"/>
      <c r="AQ13" s="177"/>
    </row>
    <row r="14" spans="1:43" s="172" customFormat="1" ht="15" hidden="1" customHeight="1">
      <c r="A14" s="162"/>
      <c r="B14" s="166"/>
      <c r="C14" s="177"/>
      <c r="D14" s="162"/>
      <c r="E14" s="173"/>
      <c r="F14" s="166"/>
      <c r="G14" s="178"/>
      <c r="H14" s="166"/>
      <c r="I14" s="162"/>
      <c r="J14" s="179" t="s">
        <v>90</v>
      </c>
      <c r="K14" s="180">
        <f t="shared" si="2"/>
        <v>0</v>
      </c>
      <c r="L14" s="180">
        <f t="shared" si="2"/>
        <v>0</v>
      </c>
      <c r="M14" s="180">
        <f t="shared" si="2"/>
        <v>0</v>
      </c>
      <c r="N14" s="180">
        <f t="shared" si="2"/>
        <v>0</v>
      </c>
      <c r="O14" s="180">
        <f t="shared" si="2"/>
        <v>0</v>
      </c>
      <c r="P14" s="180">
        <f t="shared" si="2"/>
        <v>0</v>
      </c>
      <c r="Q14" s="180">
        <f t="shared" si="2"/>
        <v>0</v>
      </c>
      <c r="R14" s="180">
        <f t="shared" si="2"/>
        <v>0</v>
      </c>
      <c r="S14" s="180">
        <f t="shared" si="2"/>
        <v>0</v>
      </c>
      <c r="T14" s="180">
        <f t="shared" si="3"/>
        <v>0</v>
      </c>
      <c r="U14" s="166"/>
      <c r="V14" s="166"/>
      <c r="W14" s="166"/>
      <c r="X14" s="166"/>
      <c r="Y14" s="185"/>
      <c r="Z14" s="175"/>
      <c r="AA14" s="166"/>
      <c r="AB14" s="166"/>
      <c r="AC14" s="169"/>
      <c r="AD14" s="10"/>
      <c r="AE14" s="22"/>
      <c r="AF14" s="170"/>
      <c r="AG14" s="162"/>
      <c r="AH14" s="171"/>
      <c r="AI14" s="170"/>
      <c r="AJ14" s="162"/>
      <c r="AK14" s="162"/>
      <c r="AO14" s="177"/>
      <c r="AP14" s="177"/>
      <c r="AQ14" s="177"/>
    </row>
    <row r="15" spans="1:43" s="172" customFormat="1" ht="15" hidden="1" customHeight="1">
      <c r="A15" s="162"/>
      <c r="B15" s="166"/>
      <c r="C15" s="177"/>
      <c r="D15" s="162"/>
      <c r="E15" s="173"/>
      <c r="F15" s="166"/>
      <c r="G15" s="178"/>
      <c r="H15" s="166"/>
      <c r="I15" s="162"/>
      <c r="J15" s="179" t="s">
        <v>91</v>
      </c>
      <c r="K15" s="180">
        <f t="shared" si="2"/>
        <v>0</v>
      </c>
      <c r="L15" s="180">
        <f t="shared" si="2"/>
        <v>0</v>
      </c>
      <c r="M15" s="180">
        <f t="shared" si="2"/>
        <v>0</v>
      </c>
      <c r="N15" s="180">
        <f t="shared" si="2"/>
        <v>0</v>
      </c>
      <c r="O15" s="180">
        <f t="shared" si="2"/>
        <v>0</v>
      </c>
      <c r="P15" s="180">
        <f t="shared" si="2"/>
        <v>0</v>
      </c>
      <c r="Q15" s="180">
        <f t="shared" si="2"/>
        <v>0</v>
      </c>
      <c r="R15" s="180">
        <f t="shared" si="2"/>
        <v>0</v>
      </c>
      <c r="S15" s="180">
        <f t="shared" si="2"/>
        <v>0</v>
      </c>
      <c r="T15" s="180">
        <f t="shared" si="3"/>
        <v>0</v>
      </c>
      <c r="U15" s="166"/>
      <c r="V15" s="166"/>
      <c r="W15" s="166"/>
      <c r="X15" s="166"/>
      <c r="Y15" s="185"/>
      <c r="Z15" s="175"/>
      <c r="AA15" s="166"/>
      <c r="AB15" s="166"/>
      <c r="AC15" s="169"/>
      <c r="AD15" s="10"/>
      <c r="AE15" s="22"/>
      <c r="AF15" s="170"/>
      <c r="AG15" s="162"/>
      <c r="AH15" s="171"/>
      <c r="AI15" s="170"/>
      <c r="AJ15" s="162"/>
      <c r="AK15" s="162"/>
      <c r="AO15" s="177"/>
      <c r="AP15" s="177"/>
      <c r="AQ15" s="177"/>
    </row>
    <row r="16" spans="1:43" s="172" customFormat="1" ht="15" hidden="1" customHeight="1">
      <c r="A16" s="162"/>
      <c r="B16" s="166"/>
      <c r="C16" s="177"/>
      <c r="D16" s="162"/>
      <c r="E16" s="173"/>
      <c r="F16" s="166"/>
      <c r="G16" s="178"/>
      <c r="H16" s="166"/>
      <c r="I16" s="162"/>
      <c r="J16" s="179" t="s">
        <v>92</v>
      </c>
      <c r="K16" s="180">
        <f t="shared" si="2"/>
        <v>0</v>
      </c>
      <c r="L16" s="180">
        <f t="shared" si="2"/>
        <v>0</v>
      </c>
      <c r="M16" s="180">
        <f t="shared" si="2"/>
        <v>0</v>
      </c>
      <c r="N16" s="180">
        <f t="shared" si="2"/>
        <v>0</v>
      </c>
      <c r="O16" s="180">
        <f t="shared" si="2"/>
        <v>0</v>
      </c>
      <c r="P16" s="180">
        <f t="shared" si="2"/>
        <v>0</v>
      </c>
      <c r="Q16" s="180">
        <f t="shared" si="2"/>
        <v>0</v>
      </c>
      <c r="R16" s="180">
        <f t="shared" si="2"/>
        <v>0</v>
      </c>
      <c r="S16" s="180">
        <f t="shared" si="2"/>
        <v>0</v>
      </c>
      <c r="T16" s="180">
        <f t="shared" si="3"/>
        <v>0</v>
      </c>
      <c r="U16" s="166"/>
      <c r="V16" s="166"/>
      <c r="W16" s="166"/>
      <c r="X16" s="166"/>
      <c r="Y16" s="185"/>
      <c r="Z16" s="175"/>
      <c r="AA16" s="166"/>
      <c r="AB16" s="166"/>
      <c r="AC16" s="169"/>
      <c r="AD16" s="10"/>
      <c r="AE16" s="22"/>
      <c r="AF16" s="170"/>
      <c r="AG16" s="162"/>
      <c r="AH16" s="171"/>
      <c r="AI16" s="170"/>
      <c r="AJ16" s="162"/>
      <c r="AK16" s="162"/>
      <c r="AO16" s="177"/>
      <c r="AP16" s="177"/>
      <c r="AQ16" s="177"/>
    </row>
    <row r="17" spans="1:43" s="172" customFormat="1" ht="15" hidden="1" customHeight="1">
      <c r="A17" s="162"/>
      <c r="B17" s="166"/>
      <c r="C17" s="177"/>
      <c r="D17" s="162"/>
      <c r="E17" s="173"/>
      <c r="F17" s="166"/>
      <c r="G17" s="178"/>
      <c r="H17" s="166"/>
      <c r="I17" s="162"/>
      <c r="J17" s="179" t="s">
        <v>93</v>
      </c>
      <c r="K17" s="180">
        <f t="shared" si="2"/>
        <v>0</v>
      </c>
      <c r="L17" s="180">
        <f t="shared" si="2"/>
        <v>0</v>
      </c>
      <c r="M17" s="180">
        <f t="shared" si="2"/>
        <v>0</v>
      </c>
      <c r="N17" s="180">
        <f t="shared" si="2"/>
        <v>0</v>
      </c>
      <c r="O17" s="180">
        <f t="shared" si="2"/>
        <v>0</v>
      </c>
      <c r="P17" s="180">
        <f t="shared" si="2"/>
        <v>0</v>
      </c>
      <c r="Q17" s="180">
        <f t="shared" si="2"/>
        <v>0</v>
      </c>
      <c r="R17" s="180">
        <f t="shared" si="2"/>
        <v>0</v>
      </c>
      <c r="S17" s="180">
        <f t="shared" si="2"/>
        <v>0</v>
      </c>
      <c r="T17" s="180">
        <f t="shared" si="3"/>
        <v>0</v>
      </c>
      <c r="U17" s="166"/>
      <c r="V17" s="166"/>
      <c r="W17" s="166"/>
      <c r="X17" s="166"/>
      <c r="Y17" s="185"/>
      <c r="Z17" s="175"/>
      <c r="AA17" s="166"/>
      <c r="AB17" s="166"/>
      <c r="AC17" s="169"/>
      <c r="AD17" s="10"/>
      <c r="AE17" s="22"/>
      <c r="AF17" s="170"/>
      <c r="AG17" s="162"/>
      <c r="AH17" s="171"/>
      <c r="AI17" s="170"/>
      <c r="AJ17" s="162"/>
      <c r="AK17" s="162"/>
      <c r="AO17" s="177"/>
      <c r="AP17" s="177"/>
      <c r="AQ17" s="177"/>
    </row>
    <row r="18" spans="1:43" s="172" customFormat="1" ht="15" hidden="1" customHeight="1">
      <c r="A18" s="162"/>
      <c r="B18" s="166"/>
      <c r="C18" s="177"/>
      <c r="D18" s="162"/>
      <c r="E18" s="173"/>
      <c r="F18" s="166"/>
      <c r="G18" s="178"/>
      <c r="H18" s="166"/>
      <c r="I18" s="162"/>
      <c r="J18" s="179" t="s">
        <v>94</v>
      </c>
      <c r="K18" s="180">
        <f t="shared" si="2"/>
        <v>0</v>
      </c>
      <c r="L18" s="180">
        <f t="shared" si="2"/>
        <v>0</v>
      </c>
      <c r="M18" s="180">
        <f t="shared" si="2"/>
        <v>0</v>
      </c>
      <c r="N18" s="180">
        <f t="shared" si="2"/>
        <v>0</v>
      </c>
      <c r="O18" s="180">
        <f t="shared" si="2"/>
        <v>0</v>
      </c>
      <c r="P18" s="180">
        <f t="shared" si="2"/>
        <v>0</v>
      </c>
      <c r="Q18" s="180">
        <f t="shared" si="2"/>
        <v>0</v>
      </c>
      <c r="R18" s="180">
        <f t="shared" si="2"/>
        <v>0</v>
      </c>
      <c r="S18" s="180">
        <f t="shared" si="2"/>
        <v>0</v>
      </c>
      <c r="T18" s="180">
        <f t="shared" si="3"/>
        <v>0</v>
      </c>
      <c r="U18" s="166"/>
      <c r="V18" s="166"/>
      <c r="W18" s="166"/>
      <c r="X18" s="166"/>
      <c r="Y18" s="185"/>
      <c r="Z18" s="175"/>
      <c r="AA18" s="166"/>
      <c r="AB18" s="166"/>
      <c r="AC18" s="169"/>
      <c r="AD18" s="10"/>
      <c r="AE18" s="22"/>
      <c r="AF18" s="170"/>
      <c r="AG18" s="162"/>
      <c r="AH18" s="171"/>
      <c r="AI18" s="170"/>
      <c r="AJ18" s="162"/>
      <c r="AK18" s="162"/>
      <c r="AO18" s="177"/>
      <c r="AP18" s="177"/>
      <c r="AQ18" s="177"/>
    </row>
    <row r="19" spans="1:43" s="172" customFormat="1" ht="15" hidden="1" customHeight="1">
      <c r="A19" s="162"/>
      <c r="B19" s="166"/>
      <c r="C19" s="177"/>
      <c r="D19" s="162"/>
      <c r="E19" s="173"/>
      <c r="F19" s="166"/>
      <c r="G19" s="178"/>
      <c r="H19" s="178"/>
      <c r="I19" s="178"/>
      <c r="J19" s="179" t="s">
        <v>95</v>
      </c>
      <c r="K19" s="180">
        <f t="shared" si="2"/>
        <v>0</v>
      </c>
      <c r="L19" s="180">
        <f t="shared" si="2"/>
        <v>0</v>
      </c>
      <c r="M19" s="180">
        <f t="shared" si="2"/>
        <v>0</v>
      </c>
      <c r="N19" s="180">
        <f t="shared" si="2"/>
        <v>0</v>
      </c>
      <c r="O19" s="180">
        <f t="shared" si="2"/>
        <v>0</v>
      </c>
      <c r="P19" s="180">
        <f t="shared" si="2"/>
        <v>0</v>
      </c>
      <c r="Q19" s="180">
        <f t="shared" si="2"/>
        <v>0</v>
      </c>
      <c r="R19" s="180">
        <f t="shared" si="2"/>
        <v>0</v>
      </c>
      <c r="S19" s="180">
        <f t="shared" si="2"/>
        <v>0</v>
      </c>
      <c r="T19" s="180">
        <f t="shared" si="3"/>
        <v>0</v>
      </c>
      <c r="U19" s="166"/>
      <c r="V19" s="166"/>
      <c r="W19" s="166"/>
      <c r="X19" s="166"/>
      <c r="Y19" s="185"/>
      <c r="Z19" s="175"/>
      <c r="AA19" s="166"/>
      <c r="AB19" s="166"/>
      <c r="AC19" s="169"/>
      <c r="AD19" s="10"/>
      <c r="AE19" s="22"/>
      <c r="AF19" s="170"/>
      <c r="AG19" s="162"/>
      <c r="AH19" s="171"/>
      <c r="AI19" s="170"/>
      <c r="AJ19" s="162"/>
      <c r="AK19" s="162"/>
      <c r="AO19" s="177"/>
      <c r="AP19" s="177"/>
      <c r="AQ19" s="177"/>
    </row>
    <row r="20" spans="1:43" s="172" customFormat="1" ht="15" hidden="1" customHeight="1">
      <c r="A20" s="162"/>
      <c r="B20" s="166"/>
      <c r="C20" s="177"/>
      <c r="D20" s="162"/>
      <c r="E20" s="173"/>
      <c r="F20" s="166"/>
      <c r="G20" s="178"/>
      <c r="H20" s="166"/>
      <c r="I20" s="162"/>
      <c r="J20" s="179" t="s">
        <v>96</v>
      </c>
      <c r="K20" s="180">
        <f t="shared" si="2"/>
        <v>0</v>
      </c>
      <c r="L20" s="180">
        <f t="shared" si="2"/>
        <v>0</v>
      </c>
      <c r="M20" s="180">
        <f t="shared" si="2"/>
        <v>0</v>
      </c>
      <c r="N20" s="180">
        <f t="shared" si="2"/>
        <v>0</v>
      </c>
      <c r="O20" s="180">
        <f t="shared" si="2"/>
        <v>0</v>
      </c>
      <c r="P20" s="180">
        <f t="shared" si="2"/>
        <v>0</v>
      </c>
      <c r="Q20" s="180">
        <f t="shared" si="2"/>
        <v>0</v>
      </c>
      <c r="R20" s="180">
        <f t="shared" si="2"/>
        <v>0</v>
      </c>
      <c r="S20" s="180">
        <f t="shared" si="2"/>
        <v>0</v>
      </c>
      <c r="T20" s="180">
        <f t="shared" si="3"/>
        <v>0</v>
      </c>
      <c r="U20" s="166"/>
      <c r="V20" s="166"/>
      <c r="W20" s="166"/>
      <c r="X20" s="166"/>
      <c r="Y20" s="185"/>
      <c r="Z20" s="175"/>
      <c r="AA20" s="166"/>
      <c r="AB20" s="166"/>
      <c r="AC20" s="169"/>
      <c r="AD20" s="10"/>
      <c r="AE20" s="22"/>
      <c r="AF20" s="170"/>
      <c r="AG20" s="162"/>
      <c r="AH20" s="171"/>
      <c r="AI20" s="170"/>
      <c r="AJ20" s="162"/>
      <c r="AK20" s="162"/>
      <c r="AO20" s="177"/>
      <c r="AP20" s="177"/>
      <c r="AQ20" s="177"/>
    </row>
    <row r="21" spans="1:43" s="172" customFormat="1" ht="15" hidden="1" customHeight="1">
      <c r="A21" s="162"/>
      <c r="B21" s="166"/>
      <c r="C21" s="177"/>
      <c r="D21" s="162"/>
      <c r="E21" s="173"/>
      <c r="F21" s="166"/>
      <c r="G21" s="178"/>
      <c r="H21" s="166"/>
      <c r="I21" s="162"/>
      <c r="J21" s="179" t="s">
        <v>97</v>
      </c>
      <c r="K21" s="180">
        <f t="shared" si="2"/>
        <v>0</v>
      </c>
      <c r="L21" s="180">
        <f t="shared" si="2"/>
        <v>0</v>
      </c>
      <c r="M21" s="180">
        <f t="shared" si="2"/>
        <v>0</v>
      </c>
      <c r="N21" s="180">
        <f t="shared" si="2"/>
        <v>0</v>
      </c>
      <c r="O21" s="180">
        <f t="shared" si="2"/>
        <v>0</v>
      </c>
      <c r="P21" s="180">
        <f t="shared" si="2"/>
        <v>0</v>
      </c>
      <c r="Q21" s="180">
        <f t="shared" si="2"/>
        <v>0</v>
      </c>
      <c r="R21" s="180">
        <f t="shared" si="2"/>
        <v>0</v>
      </c>
      <c r="S21" s="180">
        <f t="shared" si="2"/>
        <v>0</v>
      </c>
      <c r="T21" s="180">
        <f t="shared" si="3"/>
        <v>0</v>
      </c>
      <c r="U21" s="166"/>
      <c r="V21" s="166"/>
      <c r="W21" s="166"/>
      <c r="X21" s="166"/>
      <c r="Y21" s="185"/>
      <c r="Z21" s="175"/>
      <c r="AA21" s="166"/>
      <c r="AB21" s="166"/>
      <c r="AC21" s="169"/>
      <c r="AD21" s="10"/>
      <c r="AE21" s="22"/>
      <c r="AF21" s="170"/>
      <c r="AG21" s="162"/>
      <c r="AH21" s="171"/>
      <c r="AI21" s="170"/>
      <c r="AJ21" s="162"/>
      <c r="AK21" s="162"/>
      <c r="AO21" s="177"/>
      <c r="AP21" s="177"/>
      <c r="AQ21" s="177"/>
    </row>
    <row r="22" spans="1:43" s="172" customFormat="1" ht="15" hidden="1" customHeight="1">
      <c r="A22" s="162"/>
      <c r="B22" s="166"/>
      <c r="C22" s="177"/>
      <c r="D22" s="162"/>
      <c r="E22" s="173"/>
      <c r="F22" s="166"/>
      <c r="G22" s="178"/>
      <c r="H22" s="166"/>
      <c r="I22" s="162"/>
      <c r="J22" s="179" t="s">
        <v>98</v>
      </c>
      <c r="K22" s="180">
        <f t="shared" si="2"/>
        <v>0</v>
      </c>
      <c r="L22" s="180">
        <f t="shared" si="2"/>
        <v>0</v>
      </c>
      <c r="M22" s="180">
        <f t="shared" si="2"/>
        <v>0</v>
      </c>
      <c r="N22" s="180">
        <f t="shared" si="2"/>
        <v>0</v>
      </c>
      <c r="O22" s="180">
        <f t="shared" si="2"/>
        <v>0</v>
      </c>
      <c r="P22" s="180">
        <f t="shared" si="2"/>
        <v>0</v>
      </c>
      <c r="Q22" s="180">
        <f t="shared" si="2"/>
        <v>0</v>
      </c>
      <c r="R22" s="180">
        <f t="shared" si="2"/>
        <v>0</v>
      </c>
      <c r="S22" s="180">
        <f t="shared" si="2"/>
        <v>0</v>
      </c>
      <c r="T22" s="180">
        <f t="shared" si="3"/>
        <v>0</v>
      </c>
      <c r="U22" s="166"/>
      <c r="V22" s="166"/>
      <c r="W22" s="166"/>
      <c r="X22" s="166"/>
      <c r="Y22" s="185"/>
      <c r="Z22" s="175"/>
      <c r="AA22" s="166"/>
      <c r="AB22" s="166"/>
      <c r="AC22" s="169"/>
      <c r="AD22" s="10"/>
      <c r="AE22" s="22"/>
      <c r="AF22" s="170"/>
      <c r="AG22" s="162"/>
      <c r="AH22" s="171"/>
      <c r="AI22" s="170"/>
      <c r="AJ22" s="162"/>
      <c r="AK22" s="162"/>
      <c r="AO22" s="177"/>
      <c r="AP22" s="177"/>
      <c r="AQ22" s="177"/>
    </row>
    <row r="23" spans="1:43" s="172" customFormat="1" ht="15" hidden="1" customHeight="1">
      <c r="A23" s="162"/>
      <c r="B23" s="166"/>
      <c r="C23" s="177"/>
      <c r="D23" s="162"/>
      <c r="E23" s="173"/>
      <c r="F23" s="166"/>
      <c r="G23" s="178"/>
      <c r="H23" s="166"/>
      <c r="I23" s="162"/>
      <c r="J23" s="179" t="s">
        <v>99</v>
      </c>
      <c r="K23" s="180">
        <f t="shared" si="2"/>
        <v>0</v>
      </c>
      <c r="L23" s="180">
        <f t="shared" si="2"/>
        <v>0</v>
      </c>
      <c r="M23" s="180">
        <f t="shared" si="2"/>
        <v>0</v>
      </c>
      <c r="N23" s="180">
        <f t="shared" si="2"/>
        <v>0</v>
      </c>
      <c r="O23" s="180">
        <f t="shared" si="2"/>
        <v>0</v>
      </c>
      <c r="P23" s="180">
        <f t="shared" si="2"/>
        <v>0</v>
      </c>
      <c r="Q23" s="180">
        <f t="shared" si="2"/>
        <v>0</v>
      </c>
      <c r="R23" s="180">
        <f t="shared" si="2"/>
        <v>0</v>
      </c>
      <c r="S23" s="180">
        <f t="shared" si="2"/>
        <v>0</v>
      </c>
      <c r="T23" s="180">
        <f t="shared" si="3"/>
        <v>0</v>
      </c>
      <c r="U23" s="166"/>
      <c r="V23" s="166"/>
      <c r="W23" s="166"/>
      <c r="X23" s="166"/>
      <c r="Y23" s="185"/>
      <c r="Z23" s="175"/>
      <c r="AA23" s="166"/>
      <c r="AB23" s="166"/>
      <c r="AC23" s="169"/>
      <c r="AD23" s="10"/>
      <c r="AE23" s="22"/>
      <c r="AF23" s="170"/>
      <c r="AG23" s="162"/>
      <c r="AH23" s="171"/>
      <c r="AI23" s="170"/>
      <c r="AJ23" s="162"/>
      <c r="AK23" s="162"/>
      <c r="AO23" s="177"/>
      <c r="AP23" s="177"/>
      <c r="AQ23" s="177"/>
    </row>
    <row r="24" spans="1:43" s="172" customFormat="1" ht="15" hidden="1" customHeight="1">
      <c r="A24" s="162"/>
      <c r="B24" s="166"/>
      <c r="C24" s="166"/>
      <c r="D24" s="166"/>
      <c r="E24" s="173"/>
      <c r="F24" s="166"/>
      <c r="G24" s="178"/>
      <c r="H24" s="166"/>
      <c r="I24" s="162"/>
      <c r="J24" s="179" t="s">
        <v>87</v>
      </c>
      <c r="K24" s="180">
        <f>SUM(K12:K23)</f>
        <v>0</v>
      </c>
      <c r="L24" s="180">
        <f t="shared" ref="L24:S24" si="4">SUM(L12:L23)</f>
        <v>0</v>
      </c>
      <c r="M24" s="180">
        <f t="shared" si="4"/>
        <v>0</v>
      </c>
      <c r="N24" s="180">
        <f t="shared" si="4"/>
        <v>0</v>
      </c>
      <c r="O24" s="180">
        <f t="shared" si="4"/>
        <v>0</v>
      </c>
      <c r="P24" s="180">
        <f t="shared" si="4"/>
        <v>0</v>
      </c>
      <c r="Q24" s="180">
        <f t="shared" si="4"/>
        <v>0</v>
      </c>
      <c r="R24" s="180">
        <f t="shared" si="4"/>
        <v>0</v>
      </c>
      <c r="S24" s="180">
        <f t="shared" si="4"/>
        <v>0</v>
      </c>
      <c r="T24" s="180">
        <f>SUM(T12:T23)</f>
        <v>0</v>
      </c>
      <c r="U24" s="166"/>
      <c r="V24" s="166"/>
      <c r="W24" s="168"/>
      <c r="X24" s="166"/>
      <c r="Y24" s="185"/>
      <c r="Z24" s="175"/>
      <c r="AA24" s="166"/>
      <c r="AB24" s="181"/>
      <c r="AC24" s="182"/>
      <c r="AD24" s="183"/>
      <c r="AE24" s="22"/>
      <c r="AF24" s="184"/>
      <c r="AG24" s="162"/>
      <c r="AH24" s="171"/>
      <c r="AI24" s="170"/>
      <c r="AJ24" s="162"/>
      <c r="AK24" s="162"/>
      <c r="AO24" s="177"/>
      <c r="AP24" s="177"/>
      <c r="AQ24" s="177"/>
    </row>
    <row r="25" spans="1:43" s="172" customFormat="1" ht="15" hidden="1" customHeight="1">
      <c r="A25" s="162"/>
      <c r="B25" s="166"/>
      <c r="C25" s="177"/>
      <c r="D25" s="162"/>
      <c r="E25" s="173"/>
      <c r="F25" s="166"/>
      <c r="G25" s="178"/>
      <c r="H25" s="166"/>
      <c r="I25" s="162"/>
      <c r="J25" s="63"/>
      <c r="K25" s="166"/>
      <c r="L25" s="166"/>
      <c r="M25" s="167"/>
      <c r="N25" s="166"/>
      <c r="O25" s="185"/>
      <c r="P25" s="166"/>
      <c r="Q25" s="166"/>
      <c r="R25" s="166"/>
      <c r="S25" s="166"/>
      <c r="T25" s="166"/>
      <c r="U25" s="166"/>
      <c r="V25" s="166"/>
      <c r="W25" s="168"/>
      <c r="X25" s="166"/>
      <c r="Y25" s="185"/>
      <c r="Z25" s="175"/>
      <c r="AA25" s="166"/>
      <c r="AB25" s="166"/>
      <c r="AC25" s="169"/>
      <c r="AD25" s="10"/>
      <c r="AE25" s="22"/>
      <c r="AF25" s="170"/>
      <c r="AG25" s="162"/>
      <c r="AH25" s="171"/>
      <c r="AI25" s="170"/>
      <c r="AJ25" s="162"/>
      <c r="AK25" s="162"/>
      <c r="AO25" s="177"/>
      <c r="AP25" s="177"/>
      <c r="AQ25" s="177"/>
    </row>
    <row r="26" spans="1:43" s="172" customFormat="1" ht="15" customHeight="1">
      <c r="A26" s="186"/>
      <c r="B26" s="187"/>
      <c r="C26" s="187"/>
      <c r="D26" s="186"/>
      <c r="E26" s="188"/>
      <c r="F26" s="187"/>
      <c r="G26" s="189"/>
      <c r="H26" s="187"/>
      <c r="I26" s="186"/>
      <c r="J26" s="190"/>
      <c r="K26" s="191"/>
      <c r="L26" s="192"/>
      <c r="M26" s="193"/>
      <c r="N26" s="192"/>
      <c r="O26" s="194" t="s">
        <v>177</v>
      </c>
      <c r="P26" s="192"/>
      <c r="Q26" s="192"/>
      <c r="R26" s="192"/>
      <c r="S26" s="195"/>
      <c r="T26" s="187"/>
      <c r="U26" s="187"/>
      <c r="V26" s="187"/>
      <c r="W26" s="196"/>
      <c r="X26" s="187"/>
      <c r="Y26" s="333"/>
      <c r="Z26" s="197"/>
      <c r="AA26" s="187"/>
      <c r="AB26" s="187"/>
      <c r="AC26" s="198"/>
      <c r="AD26" s="38"/>
      <c r="AE26" s="39"/>
      <c r="AF26" s="199"/>
      <c r="AG26" s="186"/>
      <c r="AH26" s="200"/>
      <c r="AI26" s="199"/>
      <c r="AJ26" s="186"/>
      <c r="AK26" s="186"/>
      <c r="AO26" s="177"/>
      <c r="AP26" s="177"/>
      <c r="AQ26" s="177"/>
    </row>
    <row r="27" spans="1:43" s="172" customFormat="1" ht="15" customHeight="1">
      <c r="A27" s="186"/>
      <c r="B27" s="187"/>
      <c r="C27" s="187"/>
      <c r="D27" s="186"/>
      <c r="E27" s="188"/>
      <c r="F27" s="187"/>
      <c r="G27" s="201" t="str">
        <f>"兩頁合計"&amp;" $"&amp;'公開及青年組 Open &amp; Junior'!AS29+'少年組 Youth'!AF29</f>
        <v>兩頁合計 $0</v>
      </c>
      <c r="H27" s="187"/>
      <c r="I27" s="186"/>
      <c r="J27" s="202"/>
      <c r="K27" s="203" t="s">
        <v>54</v>
      </c>
      <c r="L27" s="204" t="s">
        <v>46</v>
      </c>
      <c r="M27" s="204" t="s">
        <v>47</v>
      </c>
      <c r="N27" s="204" t="s">
        <v>48</v>
      </c>
      <c r="O27" s="204" t="s">
        <v>40</v>
      </c>
      <c r="P27" s="204" t="s">
        <v>39</v>
      </c>
      <c r="Q27" s="205" t="s">
        <v>52</v>
      </c>
      <c r="R27" s="204" t="s">
        <v>38</v>
      </c>
      <c r="S27" s="206" t="s">
        <v>53</v>
      </c>
      <c r="T27" s="207" t="s">
        <v>68</v>
      </c>
      <c r="U27" s="207"/>
      <c r="V27" s="207"/>
      <c r="W27" s="196"/>
      <c r="X27" s="187"/>
      <c r="Y27" s="333"/>
      <c r="Z27" s="197"/>
      <c r="AA27" s="187"/>
      <c r="AB27" s="187"/>
      <c r="AC27" s="198"/>
      <c r="AD27" s="208"/>
      <c r="AE27" s="208"/>
      <c r="AF27" s="199"/>
      <c r="AG27" s="186"/>
      <c r="AH27" s="200"/>
      <c r="AI27" s="199"/>
      <c r="AJ27" s="186"/>
      <c r="AK27" s="186"/>
      <c r="AO27" s="177"/>
      <c r="AP27" s="177"/>
      <c r="AQ27" s="177"/>
    </row>
    <row r="28" spans="1:43" s="227" customFormat="1" ht="78">
      <c r="A28" s="209"/>
      <c r="B28" s="210"/>
      <c r="C28" s="210"/>
      <c r="D28" s="211"/>
      <c r="E28" s="211"/>
      <c r="F28" s="210"/>
      <c r="G28" s="212" t="str">
        <f>"本頁"&amp;AF33</f>
        <v>本頁應付金額 $0</v>
      </c>
      <c r="H28" s="213"/>
      <c r="I28" s="214"/>
      <c r="J28" s="3"/>
      <c r="K28" s="215" t="s">
        <v>56</v>
      </c>
      <c r="L28" s="216" t="s">
        <v>56</v>
      </c>
      <c r="M28" s="217" t="s">
        <v>57</v>
      </c>
      <c r="N28" s="217" t="s">
        <v>58</v>
      </c>
      <c r="O28" s="217" t="s">
        <v>57</v>
      </c>
      <c r="P28" s="217" t="s">
        <v>57</v>
      </c>
      <c r="Q28" s="216" t="s">
        <v>116</v>
      </c>
      <c r="R28" s="217" t="s">
        <v>58</v>
      </c>
      <c r="S28" s="218" t="s">
        <v>56</v>
      </c>
      <c r="T28" s="219" t="s">
        <v>57</v>
      </c>
      <c r="U28" s="220"/>
      <c r="V28" s="220"/>
      <c r="W28" s="221"/>
      <c r="X28" s="222"/>
      <c r="Y28" s="205"/>
      <c r="Z28" s="220"/>
      <c r="AA28" s="210"/>
      <c r="AB28" s="209"/>
      <c r="AC28" s="209"/>
      <c r="AD28" s="209"/>
      <c r="AE28" s="208"/>
      <c r="AF28" s="223"/>
      <c r="AG28" s="224"/>
      <c r="AH28" s="225"/>
      <c r="AI28" s="226"/>
      <c r="AJ28" s="209"/>
      <c r="AK28" s="209"/>
      <c r="AO28" s="327"/>
      <c r="AP28" s="327"/>
      <c r="AQ28" s="327"/>
    </row>
    <row r="29" spans="1:43" ht="21" hidden="1" customHeight="1">
      <c r="A29" s="146"/>
      <c r="B29" s="147"/>
      <c r="C29" s="147"/>
      <c r="D29" s="159"/>
      <c r="E29" s="159"/>
      <c r="F29" s="147"/>
      <c r="G29" s="229"/>
      <c r="H29" s="147"/>
      <c r="I29" s="147"/>
      <c r="J29" s="230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7"/>
      <c r="X29" s="231"/>
      <c r="Y29" s="185"/>
      <c r="Z29" s="232"/>
      <c r="AA29" s="147"/>
      <c r="AB29" s="181" t="s">
        <v>87</v>
      </c>
      <c r="AC29" s="182">
        <f>SUM(AC35:AC1034)</f>
        <v>0</v>
      </c>
      <c r="AD29" s="233">
        <f>SUM($AD$35:$AD$1034)</f>
        <v>0</v>
      </c>
      <c r="AE29" s="183">
        <f>COUNTA(W35:W1034)*$W$34</f>
        <v>0</v>
      </c>
      <c r="AF29" s="233">
        <f>SUM(AC29:AE29)</f>
        <v>0</v>
      </c>
      <c r="AG29" s="234"/>
      <c r="AH29" s="235">
        <f>SUM(AH35:AH1034)</f>
        <v>0</v>
      </c>
      <c r="AI29" s="151"/>
      <c r="AJ29" s="236"/>
      <c r="AK29" s="146"/>
    </row>
    <row r="30" spans="1:43" ht="20" hidden="1">
      <c r="A30" s="146"/>
      <c r="B30" s="147"/>
      <c r="C30" s="147"/>
      <c r="D30" s="237"/>
      <c r="E30" s="237"/>
      <c r="F30" s="237"/>
      <c r="G30" s="237"/>
      <c r="H30" s="238"/>
      <c r="I30" s="239"/>
      <c r="J30" s="238" t="s">
        <v>78</v>
      </c>
      <c r="K30" s="240">
        <f>COUNTA(K35:K1035)</f>
        <v>0</v>
      </c>
      <c r="L30" s="240">
        <f t="shared" ref="L30:S30" si="5">COUNTA(L35:L1035)</f>
        <v>0</v>
      </c>
      <c r="M30" s="240">
        <f t="shared" si="5"/>
        <v>0</v>
      </c>
      <c r="N30" s="240">
        <f t="shared" si="5"/>
        <v>0</v>
      </c>
      <c r="O30" s="240">
        <f t="shared" si="5"/>
        <v>0</v>
      </c>
      <c r="P30" s="240">
        <f t="shared" si="5"/>
        <v>0</v>
      </c>
      <c r="Q30" s="240">
        <f t="shared" si="5"/>
        <v>0</v>
      </c>
      <c r="R30" s="240">
        <f t="shared" si="5"/>
        <v>0</v>
      </c>
      <c r="S30" s="240">
        <f t="shared" si="5"/>
        <v>0</v>
      </c>
      <c r="T30" s="240">
        <f>COUNTA(AE35:AE1034)-COUNTBLANK(AE35:AE1034)</f>
        <v>0</v>
      </c>
      <c r="U30" s="237"/>
      <c r="V30" s="237"/>
      <c r="W30" s="241"/>
      <c r="X30" s="241"/>
      <c r="Y30" s="334"/>
      <c r="Z30" s="241"/>
      <c r="AA30" s="237"/>
      <c r="AB30" s="242" t="s">
        <v>143</v>
      </c>
      <c r="AC30" s="243">
        <v>0</v>
      </c>
      <c r="AD30" s="11"/>
      <c r="AE30" s="23"/>
      <c r="AF30" s="181"/>
      <c r="AG30" s="146"/>
      <c r="AH30" s="152"/>
      <c r="AI30" s="151"/>
      <c r="AJ30" s="146"/>
      <c r="AK30" s="146"/>
    </row>
    <row r="31" spans="1:43" ht="21" hidden="1" customHeight="1">
      <c r="A31" s="146"/>
      <c r="B31" s="147"/>
      <c r="C31" s="147"/>
      <c r="D31" s="237"/>
      <c r="E31" s="237"/>
      <c r="F31" s="237"/>
      <c r="G31" s="237"/>
      <c r="H31" s="241"/>
      <c r="I31" s="90"/>
      <c r="J31" s="90" t="s">
        <v>74</v>
      </c>
      <c r="K31" s="88">
        <v>3</v>
      </c>
      <c r="L31" s="237">
        <v>3</v>
      </c>
      <c r="M31" s="237">
        <v>3</v>
      </c>
      <c r="N31" s="237">
        <v>4</v>
      </c>
      <c r="O31" s="237">
        <v>1.1000000000000001</v>
      </c>
      <c r="P31" s="237">
        <v>2</v>
      </c>
      <c r="Q31" s="241">
        <v>2</v>
      </c>
      <c r="R31" s="237">
        <v>2</v>
      </c>
      <c r="S31" s="237">
        <v>2</v>
      </c>
      <c r="T31" s="237">
        <v>4</v>
      </c>
      <c r="U31" s="90"/>
      <c r="V31" s="90"/>
      <c r="W31" s="241"/>
      <c r="X31" s="90"/>
      <c r="Y31" s="334"/>
      <c r="Z31" s="241"/>
      <c r="AA31" s="237"/>
      <c r="AB31" s="242" t="s">
        <v>154</v>
      </c>
      <c r="AC31" s="243">
        <v>200</v>
      </c>
      <c r="AD31" s="12">
        <v>200</v>
      </c>
      <c r="AE31" s="24"/>
      <c r="AF31" s="181"/>
      <c r="AG31" s="146"/>
      <c r="AH31" s="152"/>
      <c r="AI31" s="151"/>
      <c r="AJ31" s="146"/>
      <c r="AK31" s="146"/>
    </row>
    <row r="32" spans="1:43" ht="20" hidden="1">
      <c r="A32" s="146"/>
      <c r="B32" s="147"/>
      <c r="C32" s="147"/>
      <c r="D32" s="237"/>
      <c r="E32" s="237"/>
      <c r="F32" s="237"/>
      <c r="G32" s="244"/>
      <c r="H32" s="238"/>
      <c r="I32" s="239" t="s">
        <v>75</v>
      </c>
      <c r="J32" s="329" cm="1">
        <f t="array" ref="J32">SUM(K32:N32+T32)</f>
        <v>0</v>
      </c>
      <c r="K32" s="329">
        <f>SUM(CEILING(K12,8)+CEILING(K13,8)+CEILING(K14,8)+CEILING(K15,8)+CEILING(K16,8)+CEILING(K17,8)+CEILING(K18,8)+CEILING(K19,8)+CEILING(K20,8)+CEILING(K21,8)+CEILING(K22,8)+CEILING(K23,8))/8*K31/60</f>
        <v>0</v>
      </c>
      <c r="L32" s="240">
        <f t="shared" ref="L32:N32" si="6">SUM(CEILING(L12,8)+CEILING(L13,8)+CEILING(L14,8)+CEILING(L15,8)+CEILING(L16,8)+CEILING(L17,8)+CEILING(L18,8)+CEILING(L19,8)+CEILING(L20,8)+CEILING(L21,8)+CEILING(L22,8)+CEILING(L23,8))/8*L31/60</f>
        <v>0</v>
      </c>
      <c r="M32" s="329">
        <f t="shared" si="6"/>
        <v>0</v>
      </c>
      <c r="N32" s="329">
        <f t="shared" si="6"/>
        <v>0</v>
      </c>
      <c r="O32" s="245">
        <f>ROUNDUP(COUNTA(O$35:O$1035)*O$31/60*8,2)</f>
        <v>0</v>
      </c>
      <c r="P32" s="328">
        <f>ROUNDUP(COUNTA(P$35:P$1035)*P$31/60*3,2)</f>
        <v>0</v>
      </c>
      <c r="Q32" s="328">
        <f>ROUNDUP(COUNTA(Q$35:Q$1035)*Q$31/60,2)</f>
        <v>0</v>
      </c>
      <c r="R32" s="328">
        <f>ROUNDUP(COUNTA(R$35:R$1035)*R$31*3/60,1)</f>
        <v>0</v>
      </c>
      <c r="S32" s="328">
        <f t="shared" ref="S32" si="7">ROUNDUP(COUNTA(S$35:S$1035)*S$31/60,1)</f>
        <v>0</v>
      </c>
      <c r="T32" s="329">
        <f t="shared" ref="T32" si="8">SUM(CEILING(T12,8)+CEILING(T13,8)+CEILING(T14,8)+CEILING(T15,8)+CEILING(T16,8)+CEILING(T17,8)+CEILING(T18,8)+CEILING(T19,8)+CEILING(T20,8)+CEILING(T21,8)+CEILING(T22,8)+CEILING(T23,8))/8*T31/60</f>
        <v>0</v>
      </c>
      <c r="U32" s="237"/>
      <c r="V32" s="237"/>
      <c r="W32" s="241"/>
      <c r="X32" s="241"/>
      <c r="Y32" s="334"/>
      <c r="Z32" s="241"/>
      <c r="AA32" s="237"/>
      <c r="AB32" s="242" t="s">
        <v>144</v>
      </c>
      <c r="AC32" s="243">
        <v>-20</v>
      </c>
      <c r="AD32" s="11"/>
      <c r="AE32" s="23"/>
      <c r="AF32" s="246"/>
      <c r="AG32" s="146"/>
      <c r="AH32" s="152"/>
      <c r="AI32" s="247"/>
      <c r="AJ32" s="146"/>
      <c r="AK32" s="146"/>
      <c r="AO32" s="153"/>
      <c r="AP32" s="153"/>
      <c r="AQ32" s="153"/>
    </row>
    <row r="33" spans="1:46" ht="66" customHeight="1">
      <c r="A33" s="248" t="s">
        <v>145</v>
      </c>
      <c r="B33" s="147" t="s">
        <v>100</v>
      </c>
      <c r="C33" s="147" t="s">
        <v>101</v>
      </c>
      <c r="D33" s="237" t="s">
        <v>7</v>
      </c>
      <c r="E33" s="233" t="s">
        <v>132</v>
      </c>
      <c r="F33" s="249" t="s">
        <v>161</v>
      </c>
      <c r="G33" s="249" t="s">
        <v>162</v>
      </c>
      <c r="H33" s="250" t="s">
        <v>163</v>
      </c>
      <c r="I33" s="250" t="s">
        <v>164</v>
      </c>
      <c r="J33" s="120" t="s">
        <v>170</v>
      </c>
      <c r="K33" s="237" t="s">
        <v>15</v>
      </c>
      <c r="L33" s="237" t="s">
        <v>17</v>
      </c>
      <c r="M33" s="237" t="s">
        <v>16</v>
      </c>
      <c r="N33" s="237" t="s">
        <v>14</v>
      </c>
      <c r="O33" s="237" t="s">
        <v>31</v>
      </c>
      <c r="P33" s="237" t="s">
        <v>32</v>
      </c>
      <c r="Q33" s="241" t="s">
        <v>51</v>
      </c>
      <c r="R33" s="237" t="s">
        <v>35</v>
      </c>
      <c r="S33" s="237" t="s">
        <v>55</v>
      </c>
      <c r="T33" s="237" t="s">
        <v>66</v>
      </c>
      <c r="U33" s="90" t="s">
        <v>175</v>
      </c>
      <c r="V33" s="233" t="s">
        <v>155</v>
      </c>
      <c r="W33" s="251" t="s">
        <v>130</v>
      </c>
      <c r="X33" s="318" t="s">
        <v>176</v>
      </c>
      <c r="Y33" s="249" t="s">
        <v>166</v>
      </c>
      <c r="Z33" s="241" t="s">
        <v>65</v>
      </c>
      <c r="AA33" s="249" t="s">
        <v>167</v>
      </c>
      <c r="AB33" s="249" t="s">
        <v>168</v>
      </c>
      <c r="AC33" s="233" t="str">
        <f>"單項應付 "&amp;"$"&amp;AC29</f>
        <v>單項應付 $0</v>
      </c>
      <c r="AD33" s="13" t="str">
        <f>"接力應付 "&amp;"$"&amp;$AD$29</f>
        <v>接力應付 $0</v>
      </c>
      <c r="AE33" s="25" t="str">
        <f>"接力隊伍 "&amp;COUNTA(AE35:AE1034)-COUNTIF(AE35:AE1034,"")</f>
        <v>接力隊伍 0</v>
      </c>
      <c r="AF33" s="252" t="str">
        <f>"應付金額 "&amp;"$"&amp;AF29</f>
        <v>應付金額 $0</v>
      </c>
      <c r="AG33" s="43" t="s">
        <v>147</v>
      </c>
      <c r="AH33" s="253" t="str">
        <f>"Paid"&amp;" $"&amp;AH29</f>
        <v>Paid $0</v>
      </c>
      <c r="AI33" s="254" t="str">
        <f>"Balance "&amp;SUM(AI35:AI1035)</f>
        <v>Balance 0</v>
      </c>
      <c r="AJ33" s="147" t="s">
        <v>184</v>
      </c>
      <c r="AK33" s="146"/>
      <c r="AM33" s="350" t="str">
        <f>$H$2&amp;" 少年組 參賽名單 "&amp;I4</f>
        <v>2023 公民鑽禧田徑錦標賽 少年組 參賽名單 2023.03.19 (星期日)</v>
      </c>
      <c r="AN33" s="350"/>
      <c r="AO33" s="350"/>
      <c r="AP33" s="351"/>
      <c r="AQ33" s="350"/>
    </row>
    <row r="34" spans="1:46" ht="16">
      <c r="A34" s="146"/>
      <c r="B34" s="147"/>
      <c r="C34" s="147"/>
      <c r="D34" s="237">
        <v>0</v>
      </c>
      <c r="E34" s="237"/>
      <c r="F34" s="249" t="s">
        <v>174</v>
      </c>
      <c r="G34" s="249" t="s">
        <v>173</v>
      </c>
      <c r="H34" s="250" t="s">
        <v>77</v>
      </c>
      <c r="I34" s="250">
        <v>2014</v>
      </c>
      <c r="J34" s="120" t="s">
        <v>119</v>
      </c>
      <c r="K34" s="249"/>
      <c r="L34" s="249" t="s">
        <v>120</v>
      </c>
      <c r="M34" s="249"/>
      <c r="N34" s="249"/>
      <c r="O34" s="249" t="s">
        <v>41</v>
      </c>
      <c r="P34" s="249"/>
      <c r="Q34" s="250"/>
      <c r="R34" s="249"/>
      <c r="S34" s="249" t="s">
        <v>186</v>
      </c>
      <c r="T34" s="249" t="s">
        <v>68</v>
      </c>
      <c r="U34" s="120" t="s">
        <v>187</v>
      </c>
      <c r="V34" s="120"/>
      <c r="W34" s="255">
        <v>60</v>
      </c>
      <c r="X34" s="120"/>
      <c r="Y34" s="335" t="s">
        <v>172</v>
      </c>
      <c r="Z34" s="250"/>
      <c r="AA34" s="249" t="s">
        <v>171</v>
      </c>
      <c r="AB34" s="249">
        <v>99887766</v>
      </c>
      <c r="AC34" s="256">
        <f>IF(I34="","",IF(COUNTA(K34:S34)&gt;3,"Events Over Limit",IF(COUNTA(K34:S34)=0,"Please entry at least 1 indv., event",IF(COUNTA(X34)=1,COUNTA(K34:S34)*$AC$31+$AC$30+$AC$32+$W34,IF(COUNTA(X34)=0,COUNTA(K34:S34)*$AC$31+$AC$30+$W34,"Error")))))</f>
        <v>660</v>
      </c>
      <c r="AD34" s="13"/>
      <c r="AE34" s="25"/>
      <c r="AF34" s="234"/>
      <c r="AG34" s="43"/>
      <c r="AH34" s="257"/>
      <c r="AI34" s="151"/>
      <c r="AJ34" s="147"/>
      <c r="AK34" s="146"/>
      <c r="AL34" s="2" t="s">
        <v>127</v>
      </c>
      <c r="AM34" s="2" t="s">
        <v>129</v>
      </c>
      <c r="AN34" s="2" t="s">
        <v>126</v>
      </c>
      <c r="AO34" s="2" t="s">
        <v>205</v>
      </c>
      <c r="AP34" s="2" t="s">
        <v>128</v>
      </c>
      <c r="AQ34" s="2" t="s">
        <v>200</v>
      </c>
      <c r="AR34" s="153" t="str">
        <f>Z33</f>
        <v>團體/學校名稱 Organ./School Name</v>
      </c>
      <c r="AS34" s="153" t="str">
        <f>AA33</f>
        <v>*聯絡人姓名</v>
      </c>
      <c r="AT34" s="228" t="str">
        <f>AJ33</f>
        <v>如以支票入帳請提供支票號碼</v>
      </c>
    </row>
    <row r="35" spans="1:46" s="260" customFormat="1" ht="13">
      <c r="A35" s="185" t="str">
        <f t="shared" ref="A35:A98" si="9">E35</f>
        <v/>
      </c>
      <c r="B35" s="258" t="str">
        <f t="shared" ref="B35:B98" si="10">IF(G35="","",IF(C35="","X",A35&amp;TEXT(C35,"000")))</f>
        <v/>
      </c>
      <c r="C35" s="259"/>
      <c r="D35" s="185">
        <v>1</v>
      </c>
      <c r="E35" s="185" t="str">
        <f t="shared" ref="E35:E98" si="11">IF($H35="M",VLOOKUP($I35,$D$4:$F$9,2,0),IF(H35="F",VLOOKUP($I35,$D$4:$F$9,3,0),IF($H35="","")))</f>
        <v/>
      </c>
      <c r="F35" s="6"/>
      <c r="G35" s="6"/>
      <c r="H35" s="6"/>
      <c r="I35" s="6"/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85" t="str">
        <f t="shared" ref="V35:V81" si="12">IF(U35="","",IF(COUNTIF(U$35:U$1035,$U35)&lt;4,"每隊最少4人",IF(COUNTIF(U$35:U$1035,U35)&gt;6,"每隊最多6人",COUNTIF(U$35:U$1035,U35))))</f>
        <v/>
      </c>
      <c r="W35" s="8"/>
      <c r="X35" s="6"/>
      <c r="Y35" s="336"/>
      <c r="Z35" s="6"/>
      <c r="AA35" s="6"/>
      <c r="AB35" s="6"/>
      <c r="AC35" s="261" t="str">
        <f t="shared" ref="AC35:AC98" si="13">IF(I35="","",IF(COUNTA(K35:S35)&gt;3,"限報三項個人項目",IF(COUNTA(K35:S35)=0,"最少填報一個人項目",IF(COUNTA(X35)=1,COUNTA(K35:S35)*($AC$31+$AC$32)+$AC$30,IF(COUNTA(X35)=0,COUNTA(K35:S35)*$AC$31+$AC$30,"Error")))))</f>
        <v/>
      </c>
      <c r="AD35" s="28" t="str">
        <f t="shared" ref="AD35:AD98" si="14">IF(AE35="","",$AD$31)</f>
        <v/>
      </c>
      <c r="AE35" s="26" t="str">
        <f>UPPER(IF($U35="","",IF(COUNTIF($AE$34:$AE34,$U35)&lt;1,$U35,"")))</f>
        <v/>
      </c>
      <c r="AF35" s="133" t="str">
        <f t="shared" ref="AF35:AF98" si="15">IF(E35="","",IF(W35="",SUM(AC35:AD35)+AG35,SUM(AC35:AD35)+AG35+$W$34))</f>
        <v/>
      </c>
      <c r="AG35" s="269"/>
      <c r="AH35" s="263" t="str">
        <f t="shared" ref="AH35:AH98" si="16">AF35</f>
        <v/>
      </c>
      <c r="AI35" s="262" t="str">
        <f t="shared" ref="AI35:AI98" si="17">IF(AF35="","",IF(AH35-AF35=0,"",AH35-AF35))</f>
        <v/>
      </c>
      <c r="AK35" s="185"/>
      <c r="AL35" s="259" t="str">
        <f t="shared" ref="AL35:AL98" si="18">B35</f>
        <v/>
      </c>
      <c r="AM35" s="132" t="str">
        <f t="shared" ref="AM35:AM98" si="19">E35</f>
        <v/>
      </c>
      <c r="AN35" s="132" t="str">
        <f t="shared" ref="AN35:AN98" si="20">SUBSTITUTE(F35," ","")</f>
        <v/>
      </c>
      <c r="AO35" s="132" t="str">
        <f t="shared" ref="AO35:AO98" si="21">UPPER(TRIM($G35))</f>
        <v/>
      </c>
      <c r="AP35" s="132" t="str">
        <f t="shared" ref="AP35:AP98" si="22">UPPER(TRIM(CONCATENATE(K35&amp;" ",L35&amp;" ",M35&amp;" ",N35&amp;" ",O35&amp;" ",P35&amp;" ",Q35&amp;" ",R35&amp;" ",S35&amp;" ",T35)))</f>
        <v/>
      </c>
      <c r="AQ35" s="132" t="str">
        <f t="shared" ref="AQ35:AQ98" si="23">IF($U35="","",$U35)</f>
        <v/>
      </c>
      <c r="AR35" s="135" t="str">
        <f t="shared" ref="AR35:AR98" si="24">IF(Z35="","",UPPER(Z35))</f>
        <v/>
      </c>
      <c r="AS35" s="135" t="str">
        <f t="shared" ref="AS35:AS98" si="25">IF(AA35="","",UPPER(AA35))</f>
        <v/>
      </c>
      <c r="AT35" s="135" t="str">
        <f t="shared" ref="AT35:AT98" si="26">IF(AJ35="","",UPPER(AJ35))</f>
        <v/>
      </c>
    </row>
    <row r="36" spans="1:46" s="260" customFormat="1" ht="13">
      <c r="A36" s="185" t="str">
        <f t="shared" si="9"/>
        <v/>
      </c>
      <c r="B36" s="258" t="str">
        <f t="shared" si="10"/>
        <v/>
      </c>
      <c r="C36" s="259"/>
      <c r="D36" s="185">
        <v>2</v>
      </c>
      <c r="E36" s="185" t="str">
        <f t="shared" si="11"/>
        <v/>
      </c>
      <c r="F36" s="6"/>
      <c r="G36" s="6"/>
      <c r="H36" s="6"/>
      <c r="I36" s="6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85" t="str">
        <f t="shared" si="12"/>
        <v/>
      </c>
      <c r="W36" s="8"/>
      <c r="X36" s="6"/>
      <c r="Y36" s="336"/>
      <c r="Z36" s="6"/>
      <c r="AA36" s="6"/>
      <c r="AB36" s="6"/>
      <c r="AC36" s="261" t="str">
        <f t="shared" si="13"/>
        <v/>
      </c>
      <c r="AD36" s="28" t="str">
        <f t="shared" si="14"/>
        <v/>
      </c>
      <c r="AE36" s="26" t="str">
        <f>UPPER(IF($U36="","",IF(COUNTIF($AE$34:$AE35,$U36)&lt;1,$U36,"")))</f>
        <v/>
      </c>
      <c r="AF36" s="133" t="str">
        <f t="shared" si="15"/>
        <v/>
      </c>
      <c r="AG36" s="269"/>
      <c r="AH36" s="263" t="str">
        <f t="shared" si="16"/>
        <v/>
      </c>
      <c r="AI36" s="262" t="str">
        <f t="shared" si="17"/>
        <v/>
      </c>
      <c r="AK36" s="185"/>
      <c r="AL36" s="259" t="str">
        <f t="shared" si="18"/>
        <v/>
      </c>
      <c r="AM36" s="132" t="str">
        <f t="shared" si="19"/>
        <v/>
      </c>
      <c r="AN36" s="132" t="str">
        <f t="shared" si="20"/>
        <v/>
      </c>
      <c r="AO36" s="132" t="str">
        <f t="shared" si="21"/>
        <v/>
      </c>
      <c r="AP36" s="132" t="str">
        <f t="shared" si="22"/>
        <v/>
      </c>
      <c r="AQ36" s="132" t="str">
        <f t="shared" si="23"/>
        <v/>
      </c>
      <c r="AR36" s="135" t="str">
        <f t="shared" si="24"/>
        <v/>
      </c>
      <c r="AS36" s="135" t="str">
        <f t="shared" si="25"/>
        <v/>
      </c>
      <c r="AT36" s="135" t="str">
        <f t="shared" si="26"/>
        <v/>
      </c>
    </row>
    <row r="37" spans="1:46" s="260" customFormat="1" ht="13">
      <c r="A37" s="185" t="str">
        <f t="shared" si="9"/>
        <v/>
      </c>
      <c r="B37" s="258" t="str">
        <f t="shared" si="10"/>
        <v/>
      </c>
      <c r="C37" s="259"/>
      <c r="D37" s="185">
        <v>3</v>
      </c>
      <c r="E37" s="185" t="str">
        <f t="shared" si="11"/>
        <v/>
      </c>
      <c r="F37" s="6"/>
      <c r="G37" s="6"/>
      <c r="H37" s="6"/>
      <c r="I37" s="6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85" t="str">
        <f t="shared" si="12"/>
        <v/>
      </c>
      <c r="W37" s="8"/>
      <c r="X37" s="6"/>
      <c r="Y37" s="336"/>
      <c r="Z37" s="6"/>
      <c r="AA37" s="6"/>
      <c r="AB37" s="6"/>
      <c r="AC37" s="261" t="str">
        <f t="shared" si="13"/>
        <v/>
      </c>
      <c r="AD37" s="28" t="str">
        <f t="shared" si="14"/>
        <v/>
      </c>
      <c r="AE37" s="26" t="str">
        <f>UPPER(IF($U37="","",IF(COUNTIF($AE$34:$AE36,$U37)&lt;1,$U37,"")))</f>
        <v/>
      </c>
      <c r="AF37" s="133" t="str">
        <f t="shared" si="15"/>
        <v/>
      </c>
      <c r="AG37" s="269"/>
      <c r="AH37" s="263" t="str">
        <f t="shared" si="16"/>
        <v/>
      </c>
      <c r="AI37" s="262" t="str">
        <f t="shared" si="17"/>
        <v/>
      </c>
      <c r="AK37" s="185"/>
      <c r="AL37" s="259" t="str">
        <f t="shared" si="18"/>
        <v/>
      </c>
      <c r="AM37" s="132" t="str">
        <f t="shared" si="19"/>
        <v/>
      </c>
      <c r="AN37" s="132" t="str">
        <f t="shared" si="20"/>
        <v/>
      </c>
      <c r="AO37" s="132" t="str">
        <f t="shared" si="21"/>
        <v/>
      </c>
      <c r="AP37" s="132" t="str">
        <f t="shared" si="22"/>
        <v/>
      </c>
      <c r="AQ37" s="132" t="str">
        <f t="shared" si="23"/>
        <v/>
      </c>
      <c r="AR37" s="135" t="str">
        <f t="shared" si="24"/>
        <v/>
      </c>
      <c r="AS37" s="135" t="str">
        <f t="shared" si="25"/>
        <v/>
      </c>
      <c r="AT37" s="135" t="str">
        <f t="shared" si="26"/>
        <v/>
      </c>
    </row>
    <row r="38" spans="1:46" s="260" customFormat="1" ht="13">
      <c r="A38" s="185" t="str">
        <f t="shared" si="9"/>
        <v/>
      </c>
      <c r="B38" s="258" t="str">
        <f t="shared" si="10"/>
        <v/>
      </c>
      <c r="C38" s="259"/>
      <c r="D38" s="185">
        <v>4</v>
      </c>
      <c r="E38" s="185" t="str">
        <f t="shared" si="11"/>
        <v/>
      </c>
      <c r="F38" s="6"/>
      <c r="G38" s="6"/>
      <c r="H38" s="6"/>
      <c r="I38" s="6"/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85" t="str">
        <f t="shared" si="12"/>
        <v/>
      </c>
      <c r="W38" s="8"/>
      <c r="X38" s="6"/>
      <c r="Y38" s="336"/>
      <c r="Z38" s="6"/>
      <c r="AA38" s="6"/>
      <c r="AB38" s="6"/>
      <c r="AC38" s="261" t="str">
        <f t="shared" si="13"/>
        <v/>
      </c>
      <c r="AD38" s="28" t="str">
        <f t="shared" si="14"/>
        <v/>
      </c>
      <c r="AE38" s="26" t="str">
        <f>UPPER(IF($U38="","",IF(COUNTIF($AE$34:$AE37,$U38)&lt;1,$U38,"")))</f>
        <v/>
      </c>
      <c r="AF38" s="133" t="str">
        <f t="shared" si="15"/>
        <v/>
      </c>
      <c r="AG38" s="269"/>
      <c r="AH38" s="263" t="str">
        <f t="shared" si="16"/>
        <v/>
      </c>
      <c r="AI38" s="262" t="str">
        <f t="shared" si="17"/>
        <v/>
      </c>
      <c r="AK38" s="185"/>
      <c r="AL38" s="259" t="str">
        <f t="shared" si="18"/>
        <v/>
      </c>
      <c r="AM38" s="132" t="str">
        <f t="shared" si="19"/>
        <v/>
      </c>
      <c r="AN38" s="132" t="str">
        <f t="shared" si="20"/>
        <v/>
      </c>
      <c r="AO38" s="132" t="str">
        <f t="shared" si="21"/>
        <v/>
      </c>
      <c r="AP38" s="132" t="str">
        <f t="shared" si="22"/>
        <v/>
      </c>
      <c r="AQ38" s="132" t="str">
        <f t="shared" si="23"/>
        <v/>
      </c>
      <c r="AR38" s="135" t="str">
        <f t="shared" si="24"/>
        <v/>
      </c>
      <c r="AS38" s="135" t="str">
        <f t="shared" si="25"/>
        <v/>
      </c>
      <c r="AT38" s="135" t="str">
        <f t="shared" si="26"/>
        <v/>
      </c>
    </row>
    <row r="39" spans="1:46" s="260" customFormat="1" ht="13">
      <c r="A39" s="185" t="str">
        <f t="shared" si="9"/>
        <v/>
      </c>
      <c r="B39" s="258" t="str">
        <f t="shared" si="10"/>
        <v/>
      </c>
      <c r="C39" s="259"/>
      <c r="D39" s="185">
        <v>5</v>
      </c>
      <c r="E39" s="185" t="str">
        <f t="shared" si="11"/>
        <v/>
      </c>
      <c r="F39" s="6"/>
      <c r="G39" s="6"/>
      <c r="H39" s="6"/>
      <c r="I39" s="6"/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85" t="str">
        <f t="shared" si="12"/>
        <v/>
      </c>
      <c r="W39" s="8"/>
      <c r="X39" s="6"/>
      <c r="Y39" s="336"/>
      <c r="Z39" s="6"/>
      <c r="AA39" s="6"/>
      <c r="AB39" s="6"/>
      <c r="AC39" s="261" t="str">
        <f t="shared" si="13"/>
        <v/>
      </c>
      <c r="AD39" s="28" t="str">
        <f t="shared" si="14"/>
        <v/>
      </c>
      <c r="AE39" s="26" t="str">
        <f>UPPER(IF($U39="","",IF(COUNTIF($AE$34:$AE38,$U39)&lt;1,$U39,"")))</f>
        <v/>
      </c>
      <c r="AF39" s="133" t="str">
        <f t="shared" si="15"/>
        <v/>
      </c>
      <c r="AG39" s="269"/>
      <c r="AH39" s="263" t="str">
        <f t="shared" si="16"/>
        <v/>
      </c>
      <c r="AI39" s="262" t="str">
        <f t="shared" si="17"/>
        <v/>
      </c>
      <c r="AK39" s="185"/>
      <c r="AL39" s="259" t="str">
        <f t="shared" si="18"/>
        <v/>
      </c>
      <c r="AM39" s="132" t="str">
        <f t="shared" si="19"/>
        <v/>
      </c>
      <c r="AN39" s="132" t="str">
        <f t="shared" si="20"/>
        <v/>
      </c>
      <c r="AO39" s="132" t="str">
        <f t="shared" si="21"/>
        <v/>
      </c>
      <c r="AP39" s="132" t="str">
        <f t="shared" si="22"/>
        <v/>
      </c>
      <c r="AQ39" s="132" t="str">
        <f t="shared" si="23"/>
        <v/>
      </c>
      <c r="AR39" s="135" t="str">
        <f t="shared" si="24"/>
        <v/>
      </c>
      <c r="AS39" s="135" t="str">
        <f t="shared" si="25"/>
        <v/>
      </c>
      <c r="AT39" s="135" t="str">
        <f t="shared" si="26"/>
        <v/>
      </c>
    </row>
    <row r="40" spans="1:46" s="260" customFormat="1" ht="13">
      <c r="A40" s="185" t="str">
        <f t="shared" si="9"/>
        <v/>
      </c>
      <c r="B40" s="258" t="str">
        <f t="shared" si="10"/>
        <v/>
      </c>
      <c r="C40" s="259"/>
      <c r="D40" s="185">
        <v>6</v>
      </c>
      <c r="E40" s="185" t="str">
        <f t="shared" si="11"/>
        <v/>
      </c>
      <c r="F40" s="6"/>
      <c r="G40" s="6"/>
      <c r="H40" s="6"/>
      <c r="I40" s="6"/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85" t="str">
        <f t="shared" si="12"/>
        <v/>
      </c>
      <c r="W40" s="8"/>
      <c r="X40" s="6"/>
      <c r="Y40" s="336"/>
      <c r="Z40" s="6"/>
      <c r="AA40" s="6"/>
      <c r="AB40" s="6"/>
      <c r="AC40" s="261" t="str">
        <f t="shared" si="13"/>
        <v/>
      </c>
      <c r="AD40" s="28" t="str">
        <f t="shared" si="14"/>
        <v/>
      </c>
      <c r="AE40" s="26" t="str">
        <f>UPPER(IF($U40="","",IF(COUNTIF($AE$34:$AE39,$U40)&lt;1,$U40,"")))</f>
        <v/>
      </c>
      <c r="AF40" s="133" t="str">
        <f t="shared" si="15"/>
        <v/>
      </c>
      <c r="AG40" s="269"/>
      <c r="AH40" s="263" t="str">
        <f t="shared" si="16"/>
        <v/>
      </c>
      <c r="AI40" s="262" t="str">
        <f t="shared" si="17"/>
        <v/>
      </c>
      <c r="AK40" s="185"/>
      <c r="AL40" s="259" t="str">
        <f t="shared" si="18"/>
        <v/>
      </c>
      <c r="AM40" s="132" t="str">
        <f t="shared" si="19"/>
        <v/>
      </c>
      <c r="AN40" s="132" t="str">
        <f t="shared" si="20"/>
        <v/>
      </c>
      <c r="AO40" s="132" t="str">
        <f t="shared" si="21"/>
        <v/>
      </c>
      <c r="AP40" s="132" t="str">
        <f t="shared" si="22"/>
        <v/>
      </c>
      <c r="AQ40" s="132" t="str">
        <f t="shared" si="23"/>
        <v/>
      </c>
      <c r="AR40" s="135" t="str">
        <f t="shared" si="24"/>
        <v/>
      </c>
      <c r="AS40" s="135" t="str">
        <f t="shared" si="25"/>
        <v/>
      </c>
      <c r="AT40" s="135" t="str">
        <f t="shared" si="26"/>
        <v/>
      </c>
    </row>
    <row r="41" spans="1:46" s="260" customFormat="1" ht="13">
      <c r="A41" s="185" t="str">
        <f t="shared" si="9"/>
        <v/>
      </c>
      <c r="B41" s="258" t="str">
        <f t="shared" si="10"/>
        <v/>
      </c>
      <c r="C41" s="259"/>
      <c r="D41" s="185">
        <v>7</v>
      </c>
      <c r="E41" s="185" t="str">
        <f t="shared" si="11"/>
        <v/>
      </c>
      <c r="F41" s="6"/>
      <c r="G41" s="6"/>
      <c r="H41" s="6"/>
      <c r="I41" s="6"/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85" t="str">
        <f t="shared" si="12"/>
        <v/>
      </c>
      <c r="W41" s="8"/>
      <c r="X41" s="6"/>
      <c r="Y41" s="336"/>
      <c r="Z41" s="6"/>
      <c r="AA41" s="6"/>
      <c r="AB41" s="6"/>
      <c r="AC41" s="261" t="str">
        <f t="shared" si="13"/>
        <v/>
      </c>
      <c r="AD41" s="28" t="str">
        <f t="shared" si="14"/>
        <v/>
      </c>
      <c r="AE41" s="26" t="str">
        <f>UPPER(IF($U41="","",IF(COUNTIF($AE$34:$AE40,$U41)&lt;1,$U41,"")))</f>
        <v/>
      </c>
      <c r="AF41" s="133" t="str">
        <f t="shared" si="15"/>
        <v/>
      </c>
      <c r="AG41" s="269"/>
      <c r="AH41" s="263" t="str">
        <f t="shared" si="16"/>
        <v/>
      </c>
      <c r="AI41" s="262" t="str">
        <f t="shared" si="17"/>
        <v/>
      </c>
      <c r="AK41" s="185"/>
      <c r="AL41" s="259" t="str">
        <f t="shared" si="18"/>
        <v/>
      </c>
      <c r="AM41" s="132" t="str">
        <f t="shared" si="19"/>
        <v/>
      </c>
      <c r="AN41" s="132" t="str">
        <f t="shared" si="20"/>
        <v/>
      </c>
      <c r="AO41" s="132" t="str">
        <f t="shared" si="21"/>
        <v/>
      </c>
      <c r="AP41" s="132" t="str">
        <f t="shared" si="22"/>
        <v/>
      </c>
      <c r="AQ41" s="132" t="str">
        <f t="shared" si="23"/>
        <v/>
      </c>
      <c r="AR41" s="135" t="str">
        <f t="shared" si="24"/>
        <v/>
      </c>
      <c r="AS41" s="135" t="str">
        <f t="shared" si="25"/>
        <v/>
      </c>
      <c r="AT41" s="135" t="str">
        <f t="shared" si="26"/>
        <v/>
      </c>
    </row>
    <row r="42" spans="1:46" s="260" customFormat="1" ht="13">
      <c r="A42" s="185" t="str">
        <f t="shared" si="9"/>
        <v/>
      </c>
      <c r="B42" s="258" t="str">
        <f t="shared" si="10"/>
        <v/>
      </c>
      <c r="C42" s="259"/>
      <c r="D42" s="185">
        <v>8</v>
      </c>
      <c r="E42" s="185" t="str">
        <f t="shared" si="11"/>
        <v/>
      </c>
      <c r="F42" s="6"/>
      <c r="G42" s="6"/>
      <c r="H42" s="6"/>
      <c r="I42" s="6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85" t="str">
        <f t="shared" si="12"/>
        <v/>
      </c>
      <c r="W42" s="8"/>
      <c r="X42" s="6"/>
      <c r="Y42" s="336"/>
      <c r="Z42" s="6"/>
      <c r="AA42" s="6"/>
      <c r="AB42" s="6"/>
      <c r="AC42" s="261" t="str">
        <f t="shared" si="13"/>
        <v/>
      </c>
      <c r="AD42" s="28" t="str">
        <f t="shared" si="14"/>
        <v/>
      </c>
      <c r="AE42" s="26" t="str">
        <f>UPPER(IF($U42="","",IF(COUNTIF($AE$34:$AE41,$U42)&lt;1,$U42,"")))</f>
        <v/>
      </c>
      <c r="AF42" s="133" t="str">
        <f t="shared" si="15"/>
        <v/>
      </c>
      <c r="AG42" s="269"/>
      <c r="AH42" s="263" t="str">
        <f t="shared" si="16"/>
        <v/>
      </c>
      <c r="AI42" s="262" t="str">
        <f t="shared" si="17"/>
        <v/>
      </c>
      <c r="AK42" s="185"/>
      <c r="AL42" s="259" t="str">
        <f t="shared" si="18"/>
        <v/>
      </c>
      <c r="AM42" s="132" t="str">
        <f t="shared" si="19"/>
        <v/>
      </c>
      <c r="AN42" s="132" t="str">
        <f t="shared" si="20"/>
        <v/>
      </c>
      <c r="AO42" s="132" t="str">
        <f t="shared" si="21"/>
        <v/>
      </c>
      <c r="AP42" s="132" t="str">
        <f t="shared" si="22"/>
        <v/>
      </c>
      <c r="AQ42" s="132" t="str">
        <f t="shared" si="23"/>
        <v/>
      </c>
      <c r="AR42" s="135" t="str">
        <f t="shared" si="24"/>
        <v/>
      </c>
      <c r="AS42" s="135" t="str">
        <f t="shared" si="25"/>
        <v/>
      </c>
      <c r="AT42" s="135" t="str">
        <f t="shared" si="26"/>
        <v/>
      </c>
    </row>
    <row r="43" spans="1:46" s="260" customFormat="1" ht="13">
      <c r="A43" s="185" t="str">
        <f t="shared" si="9"/>
        <v/>
      </c>
      <c r="B43" s="258" t="str">
        <f t="shared" si="10"/>
        <v/>
      </c>
      <c r="C43" s="259"/>
      <c r="D43" s="185">
        <v>9</v>
      </c>
      <c r="E43" s="185" t="str">
        <f t="shared" si="11"/>
        <v/>
      </c>
      <c r="F43" s="6"/>
      <c r="G43" s="6"/>
      <c r="H43" s="6"/>
      <c r="I43" s="6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85" t="str">
        <f t="shared" si="12"/>
        <v/>
      </c>
      <c r="W43" s="8"/>
      <c r="X43" s="6"/>
      <c r="Y43" s="336"/>
      <c r="Z43" s="6"/>
      <c r="AA43" s="6"/>
      <c r="AB43" s="6"/>
      <c r="AC43" s="261" t="str">
        <f t="shared" si="13"/>
        <v/>
      </c>
      <c r="AD43" s="28" t="str">
        <f t="shared" si="14"/>
        <v/>
      </c>
      <c r="AE43" s="26" t="str">
        <f>UPPER(IF($U43="","",IF(COUNTIF($AE$34:$AE42,$U43)&lt;1,$U43,"")))</f>
        <v/>
      </c>
      <c r="AF43" s="133" t="str">
        <f t="shared" si="15"/>
        <v/>
      </c>
      <c r="AG43" s="269"/>
      <c r="AH43" s="263" t="str">
        <f t="shared" si="16"/>
        <v/>
      </c>
      <c r="AI43" s="262" t="str">
        <f t="shared" si="17"/>
        <v/>
      </c>
      <c r="AK43" s="185"/>
      <c r="AL43" s="259" t="str">
        <f t="shared" si="18"/>
        <v/>
      </c>
      <c r="AM43" s="132" t="str">
        <f t="shared" si="19"/>
        <v/>
      </c>
      <c r="AN43" s="132" t="str">
        <f t="shared" si="20"/>
        <v/>
      </c>
      <c r="AO43" s="132" t="str">
        <f t="shared" si="21"/>
        <v/>
      </c>
      <c r="AP43" s="132" t="str">
        <f t="shared" si="22"/>
        <v/>
      </c>
      <c r="AQ43" s="132" t="str">
        <f t="shared" si="23"/>
        <v/>
      </c>
      <c r="AR43" s="135" t="str">
        <f t="shared" si="24"/>
        <v/>
      </c>
      <c r="AS43" s="135" t="str">
        <f t="shared" si="25"/>
        <v/>
      </c>
      <c r="AT43" s="135" t="str">
        <f t="shared" si="26"/>
        <v/>
      </c>
    </row>
    <row r="44" spans="1:46" s="260" customFormat="1" ht="13">
      <c r="A44" s="185" t="str">
        <f t="shared" si="9"/>
        <v/>
      </c>
      <c r="B44" s="258" t="str">
        <f t="shared" si="10"/>
        <v/>
      </c>
      <c r="C44" s="259"/>
      <c r="D44" s="185">
        <v>10</v>
      </c>
      <c r="E44" s="185" t="str">
        <f t="shared" si="11"/>
        <v/>
      </c>
      <c r="F44" s="6"/>
      <c r="G44" s="6"/>
      <c r="H44" s="6"/>
      <c r="I44" s="6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85" t="str">
        <f t="shared" si="12"/>
        <v/>
      </c>
      <c r="W44" s="8"/>
      <c r="X44" s="6"/>
      <c r="Y44" s="336"/>
      <c r="Z44" s="6"/>
      <c r="AA44" s="6"/>
      <c r="AB44" s="6"/>
      <c r="AC44" s="261" t="str">
        <f t="shared" si="13"/>
        <v/>
      </c>
      <c r="AD44" s="28" t="str">
        <f t="shared" si="14"/>
        <v/>
      </c>
      <c r="AE44" s="26" t="str">
        <f>UPPER(IF($U44="","",IF(COUNTIF($AE$34:$AE43,$U44)&lt;1,$U44,"")))</f>
        <v/>
      </c>
      <c r="AF44" s="133" t="str">
        <f t="shared" si="15"/>
        <v/>
      </c>
      <c r="AG44" s="269"/>
      <c r="AH44" s="263" t="str">
        <f t="shared" si="16"/>
        <v/>
      </c>
      <c r="AI44" s="262" t="str">
        <f t="shared" si="17"/>
        <v/>
      </c>
      <c r="AK44" s="185"/>
      <c r="AL44" s="259" t="str">
        <f t="shared" si="18"/>
        <v/>
      </c>
      <c r="AM44" s="132" t="str">
        <f t="shared" si="19"/>
        <v/>
      </c>
      <c r="AN44" s="132" t="str">
        <f t="shared" si="20"/>
        <v/>
      </c>
      <c r="AO44" s="132" t="str">
        <f t="shared" si="21"/>
        <v/>
      </c>
      <c r="AP44" s="132" t="str">
        <f t="shared" si="22"/>
        <v/>
      </c>
      <c r="AQ44" s="132" t="str">
        <f t="shared" si="23"/>
        <v/>
      </c>
      <c r="AR44" s="135" t="str">
        <f t="shared" si="24"/>
        <v/>
      </c>
      <c r="AS44" s="135" t="str">
        <f t="shared" si="25"/>
        <v/>
      </c>
      <c r="AT44" s="135" t="str">
        <f t="shared" si="26"/>
        <v/>
      </c>
    </row>
    <row r="45" spans="1:46" s="260" customFormat="1" ht="13">
      <c r="A45" s="185" t="str">
        <f t="shared" si="9"/>
        <v/>
      </c>
      <c r="B45" s="258" t="str">
        <f t="shared" si="10"/>
        <v/>
      </c>
      <c r="C45" s="259"/>
      <c r="D45" s="185">
        <v>11</v>
      </c>
      <c r="E45" s="185" t="str">
        <f t="shared" si="11"/>
        <v/>
      </c>
      <c r="F45" s="6"/>
      <c r="G45" s="6"/>
      <c r="H45" s="6"/>
      <c r="I45" s="6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85" t="str">
        <f t="shared" si="12"/>
        <v/>
      </c>
      <c r="W45" s="8"/>
      <c r="X45" s="6"/>
      <c r="Y45" s="336"/>
      <c r="Z45" s="6"/>
      <c r="AA45" s="6"/>
      <c r="AB45" s="6"/>
      <c r="AC45" s="261" t="str">
        <f t="shared" si="13"/>
        <v/>
      </c>
      <c r="AD45" s="28" t="str">
        <f t="shared" si="14"/>
        <v/>
      </c>
      <c r="AE45" s="26" t="str">
        <f>UPPER(IF($U45="","",IF(COUNTIF($AE$34:$AE44,$U45)&lt;1,$U45,"")))</f>
        <v/>
      </c>
      <c r="AF45" s="133" t="str">
        <f t="shared" si="15"/>
        <v/>
      </c>
      <c r="AG45" s="269"/>
      <c r="AH45" s="263" t="str">
        <f t="shared" si="16"/>
        <v/>
      </c>
      <c r="AI45" s="262" t="str">
        <f t="shared" si="17"/>
        <v/>
      </c>
      <c r="AK45" s="185"/>
      <c r="AL45" s="259" t="str">
        <f t="shared" si="18"/>
        <v/>
      </c>
      <c r="AM45" s="132" t="str">
        <f t="shared" si="19"/>
        <v/>
      </c>
      <c r="AN45" s="132" t="str">
        <f t="shared" si="20"/>
        <v/>
      </c>
      <c r="AO45" s="132" t="str">
        <f t="shared" si="21"/>
        <v/>
      </c>
      <c r="AP45" s="132" t="str">
        <f t="shared" si="22"/>
        <v/>
      </c>
      <c r="AQ45" s="132" t="str">
        <f t="shared" si="23"/>
        <v/>
      </c>
      <c r="AR45" s="135" t="str">
        <f t="shared" si="24"/>
        <v/>
      </c>
      <c r="AS45" s="135" t="str">
        <f t="shared" si="25"/>
        <v/>
      </c>
      <c r="AT45" s="135" t="str">
        <f t="shared" si="26"/>
        <v/>
      </c>
    </row>
    <row r="46" spans="1:46" s="260" customFormat="1" ht="13">
      <c r="A46" s="185" t="str">
        <f t="shared" si="9"/>
        <v/>
      </c>
      <c r="B46" s="258" t="str">
        <f t="shared" si="10"/>
        <v/>
      </c>
      <c r="C46" s="259"/>
      <c r="D46" s="185">
        <v>12</v>
      </c>
      <c r="E46" s="185" t="str">
        <f t="shared" si="11"/>
        <v/>
      </c>
      <c r="F46" s="6"/>
      <c r="G46" s="6"/>
      <c r="H46" s="6"/>
      <c r="I46" s="6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85" t="str">
        <f t="shared" si="12"/>
        <v/>
      </c>
      <c r="W46" s="8"/>
      <c r="X46" s="6"/>
      <c r="Y46" s="336"/>
      <c r="Z46" s="6"/>
      <c r="AA46" s="6"/>
      <c r="AB46" s="6"/>
      <c r="AC46" s="261" t="str">
        <f t="shared" si="13"/>
        <v/>
      </c>
      <c r="AD46" s="28" t="str">
        <f t="shared" si="14"/>
        <v/>
      </c>
      <c r="AE46" s="26" t="str">
        <f>UPPER(IF($U46="","",IF(COUNTIF($AE$34:$AE45,$U46)&lt;1,$U46,"")))</f>
        <v/>
      </c>
      <c r="AF46" s="133" t="str">
        <f t="shared" si="15"/>
        <v/>
      </c>
      <c r="AG46" s="269"/>
      <c r="AH46" s="263" t="str">
        <f t="shared" si="16"/>
        <v/>
      </c>
      <c r="AI46" s="262" t="str">
        <f t="shared" si="17"/>
        <v/>
      </c>
      <c r="AK46" s="185"/>
      <c r="AL46" s="259" t="str">
        <f t="shared" si="18"/>
        <v/>
      </c>
      <c r="AM46" s="132" t="str">
        <f t="shared" si="19"/>
        <v/>
      </c>
      <c r="AN46" s="132" t="str">
        <f t="shared" si="20"/>
        <v/>
      </c>
      <c r="AO46" s="132" t="str">
        <f t="shared" si="21"/>
        <v/>
      </c>
      <c r="AP46" s="132" t="str">
        <f t="shared" si="22"/>
        <v/>
      </c>
      <c r="AQ46" s="132" t="str">
        <f t="shared" si="23"/>
        <v/>
      </c>
      <c r="AR46" s="135" t="str">
        <f t="shared" si="24"/>
        <v/>
      </c>
      <c r="AS46" s="135" t="str">
        <f t="shared" si="25"/>
        <v/>
      </c>
      <c r="AT46" s="135" t="str">
        <f t="shared" si="26"/>
        <v/>
      </c>
    </row>
    <row r="47" spans="1:46" s="260" customFormat="1" ht="13">
      <c r="A47" s="185" t="str">
        <f t="shared" si="9"/>
        <v/>
      </c>
      <c r="B47" s="258" t="str">
        <f t="shared" si="10"/>
        <v/>
      </c>
      <c r="C47" s="259"/>
      <c r="D47" s="185">
        <v>13</v>
      </c>
      <c r="E47" s="185" t="str">
        <f t="shared" si="11"/>
        <v/>
      </c>
      <c r="F47" s="6"/>
      <c r="G47" s="6"/>
      <c r="H47" s="6"/>
      <c r="I47" s="6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85" t="str">
        <f t="shared" si="12"/>
        <v/>
      </c>
      <c r="W47" s="8"/>
      <c r="X47" s="6"/>
      <c r="Y47" s="336"/>
      <c r="Z47" s="6"/>
      <c r="AA47" s="6"/>
      <c r="AB47" s="6"/>
      <c r="AC47" s="261" t="str">
        <f t="shared" si="13"/>
        <v/>
      </c>
      <c r="AD47" s="28" t="str">
        <f t="shared" si="14"/>
        <v/>
      </c>
      <c r="AE47" s="26" t="str">
        <f>UPPER(IF($U47="","",IF(COUNTIF($AE$34:$AE46,$U47)&lt;1,$U47,"")))</f>
        <v/>
      </c>
      <c r="AF47" s="133" t="str">
        <f t="shared" si="15"/>
        <v/>
      </c>
      <c r="AG47" s="269"/>
      <c r="AH47" s="263" t="str">
        <f t="shared" si="16"/>
        <v/>
      </c>
      <c r="AI47" s="262" t="str">
        <f t="shared" si="17"/>
        <v/>
      </c>
      <c r="AK47" s="185"/>
      <c r="AL47" s="259" t="str">
        <f t="shared" si="18"/>
        <v/>
      </c>
      <c r="AM47" s="132" t="str">
        <f t="shared" si="19"/>
        <v/>
      </c>
      <c r="AN47" s="132" t="str">
        <f t="shared" si="20"/>
        <v/>
      </c>
      <c r="AO47" s="132" t="str">
        <f t="shared" si="21"/>
        <v/>
      </c>
      <c r="AP47" s="132" t="str">
        <f t="shared" si="22"/>
        <v/>
      </c>
      <c r="AQ47" s="132" t="str">
        <f t="shared" si="23"/>
        <v/>
      </c>
      <c r="AR47" s="135" t="str">
        <f t="shared" si="24"/>
        <v/>
      </c>
      <c r="AS47" s="135" t="str">
        <f t="shared" si="25"/>
        <v/>
      </c>
      <c r="AT47" s="135" t="str">
        <f t="shared" si="26"/>
        <v/>
      </c>
    </row>
    <row r="48" spans="1:46" s="260" customFormat="1" ht="13">
      <c r="A48" s="185" t="str">
        <f t="shared" si="9"/>
        <v/>
      </c>
      <c r="B48" s="258" t="str">
        <f t="shared" si="10"/>
        <v/>
      </c>
      <c r="C48" s="259"/>
      <c r="D48" s="185">
        <v>14</v>
      </c>
      <c r="E48" s="185" t="str">
        <f t="shared" si="11"/>
        <v/>
      </c>
      <c r="F48" s="6"/>
      <c r="G48" s="6"/>
      <c r="H48" s="6"/>
      <c r="I48" s="6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85" t="str">
        <f t="shared" si="12"/>
        <v/>
      </c>
      <c r="W48" s="8"/>
      <c r="X48" s="6"/>
      <c r="Y48" s="336"/>
      <c r="Z48" s="6"/>
      <c r="AA48" s="6"/>
      <c r="AB48" s="6"/>
      <c r="AC48" s="261" t="str">
        <f t="shared" si="13"/>
        <v/>
      </c>
      <c r="AD48" s="28" t="str">
        <f t="shared" si="14"/>
        <v/>
      </c>
      <c r="AE48" s="26" t="str">
        <f>UPPER(IF($U48="","",IF(COUNTIF($AE$34:$AE47,$U48)&lt;1,$U48,"")))</f>
        <v/>
      </c>
      <c r="AF48" s="133" t="str">
        <f t="shared" si="15"/>
        <v/>
      </c>
      <c r="AG48" s="269"/>
      <c r="AH48" s="263" t="str">
        <f t="shared" si="16"/>
        <v/>
      </c>
      <c r="AI48" s="262" t="str">
        <f t="shared" si="17"/>
        <v/>
      </c>
      <c r="AK48" s="185"/>
      <c r="AL48" s="259" t="str">
        <f t="shared" si="18"/>
        <v/>
      </c>
      <c r="AM48" s="132" t="str">
        <f t="shared" si="19"/>
        <v/>
      </c>
      <c r="AN48" s="132" t="str">
        <f t="shared" si="20"/>
        <v/>
      </c>
      <c r="AO48" s="132" t="str">
        <f t="shared" si="21"/>
        <v/>
      </c>
      <c r="AP48" s="132" t="str">
        <f t="shared" si="22"/>
        <v/>
      </c>
      <c r="AQ48" s="132" t="str">
        <f t="shared" si="23"/>
        <v/>
      </c>
      <c r="AR48" s="135" t="str">
        <f t="shared" si="24"/>
        <v/>
      </c>
      <c r="AS48" s="135" t="str">
        <f t="shared" si="25"/>
        <v/>
      </c>
      <c r="AT48" s="135" t="str">
        <f t="shared" si="26"/>
        <v/>
      </c>
    </row>
    <row r="49" spans="1:46" s="260" customFormat="1" ht="13">
      <c r="A49" s="185" t="str">
        <f t="shared" si="9"/>
        <v/>
      </c>
      <c r="B49" s="258" t="str">
        <f t="shared" si="10"/>
        <v/>
      </c>
      <c r="C49" s="259"/>
      <c r="D49" s="185">
        <v>15</v>
      </c>
      <c r="E49" s="185" t="str">
        <f t="shared" si="11"/>
        <v/>
      </c>
      <c r="F49" s="6"/>
      <c r="G49" s="6"/>
      <c r="H49" s="6"/>
      <c r="I49" s="6"/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85" t="str">
        <f t="shared" si="12"/>
        <v/>
      </c>
      <c r="W49" s="8"/>
      <c r="X49" s="6"/>
      <c r="Y49" s="336"/>
      <c r="Z49" s="6"/>
      <c r="AA49" s="6"/>
      <c r="AB49" s="6"/>
      <c r="AC49" s="261" t="str">
        <f t="shared" si="13"/>
        <v/>
      </c>
      <c r="AD49" s="28" t="str">
        <f t="shared" si="14"/>
        <v/>
      </c>
      <c r="AE49" s="26" t="str">
        <f>UPPER(IF($U49="","",IF(COUNTIF($AE$34:$AE48,$U49)&lt;1,$U49,"")))</f>
        <v/>
      </c>
      <c r="AF49" s="133" t="str">
        <f t="shared" si="15"/>
        <v/>
      </c>
      <c r="AG49" s="269"/>
      <c r="AH49" s="263" t="str">
        <f t="shared" si="16"/>
        <v/>
      </c>
      <c r="AI49" s="262" t="str">
        <f t="shared" si="17"/>
        <v/>
      </c>
      <c r="AK49" s="185"/>
      <c r="AL49" s="259" t="str">
        <f t="shared" si="18"/>
        <v/>
      </c>
      <c r="AM49" s="132" t="str">
        <f t="shared" si="19"/>
        <v/>
      </c>
      <c r="AN49" s="132" t="str">
        <f t="shared" si="20"/>
        <v/>
      </c>
      <c r="AO49" s="132" t="str">
        <f t="shared" si="21"/>
        <v/>
      </c>
      <c r="AP49" s="132" t="str">
        <f t="shared" si="22"/>
        <v/>
      </c>
      <c r="AQ49" s="132" t="str">
        <f t="shared" si="23"/>
        <v/>
      </c>
      <c r="AR49" s="135" t="str">
        <f t="shared" si="24"/>
        <v/>
      </c>
      <c r="AS49" s="135" t="str">
        <f t="shared" si="25"/>
        <v/>
      </c>
      <c r="AT49" s="135" t="str">
        <f t="shared" si="26"/>
        <v/>
      </c>
    </row>
    <row r="50" spans="1:46" s="260" customFormat="1" ht="13">
      <c r="A50" s="185" t="str">
        <f t="shared" si="9"/>
        <v/>
      </c>
      <c r="B50" s="258" t="str">
        <f t="shared" si="10"/>
        <v/>
      </c>
      <c r="C50" s="259"/>
      <c r="D50" s="185">
        <v>16</v>
      </c>
      <c r="E50" s="185" t="str">
        <f t="shared" si="11"/>
        <v/>
      </c>
      <c r="F50" s="6"/>
      <c r="G50" s="6"/>
      <c r="H50" s="6"/>
      <c r="I50" s="6"/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85" t="str">
        <f t="shared" si="12"/>
        <v/>
      </c>
      <c r="W50" s="8"/>
      <c r="X50" s="6"/>
      <c r="Y50" s="336"/>
      <c r="Z50" s="6"/>
      <c r="AA50" s="6"/>
      <c r="AB50" s="6"/>
      <c r="AC50" s="261" t="str">
        <f t="shared" si="13"/>
        <v/>
      </c>
      <c r="AD50" s="28" t="str">
        <f t="shared" si="14"/>
        <v/>
      </c>
      <c r="AE50" s="26" t="str">
        <f>UPPER(IF($U50="","",IF(COUNTIF($AE$34:$AE49,$U50)&lt;1,$U50,"")))</f>
        <v/>
      </c>
      <c r="AF50" s="133" t="str">
        <f t="shared" si="15"/>
        <v/>
      </c>
      <c r="AG50" s="269"/>
      <c r="AH50" s="263" t="str">
        <f t="shared" si="16"/>
        <v/>
      </c>
      <c r="AI50" s="262" t="str">
        <f t="shared" si="17"/>
        <v/>
      </c>
      <c r="AK50" s="185"/>
      <c r="AL50" s="259" t="str">
        <f t="shared" si="18"/>
        <v/>
      </c>
      <c r="AM50" s="132" t="str">
        <f t="shared" si="19"/>
        <v/>
      </c>
      <c r="AN50" s="132" t="str">
        <f t="shared" si="20"/>
        <v/>
      </c>
      <c r="AO50" s="132" t="str">
        <f t="shared" si="21"/>
        <v/>
      </c>
      <c r="AP50" s="132" t="str">
        <f t="shared" si="22"/>
        <v/>
      </c>
      <c r="AQ50" s="132" t="str">
        <f t="shared" si="23"/>
        <v/>
      </c>
      <c r="AR50" s="135" t="str">
        <f t="shared" si="24"/>
        <v/>
      </c>
      <c r="AS50" s="135" t="str">
        <f t="shared" si="25"/>
        <v/>
      </c>
      <c r="AT50" s="135" t="str">
        <f t="shared" si="26"/>
        <v/>
      </c>
    </row>
    <row r="51" spans="1:46" s="260" customFormat="1" ht="13">
      <c r="A51" s="185" t="str">
        <f t="shared" si="9"/>
        <v/>
      </c>
      <c r="B51" s="258" t="str">
        <f t="shared" si="10"/>
        <v/>
      </c>
      <c r="C51" s="259"/>
      <c r="D51" s="185">
        <v>17</v>
      </c>
      <c r="E51" s="185" t="str">
        <f t="shared" si="11"/>
        <v/>
      </c>
      <c r="F51" s="6"/>
      <c r="G51" s="6"/>
      <c r="H51" s="6"/>
      <c r="I51" s="6"/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85" t="str">
        <f t="shared" si="12"/>
        <v/>
      </c>
      <c r="W51" s="8"/>
      <c r="X51" s="6"/>
      <c r="Y51" s="336"/>
      <c r="Z51" s="6"/>
      <c r="AA51" s="6"/>
      <c r="AB51" s="6"/>
      <c r="AC51" s="261" t="str">
        <f t="shared" si="13"/>
        <v/>
      </c>
      <c r="AD51" s="28" t="str">
        <f t="shared" si="14"/>
        <v/>
      </c>
      <c r="AE51" s="26" t="str">
        <f>UPPER(IF($U51="","",IF(COUNTIF($AE$34:$AE50,$U51)&lt;1,$U51,"")))</f>
        <v/>
      </c>
      <c r="AF51" s="133" t="str">
        <f t="shared" si="15"/>
        <v/>
      </c>
      <c r="AG51" s="269"/>
      <c r="AH51" s="263" t="str">
        <f t="shared" si="16"/>
        <v/>
      </c>
      <c r="AI51" s="262" t="str">
        <f t="shared" si="17"/>
        <v/>
      </c>
      <c r="AK51" s="185"/>
      <c r="AL51" s="259" t="str">
        <f t="shared" si="18"/>
        <v/>
      </c>
      <c r="AM51" s="132" t="str">
        <f t="shared" si="19"/>
        <v/>
      </c>
      <c r="AN51" s="132" t="str">
        <f t="shared" si="20"/>
        <v/>
      </c>
      <c r="AO51" s="132" t="str">
        <f t="shared" si="21"/>
        <v/>
      </c>
      <c r="AP51" s="132" t="str">
        <f t="shared" si="22"/>
        <v/>
      </c>
      <c r="AQ51" s="132" t="str">
        <f t="shared" si="23"/>
        <v/>
      </c>
      <c r="AR51" s="135" t="str">
        <f t="shared" si="24"/>
        <v/>
      </c>
      <c r="AS51" s="135" t="str">
        <f t="shared" si="25"/>
        <v/>
      </c>
      <c r="AT51" s="135" t="str">
        <f t="shared" si="26"/>
        <v/>
      </c>
    </row>
    <row r="52" spans="1:46" s="260" customFormat="1" ht="13">
      <c r="A52" s="185" t="str">
        <f t="shared" si="9"/>
        <v/>
      </c>
      <c r="B52" s="258" t="str">
        <f t="shared" si="10"/>
        <v/>
      </c>
      <c r="C52" s="259"/>
      <c r="D52" s="185">
        <v>18</v>
      </c>
      <c r="E52" s="185" t="str">
        <f t="shared" si="11"/>
        <v/>
      </c>
      <c r="F52" s="6"/>
      <c r="G52" s="6"/>
      <c r="H52" s="6"/>
      <c r="I52" s="6"/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85" t="str">
        <f t="shared" si="12"/>
        <v/>
      </c>
      <c r="W52" s="8"/>
      <c r="X52" s="6"/>
      <c r="Y52" s="336"/>
      <c r="Z52" s="6"/>
      <c r="AA52" s="6"/>
      <c r="AB52" s="6"/>
      <c r="AC52" s="261" t="str">
        <f t="shared" si="13"/>
        <v/>
      </c>
      <c r="AD52" s="28" t="str">
        <f t="shared" si="14"/>
        <v/>
      </c>
      <c r="AE52" s="26" t="str">
        <f>UPPER(IF($U52="","",IF(COUNTIF($AE$34:$AE51,$U52)&lt;1,$U52,"")))</f>
        <v/>
      </c>
      <c r="AF52" s="133" t="str">
        <f t="shared" si="15"/>
        <v/>
      </c>
      <c r="AG52" s="269"/>
      <c r="AH52" s="263" t="str">
        <f t="shared" si="16"/>
        <v/>
      </c>
      <c r="AI52" s="262" t="str">
        <f t="shared" si="17"/>
        <v/>
      </c>
      <c r="AK52" s="185"/>
      <c r="AL52" s="259" t="str">
        <f t="shared" si="18"/>
        <v/>
      </c>
      <c r="AM52" s="132" t="str">
        <f t="shared" si="19"/>
        <v/>
      </c>
      <c r="AN52" s="132" t="str">
        <f t="shared" si="20"/>
        <v/>
      </c>
      <c r="AO52" s="132" t="str">
        <f t="shared" si="21"/>
        <v/>
      </c>
      <c r="AP52" s="132" t="str">
        <f t="shared" si="22"/>
        <v/>
      </c>
      <c r="AQ52" s="132" t="str">
        <f t="shared" si="23"/>
        <v/>
      </c>
      <c r="AR52" s="135" t="str">
        <f t="shared" si="24"/>
        <v/>
      </c>
      <c r="AS52" s="135" t="str">
        <f t="shared" si="25"/>
        <v/>
      </c>
      <c r="AT52" s="135" t="str">
        <f t="shared" si="26"/>
        <v/>
      </c>
    </row>
    <row r="53" spans="1:46" s="260" customFormat="1" ht="13">
      <c r="A53" s="185" t="str">
        <f t="shared" si="9"/>
        <v/>
      </c>
      <c r="B53" s="258" t="str">
        <f t="shared" si="10"/>
        <v/>
      </c>
      <c r="C53" s="259"/>
      <c r="D53" s="185">
        <v>19</v>
      </c>
      <c r="E53" s="185" t="str">
        <f t="shared" si="11"/>
        <v/>
      </c>
      <c r="F53" s="6"/>
      <c r="G53" s="6"/>
      <c r="H53" s="6"/>
      <c r="I53" s="6"/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85" t="str">
        <f t="shared" si="12"/>
        <v/>
      </c>
      <c r="W53" s="8"/>
      <c r="X53" s="6"/>
      <c r="Y53" s="336"/>
      <c r="Z53" s="6"/>
      <c r="AA53" s="6"/>
      <c r="AB53" s="6"/>
      <c r="AC53" s="261" t="str">
        <f t="shared" si="13"/>
        <v/>
      </c>
      <c r="AD53" s="28" t="str">
        <f t="shared" si="14"/>
        <v/>
      </c>
      <c r="AE53" s="26" t="str">
        <f>UPPER(IF($U53="","",IF(COUNTIF($AE$34:$AE52,$U53)&lt;1,$U53,"")))</f>
        <v/>
      </c>
      <c r="AF53" s="133" t="str">
        <f t="shared" si="15"/>
        <v/>
      </c>
      <c r="AG53" s="269"/>
      <c r="AH53" s="263" t="str">
        <f t="shared" si="16"/>
        <v/>
      </c>
      <c r="AI53" s="262" t="str">
        <f t="shared" si="17"/>
        <v/>
      </c>
      <c r="AK53" s="185"/>
      <c r="AL53" s="259" t="str">
        <f t="shared" si="18"/>
        <v/>
      </c>
      <c r="AM53" s="132" t="str">
        <f t="shared" si="19"/>
        <v/>
      </c>
      <c r="AN53" s="132" t="str">
        <f t="shared" si="20"/>
        <v/>
      </c>
      <c r="AO53" s="132" t="str">
        <f t="shared" si="21"/>
        <v/>
      </c>
      <c r="AP53" s="132" t="str">
        <f t="shared" si="22"/>
        <v/>
      </c>
      <c r="AQ53" s="132" t="str">
        <f t="shared" si="23"/>
        <v/>
      </c>
      <c r="AR53" s="135" t="str">
        <f t="shared" si="24"/>
        <v/>
      </c>
      <c r="AS53" s="135" t="str">
        <f t="shared" si="25"/>
        <v/>
      </c>
      <c r="AT53" s="135" t="str">
        <f t="shared" si="26"/>
        <v/>
      </c>
    </row>
    <row r="54" spans="1:46" s="260" customFormat="1" ht="13">
      <c r="A54" s="185" t="str">
        <f t="shared" si="9"/>
        <v/>
      </c>
      <c r="B54" s="258" t="str">
        <f t="shared" si="10"/>
        <v/>
      </c>
      <c r="C54" s="259"/>
      <c r="D54" s="185">
        <v>20</v>
      </c>
      <c r="E54" s="185" t="str">
        <f t="shared" si="11"/>
        <v/>
      </c>
      <c r="F54" s="6"/>
      <c r="G54" s="6"/>
      <c r="H54" s="6"/>
      <c r="I54" s="6"/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185" t="str">
        <f t="shared" si="12"/>
        <v/>
      </c>
      <c r="W54" s="8"/>
      <c r="X54" s="6"/>
      <c r="Y54" s="336"/>
      <c r="Z54" s="6"/>
      <c r="AA54" s="6"/>
      <c r="AB54" s="6"/>
      <c r="AC54" s="261" t="str">
        <f t="shared" si="13"/>
        <v/>
      </c>
      <c r="AD54" s="28" t="str">
        <f t="shared" si="14"/>
        <v/>
      </c>
      <c r="AE54" s="26" t="str">
        <f>UPPER(IF($U54="","",IF(COUNTIF($AE$34:$AE53,$U54)&lt;1,$U54,"")))</f>
        <v/>
      </c>
      <c r="AF54" s="133" t="str">
        <f t="shared" si="15"/>
        <v/>
      </c>
      <c r="AG54" s="269"/>
      <c r="AH54" s="263" t="str">
        <f t="shared" si="16"/>
        <v/>
      </c>
      <c r="AI54" s="262" t="str">
        <f t="shared" si="17"/>
        <v/>
      </c>
      <c r="AK54" s="185"/>
      <c r="AL54" s="259" t="str">
        <f t="shared" si="18"/>
        <v/>
      </c>
      <c r="AM54" s="132" t="str">
        <f t="shared" si="19"/>
        <v/>
      </c>
      <c r="AN54" s="132" t="str">
        <f t="shared" si="20"/>
        <v/>
      </c>
      <c r="AO54" s="132" t="str">
        <f t="shared" si="21"/>
        <v/>
      </c>
      <c r="AP54" s="132" t="str">
        <f t="shared" si="22"/>
        <v/>
      </c>
      <c r="AQ54" s="132" t="str">
        <f t="shared" si="23"/>
        <v/>
      </c>
      <c r="AR54" s="135" t="str">
        <f t="shared" si="24"/>
        <v/>
      </c>
      <c r="AS54" s="135" t="str">
        <f t="shared" si="25"/>
        <v/>
      </c>
      <c r="AT54" s="135" t="str">
        <f t="shared" si="26"/>
        <v/>
      </c>
    </row>
    <row r="55" spans="1:46" s="260" customFormat="1" ht="13">
      <c r="A55" s="185" t="str">
        <f t="shared" si="9"/>
        <v/>
      </c>
      <c r="B55" s="258" t="str">
        <f t="shared" si="10"/>
        <v/>
      </c>
      <c r="C55" s="259"/>
      <c r="D55" s="185">
        <v>21</v>
      </c>
      <c r="E55" s="185" t="str">
        <f t="shared" si="11"/>
        <v/>
      </c>
      <c r="F55" s="6"/>
      <c r="G55" s="6"/>
      <c r="H55" s="6"/>
      <c r="I55" s="6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185" t="str">
        <f t="shared" si="12"/>
        <v/>
      </c>
      <c r="W55" s="8"/>
      <c r="X55" s="6"/>
      <c r="Y55" s="336"/>
      <c r="Z55" s="6"/>
      <c r="AA55" s="6"/>
      <c r="AB55" s="6"/>
      <c r="AC55" s="261" t="str">
        <f t="shared" si="13"/>
        <v/>
      </c>
      <c r="AD55" s="28" t="str">
        <f t="shared" si="14"/>
        <v/>
      </c>
      <c r="AE55" s="26" t="str">
        <f>UPPER(IF($U55="","",IF(COUNTIF($AE$34:$AE54,$U55)&lt;1,$U55,"")))</f>
        <v/>
      </c>
      <c r="AF55" s="133" t="str">
        <f t="shared" si="15"/>
        <v/>
      </c>
      <c r="AG55" s="269"/>
      <c r="AH55" s="263" t="str">
        <f t="shared" si="16"/>
        <v/>
      </c>
      <c r="AI55" s="262" t="str">
        <f t="shared" si="17"/>
        <v/>
      </c>
      <c r="AK55" s="185"/>
      <c r="AL55" s="259" t="str">
        <f t="shared" si="18"/>
        <v/>
      </c>
      <c r="AM55" s="132" t="str">
        <f t="shared" si="19"/>
        <v/>
      </c>
      <c r="AN55" s="132" t="str">
        <f t="shared" si="20"/>
        <v/>
      </c>
      <c r="AO55" s="132" t="str">
        <f t="shared" si="21"/>
        <v/>
      </c>
      <c r="AP55" s="132" t="str">
        <f t="shared" si="22"/>
        <v/>
      </c>
      <c r="AQ55" s="132" t="str">
        <f t="shared" si="23"/>
        <v/>
      </c>
      <c r="AR55" s="135" t="str">
        <f t="shared" si="24"/>
        <v/>
      </c>
      <c r="AS55" s="135" t="str">
        <f t="shared" si="25"/>
        <v/>
      </c>
      <c r="AT55" s="135" t="str">
        <f t="shared" si="26"/>
        <v/>
      </c>
    </row>
    <row r="56" spans="1:46" s="260" customFormat="1" ht="13">
      <c r="A56" s="185" t="str">
        <f t="shared" si="9"/>
        <v/>
      </c>
      <c r="B56" s="258" t="str">
        <f t="shared" si="10"/>
        <v/>
      </c>
      <c r="C56" s="259"/>
      <c r="D56" s="185">
        <v>22</v>
      </c>
      <c r="E56" s="185" t="str">
        <f t="shared" si="11"/>
        <v/>
      </c>
      <c r="F56" s="6"/>
      <c r="G56" s="6"/>
      <c r="H56" s="6"/>
      <c r="I56" s="6"/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185" t="str">
        <f t="shared" si="12"/>
        <v/>
      </c>
      <c r="W56" s="8"/>
      <c r="X56" s="6"/>
      <c r="Y56" s="336"/>
      <c r="Z56" s="6"/>
      <c r="AA56" s="6"/>
      <c r="AB56" s="6"/>
      <c r="AC56" s="261" t="str">
        <f t="shared" si="13"/>
        <v/>
      </c>
      <c r="AD56" s="28" t="str">
        <f t="shared" si="14"/>
        <v/>
      </c>
      <c r="AE56" s="26" t="str">
        <f>UPPER(IF($U56="","",IF(COUNTIF($AE$34:$AE55,$U56)&lt;1,$U56,"")))</f>
        <v/>
      </c>
      <c r="AF56" s="133" t="str">
        <f t="shared" si="15"/>
        <v/>
      </c>
      <c r="AG56" s="269"/>
      <c r="AH56" s="263" t="str">
        <f t="shared" si="16"/>
        <v/>
      </c>
      <c r="AI56" s="262" t="str">
        <f t="shared" si="17"/>
        <v/>
      </c>
      <c r="AK56" s="185"/>
      <c r="AL56" s="259" t="str">
        <f t="shared" si="18"/>
        <v/>
      </c>
      <c r="AM56" s="132" t="str">
        <f t="shared" si="19"/>
        <v/>
      </c>
      <c r="AN56" s="132" t="str">
        <f t="shared" si="20"/>
        <v/>
      </c>
      <c r="AO56" s="132" t="str">
        <f t="shared" si="21"/>
        <v/>
      </c>
      <c r="AP56" s="132" t="str">
        <f t="shared" si="22"/>
        <v/>
      </c>
      <c r="AQ56" s="132" t="str">
        <f t="shared" si="23"/>
        <v/>
      </c>
      <c r="AR56" s="135" t="str">
        <f t="shared" si="24"/>
        <v/>
      </c>
      <c r="AS56" s="135" t="str">
        <f t="shared" si="25"/>
        <v/>
      </c>
      <c r="AT56" s="135" t="str">
        <f t="shared" si="26"/>
        <v/>
      </c>
    </row>
    <row r="57" spans="1:46" s="260" customFormat="1" ht="13">
      <c r="A57" s="185" t="str">
        <f t="shared" si="9"/>
        <v/>
      </c>
      <c r="B57" s="258" t="str">
        <f t="shared" si="10"/>
        <v/>
      </c>
      <c r="C57" s="259"/>
      <c r="D57" s="185">
        <v>23</v>
      </c>
      <c r="E57" s="185" t="str">
        <f t="shared" si="11"/>
        <v/>
      </c>
      <c r="F57" s="6"/>
      <c r="G57" s="6"/>
      <c r="H57" s="6"/>
      <c r="I57" s="6"/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85" t="str">
        <f t="shared" si="12"/>
        <v/>
      </c>
      <c r="W57" s="8"/>
      <c r="X57" s="6"/>
      <c r="Y57" s="336"/>
      <c r="Z57" s="6"/>
      <c r="AA57" s="6"/>
      <c r="AB57" s="6"/>
      <c r="AC57" s="261" t="str">
        <f t="shared" si="13"/>
        <v/>
      </c>
      <c r="AD57" s="28" t="str">
        <f t="shared" si="14"/>
        <v/>
      </c>
      <c r="AE57" s="26" t="str">
        <f>UPPER(IF($U57="","",IF(COUNTIF($AE$34:$AE56,$U57)&lt;1,$U57,"")))</f>
        <v/>
      </c>
      <c r="AF57" s="133" t="str">
        <f t="shared" si="15"/>
        <v/>
      </c>
      <c r="AG57" s="269"/>
      <c r="AH57" s="263" t="str">
        <f t="shared" si="16"/>
        <v/>
      </c>
      <c r="AI57" s="262" t="str">
        <f t="shared" si="17"/>
        <v/>
      </c>
      <c r="AK57" s="185"/>
      <c r="AL57" s="259" t="str">
        <f t="shared" si="18"/>
        <v/>
      </c>
      <c r="AM57" s="132" t="str">
        <f t="shared" si="19"/>
        <v/>
      </c>
      <c r="AN57" s="132" t="str">
        <f t="shared" si="20"/>
        <v/>
      </c>
      <c r="AO57" s="132" t="str">
        <f t="shared" si="21"/>
        <v/>
      </c>
      <c r="AP57" s="132" t="str">
        <f t="shared" si="22"/>
        <v/>
      </c>
      <c r="AQ57" s="132" t="str">
        <f t="shared" si="23"/>
        <v/>
      </c>
      <c r="AR57" s="135" t="str">
        <f t="shared" si="24"/>
        <v/>
      </c>
      <c r="AS57" s="135" t="str">
        <f t="shared" si="25"/>
        <v/>
      </c>
      <c r="AT57" s="135" t="str">
        <f t="shared" si="26"/>
        <v/>
      </c>
    </row>
    <row r="58" spans="1:46" s="260" customFormat="1" ht="13">
      <c r="A58" s="185" t="str">
        <f t="shared" si="9"/>
        <v/>
      </c>
      <c r="B58" s="258" t="str">
        <f t="shared" si="10"/>
        <v/>
      </c>
      <c r="C58" s="259"/>
      <c r="D58" s="185">
        <v>24</v>
      </c>
      <c r="E58" s="185" t="str">
        <f t="shared" si="11"/>
        <v/>
      </c>
      <c r="F58" s="6"/>
      <c r="G58" s="6"/>
      <c r="H58" s="6"/>
      <c r="I58" s="6"/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85" t="str">
        <f t="shared" si="12"/>
        <v/>
      </c>
      <c r="W58" s="8"/>
      <c r="X58" s="6"/>
      <c r="Y58" s="336"/>
      <c r="Z58" s="6"/>
      <c r="AA58" s="6"/>
      <c r="AB58" s="6"/>
      <c r="AC58" s="261" t="str">
        <f t="shared" si="13"/>
        <v/>
      </c>
      <c r="AD58" s="28" t="str">
        <f t="shared" si="14"/>
        <v/>
      </c>
      <c r="AE58" s="26" t="str">
        <f>UPPER(IF($U58="","",IF(COUNTIF($AE$34:$AE57,$U58)&lt;1,$U58,"")))</f>
        <v/>
      </c>
      <c r="AF58" s="133" t="str">
        <f t="shared" si="15"/>
        <v/>
      </c>
      <c r="AG58" s="269"/>
      <c r="AH58" s="263" t="str">
        <f t="shared" si="16"/>
        <v/>
      </c>
      <c r="AI58" s="262" t="str">
        <f t="shared" si="17"/>
        <v/>
      </c>
      <c r="AK58" s="185"/>
      <c r="AL58" s="259" t="str">
        <f t="shared" si="18"/>
        <v/>
      </c>
      <c r="AM58" s="132" t="str">
        <f t="shared" si="19"/>
        <v/>
      </c>
      <c r="AN58" s="132" t="str">
        <f t="shared" si="20"/>
        <v/>
      </c>
      <c r="AO58" s="132" t="str">
        <f t="shared" si="21"/>
        <v/>
      </c>
      <c r="AP58" s="132" t="str">
        <f t="shared" si="22"/>
        <v/>
      </c>
      <c r="AQ58" s="132" t="str">
        <f t="shared" si="23"/>
        <v/>
      </c>
      <c r="AR58" s="135" t="str">
        <f t="shared" si="24"/>
        <v/>
      </c>
      <c r="AS58" s="135" t="str">
        <f t="shared" si="25"/>
        <v/>
      </c>
      <c r="AT58" s="135" t="str">
        <f t="shared" si="26"/>
        <v/>
      </c>
    </row>
    <row r="59" spans="1:46" s="260" customFormat="1" ht="13">
      <c r="A59" s="185" t="str">
        <f t="shared" si="9"/>
        <v/>
      </c>
      <c r="B59" s="258" t="str">
        <f t="shared" si="10"/>
        <v/>
      </c>
      <c r="C59" s="259"/>
      <c r="D59" s="185">
        <v>25</v>
      </c>
      <c r="E59" s="185" t="str">
        <f t="shared" si="11"/>
        <v/>
      </c>
      <c r="F59" s="6"/>
      <c r="G59" s="6"/>
      <c r="H59" s="6"/>
      <c r="I59" s="6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85" t="str">
        <f t="shared" si="12"/>
        <v/>
      </c>
      <c r="W59" s="8"/>
      <c r="X59" s="6"/>
      <c r="Y59" s="336"/>
      <c r="Z59" s="6"/>
      <c r="AA59" s="6"/>
      <c r="AB59" s="6"/>
      <c r="AC59" s="261" t="str">
        <f t="shared" si="13"/>
        <v/>
      </c>
      <c r="AD59" s="28" t="str">
        <f t="shared" si="14"/>
        <v/>
      </c>
      <c r="AE59" s="26" t="str">
        <f>UPPER(IF($U59="","",IF(COUNTIF($AE$34:$AE58,$U59)&lt;1,$U59,"")))</f>
        <v/>
      </c>
      <c r="AF59" s="133" t="str">
        <f t="shared" si="15"/>
        <v/>
      </c>
      <c r="AG59" s="269"/>
      <c r="AH59" s="263" t="str">
        <f t="shared" si="16"/>
        <v/>
      </c>
      <c r="AI59" s="262" t="str">
        <f t="shared" si="17"/>
        <v/>
      </c>
      <c r="AK59" s="185"/>
      <c r="AL59" s="259" t="str">
        <f t="shared" si="18"/>
        <v/>
      </c>
      <c r="AM59" s="132" t="str">
        <f t="shared" si="19"/>
        <v/>
      </c>
      <c r="AN59" s="132" t="str">
        <f t="shared" si="20"/>
        <v/>
      </c>
      <c r="AO59" s="132" t="str">
        <f t="shared" si="21"/>
        <v/>
      </c>
      <c r="AP59" s="132" t="str">
        <f t="shared" si="22"/>
        <v/>
      </c>
      <c r="AQ59" s="132" t="str">
        <f t="shared" si="23"/>
        <v/>
      </c>
      <c r="AR59" s="135" t="str">
        <f t="shared" si="24"/>
        <v/>
      </c>
      <c r="AS59" s="135" t="str">
        <f t="shared" si="25"/>
        <v/>
      </c>
      <c r="AT59" s="135" t="str">
        <f t="shared" si="26"/>
        <v/>
      </c>
    </row>
    <row r="60" spans="1:46" s="260" customFormat="1" ht="13">
      <c r="A60" s="185" t="str">
        <f t="shared" si="9"/>
        <v/>
      </c>
      <c r="B60" s="258" t="str">
        <f t="shared" si="10"/>
        <v/>
      </c>
      <c r="C60" s="259"/>
      <c r="D60" s="185">
        <v>26</v>
      </c>
      <c r="E60" s="185" t="str">
        <f t="shared" si="11"/>
        <v/>
      </c>
      <c r="F60" s="6"/>
      <c r="G60" s="6"/>
      <c r="H60" s="6"/>
      <c r="I60" s="6"/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85" t="str">
        <f t="shared" si="12"/>
        <v/>
      </c>
      <c r="W60" s="8"/>
      <c r="X60" s="6"/>
      <c r="Y60" s="336"/>
      <c r="Z60" s="6"/>
      <c r="AA60" s="6"/>
      <c r="AB60" s="6"/>
      <c r="AC60" s="261" t="str">
        <f t="shared" si="13"/>
        <v/>
      </c>
      <c r="AD60" s="28" t="str">
        <f t="shared" si="14"/>
        <v/>
      </c>
      <c r="AE60" s="26" t="str">
        <f>UPPER(IF($U60="","",IF(COUNTIF($AE$34:$AE59,$U60)&lt;1,$U60,"")))</f>
        <v/>
      </c>
      <c r="AF60" s="133" t="str">
        <f t="shared" si="15"/>
        <v/>
      </c>
      <c r="AG60" s="269"/>
      <c r="AH60" s="263" t="str">
        <f t="shared" si="16"/>
        <v/>
      </c>
      <c r="AI60" s="262" t="str">
        <f t="shared" si="17"/>
        <v/>
      </c>
      <c r="AK60" s="185"/>
      <c r="AL60" s="259" t="str">
        <f t="shared" si="18"/>
        <v/>
      </c>
      <c r="AM60" s="132" t="str">
        <f t="shared" si="19"/>
        <v/>
      </c>
      <c r="AN60" s="132" t="str">
        <f t="shared" si="20"/>
        <v/>
      </c>
      <c r="AO60" s="132" t="str">
        <f t="shared" si="21"/>
        <v/>
      </c>
      <c r="AP60" s="132" t="str">
        <f t="shared" si="22"/>
        <v/>
      </c>
      <c r="AQ60" s="132" t="str">
        <f t="shared" si="23"/>
        <v/>
      </c>
      <c r="AR60" s="135" t="str">
        <f t="shared" si="24"/>
        <v/>
      </c>
      <c r="AS60" s="135" t="str">
        <f t="shared" si="25"/>
        <v/>
      </c>
      <c r="AT60" s="135" t="str">
        <f t="shared" si="26"/>
        <v/>
      </c>
    </row>
    <row r="61" spans="1:46" s="260" customFormat="1" ht="13">
      <c r="A61" s="185" t="str">
        <f t="shared" si="9"/>
        <v/>
      </c>
      <c r="B61" s="258" t="str">
        <f t="shared" si="10"/>
        <v/>
      </c>
      <c r="C61" s="259"/>
      <c r="D61" s="185">
        <v>27</v>
      </c>
      <c r="E61" s="185" t="str">
        <f t="shared" si="11"/>
        <v/>
      </c>
      <c r="F61" s="6"/>
      <c r="G61" s="6"/>
      <c r="H61" s="6"/>
      <c r="I61" s="6"/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85" t="str">
        <f t="shared" si="12"/>
        <v/>
      </c>
      <c r="W61" s="8"/>
      <c r="X61" s="6"/>
      <c r="Y61" s="336"/>
      <c r="Z61" s="6"/>
      <c r="AA61" s="6"/>
      <c r="AB61" s="6"/>
      <c r="AC61" s="261" t="str">
        <f t="shared" si="13"/>
        <v/>
      </c>
      <c r="AD61" s="28" t="str">
        <f t="shared" si="14"/>
        <v/>
      </c>
      <c r="AE61" s="26" t="str">
        <f>UPPER(IF($U61="","",IF(COUNTIF($AE$34:$AE60,$U61)&lt;1,$U61,"")))</f>
        <v/>
      </c>
      <c r="AF61" s="133" t="str">
        <f t="shared" si="15"/>
        <v/>
      </c>
      <c r="AG61" s="269"/>
      <c r="AH61" s="263" t="str">
        <f t="shared" si="16"/>
        <v/>
      </c>
      <c r="AI61" s="262" t="str">
        <f t="shared" si="17"/>
        <v/>
      </c>
      <c r="AK61" s="185"/>
      <c r="AL61" s="259" t="str">
        <f t="shared" si="18"/>
        <v/>
      </c>
      <c r="AM61" s="132" t="str">
        <f t="shared" si="19"/>
        <v/>
      </c>
      <c r="AN61" s="132" t="str">
        <f t="shared" si="20"/>
        <v/>
      </c>
      <c r="AO61" s="132" t="str">
        <f t="shared" si="21"/>
        <v/>
      </c>
      <c r="AP61" s="132" t="str">
        <f t="shared" si="22"/>
        <v/>
      </c>
      <c r="AQ61" s="132" t="str">
        <f t="shared" si="23"/>
        <v/>
      </c>
      <c r="AR61" s="135" t="str">
        <f t="shared" si="24"/>
        <v/>
      </c>
      <c r="AS61" s="135" t="str">
        <f t="shared" si="25"/>
        <v/>
      </c>
      <c r="AT61" s="135" t="str">
        <f t="shared" si="26"/>
        <v/>
      </c>
    </row>
    <row r="62" spans="1:46" s="260" customFormat="1" ht="13">
      <c r="A62" s="185" t="str">
        <f t="shared" si="9"/>
        <v/>
      </c>
      <c r="B62" s="258" t="str">
        <f t="shared" si="10"/>
        <v/>
      </c>
      <c r="C62" s="259"/>
      <c r="D62" s="185">
        <v>28</v>
      </c>
      <c r="E62" s="185" t="str">
        <f t="shared" si="11"/>
        <v/>
      </c>
      <c r="F62" s="6"/>
      <c r="G62" s="6"/>
      <c r="H62" s="6"/>
      <c r="I62" s="6"/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85" t="str">
        <f t="shared" si="12"/>
        <v/>
      </c>
      <c r="W62" s="8"/>
      <c r="X62" s="6"/>
      <c r="Y62" s="336"/>
      <c r="Z62" s="6"/>
      <c r="AA62" s="6"/>
      <c r="AB62" s="6"/>
      <c r="AC62" s="261" t="str">
        <f t="shared" si="13"/>
        <v/>
      </c>
      <c r="AD62" s="28" t="str">
        <f t="shared" si="14"/>
        <v/>
      </c>
      <c r="AE62" s="26" t="str">
        <f>UPPER(IF($U62="","",IF(COUNTIF($AE$34:$AE61,$U62)&lt;1,$U62,"")))</f>
        <v/>
      </c>
      <c r="AF62" s="133" t="str">
        <f t="shared" si="15"/>
        <v/>
      </c>
      <c r="AG62" s="269"/>
      <c r="AH62" s="263" t="str">
        <f t="shared" si="16"/>
        <v/>
      </c>
      <c r="AI62" s="262" t="str">
        <f t="shared" si="17"/>
        <v/>
      </c>
      <c r="AK62" s="185"/>
      <c r="AL62" s="259" t="str">
        <f t="shared" si="18"/>
        <v/>
      </c>
      <c r="AM62" s="132" t="str">
        <f t="shared" si="19"/>
        <v/>
      </c>
      <c r="AN62" s="132" t="str">
        <f t="shared" si="20"/>
        <v/>
      </c>
      <c r="AO62" s="132" t="str">
        <f t="shared" si="21"/>
        <v/>
      </c>
      <c r="AP62" s="132" t="str">
        <f t="shared" si="22"/>
        <v/>
      </c>
      <c r="AQ62" s="132" t="str">
        <f t="shared" si="23"/>
        <v/>
      </c>
      <c r="AR62" s="135" t="str">
        <f t="shared" si="24"/>
        <v/>
      </c>
      <c r="AS62" s="135" t="str">
        <f t="shared" si="25"/>
        <v/>
      </c>
      <c r="AT62" s="135" t="str">
        <f t="shared" si="26"/>
        <v/>
      </c>
    </row>
    <row r="63" spans="1:46" s="260" customFormat="1" ht="13">
      <c r="A63" s="185" t="str">
        <f t="shared" si="9"/>
        <v/>
      </c>
      <c r="B63" s="258" t="str">
        <f t="shared" si="10"/>
        <v/>
      </c>
      <c r="C63" s="259"/>
      <c r="D63" s="185">
        <v>29</v>
      </c>
      <c r="E63" s="185" t="str">
        <f t="shared" si="11"/>
        <v/>
      </c>
      <c r="F63" s="6"/>
      <c r="G63" s="6"/>
      <c r="H63" s="6"/>
      <c r="I63" s="6"/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85" t="str">
        <f t="shared" si="12"/>
        <v/>
      </c>
      <c r="W63" s="8"/>
      <c r="X63" s="6"/>
      <c r="Y63" s="336"/>
      <c r="Z63" s="6"/>
      <c r="AA63" s="6"/>
      <c r="AB63" s="6"/>
      <c r="AC63" s="261" t="str">
        <f t="shared" si="13"/>
        <v/>
      </c>
      <c r="AD63" s="28" t="str">
        <f t="shared" si="14"/>
        <v/>
      </c>
      <c r="AE63" s="26" t="str">
        <f>UPPER(IF($U63="","",IF(COUNTIF($AE$34:$AE62,$U63)&lt;1,$U63,"")))</f>
        <v/>
      </c>
      <c r="AF63" s="133" t="str">
        <f t="shared" si="15"/>
        <v/>
      </c>
      <c r="AG63" s="269"/>
      <c r="AH63" s="263" t="str">
        <f t="shared" si="16"/>
        <v/>
      </c>
      <c r="AI63" s="262" t="str">
        <f t="shared" si="17"/>
        <v/>
      </c>
      <c r="AK63" s="185"/>
      <c r="AL63" s="259" t="str">
        <f t="shared" si="18"/>
        <v/>
      </c>
      <c r="AM63" s="132" t="str">
        <f t="shared" si="19"/>
        <v/>
      </c>
      <c r="AN63" s="132" t="str">
        <f t="shared" si="20"/>
        <v/>
      </c>
      <c r="AO63" s="132" t="str">
        <f t="shared" si="21"/>
        <v/>
      </c>
      <c r="AP63" s="132" t="str">
        <f t="shared" si="22"/>
        <v/>
      </c>
      <c r="AQ63" s="132" t="str">
        <f t="shared" si="23"/>
        <v/>
      </c>
      <c r="AR63" s="135" t="str">
        <f t="shared" si="24"/>
        <v/>
      </c>
      <c r="AS63" s="135" t="str">
        <f t="shared" si="25"/>
        <v/>
      </c>
      <c r="AT63" s="135" t="str">
        <f t="shared" si="26"/>
        <v/>
      </c>
    </row>
    <row r="64" spans="1:46" s="260" customFormat="1" ht="13">
      <c r="A64" s="185" t="str">
        <f t="shared" si="9"/>
        <v/>
      </c>
      <c r="B64" s="258" t="str">
        <f t="shared" si="10"/>
        <v/>
      </c>
      <c r="C64" s="259"/>
      <c r="D64" s="185">
        <v>30</v>
      </c>
      <c r="E64" s="185" t="str">
        <f t="shared" si="11"/>
        <v/>
      </c>
      <c r="F64" s="6"/>
      <c r="G64" s="6"/>
      <c r="H64" s="6"/>
      <c r="I64" s="6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85" t="str">
        <f t="shared" si="12"/>
        <v/>
      </c>
      <c r="W64" s="8"/>
      <c r="X64" s="6"/>
      <c r="Y64" s="336"/>
      <c r="Z64" s="6"/>
      <c r="AA64" s="6"/>
      <c r="AB64" s="6"/>
      <c r="AC64" s="261" t="str">
        <f t="shared" si="13"/>
        <v/>
      </c>
      <c r="AD64" s="28" t="str">
        <f t="shared" si="14"/>
        <v/>
      </c>
      <c r="AE64" s="26" t="str">
        <f>UPPER(IF($U64="","",IF(COUNTIF($AE$34:$AE63,$U64)&lt;1,$U64,"")))</f>
        <v/>
      </c>
      <c r="AF64" s="133" t="str">
        <f t="shared" si="15"/>
        <v/>
      </c>
      <c r="AG64" s="269"/>
      <c r="AH64" s="263" t="str">
        <f t="shared" si="16"/>
        <v/>
      </c>
      <c r="AI64" s="262" t="str">
        <f t="shared" si="17"/>
        <v/>
      </c>
      <c r="AK64" s="185"/>
      <c r="AL64" s="259" t="str">
        <f t="shared" si="18"/>
        <v/>
      </c>
      <c r="AM64" s="132" t="str">
        <f t="shared" si="19"/>
        <v/>
      </c>
      <c r="AN64" s="132" t="str">
        <f t="shared" si="20"/>
        <v/>
      </c>
      <c r="AO64" s="132" t="str">
        <f t="shared" si="21"/>
        <v/>
      </c>
      <c r="AP64" s="132" t="str">
        <f t="shared" si="22"/>
        <v/>
      </c>
      <c r="AQ64" s="132" t="str">
        <f t="shared" si="23"/>
        <v/>
      </c>
      <c r="AR64" s="135" t="str">
        <f t="shared" si="24"/>
        <v/>
      </c>
      <c r="AS64" s="135" t="str">
        <f t="shared" si="25"/>
        <v/>
      </c>
      <c r="AT64" s="135" t="str">
        <f t="shared" si="26"/>
        <v/>
      </c>
    </row>
    <row r="65" spans="1:46" s="260" customFormat="1" ht="13">
      <c r="A65" s="185" t="str">
        <f t="shared" si="9"/>
        <v/>
      </c>
      <c r="B65" s="258" t="str">
        <f t="shared" si="10"/>
        <v/>
      </c>
      <c r="C65" s="259"/>
      <c r="D65" s="185">
        <v>31</v>
      </c>
      <c r="E65" s="185" t="str">
        <f t="shared" si="11"/>
        <v/>
      </c>
      <c r="F65" s="6"/>
      <c r="G65" s="6"/>
      <c r="H65" s="6"/>
      <c r="I65" s="6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85" t="str">
        <f t="shared" si="12"/>
        <v/>
      </c>
      <c r="W65" s="8"/>
      <c r="X65" s="6"/>
      <c r="Y65" s="336"/>
      <c r="Z65" s="6"/>
      <c r="AA65" s="6"/>
      <c r="AB65" s="6"/>
      <c r="AC65" s="261" t="str">
        <f t="shared" si="13"/>
        <v/>
      </c>
      <c r="AD65" s="28" t="str">
        <f t="shared" si="14"/>
        <v/>
      </c>
      <c r="AE65" s="26" t="str">
        <f>UPPER(IF($U65="","",IF(COUNTIF($AE$34:$AE64,$U65)&lt;1,$U65,"")))</f>
        <v/>
      </c>
      <c r="AF65" s="133" t="str">
        <f t="shared" si="15"/>
        <v/>
      </c>
      <c r="AG65" s="269"/>
      <c r="AH65" s="263" t="str">
        <f t="shared" si="16"/>
        <v/>
      </c>
      <c r="AI65" s="262" t="str">
        <f t="shared" si="17"/>
        <v/>
      </c>
      <c r="AK65" s="185"/>
      <c r="AL65" s="259" t="str">
        <f t="shared" si="18"/>
        <v/>
      </c>
      <c r="AM65" s="132" t="str">
        <f t="shared" si="19"/>
        <v/>
      </c>
      <c r="AN65" s="132" t="str">
        <f t="shared" si="20"/>
        <v/>
      </c>
      <c r="AO65" s="132" t="str">
        <f t="shared" si="21"/>
        <v/>
      </c>
      <c r="AP65" s="132" t="str">
        <f t="shared" si="22"/>
        <v/>
      </c>
      <c r="AQ65" s="132" t="str">
        <f t="shared" si="23"/>
        <v/>
      </c>
      <c r="AR65" s="135" t="str">
        <f t="shared" si="24"/>
        <v/>
      </c>
      <c r="AS65" s="135" t="str">
        <f t="shared" si="25"/>
        <v/>
      </c>
      <c r="AT65" s="135" t="str">
        <f t="shared" si="26"/>
        <v/>
      </c>
    </row>
    <row r="66" spans="1:46" s="260" customFormat="1" ht="13">
      <c r="A66" s="185" t="str">
        <f t="shared" si="9"/>
        <v/>
      </c>
      <c r="B66" s="258" t="str">
        <f t="shared" si="10"/>
        <v/>
      </c>
      <c r="C66" s="259"/>
      <c r="D66" s="185">
        <v>32</v>
      </c>
      <c r="E66" s="185" t="str">
        <f t="shared" si="11"/>
        <v/>
      </c>
      <c r="F66" s="6"/>
      <c r="G66" s="6"/>
      <c r="H66" s="6"/>
      <c r="I66" s="6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85" t="str">
        <f t="shared" si="12"/>
        <v/>
      </c>
      <c r="W66" s="8"/>
      <c r="X66" s="6"/>
      <c r="Y66" s="336"/>
      <c r="Z66" s="6"/>
      <c r="AA66" s="6"/>
      <c r="AB66" s="6"/>
      <c r="AC66" s="261" t="str">
        <f t="shared" si="13"/>
        <v/>
      </c>
      <c r="AD66" s="28" t="str">
        <f t="shared" si="14"/>
        <v/>
      </c>
      <c r="AE66" s="26" t="str">
        <f>UPPER(IF($U66="","",IF(COUNTIF($AE$34:$AE65,$U66)&lt;1,$U66,"")))</f>
        <v/>
      </c>
      <c r="AF66" s="133" t="str">
        <f t="shared" si="15"/>
        <v/>
      </c>
      <c r="AG66" s="269"/>
      <c r="AH66" s="263" t="str">
        <f t="shared" si="16"/>
        <v/>
      </c>
      <c r="AI66" s="262" t="str">
        <f t="shared" si="17"/>
        <v/>
      </c>
      <c r="AK66" s="185"/>
      <c r="AL66" s="259" t="str">
        <f t="shared" si="18"/>
        <v/>
      </c>
      <c r="AM66" s="132" t="str">
        <f t="shared" si="19"/>
        <v/>
      </c>
      <c r="AN66" s="132" t="str">
        <f t="shared" si="20"/>
        <v/>
      </c>
      <c r="AO66" s="132" t="str">
        <f t="shared" si="21"/>
        <v/>
      </c>
      <c r="AP66" s="132" t="str">
        <f t="shared" si="22"/>
        <v/>
      </c>
      <c r="AQ66" s="132" t="str">
        <f t="shared" si="23"/>
        <v/>
      </c>
      <c r="AR66" s="135" t="str">
        <f t="shared" si="24"/>
        <v/>
      </c>
      <c r="AS66" s="135" t="str">
        <f t="shared" si="25"/>
        <v/>
      </c>
      <c r="AT66" s="135" t="str">
        <f t="shared" si="26"/>
        <v/>
      </c>
    </row>
    <row r="67" spans="1:46" s="260" customFormat="1" ht="13">
      <c r="A67" s="185" t="str">
        <f t="shared" si="9"/>
        <v/>
      </c>
      <c r="B67" s="258" t="str">
        <f t="shared" si="10"/>
        <v/>
      </c>
      <c r="C67" s="259"/>
      <c r="D67" s="185">
        <v>33</v>
      </c>
      <c r="E67" s="185" t="str">
        <f t="shared" si="11"/>
        <v/>
      </c>
      <c r="F67" s="6"/>
      <c r="G67" s="6"/>
      <c r="H67" s="6"/>
      <c r="I67" s="6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85" t="str">
        <f t="shared" si="12"/>
        <v/>
      </c>
      <c r="W67" s="8"/>
      <c r="X67" s="6"/>
      <c r="Y67" s="336"/>
      <c r="Z67" s="6"/>
      <c r="AA67" s="6"/>
      <c r="AB67" s="6"/>
      <c r="AC67" s="261" t="str">
        <f t="shared" si="13"/>
        <v/>
      </c>
      <c r="AD67" s="28" t="str">
        <f t="shared" si="14"/>
        <v/>
      </c>
      <c r="AE67" s="26" t="str">
        <f>UPPER(IF($U67="","",IF(COUNTIF($AE$34:$AE66,$U67)&lt;1,$U67,"")))</f>
        <v/>
      </c>
      <c r="AF67" s="133" t="str">
        <f t="shared" si="15"/>
        <v/>
      </c>
      <c r="AG67" s="269"/>
      <c r="AH67" s="263" t="str">
        <f t="shared" si="16"/>
        <v/>
      </c>
      <c r="AI67" s="262" t="str">
        <f t="shared" si="17"/>
        <v/>
      </c>
      <c r="AK67" s="185"/>
      <c r="AL67" s="259" t="str">
        <f t="shared" si="18"/>
        <v/>
      </c>
      <c r="AM67" s="132" t="str">
        <f t="shared" si="19"/>
        <v/>
      </c>
      <c r="AN67" s="132" t="str">
        <f t="shared" si="20"/>
        <v/>
      </c>
      <c r="AO67" s="132" t="str">
        <f t="shared" si="21"/>
        <v/>
      </c>
      <c r="AP67" s="132" t="str">
        <f t="shared" si="22"/>
        <v/>
      </c>
      <c r="AQ67" s="132" t="str">
        <f t="shared" si="23"/>
        <v/>
      </c>
      <c r="AR67" s="135" t="str">
        <f t="shared" si="24"/>
        <v/>
      </c>
      <c r="AS67" s="135" t="str">
        <f t="shared" si="25"/>
        <v/>
      </c>
      <c r="AT67" s="135" t="str">
        <f t="shared" si="26"/>
        <v/>
      </c>
    </row>
    <row r="68" spans="1:46" s="260" customFormat="1" ht="13">
      <c r="A68" s="185" t="str">
        <f t="shared" si="9"/>
        <v/>
      </c>
      <c r="B68" s="258" t="str">
        <f t="shared" si="10"/>
        <v/>
      </c>
      <c r="C68" s="259"/>
      <c r="D68" s="185">
        <v>34</v>
      </c>
      <c r="E68" s="185" t="str">
        <f t="shared" si="11"/>
        <v/>
      </c>
      <c r="F68" s="6"/>
      <c r="G68" s="6"/>
      <c r="H68" s="6"/>
      <c r="I68" s="6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85" t="str">
        <f t="shared" si="12"/>
        <v/>
      </c>
      <c r="W68" s="8"/>
      <c r="X68" s="6"/>
      <c r="Y68" s="336"/>
      <c r="Z68" s="6"/>
      <c r="AA68" s="6"/>
      <c r="AB68" s="6"/>
      <c r="AC68" s="261" t="str">
        <f t="shared" si="13"/>
        <v/>
      </c>
      <c r="AD68" s="28" t="str">
        <f t="shared" si="14"/>
        <v/>
      </c>
      <c r="AE68" s="26" t="str">
        <f>UPPER(IF($U68="","",IF(COUNTIF($AE$34:$AE67,$U68)&lt;1,$U68,"")))</f>
        <v/>
      </c>
      <c r="AF68" s="133" t="str">
        <f t="shared" si="15"/>
        <v/>
      </c>
      <c r="AG68" s="269"/>
      <c r="AH68" s="263" t="str">
        <f t="shared" si="16"/>
        <v/>
      </c>
      <c r="AI68" s="262" t="str">
        <f t="shared" si="17"/>
        <v/>
      </c>
      <c r="AK68" s="185"/>
      <c r="AL68" s="259" t="str">
        <f t="shared" si="18"/>
        <v/>
      </c>
      <c r="AM68" s="132" t="str">
        <f t="shared" si="19"/>
        <v/>
      </c>
      <c r="AN68" s="132" t="str">
        <f t="shared" si="20"/>
        <v/>
      </c>
      <c r="AO68" s="132" t="str">
        <f t="shared" si="21"/>
        <v/>
      </c>
      <c r="AP68" s="132" t="str">
        <f t="shared" si="22"/>
        <v/>
      </c>
      <c r="AQ68" s="132" t="str">
        <f t="shared" si="23"/>
        <v/>
      </c>
      <c r="AR68" s="135" t="str">
        <f t="shared" si="24"/>
        <v/>
      </c>
      <c r="AS68" s="135" t="str">
        <f t="shared" si="25"/>
        <v/>
      </c>
      <c r="AT68" s="135" t="str">
        <f t="shared" si="26"/>
        <v/>
      </c>
    </row>
    <row r="69" spans="1:46" s="260" customFormat="1" ht="13">
      <c r="A69" s="185" t="str">
        <f t="shared" si="9"/>
        <v/>
      </c>
      <c r="B69" s="258" t="str">
        <f t="shared" si="10"/>
        <v/>
      </c>
      <c r="C69" s="259"/>
      <c r="D69" s="185">
        <v>35</v>
      </c>
      <c r="E69" s="185" t="str">
        <f t="shared" si="11"/>
        <v/>
      </c>
      <c r="F69" s="6"/>
      <c r="G69" s="6"/>
      <c r="H69" s="6"/>
      <c r="I69" s="6"/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185" t="str">
        <f t="shared" si="12"/>
        <v/>
      </c>
      <c r="W69" s="8"/>
      <c r="X69" s="6"/>
      <c r="Y69" s="336"/>
      <c r="Z69" s="6"/>
      <c r="AA69" s="6"/>
      <c r="AB69" s="6"/>
      <c r="AC69" s="261" t="str">
        <f t="shared" si="13"/>
        <v/>
      </c>
      <c r="AD69" s="28" t="str">
        <f t="shared" si="14"/>
        <v/>
      </c>
      <c r="AE69" s="26" t="str">
        <f>UPPER(IF($U69="","",IF(COUNTIF($AE$34:$AE68,$U69)&lt;1,$U69,"")))</f>
        <v/>
      </c>
      <c r="AF69" s="133" t="str">
        <f t="shared" si="15"/>
        <v/>
      </c>
      <c r="AG69" s="269"/>
      <c r="AH69" s="263" t="str">
        <f t="shared" si="16"/>
        <v/>
      </c>
      <c r="AI69" s="262" t="str">
        <f t="shared" si="17"/>
        <v/>
      </c>
      <c r="AK69" s="185"/>
      <c r="AL69" s="259" t="str">
        <f t="shared" si="18"/>
        <v/>
      </c>
      <c r="AM69" s="132" t="str">
        <f t="shared" si="19"/>
        <v/>
      </c>
      <c r="AN69" s="132" t="str">
        <f t="shared" si="20"/>
        <v/>
      </c>
      <c r="AO69" s="132" t="str">
        <f t="shared" si="21"/>
        <v/>
      </c>
      <c r="AP69" s="132" t="str">
        <f t="shared" si="22"/>
        <v/>
      </c>
      <c r="AQ69" s="132" t="str">
        <f t="shared" si="23"/>
        <v/>
      </c>
      <c r="AR69" s="135" t="str">
        <f t="shared" si="24"/>
        <v/>
      </c>
      <c r="AS69" s="135" t="str">
        <f t="shared" si="25"/>
        <v/>
      </c>
      <c r="AT69" s="135" t="str">
        <f t="shared" si="26"/>
        <v/>
      </c>
    </row>
    <row r="70" spans="1:46" s="260" customFormat="1" ht="13">
      <c r="A70" s="185" t="str">
        <f t="shared" si="9"/>
        <v/>
      </c>
      <c r="B70" s="258" t="str">
        <f t="shared" si="10"/>
        <v/>
      </c>
      <c r="C70" s="259"/>
      <c r="D70" s="185">
        <v>36</v>
      </c>
      <c r="E70" s="185" t="str">
        <f t="shared" si="11"/>
        <v/>
      </c>
      <c r="F70" s="6"/>
      <c r="G70" s="6"/>
      <c r="H70" s="6"/>
      <c r="I70" s="6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85" t="str">
        <f t="shared" si="12"/>
        <v/>
      </c>
      <c r="W70" s="8"/>
      <c r="X70" s="6"/>
      <c r="Y70" s="336"/>
      <c r="Z70" s="6"/>
      <c r="AA70" s="6"/>
      <c r="AB70" s="6"/>
      <c r="AC70" s="261" t="str">
        <f t="shared" si="13"/>
        <v/>
      </c>
      <c r="AD70" s="28" t="str">
        <f t="shared" si="14"/>
        <v/>
      </c>
      <c r="AE70" s="26" t="str">
        <f>UPPER(IF($U70="","",IF(COUNTIF($AE$34:$AE69,$U70)&lt;1,$U70,"")))</f>
        <v/>
      </c>
      <c r="AF70" s="133" t="str">
        <f t="shared" si="15"/>
        <v/>
      </c>
      <c r="AG70" s="269"/>
      <c r="AH70" s="263" t="str">
        <f t="shared" si="16"/>
        <v/>
      </c>
      <c r="AI70" s="262" t="str">
        <f t="shared" si="17"/>
        <v/>
      </c>
      <c r="AK70" s="185"/>
      <c r="AL70" s="259" t="str">
        <f t="shared" si="18"/>
        <v/>
      </c>
      <c r="AM70" s="132" t="str">
        <f t="shared" si="19"/>
        <v/>
      </c>
      <c r="AN70" s="132" t="str">
        <f t="shared" si="20"/>
        <v/>
      </c>
      <c r="AO70" s="132" t="str">
        <f t="shared" si="21"/>
        <v/>
      </c>
      <c r="AP70" s="132" t="str">
        <f t="shared" si="22"/>
        <v/>
      </c>
      <c r="AQ70" s="132" t="str">
        <f t="shared" si="23"/>
        <v/>
      </c>
      <c r="AR70" s="135" t="str">
        <f t="shared" si="24"/>
        <v/>
      </c>
      <c r="AS70" s="135" t="str">
        <f t="shared" si="25"/>
        <v/>
      </c>
      <c r="AT70" s="135" t="str">
        <f t="shared" si="26"/>
        <v/>
      </c>
    </row>
    <row r="71" spans="1:46" s="260" customFormat="1" ht="13">
      <c r="A71" s="185" t="str">
        <f t="shared" si="9"/>
        <v/>
      </c>
      <c r="B71" s="258" t="str">
        <f t="shared" si="10"/>
        <v/>
      </c>
      <c r="C71" s="259"/>
      <c r="D71" s="185">
        <v>37</v>
      </c>
      <c r="E71" s="185" t="str">
        <f t="shared" si="11"/>
        <v/>
      </c>
      <c r="F71" s="6"/>
      <c r="G71" s="6"/>
      <c r="H71" s="6"/>
      <c r="I71" s="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85" t="str">
        <f t="shared" si="12"/>
        <v/>
      </c>
      <c r="W71" s="8"/>
      <c r="X71" s="6"/>
      <c r="Y71" s="336"/>
      <c r="Z71" s="6"/>
      <c r="AA71" s="6"/>
      <c r="AB71" s="6"/>
      <c r="AC71" s="261" t="str">
        <f t="shared" si="13"/>
        <v/>
      </c>
      <c r="AD71" s="28" t="str">
        <f t="shared" si="14"/>
        <v/>
      </c>
      <c r="AE71" s="26" t="str">
        <f>UPPER(IF($U71="","",IF(COUNTIF($AE$34:$AE70,$U71)&lt;1,$U71,"")))</f>
        <v/>
      </c>
      <c r="AF71" s="133" t="str">
        <f t="shared" si="15"/>
        <v/>
      </c>
      <c r="AG71" s="269"/>
      <c r="AH71" s="263" t="str">
        <f t="shared" si="16"/>
        <v/>
      </c>
      <c r="AI71" s="262" t="str">
        <f t="shared" si="17"/>
        <v/>
      </c>
      <c r="AK71" s="185"/>
      <c r="AL71" s="259" t="str">
        <f t="shared" si="18"/>
        <v/>
      </c>
      <c r="AM71" s="132" t="str">
        <f t="shared" si="19"/>
        <v/>
      </c>
      <c r="AN71" s="132" t="str">
        <f t="shared" si="20"/>
        <v/>
      </c>
      <c r="AO71" s="132" t="str">
        <f t="shared" si="21"/>
        <v/>
      </c>
      <c r="AP71" s="132" t="str">
        <f t="shared" si="22"/>
        <v/>
      </c>
      <c r="AQ71" s="132" t="str">
        <f t="shared" si="23"/>
        <v/>
      </c>
      <c r="AR71" s="135" t="str">
        <f t="shared" si="24"/>
        <v/>
      </c>
      <c r="AS71" s="135" t="str">
        <f t="shared" si="25"/>
        <v/>
      </c>
      <c r="AT71" s="135" t="str">
        <f t="shared" si="26"/>
        <v/>
      </c>
    </row>
    <row r="72" spans="1:46" s="260" customFormat="1" ht="13">
      <c r="A72" s="185" t="str">
        <f t="shared" si="9"/>
        <v/>
      </c>
      <c r="B72" s="258" t="str">
        <f t="shared" si="10"/>
        <v/>
      </c>
      <c r="C72" s="259"/>
      <c r="D72" s="185">
        <v>38</v>
      </c>
      <c r="E72" s="185" t="str">
        <f t="shared" si="11"/>
        <v/>
      </c>
      <c r="F72" s="6"/>
      <c r="G72" s="6"/>
      <c r="H72" s="6"/>
      <c r="I72" s="6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85" t="str">
        <f t="shared" si="12"/>
        <v/>
      </c>
      <c r="W72" s="8"/>
      <c r="X72" s="6"/>
      <c r="Y72" s="336"/>
      <c r="Z72" s="6"/>
      <c r="AA72" s="6"/>
      <c r="AB72" s="6"/>
      <c r="AC72" s="261" t="str">
        <f t="shared" si="13"/>
        <v/>
      </c>
      <c r="AD72" s="28" t="str">
        <f t="shared" si="14"/>
        <v/>
      </c>
      <c r="AE72" s="26" t="str">
        <f>UPPER(IF($U72="","",IF(COUNTIF($AE$34:$AE71,$U72)&lt;1,$U72,"")))</f>
        <v/>
      </c>
      <c r="AF72" s="133" t="str">
        <f t="shared" si="15"/>
        <v/>
      </c>
      <c r="AG72" s="269"/>
      <c r="AH72" s="263" t="str">
        <f t="shared" si="16"/>
        <v/>
      </c>
      <c r="AI72" s="262" t="str">
        <f t="shared" si="17"/>
        <v/>
      </c>
      <c r="AK72" s="185"/>
      <c r="AL72" s="259" t="str">
        <f t="shared" si="18"/>
        <v/>
      </c>
      <c r="AM72" s="132" t="str">
        <f t="shared" si="19"/>
        <v/>
      </c>
      <c r="AN72" s="132" t="str">
        <f t="shared" si="20"/>
        <v/>
      </c>
      <c r="AO72" s="132" t="str">
        <f t="shared" si="21"/>
        <v/>
      </c>
      <c r="AP72" s="132" t="str">
        <f t="shared" si="22"/>
        <v/>
      </c>
      <c r="AQ72" s="132" t="str">
        <f t="shared" si="23"/>
        <v/>
      </c>
      <c r="AR72" s="135" t="str">
        <f t="shared" si="24"/>
        <v/>
      </c>
      <c r="AS72" s="135" t="str">
        <f t="shared" si="25"/>
        <v/>
      </c>
      <c r="AT72" s="135" t="str">
        <f t="shared" si="26"/>
        <v/>
      </c>
    </row>
    <row r="73" spans="1:46" s="260" customFormat="1" ht="13">
      <c r="A73" s="185" t="str">
        <f t="shared" si="9"/>
        <v/>
      </c>
      <c r="B73" s="258" t="str">
        <f t="shared" si="10"/>
        <v/>
      </c>
      <c r="C73" s="259"/>
      <c r="D73" s="185">
        <v>39</v>
      </c>
      <c r="E73" s="185" t="str">
        <f t="shared" si="11"/>
        <v/>
      </c>
      <c r="F73" s="6"/>
      <c r="G73" s="6"/>
      <c r="H73" s="6"/>
      <c r="I73" s="6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85" t="str">
        <f t="shared" si="12"/>
        <v/>
      </c>
      <c r="W73" s="8"/>
      <c r="X73" s="6"/>
      <c r="Y73" s="336"/>
      <c r="Z73" s="6"/>
      <c r="AA73" s="6"/>
      <c r="AB73" s="6"/>
      <c r="AC73" s="261" t="str">
        <f t="shared" si="13"/>
        <v/>
      </c>
      <c r="AD73" s="28" t="str">
        <f t="shared" si="14"/>
        <v/>
      </c>
      <c r="AE73" s="26" t="str">
        <f>UPPER(IF($U73="","",IF(COUNTIF($AE$34:$AE72,$U73)&lt;1,$U73,"")))</f>
        <v/>
      </c>
      <c r="AF73" s="133" t="str">
        <f t="shared" si="15"/>
        <v/>
      </c>
      <c r="AG73" s="269"/>
      <c r="AH73" s="263" t="str">
        <f t="shared" si="16"/>
        <v/>
      </c>
      <c r="AI73" s="262" t="str">
        <f t="shared" si="17"/>
        <v/>
      </c>
      <c r="AK73" s="185"/>
      <c r="AL73" s="259" t="str">
        <f t="shared" si="18"/>
        <v/>
      </c>
      <c r="AM73" s="132" t="str">
        <f t="shared" si="19"/>
        <v/>
      </c>
      <c r="AN73" s="132" t="str">
        <f t="shared" si="20"/>
        <v/>
      </c>
      <c r="AO73" s="132" t="str">
        <f t="shared" si="21"/>
        <v/>
      </c>
      <c r="AP73" s="132" t="str">
        <f t="shared" si="22"/>
        <v/>
      </c>
      <c r="AQ73" s="132" t="str">
        <f t="shared" si="23"/>
        <v/>
      </c>
      <c r="AR73" s="135" t="str">
        <f t="shared" si="24"/>
        <v/>
      </c>
      <c r="AS73" s="135" t="str">
        <f t="shared" si="25"/>
        <v/>
      </c>
      <c r="AT73" s="135" t="str">
        <f t="shared" si="26"/>
        <v/>
      </c>
    </row>
    <row r="74" spans="1:46" s="260" customFormat="1" ht="13">
      <c r="A74" s="185" t="str">
        <f t="shared" si="9"/>
        <v/>
      </c>
      <c r="B74" s="258" t="str">
        <f t="shared" si="10"/>
        <v/>
      </c>
      <c r="C74" s="259"/>
      <c r="D74" s="185">
        <v>40</v>
      </c>
      <c r="E74" s="185" t="str">
        <f t="shared" si="11"/>
        <v/>
      </c>
      <c r="F74" s="6"/>
      <c r="G74" s="6"/>
      <c r="H74" s="6"/>
      <c r="I74" s="6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85" t="str">
        <f t="shared" si="12"/>
        <v/>
      </c>
      <c r="W74" s="8"/>
      <c r="X74" s="6"/>
      <c r="Y74" s="336"/>
      <c r="Z74" s="6"/>
      <c r="AA74" s="6"/>
      <c r="AB74" s="6"/>
      <c r="AC74" s="261" t="str">
        <f t="shared" si="13"/>
        <v/>
      </c>
      <c r="AD74" s="28" t="str">
        <f t="shared" si="14"/>
        <v/>
      </c>
      <c r="AE74" s="26" t="str">
        <f>UPPER(IF($U74="","",IF(COUNTIF($AE$34:$AE73,$U74)&lt;1,$U74,"")))</f>
        <v/>
      </c>
      <c r="AF74" s="133" t="str">
        <f t="shared" si="15"/>
        <v/>
      </c>
      <c r="AG74" s="269"/>
      <c r="AH74" s="263" t="str">
        <f t="shared" si="16"/>
        <v/>
      </c>
      <c r="AI74" s="262" t="str">
        <f t="shared" si="17"/>
        <v/>
      </c>
      <c r="AK74" s="185"/>
      <c r="AL74" s="259" t="str">
        <f t="shared" si="18"/>
        <v/>
      </c>
      <c r="AM74" s="132" t="str">
        <f t="shared" si="19"/>
        <v/>
      </c>
      <c r="AN74" s="132" t="str">
        <f t="shared" si="20"/>
        <v/>
      </c>
      <c r="AO74" s="132" t="str">
        <f t="shared" si="21"/>
        <v/>
      </c>
      <c r="AP74" s="132" t="str">
        <f t="shared" si="22"/>
        <v/>
      </c>
      <c r="AQ74" s="132" t="str">
        <f t="shared" si="23"/>
        <v/>
      </c>
      <c r="AR74" s="135" t="str">
        <f t="shared" si="24"/>
        <v/>
      </c>
      <c r="AS74" s="135" t="str">
        <f t="shared" si="25"/>
        <v/>
      </c>
      <c r="AT74" s="135" t="str">
        <f t="shared" si="26"/>
        <v/>
      </c>
    </row>
    <row r="75" spans="1:46" s="260" customFormat="1" ht="13">
      <c r="A75" s="185" t="str">
        <f t="shared" si="9"/>
        <v/>
      </c>
      <c r="B75" s="258" t="str">
        <f t="shared" si="10"/>
        <v/>
      </c>
      <c r="C75" s="259"/>
      <c r="D75" s="185">
        <v>41</v>
      </c>
      <c r="E75" s="185" t="str">
        <f t="shared" si="11"/>
        <v/>
      </c>
      <c r="F75" s="6"/>
      <c r="G75" s="6"/>
      <c r="H75" s="6"/>
      <c r="I75" s="6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185" t="str">
        <f t="shared" si="12"/>
        <v/>
      </c>
      <c r="W75" s="8"/>
      <c r="X75" s="6"/>
      <c r="Y75" s="336"/>
      <c r="Z75" s="6"/>
      <c r="AA75" s="6"/>
      <c r="AB75" s="6"/>
      <c r="AC75" s="261" t="str">
        <f t="shared" si="13"/>
        <v/>
      </c>
      <c r="AD75" s="28" t="str">
        <f t="shared" si="14"/>
        <v/>
      </c>
      <c r="AE75" s="26" t="str">
        <f>UPPER(IF($U75="","",IF(COUNTIF($AE$34:$AE74,$U75)&lt;1,$U75,"")))</f>
        <v/>
      </c>
      <c r="AF75" s="133" t="str">
        <f t="shared" si="15"/>
        <v/>
      </c>
      <c r="AG75" s="269"/>
      <c r="AH75" s="263" t="str">
        <f t="shared" si="16"/>
        <v/>
      </c>
      <c r="AI75" s="262" t="str">
        <f t="shared" si="17"/>
        <v/>
      </c>
      <c r="AK75" s="185"/>
      <c r="AL75" s="259" t="str">
        <f t="shared" si="18"/>
        <v/>
      </c>
      <c r="AM75" s="132" t="str">
        <f t="shared" si="19"/>
        <v/>
      </c>
      <c r="AN75" s="132" t="str">
        <f t="shared" si="20"/>
        <v/>
      </c>
      <c r="AO75" s="132" t="str">
        <f t="shared" si="21"/>
        <v/>
      </c>
      <c r="AP75" s="132" t="str">
        <f t="shared" si="22"/>
        <v/>
      </c>
      <c r="AQ75" s="132" t="str">
        <f t="shared" si="23"/>
        <v/>
      </c>
      <c r="AR75" s="135" t="str">
        <f t="shared" si="24"/>
        <v/>
      </c>
      <c r="AS75" s="135" t="str">
        <f t="shared" si="25"/>
        <v/>
      </c>
      <c r="AT75" s="135" t="str">
        <f t="shared" si="26"/>
        <v/>
      </c>
    </row>
    <row r="76" spans="1:46" s="260" customFormat="1" ht="13">
      <c r="A76" s="185" t="str">
        <f t="shared" si="9"/>
        <v/>
      </c>
      <c r="B76" s="258" t="str">
        <f t="shared" si="10"/>
        <v/>
      </c>
      <c r="C76" s="259"/>
      <c r="D76" s="185">
        <v>42</v>
      </c>
      <c r="E76" s="185" t="str">
        <f t="shared" si="11"/>
        <v/>
      </c>
      <c r="F76" s="6"/>
      <c r="G76" s="6"/>
      <c r="H76" s="6"/>
      <c r="I76" s="6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85" t="str">
        <f t="shared" si="12"/>
        <v/>
      </c>
      <c r="W76" s="8"/>
      <c r="X76" s="6"/>
      <c r="Y76" s="336"/>
      <c r="Z76" s="6"/>
      <c r="AA76" s="6"/>
      <c r="AB76" s="6"/>
      <c r="AC76" s="261" t="str">
        <f t="shared" si="13"/>
        <v/>
      </c>
      <c r="AD76" s="28" t="str">
        <f t="shared" si="14"/>
        <v/>
      </c>
      <c r="AE76" s="26" t="str">
        <f>UPPER(IF($U76="","",IF(COUNTIF($AE$34:$AE75,$U76)&lt;1,$U76,"")))</f>
        <v/>
      </c>
      <c r="AF76" s="133" t="str">
        <f t="shared" si="15"/>
        <v/>
      </c>
      <c r="AG76" s="269"/>
      <c r="AH76" s="263" t="str">
        <f t="shared" si="16"/>
        <v/>
      </c>
      <c r="AI76" s="262" t="str">
        <f t="shared" si="17"/>
        <v/>
      </c>
      <c r="AK76" s="185"/>
      <c r="AL76" s="259" t="str">
        <f t="shared" si="18"/>
        <v/>
      </c>
      <c r="AM76" s="132" t="str">
        <f t="shared" si="19"/>
        <v/>
      </c>
      <c r="AN76" s="132" t="str">
        <f t="shared" si="20"/>
        <v/>
      </c>
      <c r="AO76" s="132" t="str">
        <f t="shared" si="21"/>
        <v/>
      </c>
      <c r="AP76" s="132" t="str">
        <f t="shared" si="22"/>
        <v/>
      </c>
      <c r="AQ76" s="132" t="str">
        <f t="shared" si="23"/>
        <v/>
      </c>
      <c r="AR76" s="135" t="str">
        <f t="shared" si="24"/>
        <v/>
      </c>
      <c r="AS76" s="135" t="str">
        <f t="shared" si="25"/>
        <v/>
      </c>
      <c r="AT76" s="135" t="str">
        <f t="shared" si="26"/>
        <v/>
      </c>
    </row>
    <row r="77" spans="1:46" s="260" customFormat="1" ht="13">
      <c r="A77" s="185" t="str">
        <f t="shared" si="9"/>
        <v/>
      </c>
      <c r="B77" s="258" t="str">
        <f t="shared" si="10"/>
        <v/>
      </c>
      <c r="C77" s="259"/>
      <c r="D77" s="185">
        <v>43</v>
      </c>
      <c r="E77" s="185" t="str">
        <f t="shared" si="11"/>
        <v/>
      </c>
      <c r="F77" s="6"/>
      <c r="G77" s="6"/>
      <c r="H77" s="6"/>
      <c r="I77" s="6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85" t="str">
        <f t="shared" si="12"/>
        <v/>
      </c>
      <c r="W77" s="8"/>
      <c r="X77" s="6"/>
      <c r="Y77" s="336"/>
      <c r="Z77" s="6"/>
      <c r="AA77" s="6"/>
      <c r="AB77" s="6"/>
      <c r="AC77" s="261" t="str">
        <f t="shared" si="13"/>
        <v/>
      </c>
      <c r="AD77" s="28" t="str">
        <f t="shared" si="14"/>
        <v/>
      </c>
      <c r="AE77" s="26" t="str">
        <f>UPPER(IF($U77="","",IF(COUNTIF($AE$34:$AE76,$U77)&lt;1,$U77,"")))</f>
        <v/>
      </c>
      <c r="AF77" s="133" t="str">
        <f t="shared" si="15"/>
        <v/>
      </c>
      <c r="AG77" s="269"/>
      <c r="AH77" s="263" t="str">
        <f t="shared" si="16"/>
        <v/>
      </c>
      <c r="AI77" s="262" t="str">
        <f t="shared" si="17"/>
        <v/>
      </c>
      <c r="AK77" s="185"/>
      <c r="AL77" s="259" t="str">
        <f t="shared" si="18"/>
        <v/>
      </c>
      <c r="AM77" s="132" t="str">
        <f t="shared" si="19"/>
        <v/>
      </c>
      <c r="AN77" s="132" t="str">
        <f t="shared" si="20"/>
        <v/>
      </c>
      <c r="AO77" s="132" t="str">
        <f t="shared" si="21"/>
        <v/>
      </c>
      <c r="AP77" s="132" t="str">
        <f t="shared" si="22"/>
        <v/>
      </c>
      <c r="AQ77" s="132" t="str">
        <f t="shared" si="23"/>
        <v/>
      </c>
      <c r="AR77" s="135" t="str">
        <f t="shared" si="24"/>
        <v/>
      </c>
      <c r="AS77" s="135" t="str">
        <f t="shared" si="25"/>
        <v/>
      </c>
      <c r="AT77" s="135" t="str">
        <f t="shared" si="26"/>
        <v/>
      </c>
    </row>
    <row r="78" spans="1:46" s="260" customFormat="1" ht="13">
      <c r="A78" s="185" t="str">
        <f t="shared" si="9"/>
        <v/>
      </c>
      <c r="B78" s="258" t="str">
        <f t="shared" si="10"/>
        <v/>
      </c>
      <c r="C78" s="259"/>
      <c r="D78" s="185">
        <v>44</v>
      </c>
      <c r="E78" s="185" t="str">
        <f t="shared" si="11"/>
        <v/>
      </c>
      <c r="F78" s="6"/>
      <c r="G78" s="6"/>
      <c r="H78" s="6"/>
      <c r="I78" s="6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85" t="str">
        <f t="shared" si="12"/>
        <v/>
      </c>
      <c r="W78" s="8"/>
      <c r="X78" s="6"/>
      <c r="Y78" s="336"/>
      <c r="Z78" s="6"/>
      <c r="AA78" s="6"/>
      <c r="AB78" s="6"/>
      <c r="AC78" s="261" t="str">
        <f t="shared" si="13"/>
        <v/>
      </c>
      <c r="AD78" s="28" t="str">
        <f t="shared" si="14"/>
        <v/>
      </c>
      <c r="AE78" s="26" t="str">
        <f>UPPER(IF($U78="","",IF(COUNTIF($AE$34:$AE77,$U78)&lt;1,$U78,"")))</f>
        <v/>
      </c>
      <c r="AF78" s="133" t="str">
        <f t="shared" si="15"/>
        <v/>
      </c>
      <c r="AG78" s="269"/>
      <c r="AH78" s="263" t="str">
        <f t="shared" si="16"/>
        <v/>
      </c>
      <c r="AI78" s="262" t="str">
        <f t="shared" si="17"/>
        <v/>
      </c>
      <c r="AK78" s="185"/>
      <c r="AL78" s="259" t="str">
        <f t="shared" si="18"/>
        <v/>
      </c>
      <c r="AM78" s="132" t="str">
        <f t="shared" si="19"/>
        <v/>
      </c>
      <c r="AN78" s="132" t="str">
        <f t="shared" si="20"/>
        <v/>
      </c>
      <c r="AO78" s="132" t="str">
        <f t="shared" si="21"/>
        <v/>
      </c>
      <c r="AP78" s="132" t="str">
        <f t="shared" si="22"/>
        <v/>
      </c>
      <c r="AQ78" s="132" t="str">
        <f t="shared" si="23"/>
        <v/>
      </c>
      <c r="AR78" s="135" t="str">
        <f t="shared" si="24"/>
        <v/>
      </c>
      <c r="AS78" s="135" t="str">
        <f t="shared" si="25"/>
        <v/>
      </c>
      <c r="AT78" s="135" t="str">
        <f t="shared" si="26"/>
        <v/>
      </c>
    </row>
    <row r="79" spans="1:46" s="260" customFormat="1" ht="13">
      <c r="A79" s="185" t="str">
        <f t="shared" si="9"/>
        <v/>
      </c>
      <c r="B79" s="258" t="str">
        <f t="shared" si="10"/>
        <v/>
      </c>
      <c r="C79" s="259"/>
      <c r="D79" s="185">
        <v>45</v>
      </c>
      <c r="E79" s="185" t="str">
        <f t="shared" si="11"/>
        <v/>
      </c>
      <c r="F79" s="6"/>
      <c r="G79" s="6"/>
      <c r="H79" s="6"/>
      <c r="I79" s="6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185" t="str">
        <f t="shared" si="12"/>
        <v/>
      </c>
      <c r="W79" s="8"/>
      <c r="X79" s="6"/>
      <c r="Y79" s="336"/>
      <c r="Z79" s="6"/>
      <c r="AA79" s="6"/>
      <c r="AB79" s="6"/>
      <c r="AC79" s="261" t="str">
        <f t="shared" si="13"/>
        <v/>
      </c>
      <c r="AD79" s="28" t="str">
        <f t="shared" si="14"/>
        <v/>
      </c>
      <c r="AE79" s="26" t="str">
        <f>UPPER(IF($U79="","",IF(COUNTIF($AE$34:$AE78,$U79)&lt;1,$U79,"")))</f>
        <v/>
      </c>
      <c r="AF79" s="133" t="str">
        <f t="shared" si="15"/>
        <v/>
      </c>
      <c r="AG79" s="269"/>
      <c r="AH79" s="263" t="str">
        <f t="shared" si="16"/>
        <v/>
      </c>
      <c r="AI79" s="262" t="str">
        <f t="shared" si="17"/>
        <v/>
      </c>
      <c r="AK79" s="185"/>
      <c r="AL79" s="259" t="str">
        <f t="shared" si="18"/>
        <v/>
      </c>
      <c r="AM79" s="132" t="str">
        <f t="shared" si="19"/>
        <v/>
      </c>
      <c r="AN79" s="132" t="str">
        <f t="shared" si="20"/>
        <v/>
      </c>
      <c r="AO79" s="132" t="str">
        <f t="shared" si="21"/>
        <v/>
      </c>
      <c r="AP79" s="132" t="str">
        <f t="shared" si="22"/>
        <v/>
      </c>
      <c r="AQ79" s="132" t="str">
        <f t="shared" si="23"/>
        <v/>
      </c>
      <c r="AR79" s="135" t="str">
        <f t="shared" si="24"/>
        <v/>
      </c>
      <c r="AS79" s="135" t="str">
        <f t="shared" si="25"/>
        <v/>
      </c>
      <c r="AT79" s="135" t="str">
        <f t="shared" si="26"/>
        <v/>
      </c>
    </row>
    <row r="80" spans="1:46" s="260" customFormat="1" ht="13">
      <c r="A80" s="185" t="str">
        <f t="shared" si="9"/>
        <v/>
      </c>
      <c r="B80" s="258" t="str">
        <f t="shared" si="10"/>
        <v/>
      </c>
      <c r="C80" s="259"/>
      <c r="D80" s="185">
        <v>46</v>
      </c>
      <c r="E80" s="185" t="str">
        <f t="shared" si="11"/>
        <v/>
      </c>
      <c r="F80" s="6"/>
      <c r="G80" s="6"/>
      <c r="H80" s="6"/>
      <c r="I80" s="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185" t="str">
        <f t="shared" si="12"/>
        <v/>
      </c>
      <c r="W80" s="8"/>
      <c r="X80" s="6"/>
      <c r="Y80" s="336"/>
      <c r="Z80" s="6"/>
      <c r="AA80" s="6"/>
      <c r="AB80" s="6"/>
      <c r="AC80" s="261" t="str">
        <f t="shared" si="13"/>
        <v/>
      </c>
      <c r="AD80" s="28" t="str">
        <f t="shared" si="14"/>
        <v/>
      </c>
      <c r="AE80" s="26" t="str">
        <f>UPPER(IF($U80="","",IF(COUNTIF($AE$34:$AE79,$U80)&lt;1,$U80,"")))</f>
        <v/>
      </c>
      <c r="AF80" s="133" t="str">
        <f t="shared" si="15"/>
        <v/>
      </c>
      <c r="AG80" s="269"/>
      <c r="AH80" s="263" t="str">
        <f t="shared" si="16"/>
        <v/>
      </c>
      <c r="AI80" s="262" t="str">
        <f t="shared" si="17"/>
        <v/>
      </c>
      <c r="AK80" s="185"/>
      <c r="AL80" s="259" t="str">
        <f t="shared" si="18"/>
        <v/>
      </c>
      <c r="AM80" s="132" t="str">
        <f t="shared" si="19"/>
        <v/>
      </c>
      <c r="AN80" s="132" t="str">
        <f t="shared" si="20"/>
        <v/>
      </c>
      <c r="AO80" s="132" t="str">
        <f t="shared" si="21"/>
        <v/>
      </c>
      <c r="AP80" s="132" t="str">
        <f t="shared" si="22"/>
        <v/>
      </c>
      <c r="AQ80" s="132" t="str">
        <f t="shared" si="23"/>
        <v/>
      </c>
      <c r="AR80" s="135" t="str">
        <f t="shared" si="24"/>
        <v/>
      </c>
      <c r="AS80" s="135" t="str">
        <f t="shared" si="25"/>
        <v/>
      </c>
      <c r="AT80" s="135" t="str">
        <f t="shared" si="26"/>
        <v/>
      </c>
    </row>
    <row r="81" spans="1:46" s="260" customFormat="1" ht="13">
      <c r="A81" s="185" t="str">
        <f t="shared" si="9"/>
        <v/>
      </c>
      <c r="B81" s="258" t="str">
        <f t="shared" si="10"/>
        <v/>
      </c>
      <c r="C81" s="259"/>
      <c r="D81" s="185">
        <v>47</v>
      </c>
      <c r="E81" s="185" t="str">
        <f t="shared" si="11"/>
        <v/>
      </c>
      <c r="F81" s="6"/>
      <c r="G81" s="6"/>
      <c r="H81" s="6"/>
      <c r="I81" s="6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185" t="str">
        <f t="shared" si="12"/>
        <v/>
      </c>
      <c r="W81" s="8"/>
      <c r="X81" s="6"/>
      <c r="Y81" s="336"/>
      <c r="Z81" s="6"/>
      <c r="AA81" s="6"/>
      <c r="AB81" s="6"/>
      <c r="AC81" s="261" t="str">
        <f t="shared" si="13"/>
        <v/>
      </c>
      <c r="AD81" s="28" t="str">
        <f t="shared" si="14"/>
        <v/>
      </c>
      <c r="AE81" s="26" t="str">
        <f>UPPER(IF($U81="","",IF(COUNTIF($AE$34:$AE80,$U81)&lt;1,$U81,"")))</f>
        <v/>
      </c>
      <c r="AF81" s="133" t="str">
        <f t="shared" si="15"/>
        <v/>
      </c>
      <c r="AG81" s="269"/>
      <c r="AH81" s="263" t="str">
        <f t="shared" si="16"/>
        <v/>
      </c>
      <c r="AI81" s="262" t="str">
        <f t="shared" si="17"/>
        <v/>
      </c>
      <c r="AK81" s="185"/>
      <c r="AL81" s="259" t="str">
        <f t="shared" si="18"/>
        <v/>
      </c>
      <c r="AM81" s="132" t="str">
        <f t="shared" si="19"/>
        <v/>
      </c>
      <c r="AN81" s="132" t="str">
        <f t="shared" si="20"/>
        <v/>
      </c>
      <c r="AO81" s="132" t="str">
        <f t="shared" si="21"/>
        <v/>
      </c>
      <c r="AP81" s="132" t="str">
        <f t="shared" si="22"/>
        <v/>
      </c>
      <c r="AQ81" s="132" t="str">
        <f t="shared" si="23"/>
        <v/>
      </c>
      <c r="AR81" s="135" t="str">
        <f t="shared" si="24"/>
        <v/>
      </c>
      <c r="AS81" s="135" t="str">
        <f t="shared" si="25"/>
        <v/>
      </c>
      <c r="AT81" s="135" t="str">
        <f t="shared" si="26"/>
        <v/>
      </c>
    </row>
    <row r="82" spans="1:46" s="260" customFormat="1" ht="13">
      <c r="A82" s="185" t="str">
        <f t="shared" si="9"/>
        <v/>
      </c>
      <c r="B82" s="258" t="str">
        <f t="shared" si="10"/>
        <v/>
      </c>
      <c r="C82" s="259"/>
      <c r="D82" s="185">
        <v>48</v>
      </c>
      <c r="E82" s="185" t="str">
        <f t="shared" si="11"/>
        <v/>
      </c>
      <c r="F82" s="6"/>
      <c r="G82" s="6"/>
      <c r="H82" s="6"/>
      <c r="I82" s="6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185"/>
      <c r="W82" s="8"/>
      <c r="X82" s="6"/>
      <c r="Y82" s="336"/>
      <c r="Z82" s="6"/>
      <c r="AA82" s="6"/>
      <c r="AB82" s="6"/>
      <c r="AC82" s="261" t="str">
        <f t="shared" si="13"/>
        <v/>
      </c>
      <c r="AD82" s="28" t="str">
        <f t="shared" si="14"/>
        <v/>
      </c>
      <c r="AE82" s="26" t="str">
        <f>UPPER(IF($U82="","",IF(COUNTIF($AE$34:$AE81,$U82)&lt;1,$U82,"")))</f>
        <v/>
      </c>
      <c r="AF82" s="133" t="str">
        <f t="shared" si="15"/>
        <v/>
      </c>
      <c r="AG82" s="269"/>
      <c r="AH82" s="263" t="str">
        <f t="shared" si="16"/>
        <v/>
      </c>
      <c r="AI82" s="262" t="str">
        <f t="shared" si="17"/>
        <v/>
      </c>
      <c r="AK82" s="185"/>
      <c r="AL82" s="259" t="str">
        <f t="shared" si="18"/>
        <v/>
      </c>
      <c r="AM82" s="132" t="str">
        <f t="shared" si="19"/>
        <v/>
      </c>
      <c r="AN82" s="132" t="str">
        <f t="shared" si="20"/>
        <v/>
      </c>
      <c r="AO82" s="132" t="str">
        <f t="shared" si="21"/>
        <v/>
      </c>
      <c r="AP82" s="132" t="str">
        <f t="shared" si="22"/>
        <v/>
      </c>
      <c r="AQ82" s="132" t="str">
        <f t="shared" si="23"/>
        <v/>
      </c>
      <c r="AR82" s="135" t="str">
        <f t="shared" si="24"/>
        <v/>
      </c>
      <c r="AS82" s="135" t="str">
        <f t="shared" si="25"/>
        <v/>
      </c>
      <c r="AT82" s="135" t="str">
        <f t="shared" si="26"/>
        <v/>
      </c>
    </row>
    <row r="83" spans="1:46" s="260" customFormat="1" ht="13">
      <c r="A83" s="185" t="str">
        <f t="shared" si="9"/>
        <v/>
      </c>
      <c r="B83" s="258" t="str">
        <f t="shared" si="10"/>
        <v/>
      </c>
      <c r="C83" s="259"/>
      <c r="D83" s="185">
        <v>49</v>
      </c>
      <c r="E83" s="185" t="str">
        <f t="shared" si="11"/>
        <v/>
      </c>
      <c r="F83" s="6"/>
      <c r="G83" s="6"/>
      <c r="H83" s="6"/>
      <c r="I83" s="6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85" t="str">
        <f t="shared" ref="V83:V146" si="27">IF(U83="","",IF(COUNTIF(U$35:U$1035,$U83)&lt;4,"每隊最少4人",IF(COUNTIF(U$35:U$1035,U83)&gt;6,"每隊最多6人",COUNTIF(U$35:U$1035,U83))))</f>
        <v/>
      </c>
      <c r="W83" s="8"/>
      <c r="X83" s="6"/>
      <c r="Y83" s="336"/>
      <c r="Z83" s="6"/>
      <c r="AA83" s="6"/>
      <c r="AB83" s="6"/>
      <c r="AC83" s="261" t="str">
        <f t="shared" si="13"/>
        <v/>
      </c>
      <c r="AD83" s="28" t="str">
        <f t="shared" si="14"/>
        <v/>
      </c>
      <c r="AE83" s="26" t="str">
        <f>UPPER(IF($U83="","",IF(COUNTIF($AE$34:$AE82,$U83)&lt;1,$U83,"")))</f>
        <v/>
      </c>
      <c r="AF83" s="133" t="str">
        <f t="shared" si="15"/>
        <v/>
      </c>
      <c r="AG83" s="269"/>
      <c r="AH83" s="263" t="str">
        <f t="shared" si="16"/>
        <v/>
      </c>
      <c r="AI83" s="262" t="str">
        <f t="shared" si="17"/>
        <v/>
      </c>
      <c r="AK83" s="185"/>
      <c r="AL83" s="259" t="str">
        <f t="shared" si="18"/>
        <v/>
      </c>
      <c r="AM83" s="132" t="str">
        <f t="shared" si="19"/>
        <v/>
      </c>
      <c r="AN83" s="132" t="str">
        <f t="shared" si="20"/>
        <v/>
      </c>
      <c r="AO83" s="132" t="str">
        <f t="shared" si="21"/>
        <v/>
      </c>
      <c r="AP83" s="132" t="str">
        <f t="shared" si="22"/>
        <v/>
      </c>
      <c r="AQ83" s="132" t="str">
        <f t="shared" si="23"/>
        <v/>
      </c>
      <c r="AR83" s="135" t="str">
        <f t="shared" si="24"/>
        <v/>
      </c>
      <c r="AS83" s="135" t="str">
        <f t="shared" si="25"/>
        <v/>
      </c>
      <c r="AT83" s="135" t="str">
        <f t="shared" si="26"/>
        <v/>
      </c>
    </row>
    <row r="84" spans="1:46" s="260" customFormat="1" ht="13">
      <c r="A84" s="185" t="str">
        <f t="shared" si="9"/>
        <v/>
      </c>
      <c r="B84" s="258" t="str">
        <f t="shared" si="10"/>
        <v/>
      </c>
      <c r="C84" s="259"/>
      <c r="D84" s="185">
        <v>50</v>
      </c>
      <c r="E84" s="185" t="str">
        <f t="shared" si="11"/>
        <v/>
      </c>
      <c r="F84" s="6"/>
      <c r="G84" s="6"/>
      <c r="H84" s="6"/>
      <c r="I84" s="6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185" t="str">
        <f t="shared" si="27"/>
        <v/>
      </c>
      <c r="W84" s="8"/>
      <c r="X84" s="6"/>
      <c r="Y84" s="336"/>
      <c r="Z84" s="6"/>
      <c r="AA84" s="6"/>
      <c r="AB84" s="6"/>
      <c r="AC84" s="261" t="str">
        <f t="shared" si="13"/>
        <v/>
      </c>
      <c r="AD84" s="28" t="str">
        <f t="shared" si="14"/>
        <v/>
      </c>
      <c r="AE84" s="26" t="str">
        <f>UPPER(IF($U84="","",IF(COUNTIF($AE$34:$AE83,$U84)&lt;1,$U84,"")))</f>
        <v/>
      </c>
      <c r="AF84" s="133" t="str">
        <f t="shared" si="15"/>
        <v/>
      </c>
      <c r="AG84" s="269"/>
      <c r="AH84" s="263" t="str">
        <f t="shared" si="16"/>
        <v/>
      </c>
      <c r="AI84" s="262" t="str">
        <f t="shared" si="17"/>
        <v/>
      </c>
      <c r="AK84" s="185"/>
      <c r="AL84" s="259" t="str">
        <f t="shared" si="18"/>
        <v/>
      </c>
      <c r="AM84" s="132" t="str">
        <f t="shared" si="19"/>
        <v/>
      </c>
      <c r="AN84" s="132" t="str">
        <f t="shared" si="20"/>
        <v/>
      </c>
      <c r="AO84" s="132" t="str">
        <f t="shared" si="21"/>
        <v/>
      </c>
      <c r="AP84" s="132" t="str">
        <f t="shared" si="22"/>
        <v/>
      </c>
      <c r="AQ84" s="132" t="str">
        <f t="shared" si="23"/>
        <v/>
      </c>
      <c r="AR84" s="135" t="str">
        <f t="shared" si="24"/>
        <v/>
      </c>
      <c r="AS84" s="135" t="str">
        <f t="shared" si="25"/>
        <v/>
      </c>
      <c r="AT84" s="135" t="str">
        <f t="shared" si="26"/>
        <v/>
      </c>
    </row>
    <row r="85" spans="1:46" s="260" customFormat="1" ht="13">
      <c r="A85" s="185" t="str">
        <f t="shared" si="9"/>
        <v/>
      </c>
      <c r="B85" s="258" t="str">
        <f t="shared" si="10"/>
        <v/>
      </c>
      <c r="C85" s="259"/>
      <c r="D85" s="185">
        <v>51</v>
      </c>
      <c r="E85" s="185" t="str">
        <f t="shared" si="11"/>
        <v/>
      </c>
      <c r="F85" s="6"/>
      <c r="G85" s="6"/>
      <c r="H85" s="6"/>
      <c r="I85" s="6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185" t="str">
        <f t="shared" si="27"/>
        <v/>
      </c>
      <c r="W85" s="8"/>
      <c r="X85" s="6"/>
      <c r="Y85" s="336"/>
      <c r="Z85" s="6"/>
      <c r="AA85" s="6"/>
      <c r="AB85" s="6"/>
      <c r="AC85" s="261" t="str">
        <f t="shared" si="13"/>
        <v/>
      </c>
      <c r="AD85" s="28" t="str">
        <f t="shared" si="14"/>
        <v/>
      </c>
      <c r="AE85" s="26" t="str">
        <f>UPPER(IF($U85="","",IF(COUNTIF($AE$34:$AE84,$U85)&lt;1,$U85,"")))</f>
        <v/>
      </c>
      <c r="AF85" s="133" t="str">
        <f t="shared" si="15"/>
        <v/>
      </c>
      <c r="AG85" s="269"/>
      <c r="AH85" s="263" t="str">
        <f t="shared" si="16"/>
        <v/>
      </c>
      <c r="AI85" s="262" t="str">
        <f t="shared" si="17"/>
        <v/>
      </c>
      <c r="AK85" s="185"/>
      <c r="AL85" s="259" t="str">
        <f t="shared" si="18"/>
        <v/>
      </c>
      <c r="AM85" s="132" t="str">
        <f t="shared" si="19"/>
        <v/>
      </c>
      <c r="AN85" s="132" t="str">
        <f t="shared" si="20"/>
        <v/>
      </c>
      <c r="AO85" s="132" t="str">
        <f t="shared" si="21"/>
        <v/>
      </c>
      <c r="AP85" s="132" t="str">
        <f t="shared" si="22"/>
        <v/>
      </c>
      <c r="AQ85" s="132" t="str">
        <f t="shared" si="23"/>
        <v/>
      </c>
      <c r="AR85" s="135" t="str">
        <f t="shared" si="24"/>
        <v/>
      </c>
      <c r="AS85" s="135" t="str">
        <f t="shared" si="25"/>
        <v/>
      </c>
      <c r="AT85" s="135" t="str">
        <f t="shared" si="26"/>
        <v/>
      </c>
    </row>
    <row r="86" spans="1:46" s="260" customFormat="1" ht="13">
      <c r="A86" s="185" t="str">
        <f t="shared" si="9"/>
        <v/>
      </c>
      <c r="B86" s="258" t="str">
        <f t="shared" si="10"/>
        <v/>
      </c>
      <c r="C86" s="259"/>
      <c r="D86" s="185">
        <v>52</v>
      </c>
      <c r="E86" s="185" t="str">
        <f t="shared" si="11"/>
        <v/>
      </c>
      <c r="F86" s="6"/>
      <c r="G86" s="6"/>
      <c r="H86" s="6"/>
      <c r="I86" s="6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185" t="str">
        <f t="shared" si="27"/>
        <v/>
      </c>
      <c r="W86" s="8"/>
      <c r="X86" s="6"/>
      <c r="Y86" s="336"/>
      <c r="Z86" s="6"/>
      <c r="AA86" s="6"/>
      <c r="AB86" s="6"/>
      <c r="AC86" s="261" t="str">
        <f t="shared" si="13"/>
        <v/>
      </c>
      <c r="AD86" s="28" t="str">
        <f t="shared" si="14"/>
        <v/>
      </c>
      <c r="AE86" s="26" t="str">
        <f>UPPER(IF($U86="","",IF(COUNTIF($AE$34:$AE85,$U86)&lt;1,$U86,"")))</f>
        <v/>
      </c>
      <c r="AF86" s="133" t="str">
        <f t="shared" si="15"/>
        <v/>
      </c>
      <c r="AG86" s="269"/>
      <c r="AH86" s="263" t="str">
        <f t="shared" si="16"/>
        <v/>
      </c>
      <c r="AI86" s="262" t="str">
        <f t="shared" si="17"/>
        <v/>
      </c>
      <c r="AK86" s="185"/>
      <c r="AL86" s="259" t="str">
        <f t="shared" si="18"/>
        <v/>
      </c>
      <c r="AM86" s="132" t="str">
        <f t="shared" si="19"/>
        <v/>
      </c>
      <c r="AN86" s="132" t="str">
        <f t="shared" si="20"/>
        <v/>
      </c>
      <c r="AO86" s="132" t="str">
        <f t="shared" si="21"/>
        <v/>
      </c>
      <c r="AP86" s="132" t="str">
        <f t="shared" si="22"/>
        <v/>
      </c>
      <c r="AQ86" s="132" t="str">
        <f t="shared" si="23"/>
        <v/>
      </c>
      <c r="AR86" s="135" t="str">
        <f t="shared" si="24"/>
        <v/>
      </c>
      <c r="AS86" s="135" t="str">
        <f t="shared" si="25"/>
        <v/>
      </c>
      <c r="AT86" s="135" t="str">
        <f t="shared" si="26"/>
        <v/>
      </c>
    </row>
    <row r="87" spans="1:46" s="260" customFormat="1" ht="13">
      <c r="A87" s="185" t="str">
        <f t="shared" si="9"/>
        <v/>
      </c>
      <c r="B87" s="258" t="str">
        <f t="shared" si="10"/>
        <v/>
      </c>
      <c r="C87" s="259"/>
      <c r="D87" s="185">
        <v>53</v>
      </c>
      <c r="E87" s="185" t="str">
        <f t="shared" si="11"/>
        <v/>
      </c>
      <c r="F87" s="6"/>
      <c r="G87" s="6"/>
      <c r="H87" s="6"/>
      <c r="I87" s="6"/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185" t="str">
        <f t="shared" si="27"/>
        <v/>
      </c>
      <c r="W87" s="8"/>
      <c r="X87" s="6"/>
      <c r="Y87" s="336"/>
      <c r="Z87" s="6"/>
      <c r="AA87" s="6"/>
      <c r="AB87" s="6"/>
      <c r="AC87" s="261" t="str">
        <f t="shared" si="13"/>
        <v/>
      </c>
      <c r="AD87" s="28" t="str">
        <f t="shared" si="14"/>
        <v/>
      </c>
      <c r="AE87" s="26" t="str">
        <f>UPPER(IF($U87="","",IF(COUNTIF($AE$34:$AE86,$U87)&lt;1,$U87,"")))</f>
        <v/>
      </c>
      <c r="AF87" s="133" t="str">
        <f t="shared" si="15"/>
        <v/>
      </c>
      <c r="AG87" s="269"/>
      <c r="AH87" s="263" t="str">
        <f t="shared" si="16"/>
        <v/>
      </c>
      <c r="AI87" s="262" t="str">
        <f t="shared" si="17"/>
        <v/>
      </c>
      <c r="AK87" s="185"/>
      <c r="AL87" s="259" t="str">
        <f t="shared" si="18"/>
        <v/>
      </c>
      <c r="AM87" s="132" t="str">
        <f t="shared" si="19"/>
        <v/>
      </c>
      <c r="AN87" s="132" t="str">
        <f t="shared" si="20"/>
        <v/>
      </c>
      <c r="AO87" s="132" t="str">
        <f t="shared" si="21"/>
        <v/>
      </c>
      <c r="AP87" s="132" t="str">
        <f t="shared" si="22"/>
        <v/>
      </c>
      <c r="AQ87" s="132" t="str">
        <f t="shared" si="23"/>
        <v/>
      </c>
      <c r="AR87" s="135" t="str">
        <f t="shared" si="24"/>
        <v/>
      </c>
      <c r="AS87" s="135" t="str">
        <f t="shared" si="25"/>
        <v/>
      </c>
      <c r="AT87" s="135" t="str">
        <f t="shared" si="26"/>
        <v/>
      </c>
    </row>
    <row r="88" spans="1:46" s="260" customFormat="1" ht="13">
      <c r="A88" s="185" t="str">
        <f t="shared" si="9"/>
        <v/>
      </c>
      <c r="B88" s="258" t="str">
        <f t="shared" si="10"/>
        <v/>
      </c>
      <c r="C88" s="259"/>
      <c r="D88" s="185">
        <v>54</v>
      </c>
      <c r="E88" s="185" t="str">
        <f t="shared" si="11"/>
        <v/>
      </c>
      <c r="F88" s="6"/>
      <c r="G88" s="6"/>
      <c r="H88" s="6"/>
      <c r="I88" s="6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185" t="str">
        <f t="shared" si="27"/>
        <v/>
      </c>
      <c r="W88" s="8"/>
      <c r="X88" s="6"/>
      <c r="Y88" s="336"/>
      <c r="Z88" s="6"/>
      <c r="AA88" s="6"/>
      <c r="AB88" s="6"/>
      <c r="AC88" s="261" t="str">
        <f t="shared" si="13"/>
        <v/>
      </c>
      <c r="AD88" s="28" t="str">
        <f t="shared" si="14"/>
        <v/>
      </c>
      <c r="AE88" s="26" t="str">
        <f>UPPER(IF($U88="","",IF(COUNTIF($AE$34:$AE87,$U88)&lt;1,$U88,"")))</f>
        <v/>
      </c>
      <c r="AF88" s="133" t="str">
        <f t="shared" si="15"/>
        <v/>
      </c>
      <c r="AG88" s="269"/>
      <c r="AH88" s="263" t="str">
        <f t="shared" si="16"/>
        <v/>
      </c>
      <c r="AI88" s="262" t="str">
        <f t="shared" si="17"/>
        <v/>
      </c>
      <c r="AK88" s="185"/>
      <c r="AL88" s="259" t="str">
        <f t="shared" si="18"/>
        <v/>
      </c>
      <c r="AM88" s="132" t="str">
        <f t="shared" si="19"/>
        <v/>
      </c>
      <c r="AN88" s="132" t="str">
        <f t="shared" si="20"/>
        <v/>
      </c>
      <c r="AO88" s="132" t="str">
        <f t="shared" si="21"/>
        <v/>
      </c>
      <c r="AP88" s="132" t="str">
        <f t="shared" si="22"/>
        <v/>
      </c>
      <c r="AQ88" s="132" t="str">
        <f t="shared" si="23"/>
        <v/>
      </c>
      <c r="AR88" s="135" t="str">
        <f t="shared" si="24"/>
        <v/>
      </c>
      <c r="AS88" s="135" t="str">
        <f t="shared" si="25"/>
        <v/>
      </c>
      <c r="AT88" s="135" t="str">
        <f t="shared" si="26"/>
        <v/>
      </c>
    </row>
    <row r="89" spans="1:46" s="260" customFormat="1" ht="13">
      <c r="A89" s="185" t="str">
        <f t="shared" si="9"/>
        <v/>
      </c>
      <c r="B89" s="258" t="str">
        <f t="shared" si="10"/>
        <v/>
      </c>
      <c r="C89" s="259"/>
      <c r="D89" s="185">
        <v>55</v>
      </c>
      <c r="E89" s="185" t="str">
        <f t="shared" si="11"/>
        <v/>
      </c>
      <c r="F89" s="6"/>
      <c r="G89" s="6"/>
      <c r="H89" s="6"/>
      <c r="I89" s="6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185" t="str">
        <f t="shared" si="27"/>
        <v/>
      </c>
      <c r="W89" s="8"/>
      <c r="X89" s="6"/>
      <c r="Y89" s="336"/>
      <c r="Z89" s="6"/>
      <c r="AA89" s="6"/>
      <c r="AB89" s="6"/>
      <c r="AC89" s="261" t="str">
        <f t="shared" si="13"/>
        <v/>
      </c>
      <c r="AD89" s="28" t="str">
        <f t="shared" si="14"/>
        <v/>
      </c>
      <c r="AE89" s="26" t="str">
        <f>UPPER(IF($U89="","",IF(COUNTIF($AE$34:$AE88,$U89)&lt;1,$U89,"")))</f>
        <v/>
      </c>
      <c r="AF89" s="133" t="str">
        <f t="shared" si="15"/>
        <v/>
      </c>
      <c r="AG89" s="269"/>
      <c r="AH89" s="263" t="str">
        <f t="shared" si="16"/>
        <v/>
      </c>
      <c r="AI89" s="262" t="str">
        <f t="shared" si="17"/>
        <v/>
      </c>
      <c r="AK89" s="185"/>
      <c r="AL89" s="259" t="str">
        <f t="shared" si="18"/>
        <v/>
      </c>
      <c r="AM89" s="132" t="str">
        <f t="shared" si="19"/>
        <v/>
      </c>
      <c r="AN89" s="132" t="str">
        <f t="shared" si="20"/>
        <v/>
      </c>
      <c r="AO89" s="132" t="str">
        <f t="shared" si="21"/>
        <v/>
      </c>
      <c r="AP89" s="132" t="str">
        <f t="shared" si="22"/>
        <v/>
      </c>
      <c r="AQ89" s="132" t="str">
        <f t="shared" si="23"/>
        <v/>
      </c>
      <c r="AR89" s="135" t="str">
        <f t="shared" si="24"/>
        <v/>
      </c>
      <c r="AS89" s="135" t="str">
        <f t="shared" si="25"/>
        <v/>
      </c>
      <c r="AT89" s="135" t="str">
        <f t="shared" si="26"/>
        <v/>
      </c>
    </row>
    <row r="90" spans="1:46" s="260" customFormat="1" ht="13">
      <c r="A90" s="185" t="str">
        <f t="shared" si="9"/>
        <v/>
      </c>
      <c r="B90" s="258" t="str">
        <f t="shared" si="10"/>
        <v/>
      </c>
      <c r="C90" s="259"/>
      <c r="D90" s="185">
        <v>56</v>
      </c>
      <c r="E90" s="185" t="str">
        <f t="shared" si="11"/>
        <v/>
      </c>
      <c r="F90" s="6"/>
      <c r="G90" s="6"/>
      <c r="H90" s="6"/>
      <c r="I90" s="6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185" t="str">
        <f t="shared" si="27"/>
        <v/>
      </c>
      <c r="W90" s="8"/>
      <c r="X90" s="6"/>
      <c r="Y90" s="336"/>
      <c r="Z90" s="6"/>
      <c r="AA90" s="6"/>
      <c r="AB90" s="6"/>
      <c r="AC90" s="261" t="str">
        <f t="shared" si="13"/>
        <v/>
      </c>
      <c r="AD90" s="28" t="str">
        <f t="shared" si="14"/>
        <v/>
      </c>
      <c r="AE90" s="26" t="str">
        <f>UPPER(IF($U90="","",IF(COUNTIF($AE$34:$AE89,$U90)&lt;1,$U90,"")))</f>
        <v/>
      </c>
      <c r="AF90" s="133" t="str">
        <f t="shared" si="15"/>
        <v/>
      </c>
      <c r="AG90" s="269"/>
      <c r="AH90" s="263" t="str">
        <f t="shared" si="16"/>
        <v/>
      </c>
      <c r="AI90" s="262" t="str">
        <f t="shared" si="17"/>
        <v/>
      </c>
      <c r="AK90" s="185"/>
      <c r="AL90" s="259" t="str">
        <f t="shared" si="18"/>
        <v/>
      </c>
      <c r="AM90" s="132" t="str">
        <f t="shared" si="19"/>
        <v/>
      </c>
      <c r="AN90" s="132" t="str">
        <f t="shared" si="20"/>
        <v/>
      </c>
      <c r="AO90" s="132" t="str">
        <f t="shared" si="21"/>
        <v/>
      </c>
      <c r="AP90" s="132" t="str">
        <f t="shared" si="22"/>
        <v/>
      </c>
      <c r="AQ90" s="132" t="str">
        <f t="shared" si="23"/>
        <v/>
      </c>
      <c r="AR90" s="135" t="str">
        <f t="shared" si="24"/>
        <v/>
      </c>
      <c r="AS90" s="135" t="str">
        <f t="shared" si="25"/>
        <v/>
      </c>
      <c r="AT90" s="135" t="str">
        <f t="shared" si="26"/>
        <v/>
      </c>
    </row>
    <row r="91" spans="1:46" s="260" customFormat="1" ht="13">
      <c r="A91" s="185" t="str">
        <f t="shared" si="9"/>
        <v/>
      </c>
      <c r="B91" s="258" t="str">
        <f t="shared" si="10"/>
        <v/>
      </c>
      <c r="C91" s="259"/>
      <c r="D91" s="185">
        <v>57</v>
      </c>
      <c r="E91" s="185" t="str">
        <f t="shared" si="11"/>
        <v/>
      </c>
      <c r="F91" s="6"/>
      <c r="G91" s="6"/>
      <c r="H91" s="6"/>
      <c r="I91" s="6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185" t="str">
        <f t="shared" si="27"/>
        <v/>
      </c>
      <c r="W91" s="8"/>
      <c r="X91" s="6"/>
      <c r="Y91" s="336"/>
      <c r="Z91" s="6"/>
      <c r="AA91" s="6"/>
      <c r="AB91" s="6"/>
      <c r="AC91" s="261" t="str">
        <f t="shared" si="13"/>
        <v/>
      </c>
      <c r="AD91" s="28" t="str">
        <f t="shared" si="14"/>
        <v/>
      </c>
      <c r="AE91" s="26" t="str">
        <f>UPPER(IF($U91="","",IF(COUNTIF($AE$34:$AE90,$U91)&lt;1,$U91,"")))</f>
        <v/>
      </c>
      <c r="AF91" s="133" t="str">
        <f t="shared" si="15"/>
        <v/>
      </c>
      <c r="AG91" s="269"/>
      <c r="AH91" s="263" t="str">
        <f t="shared" si="16"/>
        <v/>
      </c>
      <c r="AI91" s="262" t="str">
        <f t="shared" si="17"/>
        <v/>
      </c>
      <c r="AK91" s="185"/>
      <c r="AL91" s="259" t="str">
        <f t="shared" si="18"/>
        <v/>
      </c>
      <c r="AM91" s="132" t="str">
        <f t="shared" si="19"/>
        <v/>
      </c>
      <c r="AN91" s="132" t="str">
        <f t="shared" si="20"/>
        <v/>
      </c>
      <c r="AO91" s="132" t="str">
        <f t="shared" si="21"/>
        <v/>
      </c>
      <c r="AP91" s="132" t="str">
        <f t="shared" si="22"/>
        <v/>
      </c>
      <c r="AQ91" s="132" t="str">
        <f t="shared" si="23"/>
        <v/>
      </c>
      <c r="AR91" s="135" t="str">
        <f t="shared" si="24"/>
        <v/>
      </c>
      <c r="AS91" s="135" t="str">
        <f t="shared" si="25"/>
        <v/>
      </c>
      <c r="AT91" s="135" t="str">
        <f t="shared" si="26"/>
        <v/>
      </c>
    </row>
    <row r="92" spans="1:46" s="260" customFormat="1" ht="13">
      <c r="A92" s="185" t="str">
        <f t="shared" si="9"/>
        <v/>
      </c>
      <c r="B92" s="258" t="str">
        <f t="shared" si="10"/>
        <v/>
      </c>
      <c r="C92" s="259"/>
      <c r="D92" s="185">
        <v>58</v>
      </c>
      <c r="E92" s="185" t="str">
        <f t="shared" si="11"/>
        <v/>
      </c>
      <c r="F92" s="6"/>
      <c r="G92" s="6"/>
      <c r="H92" s="6"/>
      <c r="I92" s="6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185" t="str">
        <f t="shared" si="27"/>
        <v/>
      </c>
      <c r="W92" s="8"/>
      <c r="X92" s="6"/>
      <c r="Y92" s="336"/>
      <c r="Z92" s="6"/>
      <c r="AA92" s="6"/>
      <c r="AB92" s="6"/>
      <c r="AC92" s="261" t="str">
        <f t="shared" si="13"/>
        <v/>
      </c>
      <c r="AD92" s="28" t="str">
        <f t="shared" si="14"/>
        <v/>
      </c>
      <c r="AE92" s="26" t="str">
        <f>UPPER(IF($U92="","",IF(COUNTIF($AE$34:$AE91,$U92)&lt;1,$U92,"")))</f>
        <v/>
      </c>
      <c r="AF92" s="133" t="str">
        <f t="shared" si="15"/>
        <v/>
      </c>
      <c r="AG92" s="269"/>
      <c r="AH92" s="263" t="str">
        <f t="shared" si="16"/>
        <v/>
      </c>
      <c r="AI92" s="262" t="str">
        <f t="shared" si="17"/>
        <v/>
      </c>
      <c r="AK92" s="185"/>
      <c r="AL92" s="259" t="str">
        <f t="shared" si="18"/>
        <v/>
      </c>
      <c r="AM92" s="132" t="str">
        <f t="shared" si="19"/>
        <v/>
      </c>
      <c r="AN92" s="132" t="str">
        <f t="shared" si="20"/>
        <v/>
      </c>
      <c r="AO92" s="132" t="str">
        <f t="shared" si="21"/>
        <v/>
      </c>
      <c r="AP92" s="132" t="str">
        <f t="shared" si="22"/>
        <v/>
      </c>
      <c r="AQ92" s="132" t="str">
        <f t="shared" si="23"/>
        <v/>
      </c>
      <c r="AR92" s="135" t="str">
        <f t="shared" si="24"/>
        <v/>
      </c>
      <c r="AS92" s="135" t="str">
        <f t="shared" si="25"/>
        <v/>
      </c>
      <c r="AT92" s="135" t="str">
        <f t="shared" si="26"/>
        <v/>
      </c>
    </row>
    <row r="93" spans="1:46" s="260" customFormat="1" ht="13">
      <c r="A93" s="185" t="str">
        <f t="shared" si="9"/>
        <v/>
      </c>
      <c r="B93" s="258" t="str">
        <f t="shared" si="10"/>
        <v/>
      </c>
      <c r="C93" s="259"/>
      <c r="D93" s="185">
        <v>59</v>
      </c>
      <c r="E93" s="185" t="str">
        <f t="shared" si="11"/>
        <v/>
      </c>
      <c r="F93" s="6"/>
      <c r="G93" s="6"/>
      <c r="H93" s="6"/>
      <c r="I93" s="6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85" t="str">
        <f t="shared" si="27"/>
        <v/>
      </c>
      <c r="W93" s="8"/>
      <c r="X93" s="6"/>
      <c r="Y93" s="336"/>
      <c r="Z93" s="6"/>
      <c r="AA93" s="6"/>
      <c r="AB93" s="6"/>
      <c r="AC93" s="261" t="str">
        <f t="shared" si="13"/>
        <v/>
      </c>
      <c r="AD93" s="28" t="str">
        <f t="shared" si="14"/>
        <v/>
      </c>
      <c r="AE93" s="26" t="str">
        <f>UPPER(IF($U93="","",IF(COUNTIF($AE$34:$AE92,$U93)&lt;1,$U93,"")))</f>
        <v/>
      </c>
      <c r="AF93" s="133" t="str">
        <f t="shared" si="15"/>
        <v/>
      </c>
      <c r="AG93" s="269"/>
      <c r="AH93" s="263" t="str">
        <f t="shared" si="16"/>
        <v/>
      </c>
      <c r="AI93" s="262" t="str">
        <f t="shared" si="17"/>
        <v/>
      </c>
      <c r="AK93" s="185"/>
      <c r="AL93" s="259" t="str">
        <f t="shared" si="18"/>
        <v/>
      </c>
      <c r="AM93" s="132" t="str">
        <f t="shared" si="19"/>
        <v/>
      </c>
      <c r="AN93" s="132" t="str">
        <f t="shared" si="20"/>
        <v/>
      </c>
      <c r="AO93" s="132" t="str">
        <f t="shared" si="21"/>
        <v/>
      </c>
      <c r="AP93" s="132" t="str">
        <f t="shared" si="22"/>
        <v/>
      </c>
      <c r="AQ93" s="132" t="str">
        <f t="shared" si="23"/>
        <v/>
      </c>
      <c r="AR93" s="135" t="str">
        <f t="shared" si="24"/>
        <v/>
      </c>
      <c r="AS93" s="135" t="str">
        <f t="shared" si="25"/>
        <v/>
      </c>
      <c r="AT93" s="135" t="str">
        <f t="shared" si="26"/>
        <v/>
      </c>
    </row>
    <row r="94" spans="1:46" s="260" customFormat="1" ht="13">
      <c r="A94" s="185" t="str">
        <f t="shared" si="9"/>
        <v/>
      </c>
      <c r="B94" s="258" t="str">
        <f t="shared" si="10"/>
        <v/>
      </c>
      <c r="C94" s="259"/>
      <c r="D94" s="185">
        <v>60</v>
      </c>
      <c r="E94" s="185" t="str">
        <f t="shared" si="11"/>
        <v/>
      </c>
      <c r="F94" s="6"/>
      <c r="G94" s="6"/>
      <c r="H94" s="6"/>
      <c r="I94" s="6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85" t="str">
        <f t="shared" si="27"/>
        <v/>
      </c>
      <c r="W94" s="8"/>
      <c r="X94" s="6"/>
      <c r="Y94" s="336"/>
      <c r="Z94" s="6"/>
      <c r="AA94" s="6"/>
      <c r="AB94" s="6"/>
      <c r="AC94" s="261" t="str">
        <f t="shared" si="13"/>
        <v/>
      </c>
      <c r="AD94" s="28" t="str">
        <f t="shared" si="14"/>
        <v/>
      </c>
      <c r="AE94" s="26" t="str">
        <f>UPPER(IF($U94="","",IF(COUNTIF($AE$34:$AE93,$U94)&lt;1,$U94,"")))</f>
        <v/>
      </c>
      <c r="AF94" s="133" t="str">
        <f t="shared" si="15"/>
        <v/>
      </c>
      <c r="AG94" s="269"/>
      <c r="AH94" s="263" t="str">
        <f t="shared" si="16"/>
        <v/>
      </c>
      <c r="AI94" s="262" t="str">
        <f t="shared" si="17"/>
        <v/>
      </c>
      <c r="AK94" s="185"/>
      <c r="AL94" s="259" t="str">
        <f t="shared" si="18"/>
        <v/>
      </c>
      <c r="AM94" s="132" t="str">
        <f t="shared" si="19"/>
        <v/>
      </c>
      <c r="AN94" s="132" t="str">
        <f t="shared" si="20"/>
        <v/>
      </c>
      <c r="AO94" s="132" t="str">
        <f t="shared" si="21"/>
        <v/>
      </c>
      <c r="AP94" s="132" t="str">
        <f t="shared" si="22"/>
        <v/>
      </c>
      <c r="AQ94" s="132" t="str">
        <f t="shared" si="23"/>
        <v/>
      </c>
      <c r="AR94" s="135" t="str">
        <f t="shared" si="24"/>
        <v/>
      </c>
      <c r="AS94" s="135" t="str">
        <f t="shared" si="25"/>
        <v/>
      </c>
      <c r="AT94" s="135" t="str">
        <f t="shared" si="26"/>
        <v/>
      </c>
    </row>
    <row r="95" spans="1:46" s="260" customFormat="1" ht="13">
      <c r="A95" s="185" t="str">
        <f t="shared" si="9"/>
        <v/>
      </c>
      <c r="B95" s="258" t="str">
        <f t="shared" si="10"/>
        <v/>
      </c>
      <c r="C95" s="259"/>
      <c r="D95" s="185">
        <v>61</v>
      </c>
      <c r="E95" s="185" t="str">
        <f t="shared" si="11"/>
        <v/>
      </c>
      <c r="F95" s="6"/>
      <c r="G95" s="6"/>
      <c r="H95" s="6"/>
      <c r="I95" s="6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85" t="str">
        <f t="shared" si="27"/>
        <v/>
      </c>
      <c r="W95" s="8"/>
      <c r="X95" s="6"/>
      <c r="Y95" s="336"/>
      <c r="Z95" s="6"/>
      <c r="AA95" s="6"/>
      <c r="AB95" s="6"/>
      <c r="AC95" s="261" t="str">
        <f t="shared" si="13"/>
        <v/>
      </c>
      <c r="AD95" s="28" t="str">
        <f t="shared" si="14"/>
        <v/>
      </c>
      <c r="AE95" s="26" t="str">
        <f>UPPER(IF($U95="","",IF(COUNTIF($AE$34:$AE94,$U95)&lt;1,$U95,"")))</f>
        <v/>
      </c>
      <c r="AF95" s="133" t="str">
        <f t="shared" si="15"/>
        <v/>
      </c>
      <c r="AG95" s="269"/>
      <c r="AH95" s="263" t="str">
        <f t="shared" si="16"/>
        <v/>
      </c>
      <c r="AI95" s="262" t="str">
        <f t="shared" si="17"/>
        <v/>
      </c>
      <c r="AK95" s="185"/>
      <c r="AL95" s="259" t="str">
        <f t="shared" si="18"/>
        <v/>
      </c>
      <c r="AM95" s="132" t="str">
        <f t="shared" si="19"/>
        <v/>
      </c>
      <c r="AN95" s="132" t="str">
        <f t="shared" si="20"/>
        <v/>
      </c>
      <c r="AO95" s="132" t="str">
        <f t="shared" si="21"/>
        <v/>
      </c>
      <c r="AP95" s="132" t="str">
        <f t="shared" si="22"/>
        <v/>
      </c>
      <c r="AQ95" s="132" t="str">
        <f t="shared" si="23"/>
        <v/>
      </c>
      <c r="AR95" s="135" t="str">
        <f t="shared" si="24"/>
        <v/>
      </c>
      <c r="AS95" s="135" t="str">
        <f t="shared" si="25"/>
        <v/>
      </c>
      <c r="AT95" s="135" t="str">
        <f t="shared" si="26"/>
        <v/>
      </c>
    </row>
    <row r="96" spans="1:46" s="260" customFormat="1" ht="13">
      <c r="A96" s="185" t="str">
        <f t="shared" si="9"/>
        <v/>
      </c>
      <c r="B96" s="258" t="str">
        <f t="shared" si="10"/>
        <v/>
      </c>
      <c r="C96" s="259"/>
      <c r="D96" s="185">
        <v>62</v>
      </c>
      <c r="E96" s="185" t="str">
        <f t="shared" si="11"/>
        <v/>
      </c>
      <c r="F96" s="6"/>
      <c r="G96" s="6"/>
      <c r="H96" s="6"/>
      <c r="I96" s="6"/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85" t="str">
        <f t="shared" si="27"/>
        <v/>
      </c>
      <c r="W96" s="8"/>
      <c r="X96" s="6"/>
      <c r="Y96" s="336"/>
      <c r="Z96" s="6"/>
      <c r="AA96" s="6"/>
      <c r="AB96" s="6"/>
      <c r="AC96" s="261" t="str">
        <f t="shared" si="13"/>
        <v/>
      </c>
      <c r="AD96" s="28" t="str">
        <f t="shared" si="14"/>
        <v/>
      </c>
      <c r="AE96" s="26" t="str">
        <f>UPPER(IF($U96="","",IF(COUNTIF($AE$34:$AE95,$U96)&lt;1,$U96,"")))</f>
        <v/>
      </c>
      <c r="AF96" s="133" t="str">
        <f t="shared" si="15"/>
        <v/>
      </c>
      <c r="AG96" s="269"/>
      <c r="AH96" s="263" t="str">
        <f t="shared" si="16"/>
        <v/>
      </c>
      <c r="AI96" s="262" t="str">
        <f t="shared" si="17"/>
        <v/>
      </c>
      <c r="AK96" s="185"/>
      <c r="AL96" s="259" t="str">
        <f t="shared" si="18"/>
        <v/>
      </c>
      <c r="AM96" s="132" t="str">
        <f t="shared" si="19"/>
        <v/>
      </c>
      <c r="AN96" s="132" t="str">
        <f t="shared" si="20"/>
        <v/>
      </c>
      <c r="AO96" s="132" t="str">
        <f t="shared" si="21"/>
        <v/>
      </c>
      <c r="AP96" s="132" t="str">
        <f t="shared" si="22"/>
        <v/>
      </c>
      <c r="AQ96" s="132" t="str">
        <f t="shared" si="23"/>
        <v/>
      </c>
      <c r="AR96" s="135" t="str">
        <f t="shared" si="24"/>
        <v/>
      </c>
      <c r="AS96" s="135" t="str">
        <f t="shared" si="25"/>
        <v/>
      </c>
      <c r="AT96" s="135" t="str">
        <f t="shared" si="26"/>
        <v/>
      </c>
    </row>
    <row r="97" spans="1:46" s="260" customFormat="1" ht="13">
      <c r="A97" s="185" t="str">
        <f t="shared" si="9"/>
        <v/>
      </c>
      <c r="B97" s="258" t="str">
        <f t="shared" si="10"/>
        <v/>
      </c>
      <c r="C97" s="259"/>
      <c r="D97" s="185">
        <v>63</v>
      </c>
      <c r="E97" s="185" t="str">
        <f t="shared" si="11"/>
        <v/>
      </c>
      <c r="F97" s="6"/>
      <c r="G97" s="6"/>
      <c r="H97" s="6"/>
      <c r="I97" s="6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85" t="str">
        <f t="shared" si="27"/>
        <v/>
      </c>
      <c r="W97" s="8"/>
      <c r="X97" s="6"/>
      <c r="Y97" s="336"/>
      <c r="Z97" s="6"/>
      <c r="AA97" s="6"/>
      <c r="AB97" s="6"/>
      <c r="AC97" s="261" t="str">
        <f t="shared" si="13"/>
        <v/>
      </c>
      <c r="AD97" s="28" t="str">
        <f t="shared" si="14"/>
        <v/>
      </c>
      <c r="AE97" s="26" t="str">
        <f>UPPER(IF($U97="","",IF(COUNTIF($AE$34:$AE96,$U97)&lt;1,$U97,"")))</f>
        <v/>
      </c>
      <c r="AF97" s="133" t="str">
        <f t="shared" si="15"/>
        <v/>
      </c>
      <c r="AG97" s="269"/>
      <c r="AH97" s="263" t="str">
        <f t="shared" si="16"/>
        <v/>
      </c>
      <c r="AI97" s="262" t="str">
        <f t="shared" si="17"/>
        <v/>
      </c>
      <c r="AK97" s="185"/>
      <c r="AL97" s="259" t="str">
        <f t="shared" si="18"/>
        <v/>
      </c>
      <c r="AM97" s="132" t="str">
        <f t="shared" si="19"/>
        <v/>
      </c>
      <c r="AN97" s="132" t="str">
        <f t="shared" si="20"/>
        <v/>
      </c>
      <c r="AO97" s="132" t="str">
        <f t="shared" si="21"/>
        <v/>
      </c>
      <c r="AP97" s="132" t="str">
        <f t="shared" si="22"/>
        <v/>
      </c>
      <c r="AQ97" s="132" t="str">
        <f t="shared" si="23"/>
        <v/>
      </c>
      <c r="AR97" s="135" t="str">
        <f t="shared" si="24"/>
        <v/>
      </c>
      <c r="AS97" s="135" t="str">
        <f t="shared" si="25"/>
        <v/>
      </c>
      <c r="AT97" s="135" t="str">
        <f t="shared" si="26"/>
        <v/>
      </c>
    </row>
    <row r="98" spans="1:46" s="260" customFormat="1" ht="13">
      <c r="A98" s="185" t="str">
        <f t="shared" si="9"/>
        <v/>
      </c>
      <c r="B98" s="258" t="str">
        <f t="shared" si="10"/>
        <v/>
      </c>
      <c r="C98" s="259"/>
      <c r="D98" s="185">
        <v>64</v>
      </c>
      <c r="E98" s="185" t="str">
        <f t="shared" si="11"/>
        <v/>
      </c>
      <c r="F98" s="6"/>
      <c r="G98" s="6"/>
      <c r="H98" s="6"/>
      <c r="I98" s="6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85" t="str">
        <f t="shared" si="27"/>
        <v/>
      </c>
      <c r="W98" s="8"/>
      <c r="X98" s="6"/>
      <c r="Y98" s="336"/>
      <c r="Z98" s="6"/>
      <c r="AA98" s="6"/>
      <c r="AB98" s="6"/>
      <c r="AC98" s="261" t="str">
        <f t="shared" si="13"/>
        <v/>
      </c>
      <c r="AD98" s="28" t="str">
        <f t="shared" si="14"/>
        <v/>
      </c>
      <c r="AE98" s="26" t="str">
        <f>UPPER(IF($U98="","",IF(COUNTIF($AE$34:$AE97,$U98)&lt;1,$U98,"")))</f>
        <v/>
      </c>
      <c r="AF98" s="133" t="str">
        <f t="shared" si="15"/>
        <v/>
      </c>
      <c r="AG98" s="269"/>
      <c r="AH98" s="263" t="str">
        <f t="shared" si="16"/>
        <v/>
      </c>
      <c r="AI98" s="262" t="str">
        <f t="shared" si="17"/>
        <v/>
      </c>
      <c r="AK98" s="185"/>
      <c r="AL98" s="259" t="str">
        <f t="shared" si="18"/>
        <v/>
      </c>
      <c r="AM98" s="132" t="str">
        <f t="shared" si="19"/>
        <v/>
      </c>
      <c r="AN98" s="132" t="str">
        <f t="shared" si="20"/>
        <v/>
      </c>
      <c r="AO98" s="132" t="str">
        <f t="shared" si="21"/>
        <v/>
      </c>
      <c r="AP98" s="132" t="str">
        <f t="shared" si="22"/>
        <v/>
      </c>
      <c r="AQ98" s="132" t="str">
        <f t="shared" si="23"/>
        <v/>
      </c>
      <c r="AR98" s="135" t="str">
        <f t="shared" si="24"/>
        <v/>
      </c>
      <c r="AS98" s="135" t="str">
        <f t="shared" si="25"/>
        <v/>
      </c>
      <c r="AT98" s="135" t="str">
        <f t="shared" si="26"/>
        <v/>
      </c>
    </row>
    <row r="99" spans="1:46" s="260" customFormat="1" ht="13">
      <c r="A99" s="185" t="str">
        <f t="shared" ref="A99:A162" si="28">E99</f>
        <v/>
      </c>
      <c r="B99" s="258" t="str">
        <f t="shared" ref="B99:B162" si="29">IF(G99="","",IF(C99="","X",A99&amp;TEXT(C99,"000")))</f>
        <v/>
      </c>
      <c r="C99" s="259"/>
      <c r="D99" s="185">
        <v>65</v>
      </c>
      <c r="E99" s="185" t="str">
        <f t="shared" ref="E99:E162" si="30">IF($H99="M",VLOOKUP($I99,$D$4:$F$9,2,0),IF(H99="F",VLOOKUP($I99,$D$4:$F$9,3,0),IF($H99="","")))</f>
        <v/>
      </c>
      <c r="F99" s="6"/>
      <c r="G99" s="6"/>
      <c r="H99" s="6"/>
      <c r="I99" s="6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85" t="str">
        <f t="shared" si="27"/>
        <v/>
      </c>
      <c r="W99" s="8"/>
      <c r="X99" s="6"/>
      <c r="Y99" s="336"/>
      <c r="Z99" s="6"/>
      <c r="AA99" s="6"/>
      <c r="AB99" s="6"/>
      <c r="AC99" s="261" t="str">
        <f t="shared" ref="AC99:AC162" si="31">IF(I99="","",IF(COUNTA(K99:S99)&gt;3,"限報三項個人項目",IF(COUNTA(K99:S99)=0,"最少填報一個人項目",IF(COUNTA(X99)=1,COUNTA(K99:S99)*($AC$31+$AC$32)+$AC$30,IF(COUNTA(X99)=0,COUNTA(K99:S99)*$AC$31+$AC$30,"Error")))))</f>
        <v/>
      </c>
      <c r="AD99" s="28" t="str">
        <f t="shared" ref="AD99:AD162" si="32">IF(AE99="","",$AD$31)</f>
        <v/>
      </c>
      <c r="AE99" s="26" t="str">
        <f>UPPER(IF($U99="","",IF(COUNTIF($AE$34:$AE98,$U99)&lt;1,$U99,"")))</f>
        <v/>
      </c>
      <c r="AF99" s="133" t="str">
        <f t="shared" ref="AF99:AF162" si="33">IF(E99="","",IF(W99="",SUM(AC99:AD99)+AG99,SUM(AC99:AD99)+AG99+$W$34))</f>
        <v/>
      </c>
      <c r="AG99" s="269"/>
      <c r="AH99" s="263" t="str">
        <f t="shared" ref="AH99:AH162" si="34">AF99</f>
        <v/>
      </c>
      <c r="AI99" s="262" t="str">
        <f t="shared" ref="AI99:AI162" si="35">IF(AF99="","",IF(AH99-AF99=0,"",AH99-AF99))</f>
        <v/>
      </c>
      <c r="AK99" s="185"/>
      <c r="AL99" s="259" t="str">
        <f t="shared" ref="AL99:AL162" si="36">B99</f>
        <v/>
      </c>
      <c r="AM99" s="132" t="str">
        <f t="shared" ref="AM99:AM162" si="37">E99</f>
        <v/>
      </c>
      <c r="AN99" s="132" t="str">
        <f t="shared" ref="AN99:AN162" si="38">SUBSTITUTE(F99," ","")</f>
        <v/>
      </c>
      <c r="AO99" s="132" t="str">
        <f t="shared" ref="AO99:AO162" si="39">UPPER(TRIM($G99))</f>
        <v/>
      </c>
      <c r="AP99" s="132" t="str">
        <f t="shared" ref="AP99:AP162" si="40">UPPER(TRIM(CONCATENATE(K99&amp;" ",L99&amp;" ",M99&amp;" ",N99&amp;" ",O99&amp;" ",P99&amp;" ",Q99&amp;" ",R99&amp;" ",S99&amp;" ",T99)))</f>
        <v/>
      </c>
      <c r="AQ99" s="132" t="str">
        <f t="shared" ref="AQ99:AQ162" si="41">IF($U99="","",$U99)</f>
        <v/>
      </c>
      <c r="AR99" s="135" t="str">
        <f t="shared" ref="AR99:AR162" si="42">IF(Z99="","",UPPER(Z99))</f>
        <v/>
      </c>
      <c r="AS99" s="135" t="str">
        <f t="shared" ref="AS99:AS162" si="43">IF(AA99="","",UPPER(AA99))</f>
        <v/>
      </c>
      <c r="AT99" s="135" t="str">
        <f t="shared" ref="AT99:AT162" si="44">IF(AJ99="","",UPPER(AJ99))</f>
        <v/>
      </c>
    </row>
    <row r="100" spans="1:46" s="260" customFormat="1" ht="13">
      <c r="A100" s="185" t="str">
        <f t="shared" si="28"/>
        <v/>
      </c>
      <c r="B100" s="258" t="str">
        <f t="shared" si="29"/>
        <v/>
      </c>
      <c r="C100" s="259"/>
      <c r="D100" s="185">
        <v>66</v>
      </c>
      <c r="E100" s="185" t="str">
        <f t="shared" si="30"/>
        <v/>
      </c>
      <c r="F100" s="6"/>
      <c r="G100" s="6"/>
      <c r="H100" s="6"/>
      <c r="I100" s="6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85" t="str">
        <f t="shared" si="27"/>
        <v/>
      </c>
      <c r="W100" s="8"/>
      <c r="X100" s="6"/>
      <c r="Y100" s="336"/>
      <c r="Z100" s="6"/>
      <c r="AA100" s="6"/>
      <c r="AB100" s="6"/>
      <c r="AC100" s="261" t="str">
        <f t="shared" si="31"/>
        <v/>
      </c>
      <c r="AD100" s="28" t="str">
        <f t="shared" si="32"/>
        <v/>
      </c>
      <c r="AE100" s="26" t="str">
        <f>UPPER(IF($U100="","",IF(COUNTIF($AE$34:$AE99,$U100)&lt;1,$U100,"")))</f>
        <v/>
      </c>
      <c r="AF100" s="133" t="str">
        <f t="shared" si="33"/>
        <v/>
      </c>
      <c r="AG100" s="269"/>
      <c r="AH100" s="263" t="str">
        <f t="shared" si="34"/>
        <v/>
      </c>
      <c r="AI100" s="262" t="str">
        <f t="shared" si="35"/>
        <v/>
      </c>
      <c r="AK100" s="185"/>
      <c r="AL100" s="259" t="str">
        <f t="shared" si="36"/>
        <v/>
      </c>
      <c r="AM100" s="132" t="str">
        <f t="shared" si="37"/>
        <v/>
      </c>
      <c r="AN100" s="132" t="str">
        <f t="shared" si="38"/>
        <v/>
      </c>
      <c r="AO100" s="132" t="str">
        <f t="shared" si="39"/>
        <v/>
      </c>
      <c r="AP100" s="132" t="str">
        <f t="shared" si="40"/>
        <v/>
      </c>
      <c r="AQ100" s="132" t="str">
        <f t="shared" si="41"/>
        <v/>
      </c>
      <c r="AR100" s="135" t="str">
        <f t="shared" si="42"/>
        <v/>
      </c>
      <c r="AS100" s="135" t="str">
        <f t="shared" si="43"/>
        <v/>
      </c>
      <c r="AT100" s="135" t="str">
        <f t="shared" si="44"/>
        <v/>
      </c>
    </row>
    <row r="101" spans="1:46" s="260" customFormat="1" ht="13">
      <c r="A101" s="185" t="str">
        <f t="shared" si="28"/>
        <v/>
      </c>
      <c r="B101" s="258" t="str">
        <f t="shared" si="29"/>
        <v/>
      </c>
      <c r="C101" s="259"/>
      <c r="D101" s="185">
        <v>67</v>
      </c>
      <c r="E101" s="185" t="str">
        <f t="shared" si="30"/>
        <v/>
      </c>
      <c r="F101" s="6"/>
      <c r="G101" s="6"/>
      <c r="H101" s="6"/>
      <c r="I101" s="6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85" t="str">
        <f t="shared" si="27"/>
        <v/>
      </c>
      <c r="W101" s="8"/>
      <c r="X101" s="6"/>
      <c r="Y101" s="336"/>
      <c r="Z101" s="6"/>
      <c r="AA101" s="6"/>
      <c r="AB101" s="6"/>
      <c r="AC101" s="261" t="str">
        <f t="shared" si="31"/>
        <v/>
      </c>
      <c r="AD101" s="28" t="str">
        <f t="shared" si="32"/>
        <v/>
      </c>
      <c r="AE101" s="26" t="str">
        <f>UPPER(IF($U101="","",IF(COUNTIF($AE$34:$AE100,$U101)&lt;1,$U101,"")))</f>
        <v/>
      </c>
      <c r="AF101" s="133" t="str">
        <f t="shared" si="33"/>
        <v/>
      </c>
      <c r="AG101" s="269"/>
      <c r="AH101" s="263" t="str">
        <f t="shared" si="34"/>
        <v/>
      </c>
      <c r="AI101" s="262" t="str">
        <f t="shared" si="35"/>
        <v/>
      </c>
      <c r="AK101" s="185"/>
      <c r="AL101" s="259" t="str">
        <f t="shared" si="36"/>
        <v/>
      </c>
      <c r="AM101" s="132" t="str">
        <f t="shared" si="37"/>
        <v/>
      </c>
      <c r="AN101" s="132" t="str">
        <f t="shared" si="38"/>
        <v/>
      </c>
      <c r="AO101" s="132" t="str">
        <f t="shared" si="39"/>
        <v/>
      </c>
      <c r="AP101" s="132" t="str">
        <f t="shared" si="40"/>
        <v/>
      </c>
      <c r="AQ101" s="132" t="str">
        <f t="shared" si="41"/>
        <v/>
      </c>
      <c r="AR101" s="135" t="str">
        <f t="shared" si="42"/>
        <v/>
      </c>
      <c r="AS101" s="135" t="str">
        <f t="shared" si="43"/>
        <v/>
      </c>
      <c r="AT101" s="135" t="str">
        <f t="shared" si="44"/>
        <v/>
      </c>
    </row>
    <row r="102" spans="1:46" s="260" customFormat="1" ht="13">
      <c r="A102" s="185" t="str">
        <f t="shared" si="28"/>
        <v/>
      </c>
      <c r="B102" s="258" t="str">
        <f t="shared" si="29"/>
        <v/>
      </c>
      <c r="C102" s="259"/>
      <c r="D102" s="185">
        <v>68</v>
      </c>
      <c r="E102" s="185" t="str">
        <f t="shared" si="30"/>
        <v/>
      </c>
      <c r="F102" s="6"/>
      <c r="G102" s="6"/>
      <c r="H102" s="6"/>
      <c r="I102" s="6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85" t="str">
        <f t="shared" si="27"/>
        <v/>
      </c>
      <c r="W102" s="8"/>
      <c r="X102" s="6"/>
      <c r="Y102" s="336"/>
      <c r="Z102" s="6"/>
      <c r="AA102" s="6"/>
      <c r="AB102" s="6"/>
      <c r="AC102" s="261" t="str">
        <f t="shared" si="31"/>
        <v/>
      </c>
      <c r="AD102" s="28" t="str">
        <f t="shared" si="32"/>
        <v/>
      </c>
      <c r="AE102" s="26" t="str">
        <f>UPPER(IF($U102="","",IF(COUNTIF($AE$34:$AE101,$U102)&lt;1,$U102,"")))</f>
        <v/>
      </c>
      <c r="AF102" s="133" t="str">
        <f t="shared" si="33"/>
        <v/>
      </c>
      <c r="AG102" s="269"/>
      <c r="AH102" s="263" t="str">
        <f t="shared" si="34"/>
        <v/>
      </c>
      <c r="AI102" s="262" t="str">
        <f t="shared" si="35"/>
        <v/>
      </c>
      <c r="AK102" s="185"/>
      <c r="AL102" s="259" t="str">
        <f t="shared" si="36"/>
        <v/>
      </c>
      <c r="AM102" s="132" t="str">
        <f t="shared" si="37"/>
        <v/>
      </c>
      <c r="AN102" s="132" t="str">
        <f t="shared" si="38"/>
        <v/>
      </c>
      <c r="AO102" s="132" t="str">
        <f t="shared" si="39"/>
        <v/>
      </c>
      <c r="AP102" s="132" t="str">
        <f t="shared" si="40"/>
        <v/>
      </c>
      <c r="AQ102" s="132" t="str">
        <f t="shared" si="41"/>
        <v/>
      </c>
      <c r="AR102" s="135" t="str">
        <f t="shared" si="42"/>
        <v/>
      </c>
      <c r="AS102" s="135" t="str">
        <f t="shared" si="43"/>
        <v/>
      </c>
      <c r="AT102" s="135" t="str">
        <f t="shared" si="44"/>
        <v/>
      </c>
    </row>
    <row r="103" spans="1:46" s="260" customFormat="1" ht="13">
      <c r="A103" s="185" t="str">
        <f t="shared" si="28"/>
        <v/>
      </c>
      <c r="B103" s="258" t="str">
        <f t="shared" si="29"/>
        <v/>
      </c>
      <c r="C103" s="259"/>
      <c r="D103" s="185">
        <v>69</v>
      </c>
      <c r="E103" s="185" t="str">
        <f t="shared" si="30"/>
        <v/>
      </c>
      <c r="F103" s="6"/>
      <c r="G103" s="6"/>
      <c r="H103" s="6"/>
      <c r="I103" s="6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185" t="str">
        <f t="shared" si="27"/>
        <v/>
      </c>
      <c r="W103" s="8"/>
      <c r="X103" s="6"/>
      <c r="Y103" s="336"/>
      <c r="Z103" s="6"/>
      <c r="AA103" s="6"/>
      <c r="AB103" s="6"/>
      <c r="AC103" s="261" t="str">
        <f t="shared" si="31"/>
        <v/>
      </c>
      <c r="AD103" s="28" t="str">
        <f t="shared" si="32"/>
        <v/>
      </c>
      <c r="AE103" s="26" t="str">
        <f>UPPER(IF($U103="","",IF(COUNTIF($AE$34:$AE102,$U103)&lt;1,$U103,"")))</f>
        <v/>
      </c>
      <c r="AF103" s="133" t="str">
        <f t="shared" si="33"/>
        <v/>
      </c>
      <c r="AG103" s="269"/>
      <c r="AH103" s="263" t="str">
        <f t="shared" si="34"/>
        <v/>
      </c>
      <c r="AI103" s="262" t="str">
        <f t="shared" si="35"/>
        <v/>
      </c>
      <c r="AK103" s="185"/>
      <c r="AL103" s="259" t="str">
        <f t="shared" si="36"/>
        <v/>
      </c>
      <c r="AM103" s="132" t="str">
        <f t="shared" si="37"/>
        <v/>
      </c>
      <c r="AN103" s="132" t="str">
        <f t="shared" si="38"/>
        <v/>
      </c>
      <c r="AO103" s="132" t="str">
        <f t="shared" si="39"/>
        <v/>
      </c>
      <c r="AP103" s="132" t="str">
        <f t="shared" si="40"/>
        <v/>
      </c>
      <c r="AQ103" s="132" t="str">
        <f t="shared" si="41"/>
        <v/>
      </c>
      <c r="AR103" s="135" t="str">
        <f t="shared" si="42"/>
        <v/>
      </c>
      <c r="AS103" s="135" t="str">
        <f t="shared" si="43"/>
        <v/>
      </c>
      <c r="AT103" s="135" t="str">
        <f t="shared" si="44"/>
        <v/>
      </c>
    </row>
    <row r="104" spans="1:46" s="260" customFormat="1" ht="13">
      <c r="A104" s="185" t="str">
        <f t="shared" si="28"/>
        <v/>
      </c>
      <c r="B104" s="258" t="str">
        <f t="shared" si="29"/>
        <v/>
      </c>
      <c r="C104" s="259"/>
      <c r="D104" s="185">
        <v>70</v>
      </c>
      <c r="E104" s="185" t="str">
        <f t="shared" si="30"/>
        <v/>
      </c>
      <c r="F104" s="6"/>
      <c r="G104" s="6"/>
      <c r="H104" s="6"/>
      <c r="I104" s="6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85" t="str">
        <f t="shared" si="27"/>
        <v/>
      </c>
      <c r="W104" s="8"/>
      <c r="X104" s="6"/>
      <c r="Y104" s="336"/>
      <c r="Z104" s="6"/>
      <c r="AA104" s="6"/>
      <c r="AB104" s="6"/>
      <c r="AC104" s="261" t="str">
        <f t="shared" si="31"/>
        <v/>
      </c>
      <c r="AD104" s="28" t="str">
        <f t="shared" si="32"/>
        <v/>
      </c>
      <c r="AE104" s="26" t="str">
        <f>UPPER(IF($U104="","",IF(COUNTIF($AE$34:$AE103,$U104)&lt;1,$U104,"")))</f>
        <v/>
      </c>
      <c r="AF104" s="133" t="str">
        <f t="shared" si="33"/>
        <v/>
      </c>
      <c r="AG104" s="269"/>
      <c r="AH104" s="263" t="str">
        <f t="shared" si="34"/>
        <v/>
      </c>
      <c r="AI104" s="262" t="str">
        <f t="shared" si="35"/>
        <v/>
      </c>
      <c r="AK104" s="185"/>
      <c r="AL104" s="259" t="str">
        <f t="shared" si="36"/>
        <v/>
      </c>
      <c r="AM104" s="132" t="str">
        <f t="shared" si="37"/>
        <v/>
      </c>
      <c r="AN104" s="132" t="str">
        <f t="shared" si="38"/>
        <v/>
      </c>
      <c r="AO104" s="132" t="str">
        <f t="shared" si="39"/>
        <v/>
      </c>
      <c r="AP104" s="132" t="str">
        <f t="shared" si="40"/>
        <v/>
      </c>
      <c r="AQ104" s="132" t="str">
        <f t="shared" si="41"/>
        <v/>
      </c>
      <c r="AR104" s="135" t="str">
        <f t="shared" si="42"/>
        <v/>
      </c>
      <c r="AS104" s="135" t="str">
        <f t="shared" si="43"/>
        <v/>
      </c>
      <c r="AT104" s="135" t="str">
        <f t="shared" si="44"/>
        <v/>
      </c>
    </row>
    <row r="105" spans="1:46" s="260" customFormat="1" ht="13">
      <c r="A105" s="185" t="str">
        <f t="shared" si="28"/>
        <v/>
      </c>
      <c r="B105" s="258" t="str">
        <f t="shared" si="29"/>
        <v/>
      </c>
      <c r="C105" s="259"/>
      <c r="D105" s="185">
        <v>71</v>
      </c>
      <c r="E105" s="185" t="str">
        <f t="shared" si="30"/>
        <v/>
      </c>
      <c r="F105" s="6"/>
      <c r="G105" s="6"/>
      <c r="H105" s="6"/>
      <c r="I105" s="6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85" t="str">
        <f t="shared" si="27"/>
        <v/>
      </c>
      <c r="W105" s="8"/>
      <c r="X105" s="6"/>
      <c r="Y105" s="336"/>
      <c r="Z105" s="6"/>
      <c r="AA105" s="6"/>
      <c r="AB105" s="6"/>
      <c r="AC105" s="261" t="str">
        <f t="shared" si="31"/>
        <v/>
      </c>
      <c r="AD105" s="28" t="str">
        <f t="shared" si="32"/>
        <v/>
      </c>
      <c r="AE105" s="26" t="str">
        <f>UPPER(IF($U105="","",IF(COUNTIF($AE$34:$AE104,$U105)&lt;1,$U105,"")))</f>
        <v/>
      </c>
      <c r="AF105" s="133" t="str">
        <f t="shared" si="33"/>
        <v/>
      </c>
      <c r="AG105" s="269"/>
      <c r="AH105" s="263" t="str">
        <f t="shared" si="34"/>
        <v/>
      </c>
      <c r="AI105" s="262" t="str">
        <f t="shared" si="35"/>
        <v/>
      </c>
      <c r="AK105" s="185"/>
      <c r="AL105" s="259" t="str">
        <f t="shared" si="36"/>
        <v/>
      </c>
      <c r="AM105" s="132" t="str">
        <f t="shared" si="37"/>
        <v/>
      </c>
      <c r="AN105" s="132" t="str">
        <f t="shared" si="38"/>
        <v/>
      </c>
      <c r="AO105" s="132" t="str">
        <f t="shared" si="39"/>
        <v/>
      </c>
      <c r="AP105" s="132" t="str">
        <f t="shared" si="40"/>
        <v/>
      </c>
      <c r="AQ105" s="132" t="str">
        <f t="shared" si="41"/>
        <v/>
      </c>
      <c r="AR105" s="135" t="str">
        <f t="shared" si="42"/>
        <v/>
      </c>
      <c r="AS105" s="135" t="str">
        <f t="shared" si="43"/>
        <v/>
      </c>
      <c r="AT105" s="135" t="str">
        <f t="shared" si="44"/>
        <v/>
      </c>
    </row>
    <row r="106" spans="1:46" s="260" customFormat="1" ht="13">
      <c r="A106" s="185" t="str">
        <f t="shared" si="28"/>
        <v/>
      </c>
      <c r="B106" s="258" t="str">
        <f t="shared" si="29"/>
        <v/>
      </c>
      <c r="C106" s="259"/>
      <c r="D106" s="185">
        <v>72</v>
      </c>
      <c r="E106" s="185" t="str">
        <f t="shared" si="30"/>
        <v/>
      </c>
      <c r="F106" s="6"/>
      <c r="G106" s="6"/>
      <c r="H106" s="6"/>
      <c r="I106" s="6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185" t="str">
        <f t="shared" si="27"/>
        <v/>
      </c>
      <c r="W106" s="8"/>
      <c r="X106" s="6"/>
      <c r="Y106" s="336"/>
      <c r="Z106" s="6"/>
      <c r="AA106" s="6"/>
      <c r="AB106" s="6"/>
      <c r="AC106" s="261" t="str">
        <f t="shared" si="31"/>
        <v/>
      </c>
      <c r="AD106" s="28" t="str">
        <f t="shared" si="32"/>
        <v/>
      </c>
      <c r="AE106" s="26" t="str">
        <f>UPPER(IF($U106="","",IF(COUNTIF($AE$34:$AE105,$U106)&lt;1,$U106,"")))</f>
        <v/>
      </c>
      <c r="AF106" s="133" t="str">
        <f t="shared" si="33"/>
        <v/>
      </c>
      <c r="AG106" s="269"/>
      <c r="AH106" s="263" t="str">
        <f t="shared" si="34"/>
        <v/>
      </c>
      <c r="AI106" s="262" t="str">
        <f t="shared" si="35"/>
        <v/>
      </c>
      <c r="AK106" s="185"/>
      <c r="AL106" s="259" t="str">
        <f t="shared" si="36"/>
        <v/>
      </c>
      <c r="AM106" s="132" t="str">
        <f t="shared" si="37"/>
        <v/>
      </c>
      <c r="AN106" s="132" t="str">
        <f t="shared" si="38"/>
        <v/>
      </c>
      <c r="AO106" s="132" t="str">
        <f t="shared" si="39"/>
        <v/>
      </c>
      <c r="AP106" s="132" t="str">
        <f t="shared" si="40"/>
        <v/>
      </c>
      <c r="AQ106" s="132" t="str">
        <f t="shared" si="41"/>
        <v/>
      </c>
      <c r="AR106" s="135" t="str">
        <f t="shared" si="42"/>
        <v/>
      </c>
      <c r="AS106" s="135" t="str">
        <f t="shared" si="43"/>
        <v/>
      </c>
      <c r="AT106" s="135" t="str">
        <f t="shared" si="44"/>
        <v/>
      </c>
    </row>
    <row r="107" spans="1:46" s="260" customFormat="1" ht="13">
      <c r="A107" s="185" t="str">
        <f t="shared" si="28"/>
        <v/>
      </c>
      <c r="B107" s="258" t="str">
        <f t="shared" si="29"/>
        <v/>
      </c>
      <c r="C107" s="259"/>
      <c r="D107" s="185">
        <v>73</v>
      </c>
      <c r="E107" s="185" t="str">
        <f t="shared" si="30"/>
        <v/>
      </c>
      <c r="F107" s="6"/>
      <c r="G107" s="6"/>
      <c r="H107" s="6"/>
      <c r="I107" s="6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185" t="str">
        <f t="shared" si="27"/>
        <v/>
      </c>
      <c r="W107" s="8"/>
      <c r="X107" s="6"/>
      <c r="Y107" s="336"/>
      <c r="Z107" s="6"/>
      <c r="AA107" s="6"/>
      <c r="AB107" s="6"/>
      <c r="AC107" s="261" t="str">
        <f t="shared" si="31"/>
        <v/>
      </c>
      <c r="AD107" s="28" t="str">
        <f t="shared" si="32"/>
        <v/>
      </c>
      <c r="AE107" s="26" t="str">
        <f>UPPER(IF($U107="","",IF(COUNTIF($AE$34:$AE106,$U107)&lt;1,$U107,"")))</f>
        <v/>
      </c>
      <c r="AF107" s="133" t="str">
        <f t="shared" si="33"/>
        <v/>
      </c>
      <c r="AG107" s="269"/>
      <c r="AH107" s="263" t="str">
        <f t="shared" si="34"/>
        <v/>
      </c>
      <c r="AI107" s="262" t="str">
        <f t="shared" si="35"/>
        <v/>
      </c>
      <c r="AK107" s="185"/>
      <c r="AL107" s="259" t="str">
        <f t="shared" si="36"/>
        <v/>
      </c>
      <c r="AM107" s="132" t="str">
        <f t="shared" si="37"/>
        <v/>
      </c>
      <c r="AN107" s="132" t="str">
        <f t="shared" si="38"/>
        <v/>
      </c>
      <c r="AO107" s="132" t="str">
        <f t="shared" si="39"/>
        <v/>
      </c>
      <c r="AP107" s="132" t="str">
        <f t="shared" si="40"/>
        <v/>
      </c>
      <c r="AQ107" s="132" t="str">
        <f t="shared" si="41"/>
        <v/>
      </c>
      <c r="AR107" s="135" t="str">
        <f t="shared" si="42"/>
        <v/>
      </c>
      <c r="AS107" s="135" t="str">
        <f t="shared" si="43"/>
        <v/>
      </c>
      <c r="AT107" s="135" t="str">
        <f t="shared" si="44"/>
        <v/>
      </c>
    </row>
    <row r="108" spans="1:46" s="260" customFormat="1" ht="13">
      <c r="A108" s="185" t="str">
        <f t="shared" si="28"/>
        <v/>
      </c>
      <c r="B108" s="258" t="str">
        <f t="shared" si="29"/>
        <v/>
      </c>
      <c r="C108" s="259"/>
      <c r="D108" s="185">
        <v>74</v>
      </c>
      <c r="E108" s="185" t="str">
        <f t="shared" si="30"/>
        <v/>
      </c>
      <c r="F108" s="6"/>
      <c r="G108" s="6"/>
      <c r="H108" s="6"/>
      <c r="I108" s="6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185" t="str">
        <f t="shared" si="27"/>
        <v/>
      </c>
      <c r="W108" s="8"/>
      <c r="X108" s="6"/>
      <c r="Y108" s="336"/>
      <c r="Z108" s="6"/>
      <c r="AA108" s="6"/>
      <c r="AB108" s="6"/>
      <c r="AC108" s="261" t="str">
        <f t="shared" si="31"/>
        <v/>
      </c>
      <c r="AD108" s="28" t="str">
        <f t="shared" si="32"/>
        <v/>
      </c>
      <c r="AE108" s="26" t="str">
        <f>UPPER(IF($U108="","",IF(COUNTIF($AE$34:$AE107,$U108)&lt;1,$U108,"")))</f>
        <v/>
      </c>
      <c r="AF108" s="133" t="str">
        <f t="shared" si="33"/>
        <v/>
      </c>
      <c r="AG108" s="269"/>
      <c r="AH108" s="263" t="str">
        <f t="shared" si="34"/>
        <v/>
      </c>
      <c r="AI108" s="262" t="str">
        <f t="shared" si="35"/>
        <v/>
      </c>
      <c r="AK108" s="185"/>
      <c r="AL108" s="259" t="str">
        <f t="shared" si="36"/>
        <v/>
      </c>
      <c r="AM108" s="132" t="str">
        <f t="shared" si="37"/>
        <v/>
      </c>
      <c r="AN108" s="132" t="str">
        <f t="shared" si="38"/>
        <v/>
      </c>
      <c r="AO108" s="132" t="str">
        <f t="shared" si="39"/>
        <v/>
      </c>
      <c r="AP108" s="132" t="str">
        <f t="shared" si="40"/>
        <v/>
      </c>
      <c r="AQ108" s="132" t="str">
        <f t="shared" si="41"/>
        <v/>
      </c>
      <c r="AR108" s="135" t="str">
        <f t="shared" si="42"/>
        <v/>
      </c>
      <c r="AS108" s="135" t="str">
        <f t="shared" si="43"/>
        <v/>
      </c>
      <c r="AT108" s="135" t="str">
        <f t="shared" si="44"/>
        <v/>
      </c>
    </row>
    <row r="109" spans="1:46" s="260" customFormat="1" ht="13">
      <c r="A109" s="185" t="str">
        <f t="shared" si="28"/>
        <v/>
      </c>
      <c r="B109" s="258" t="str">
        <f t="shared" si="29"/>
        <v/>
      </c>
      <c r="C109" s="259"/>
      <c r="D109" s="185">
        <v>75</v>
      </c>
      <c r="E109" s="185" t="str">
        <f t="shared" si="30"/>
        <v/>
      </c>
      <c r="F109" s="6"/>
      <c r="G109" s="6"/>
      <c r="H109" s="6"/>
      <c r="I109" s="6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185" t="str">
        <f t="shared" si="27"/>
        <v/>
      </c>
      <c r="W109" s="8"/>
      <c r="X109" s="6"/>
      <c r="Y109" s="336"/>
      <c r="Z109" s="6"/>
      <c r="AA109" s="6"/>
      <c r="AB109" s="6"/>
      <c r="AC109" s="261" t="str">
        <f t="shared" si="31"/>
        <v/>
      </c>
      <c r="AD109" s="28" t="str">
        <f t="shared" si="32"/>
        <v/>
      </c>
      <c r="AE109" s="26" t="str">
        <f>UPPER(IF($U109="","",IF(COUNTIF($AE$34:$AE108,$U109)&lt;1,$U109,"")))</f>
        <v/>
      </c>
      <c r="AF109" s="133" t="str">
        <f t="shared" si="33"/>
        <v/>
      </c>
      <c r="AG109" s="269"/>
      <c r="AH109" s="263" t="str">
        <f t="shared" si="34"/>
        <v/>
      </c>
      <c r="AI109" s="262" t="str">
        <f t="shared" si="35"/>
        <v/>
      </c>
      <c r="AK109" s="185"/>
      <c r="AL109" s="259" t="str">
        <f t="shared" si="36"/>
        <v/>
      </c>
      <c r="AM109" s="132" t="str">
        <f t="shared" si="37"/>
        <v/>
      </c>
      <c r="AN109" s="132" t="str">
        <f t="shared" si="38"/>
        <v/>
      </c>
      <c r="AO109" s="132" t="str">
        <f t="shared" si="39"/>
        <v/>
      </c>
      <c r="AP109" s="132" t="str">
        <f t="shared" si="40"/>
        <v/>
      </c>
      <c r="AQ109" s="132" t="str">
        <f t="shared" si="41"/>
        <v/>
      </c>
      <c r="AR109" s="135" t="str">
        <f t="shared" si="42"/>
        <v/>
      </c>
      <c r="AS109" s="135" t="str">
        <f t="shared" si="43"/>
        <v/>
      </c>
      <c r="AT109" s="135" t="str">
        <f t="shared" si="44"/>
        <v/>
      </c>
    </row>
    <row r="110" spans="1:46" s="260" customFormat="1" ht="13">
      <c r="A110" s="185" t="str">
        <f t="shared" si="28"/>
        <v/>
      </c>
      <c r="B110" s="258" t="str">
        <f t="shared" si="29"/>
        <v/>
      </c>
      <c r="C110" s="259"/>
      <c r="D110" s="185">
        <v>76</v>
      </c>
      <c r="E110" s="185" t="str">
        <f t="shared" si="30"/>
        <v/>
      </c>
      <c r="F110" s="6"/>
      <c r="G110" s="6"/>
      <c r="H110" s="6"/>
      <c r="I110" s="6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85" t="str">
        <f t="shared" si="27"/>
        <v/>
      </c>
      <c r="W110" s="8"/>
      <c r="X110" s="6"/>
      <c r="Y110" s="336"/>
      <c r="Z110" s="6"/>
      <c r="AA110" s="6"/>
      <c r="AB110" s="6"/>
      <c r="AC110" s="261" t="str">
        <f t="shared" si="31"/>
        <v/>
      </c>
      <c r="AD110" s="28" t="str">
        <f t="shared" si="32"/>
        <v/>
      </c>
      <c r="AE110" s="26" t="str">
        <f>UPPER(IF($U110="","",IF(COUNTIF($AE$34:$AE109,$U110)&lt;1,$U110,"")))</f>
        <v/>
      </c>
      <c r="AF110" s="133" t="str">
        <f t="shared" si="33"/>
        <v/>
      </c>
      <c r="AG110" s="269"/>
      <c r="AH110" s="263" t="str">
        <f t="shared" si="34"/>
        <v/>
      </c>
      <c r="AI110" s="262" t="str">
        <f t="shared" si="35"/>
        <v/>
      </c>
      <c r="AK110" s="185"/>
      <c r="AL110" s="259" t="str">
        <f t="shared" si="36"/>
        <v/>
      </c>
      <c r="AM110" s="132" t="str">
        <f t="shared" si="37"/>
        <v/>
      </c>
      <c r="AN110" s="132" t="str">
        <f t="shared" si="38"/>
        <v/>
      </c>
      <c r="AO110" s="132" t="str">
        <f t="shared" si="39"/>
        <v/>
      </c>
      <c r="AP110" s="132" t="str">
        <f t="shared" si="40"/>
        <v/>
      </c>
      <c r="AQ110" s="132" t="str">
        <f t="shared" si="41"/>
        <v/>
      </c>
      <c r="AR110" s="135" t="str">
        <f t="shared" si="42"/>
        <v/>
      </c>
      <c r="AS110" s="135" t="str">
        <f t="shared" si="43"/>
        <v/>
      </c>
      <c r="AT110" s="135" t="str">
        <f t="shared" si="44"/>
        <v/>
      </c>
    </row>
    <row r="111" spans="1:46" s="260" customFormat="1" ht="13">
      <c r="A111" s="185" t="str">
        <f t="shared" si="28"/>
        <v/>
      </c>
      <c r="B111" s="258" t="str">
        <f t="shared" si="29"/>
        <v/>
      </c>
      <c r="C111" s="259"/>
      <c r="D111" s="185">
        <v>77</v>
      </c>
      <c r="E111" s="185" t="str">
        <f t="shared" si="30"/>
        <v/>
      </c>
      <c r="F111" s="6"/>
      <c r="G111" s="6"/>
      <c r="H111" s="6"/>
      <c r="I111" s="6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185" t="str">
        <f t="shared" si="27"/>
        <v/>
      </c>
      <c r="W111" s="8"/>
      <c r="X111" s="6"/>
      <c r="Y111" s="336"/>
      <c r="Z111" s="6"/>
      <c r="AA111" s="6"/>
      <c r="AB111" s="6"/>
      <c r="AC111" s="261" t="str">
        <f t="shared" si="31"/>
        <v/>
      </c>
      <c r="AD111" s="28" t="str">
        <f t="shared" si="32"/>
        <v/>
      </c>
      <c r="AE111" s="26" t="str">
        <f>UPPER(IF($U111="","",IF(COUNTIF($AE$34:$AE110,$U111)&lt;1,$U111,"")))</f>
        <v/>
      </c>
      <c r="AF111" s="133" t="str">
        <f t="shared" si="33"/>
        <v/>
      </c>
      <c r="AG111" s="269"/>
      <c r="AH111" s="263" t="str">
        <f t="shared" si="34"/>
        <v/>
      </c>
      <c r="AI111" s="262" t="str">
        <f t="shared" si="35"/>
        <v/>
      </c>
      <c r="AK111" s="185"/>
      <c r="AL111" s="259" t="str">
        <f t="shared" si="36"/>
        <v/>
      </c>
      <c r="AM111" s="132" t="str">
        <f t="shared" si="37"/>
        <v/>
      </c>
      <c r="AN111" s="132" t="str">
        <f t="shared" si="38"/>
        <v/>
      </c>
      <c r="AO111" s="132" t="str">
        <f t="shared" si="39"/>
        <v/>
      </c>
      <c r="AP111" s="132" t="str">
        <f t="shared" si="40"/>
        <v/>
      </c>
      <c r="AQ111" s="132" t="str">
        <f t="shared" si="41"/>
        <v/>
      </c>
      <c r="AR111" s="135" t="str">
        <f t="shared" si="42"/>
        <v/>
      </c>
      <c r="AS111" s="135" t="str">
        <f t="shared" si="43"/>
        <v/>
      </c>
      <c r="AT111" s="135" t="str">
        <f t="shared" si="44"/>
        <v/>
      </c>
    </row>
    <row r="112" spans="1:46" s="260" customFormat="1" ht="13">
      <c r="A112" s="185" t="str">
        <f t="shared" si="28"/>
        <v/>
      </c>
      <c r="B112" s="258" t="str">
        <f t="shared" si="29"/>
        <v/>
      </c>
      <c r="C112" s="259"/>
      <c r="D112" s="185">
        <v>78</v>
      </c>
      <c r="E112" s="185" t="str">
        <f t="shared" si="30"/>
        <v/>
      </c>
      <c r="F112" s="6"/>
      <c r="G112" s="6"/>
      <c r="H112" s="6"/>
      <c r="I112" s="6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85" t="str">
        <f t="shared" si="27"/>
        <v/>
      </c>
      <c r="W112" s="8"/>
      <c r="X112" s="6"/>
      <c r="Y112" s="336"/>
      <c r="Z112" s="6"/>
      <c r="AA112" s="6"/>
      <c r="AB112" s="6"/>
      <c r="AC112" s="261" t="str">
        <f t="shared" si="31"/>
        <v/>
      </c>
      <c r="AD112" s="28" t="str">
        <f t="shared" si="32"/>
        <v/>
      </c>
      <c r="AE112" s="26" t="str">
        <f>UPPER(IF($U112="","",IF(COUNTIF($AE$34:$AE111,$U112)&lt;1,$U112,"")))</f>
        <v/>
      </c>
      <c r="AF112" s="133" t="str">
        <f t="shared" si="33"/>
        <v/>
      </c>
      <c r="AG112" s="269"/>
      <c r="AH112" s="263" t="str">
        <f t="shared" si="34"/>
        <v/>
      </c>
      <c r="AI112" s="262" t="str">
        <f t="shared" si="35"/>
        <v/>
      </c>
      <c r="AK112" s="185"/>
      <c r="AL112" s="259" t="str">
        <f t="shared" si="36"/>
        <v/>
      </c>
      <c r="AM112" s="132" t="str">
        <f t="shared" si="37"/>
        <v/>
      </c>
      <c r="AN112" s="132" t="str">
        <f t="shared" si="38"/>
        <v/>
      </c>
      <c r="AO112" s="132" t="str">
        <f t="shared" si="39"/>
        <v/>
      </c>
      <c r="AP112" s="132" t="str">
        <f t="shared" si="40"/>
        <v/>
      </c>
      <c r="AQ112" s="132" t="str">
        <f t="shared" si="41"/>
        <v/>
      </c>
      <c r="AR112" s="135" t="str">
        <f t="shared" si="42"/>
        <v/>
      </c>
      <c r="AS112" s="135" t="str">
        <f t="shared" si="43"/>
        <v/>
      </c>
      <c r="AT112" s="135" t="str">
        <f t="shared" si="44"/>
        <v/>
      </c>
    </row>
    <row r="113" spans="1:46" s="260" customFormat="1" ht="13">
      <c r="A113" s="185" t="str">
        <f t="shared" si="28"/>
        <v/>
      </c>
      <c r="B113" s="258" t="str">
        <f t="shared" si="29"/>
        <v/>
      </c>
      <c r="C113" s="259"/>
      <c r="D113" s="185">
        <v>79</v>
      </c>
      <c r="E113" s="185" t="str">
        <f t="shared" si="30"/>
        <v/>
      </c>
      <c r="F113" s="6"/>
      <c r="G113" s="6"/>
      <c r="H113" s="6"/>
      <c r="I113" s="6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85" t="str">
        <f t="shared" si="27"/>
        <v/>
      </c>
      <c r="W113" s="8"/>
      <c r="X113" s="6"/>
      <c r="Y113" s="336"/>
      <c r="Z113" s="6"/>
      <c r="AA113" s="6"/>
      <c r="AB113" s="6"/>
      <c r="AC113" s="261" t="str">
        <f t="shared" si="31"/>
        <v/>
      </c>
      <c r="AD113" s="28" t="str">
        <f t="shared" si="32"/>
        <v/>
      </c>
      <c r="AE113" s="26" t="str">
        <f>UPPER(IF($U113="","",IF(COUNTIF($AE$34:$AE112,$U113)&lt;1,$U113,"")))</f>
        <v/>
      </c>
      <c r="AF113" s="133" t="str">
        <f t="shared" si="33"/>
        <v/>
      </c>
      <c r="AG113" s="269"/>
      <c r="AH113" s="263" t="str">
        <f t="shared" si="34"/>
        <v/>
      </c>
      <c r="AI113" s="262" t="str">
        <f t="shared" si="35"/>
        <v/>
      </c>
      <c r="AK113" s="185"/>
      <c r="AL113" s="259" t="str">
        <f t="shared" si="36"/>
        <v/>
      </c>
      <c r="AM113" s="132" t="str">
        <f t="shared" si="37"/>
        <v/>
      </c>
      <c r="AN113" s="132" t="str">
        <f t="shared" si="38"/>
        <v/>
      </c>
      <c r="AO113" s="132" t="str">
        <f t="shared" si="39"/>
        <v/>
      </c>
      <c r="AP113" s="132" t="str">
        <f t="shared" si="40"/>
        <v/>
      </c>
      <c r="AQ113" s="132" t="str">
        <f t="shared" si="41"/>
        <v/>
      </c>
      <c r="AR113" s="135" t="str">
        <f t="shared" si="42"/>
        <v/>
      </c>
      <c r="AS113" s="135" t="str">
        <f t="shared" si="43"/>
        <v/>
      </c>
      <c r="AT113" s="135" t="str">
        <f t="shared" si="44"/>
        <v/>
      </c>
    </row>
    <row r="114" spans="1:46" s="260" customFormat="1" ht="13">
      <c r="A114" s="185" t="str">
        <f t="shared" si="28"/>
        <v/>
      </c>
      <c r="B114" s="258" t="str">
        <f t="shared" si="29"/>
        <v/>
      </c>
      <c r="C114" s="259"/>
      <c r="D114" s="185">
        <v>80</v>
      </c>
      <c r="E114" s="185" t="str">
        <f t="shared" si="30"/>
        <v/>
      </c>
      <c r="F114" s="6"/>
      <c r="G114" s="6"/>
      <c r="H114" s="6"/>
      <c r="I114" s="6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85" t="str">
        <f t="shared" si="27"/>
        <v/>
      </c>
      <c r="W114" s="8"/>
      <c r="X114" s="6"/>
      <c r="Y114" s="336"/>
      <c r="Z114" s="6"/>
      <c r="AA114" s="6"/>
      <c r="AB114" s="6"/>
      <c r="AC114" s="261" t="str">
        <f t="shared" si="31"/>
        <v/>
      </c>
      <c r="AD114" s="28" t="str">
        <f t="shared" si="32"/>
        <v/>
      </c>
      <c r="AE114" s="26" t="str">
        <f>UPPER(IF($U114="","",IF(COUNTIF($AE$34:$AE113,$U114)&lt;1,$U114,"")))</f>
        <v/>
      </c>
      <c r="AF114" s="133" t="str">
        <f t="shared" si="33"/>
        <v/>
      </c>
      <c r="AG114" s="269"/>
      <c r="AH114" s="263" t="str">
        <f t="shared" si="34"/>
        <v/>
      </c>
      <c r="AI114" s="262" t="str">
        <f t="shared" si="35"/>
        <v/>
      </c>
      <c r="AK114" s="185"/>
      <c r="AL114" s="259" t="str">
        <f t="shared" si="36"/>
        <v/>
      </c>
      <c r="AM114" s="132" t="str">
        <f t="shared" si="37"/>
        <v/>
      </c>
      <c r="AN114" s="132" t="str">
        <f t="shared" si="38"/>
        <v/>
      </c>
      <c r="AO114" s="132" t="str">
        <f t="shared" si="39"/>
        <v/>
      </c>
      <c r="AP114" s="132" t="str">
        <f t="shared" si="40"/>
        <v/>
      </c>
      <c r="AQ114" s="132" t="str">
        <f t="shared" si="41"/>
        <v/>
      </c>
      <c r="AR114" s="135" t="str">
        <f t="shared" si="42"/>
        <v/>
      </c>
      <c r="AS114" s="135" t="str">
        <f t="shared" si="43"/>
        <v/>
      </c>
      <c r="AT114" s="135" t="str">
        <f t="shared" si="44"/>
        <v/>
      </c>
    </row>
    <row r="115" spans="1:46" s="260" customFormat="1" ht="13">
      <c r="A115" s="185" t="str">
        <f t="shared" si="28"/>
        <v/>
      </c>
      <c r="B115" s="258" t="str">
        <f t="shared" si="29"/>
        <v/>
      </c>
      <c r="C115" s="259"/>
      <c r="D115" s="185">
        <v>81</v>
      </c>
      <c r="E115" s="185" t="str">
        <f t="shared" si="30"/>
        <v/>
      </c>
      <c r="F115" s="6"/>
      <c r="G115" s="6"/>
      <c r="H115" s="6"/>
      <c r="I115" s="6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185" t="str">
        <f t="shared" si="27"/>
        <v/>
      </c>
      <c r="W115" s="8"/>
      <c r="X115" s="6"/>
      <c r="Y115" s="336"/>
      <c r="Z115" s="6"/>
      <c r="AA115" s="6"/>
      <c r="AB115" s="6"/>
      <c r="AC115" s="261" t="str">
        <f t="shared" si="31"/>
        <v/>
      </c>
      <c r="AD115" s="28" t="str">
        <f t="shared" si="32"/>
        <v/>
      </c>
      <c r="AE115" s="26" t="str">
        <f>UPPER(IF($U115="","",IF(COUNTIF($AE$34:$AE114,$U115)&lt;1,$U115,"")))</f>
        <v/>
      </c>
      <c r="AF115" s="133" t="str">
        <f t="shared" si="33"/>
        <v/>
      </c>
      <c r="AG115" s="269"/>
      <c r="AH115" s="263" t="str">
        <f t="shared" si="34"/>
        <v/>
      </c>
      <c r="AI115" s="262" t="str">
        <f t="shared" si="35"/>
        <v/>
      </c>
      <c r="AK115" s="185"/>
      <c r="AL115" s="259" t="str">
        <f t="shared" si="36"/>
        <v/>
      </c>
      <c r="AM115" s="132" t="str">
        <f t="shared" si="37"/>
        <v/>
      </c>
      <c r="AN115" s="132" t="str">
        <f t="shared" si="38"/>
        <v/>
      </c>
      <c r="AO115" s="132" t="str">
        <f t="shared" si="39"/>
        <v/>
      </c>
      <c r="AP115" s="132" t="str">
        <f t="shared" si="40"/>
        <v/>
      </c>
      <c r="AQ115" s="132" t="str">
        <f t="shared" si="41"/>
        <v/>
      </c>
      <c r="AR115" s="135" t="str">
        <f t="shared" si="42"/>
        <v/>
      </c>
      <c r="AS115" s="135" t="str">
        <f t="shared" si="43"/>
        <v/>
      </c>
      <c r="AT115" s="135" t="str">
        <f t="shared" si="44"/>
        <v/>
      </c>
    </row>
    <row r="116" spans="1:46" s="260" customFormat="1" ht="13">
      <c r="A116" s="185" t="str">
        <f t="shared" si="28"/>
        <v/>
      </c>
      <c r="B116" s="258" t="str">
        <f t="shared" si="29"/>
        <v/>
      </c>
      <c r="C116" s="259"/>
      <c r="D116" s="185">
        <v>82</v>
      </c>
      <c r="E116" s="185" t="str">
        <f t="shared" si="30"/>
        <v/>
      </c>
      <c r="F116" s="6"/>
      <c r="G116" s="6"/>
      <c r="H116" s="6"/>
      <c r="I116" s="6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185" t="str">
        <f t="shared" si="27"/>
        <v/>
      </c>
      <c r="W116" s="8"/>
      <c r="X116" s="6"/>
      <c r="Y116" s="336"/>
      <c r="Z116" s="6"/>
      <c r="AA116" s="6"/>
      <c r="AB116" s="6"/>
      <c r="AC116" s="261" t="str">
        <f t="shared" si="31"/>
        <v/>
      </c>
      <c r="AD116" s="28" t="str">
        <f t="shared" si="32"/>
        <v/>
      </c>
      <c r="AE116" s="26" t="str">
        <f>UPPER(IF($U116="","",IF(COUNTIF($AE$34:$AE115,$U116)&lt;1,$U116,"")))</f>
        <v/>
      </c>
      <c r="AF116" s="133" t="str">
        <f t="shared" si="33"/>
        <v/>
      </c>
      <c r="AG116" s="269"/>
      <c r="AH116" s="263" t="str">
        <f t="shared" si="34"/>
        <v/>
      </c>
      <c r="AI116" s="262" t="str">
        <f t="shared" si="35"/>
        <v/>
      </c>
      <c r="AK116" s="185"/>
      <c r="AL116" s="259" t="str">
        <f t="shared" si="36"/>
        <v/>
      </c>
      <c r="AM116" s="132" t="str">
        <f t="shared" si="37"/>
        <v/>
      </c>
      <c r="AN116" s="132" t="str">
        <f t="shared" si="38"/>
        <v/>
      </c>
      <c r="AO116" s="132" t="str">
        <f t="shared" si="39"/>
        <v/>
      </c>
      <c r="AP116" s="132" t="str">
        <f t="shared" si="40"/>
        <v/>
      </c>
      <c r="AQ116" s="132" t="str">
        <f t="shared" si="41"/>
        <v/>
      </c>
      <c r="AR116" s="135" t="str">
        <f t="shared" si="42"/>
        <v/>
      </c>
      <c r="AS116" s="135" t="str">
        <f t="shared" si="43"/>
        <v/>
      </c>
      <c r="AT116" s="135" t="str">
        <f t="shared" si="44"/>
        <v/>
      </c>
    </row>
    <row r="117" spans="1:46" s="260" customFormat="1" ht="13">
      <c r="A117" s="185" t="str">
        <f t="shared" si="28"/>
        <v/>
      </c>
      <c r="B117" s="258" t="str">
        <f t="shared" si="29"/>
        <v/>
      </c>
      <c r="C117" s="259"/>
      <c r="D117" s="185">
        <v>83</v>
      </c>
      <c r="E117" s="185" t="str">
        <f t="shared" si="30"/>
        <v/>
      </c>
      <c r="F117" s="6"/>
      <c r="G117" s="6"/>
      <c r="H117" s="6"/>
      <c r="I117" s="6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85" t="str">
        <f t="shared" si="27"/>
        <v/>
      </c>
      <c r="W117" s="8"/>
      <c r="X117" s="6"/>
      <c r="Y117" s="336"/>
      <c r="Z117" s="6"/>
      <c r="AA117" s="6"/>
      <c r="AB117" s="6"/>
      <c r="AC117" s="261" t="str">
        <f t="shared" si="31"/>
        <v/>
      </c>
      <c r="AD117" s="28" t="str">
        <f t="shared" si="32"/>
        <v/>
      </c>
      <c r="AE117" s="26" t="str">
        <f>UPPER(IF($U117="","",IF(COUNTIF($AE$34:$AE116,$U117)&lt;1,$U117,"")))</f>
        <v/>
      </c>
      <c r="AF117" s="133" t="str">
        <f t="shared" si="33"/>
        <v/>
      </c>
      <c r="AG117" s="269"/>
      <c r="AH117" s="263" t="str">
        <f t="shared" si="34"/>
        <v/>
      </c>
      <c r="AI117" s="262" t="str">
        <f t="shared" si="35"/>
        <v/>
      </c>
      <c r="AK117" s="185"/>
      <c r="AL117" s="259" t="str">
        <f t="shared" si="36"/>
        <v/>
      </c>
      <c r="AM117" s="132" t="str">
        <f t="shared" si="37"/>
        <v/>
      </c>
      <c r="AN117" s="132" t="str">
        <f t="shared" si="38"/>
        <v/>
      </c>
      <c r="AO117" s="132" t="str">
        <f t="shared" si="39"/>
        <v/>
      </c>
      <c r="AP117" s="132" t="str">
        <f t="shared" si="40"/>
        <v/>
      </c>
      <c r="AQ117" s="132" t="str">
        <f t="shared" si="41"/>
        <v/>
      </c>
      <c r="AR117" s="135" t="str">
        <f t="shared" si="42"/>
        <v/>
      </c>
      <c r="AS117" s="135" t="str">
        <f t="shared" si="43"/>
        <v/>
      </c>
      <c r="AT117" s="135" t="str">
        <f t="shared" si="44"/>
        <v/>
      </c>
    </row>
    <row r="118" spans="1:46" s="260" customFormat="1" ht="13">
      <c r="A118" s="185" t="str">
        <f t="shared" si="28"/>
        <v/>
      </c>
      <c r="B118" s="258" t="str">
        <f t="shared" si="29"/>
        <v/>
      </c>
      <c r="C118" s="259"/>
      <c r="D118" s="185">
        <v>84</v>
      </c>
      <c r="E118" s="185" t="str">
        <f t="shared" si="30"/>
        <v/>
      </c>
      <c r="F118" s="6"/>
      <c r="G118" s="6"/>
      <c r="H118" s="6"/>
      <c r="I118" s="6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85" t="str">
        <f t="shared" si="27"/>
        <v/>
      </c>
      <c r="W118" s="8"/>
      <c r="X118" s="6"/>
      <c r="Y118" s="336"/>
      <c r="Z118" s="6"/>
      <c r="AA118" s="6"/>
      <c r="AB118" s="6"/>
      <c r="AC118" s="261" t="str">
        <f t="shared" si="31"/>
        <v/>
      </c>
      <c r="AD118" s="28" t="str">
        <f t="shared" si="32"/>
        <v/>
      </c>
      <c r="AE118" s="26" t="str">
        <f>UPPER(IF($U118="","",IF(COUNTIF($AE$34:$AE117,$U118)&lt;1,$U118,"")))</f>
        <v/>
      </c>
      <c r="AF118" s="133" t="str">
        <f t="shared" si="33"/>
        <v/>
      </c>
      <c r="AG118" s="269"/>
      <c r="AH118" s="263" t="str">
        <f t="shared" si="34"/>
        <v/>
      </c>
      <c r="AI118" s="262" t="str">
        <f t="shared" si="35"/>
        <v/>
      </c>
      <c r="AK118" s="185"/>
      <c r="AL118" s="259" t="str">
        <f t="shared" si="36"/>
        <v/>
      </c>
      <c r="AM118" s="132" t="str">
        <f t="shared" si="37"/>
        <v/>
      </c>
      <c r="AN118" s="132" t="str">
        <f t="shared" si="38"/>
        <v/>
      </c>
      <c r="AO118" s="132" t="str">
        <f t="shared" si="39"/>
        <v/>
      </c>
      <c r="AP118" s="132" t="str">
        <f t="shared" si="40"/>
        <v/>
      </c>
      <c r="AQ118" s="132" t="str">
        <f t="shared" si="41"/>
        <v/>
      </c>
      <c r="AR118" s="135" t="str">
        <f t="shared" si="42"/>
        <v/>
      </c>
      <c r="AS118" s="135" t="str">
        <f t="shared" si="43"/>
        <v/>
      </c>
      <c r="AT118" s="135" t="str">
        <f t="shared" si="44"/>
        <v/>
      </c>
    </row>
    <row r="119" spans="1:46" s="260" customFormat="1" ht="13">
      <c r="A119" s="185" t="str">
        <f t="shared" si="28"/>
        <v/>
      </c>
      <c r="B119" s="258" t="str">
        <f t="shared" si="29"/>
        <v/>
      </c>
      <c r="C119" s="259"/>
      <c r="D119" s="185">
        <v>85</v>
      </c>
      <c r="E119" s="185" t="str">
        <f t="shared" si="30"/>
        <v/>
      </c>
      <c r="F119" s="6"/>
      <c r="G119" s="6"/>
      <c r="H119" s="6"/>
      <c r="I119" s="6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85" t="str">
        <f t="shared" si="27"/>
        <v/>
      </c>
      <c r="W119" s="8"/>
      <c r="X119" s="6"/>
      <c r="Y119" s="336"/>
      <c r="Z119" s="6"/>
      <c r="AA119" s="6"/>
      <c r="AB119" s="6"/>
      <c r="AC119" s="261" t="str">
        <f t="shared" si="31"/>
        <v/>
      </c>
      <c r="AD119" s="28" t="str">
        <f t="shared" si="32"/>
        <v/>
      </c>
      <c r="AE119" s="26" t="str">
        <f>UPPER(IF($U119="","",IF(COUNTIF($AE$34:$AE118,$U119)&lt;1,$U119,"")))</f>
        <v/>
      </c>
      <c r="AF119" s="133" t="str">
        <f t="shared" si="33"/>
        <v/>
      </c>
      <c r="AG119" s="269"/>
      <c r="AH119" s="263" t="str">
        <f t="shared" si="34"/>
        <v/>
      </c>
      <c r="AI119" s="262" t="str">
        <f t="shared" si="35"/>
        <v/>
      </c>
      <c r="AK119" s="185"/>
      <c r="AL119" s="259" t="str">
        <f t="shared" si="36"/>
        <v/>
      </c>
      <c r="AM119" s="132" t="str">
        <f t="shared" si="37"/>
        <v/>
      </c>
      <c r="AN119" s="132" t="str">
        <f t="shared" si="38"/>
        <v/>
      </c>
      <c r="AO119" s="132" t="str">
        <f t="shared" si="39"/>
        <v/>
      </c>
      <c r="AP119" s="132" t="str">
        <f t="shared" si="40"/>
        <v/>
      </c>
      <c r="AQ119" s="132" t="str">
        <f t="shared" si="41"/>
        <v/>
      </c>
      <c r="AR119" s="135" t="str">
        <f t="shared" si="42"/>
        <v/>
      </c>
      <c r="AS119" s="135" t="str">
        <f t="shared" si="43"/>
        <v/>
      </c>
      <c r="AT119" s="135" t="str">
        <f t="shared" si="44"/>
        <v/>
      </c>
    </row>
    <row r="120" spans="1:46" s="260" customFormat="1" ht="13">
      <c r="A120" s="185" t="str">
        <f t="shared" si="28"/>
        <v/>
      </c>
      <c r="B120" s="258" t="str">
        <f t="shared" si="29"/>
        <v/>
      </c>
      <c r="C120" s="259"/>
      <c r="D120" s="185">
        <v>86</v>
      </c>
      <c r="E120" s="185" t="str">
        <f t="shared" si="30"/>
        <v/>
      </c>
      <c r="F120" s="6"/>
      <c r="G120" s="6"/>
      <c r="H120" s="6"/>
      <c r="I120" s="6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85" t="str">
        <f t="shared" si="27"/>
        <v/>
      </c>
      <c r="W120" s="8"/>
      <c r="X120" s="6"/>
      <c r="Y120" s="336"/>
      <c r="Z120" s="6"/>
      <c r="AA120" s="6"/>
      <c r="AB120" s="6"/>
      <c r="AC120" s="261" t="str">
        <f t="shared" si="31"/>
        <v/>
      </c>
      <c r="AD120" s="28" t="str">
        <f t="shared" si="32"/>
        <v/>
      </c>
      <c r="AE120" s="26" t="str">
        <f>UPPER(IF($U120="","",IF(COUNTIF($AE$34:$AE119,$U120)&lt;1,$U120,"")))</f>
        <v/>
      </c>
      <c r="AF120" s="133" t="str">
        <f t="shared" si="33"/>
        <v/>
      </c>
      <c r="AG120" s="269"/>
      <c r="AH120" s="263" t="str">
        <f t="shared" si="34"/>
        <v/>
      </c>
      <c r="AI120" s="262" t="str">
        <f t="shared" si="35"/>
        <v/>
      </c>
      <c r="AK120" s="185"/>
      <c r="AL120" s="259" t="str">
        <f t="shared" si="36"/>
        <v/>
      </c>
      <c r="AM120" s="132" t="str">
        <f t="shared" si="37"/>
        <v/>
      </c>
      <c r="AN120" s="132" t="str">
        <f t="shared" si="38"/>
        <v/>
      </c>
      <c r="AO120" s="132" t="str">
        <f t="shared" si="39"/>
        <v/>
      </c>
      <c r="AP120" s="132" t="str">
        <f t="shared" si="40"/>
        <v/>
      </c>
      <c r="AQ120" s="132" t="str">
        <f t="shared" si="41"/>
        <v/>
      </c>
      <c r="AR120" s="135" t="str">
        <f t="shared" si="42"/>
        <v/>
      </c>
      <c r="AS120" s="135" t="str">
        <f t="shared" si="43"/>
        <v/>
      </c>
      <c r="AT120" s="135" t="str">
        <f t="shared" si="44"/>
        <v/>
      </c>
    </row>
    <row r="121" spans="1:46" s="260" customFormat="1" ht="13">
      <c r="A121" s="185" t="str">
        <f t="shared" si="28"/>
        <v/>
      </c>
      <c r="B121" s="258" t="str">
        <f t="shared" si="29"/>
        <v/>
      </c>
      <c r="C121" s="259"/>
      <c r="D121" s="185">
        <v>87</v>
      </c>
      <c r="E121" s="185" t="str">
        <f t="shared" si="30"/>
        <v/>
      </c>
      <c r="F121" s="6"/>
      <c r="G121" s="6"/>
      <c r="H121" s="6"/>
      <c r="I121" s="6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185" t="str">
        <f t="shared" si="27"/>
        <v/>
      </c>
      <c r="W121" s="8"/>
      <c r="X121" s="6"/>
      <c r="Y121" s="336"/>
      <c r="Z121" s="6"/>
      <c r="AA121" s="6"/>
      <c r="AB121" s="6"/>
      <c r="AC121" s="261" t="str">
        <f t="shared" si="31"/>
        <v/>
      </c>
      <c r="AD121" s="28" t="str">
        <f t="shared" si="32"/>
        <v/>
      </c>
      <c r="AE121" s="26" t="str">
        <f>UPPER(IF($U121="","",IF(COUNTIF($AE$34:$AE120,$U121)&lt;1,$U121,"")))</f>
        <v/>
      </c>
      <c r="AF121" s="133" t="str">
        <f t="shared" si="33"/>
        <v/>
      </c>
      <c r="AG121" s="269"/>
      <c r="AH121" s="263" t="str">
        <f t="shared" si="34"/>
        <v/>
      </c>
      <c r="AI121" s="262" t="str">
        <f t="shared" si="35"/>
        <v/>
      </c>
      <c r="AK121" s="185"/>
      <c r="AL121" s="259" t="str">
        <f t="shared" si="36"/>
        <v/>
      </c>
      <c r="AM121" s="132" t="str">
        <f t="shared" si="37"/>
        <v/>
      </c>
      <c r="AN121" s="132" t="str">
        <f t="shared" si="38"/>
        <v/>
      </c>
      <c r="AO121" s="132" t="str">
        <f t="shared" si="39"/>
        <v/>
      </c>
      <c r="AP121" s="132" t="str">
        <f t="shared" si="40"/>
        <v/>
      </c>
      <c r="AQ121" s="132" t="str">
        <f t="shared" si="41"/>
        <v/>
      </c>
      <c r="AR121" s="135" t="str">
        <f t="shared" si="42"/>
        <v/>
      </c>
      <c r="AS121" s="135" t="str">
        <f t="shared" si="43"/>
        <v/>
      </c>
      <c r="AT121" s="135" t="str">
        <f t="shared" si="44"/>
        <v/>
      </c>
    </row>
    <row r="122" spans="1:46" s="260" customFormat="1" ht="13">
      <c r="A122" s="185" t="str">
        <f t="shared" si="28"/>
        <v/>
      </c>
      <c r="B122" s="258" t="str">
        <f t="shared" si="29"/>
        <v/>
      </c>
      <c r="C122" s="259"/>
      <c r="D122" s="185">
        <v>88</v>
      </c>
      <c r="E122" s="185" t="str">
        <f t="shared" si="30"/>
        <v/>
      </c>
      <c r="F122" s="6"/>
      <c r="G122" s="6"/>
      <c r="H122" s="6"/>
      <c r="I122" s="6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185" t="str">
        <f t="shared" si="27"/>
        <v/>
      </c>
      <c r="W122" s="8"/>
      <c r="X122" s="6"/>
      <c r="Y122" s="336"/>
      <c r="Z122" s="6"/>
      <c r="AA122" s="6"/>
      <c r="AB122" s="6"/>
      <c r="AC122" s="261" t="str">
        <f t="shared" si="31"/>
        <v/>
      </c>
      <c r="AD122" s="28" t="str">
        <f t="shared" si="32"/>
        <v/>
      </c>
      <c r="AE122" s="26" t="str">
        <f>UPPER(IF($U122="","",IF(COUNTIF($AE$34:$AE121,$U122)&lt;1,$U122,"")))</f>
        <v/>
      </c>
      <c r="AF122" s="133" t="str">
        <f t="shared" si="33"/>
        <v/>
      </c>
      <c r="AG122" s="269"/>
      <c r="AH122" s="263" t="str">
        <f t="shared" si="34"/>
        <v/>
      </c>
      <c r="AI122" s="262" t="str">
        <f t="shared" si="35"/>
        <v/>
      </c>
      <c r="AK122" s="185"/>
      <c r="AL122" s="259" t="str">
        <f t="shared" si="36"/>
        <v/>
      </c>
      <c r="AM122" s="132" t="str">
        <f t="shared" si="37"/>
        <v/>
      </c>
      <c r="AN122" s="132" t="str">
        <f t="shared" si="38"/>
        <v/>
      </c>
      <c r="AO122" s="132" t="str">
        <f t="shared" si="39"/>
        <v/>
      </c>
      <c r="AP122" s="132" t="str">
        <f t="shared" si="40"/>
        <v/>
      </c>
      <c r="AQ122" s="132" t="str">
        <f t="shared" si="41"/>
        <v/>
      </c>
      <c r="AR122" s="135" t="str">
        <f t="shared" si="42"/>
        <v/>
      </c>
      <c r="AS122" s="135" t="str">
        <f t="shared" si="43"/>
        <v/>
      </c>
      <c r="AT122" s="135" t="str">
        <f t="shared" si="44"/>
        <v/>
      </c>
    </row>
    <row r="123" spans="1:46" s="260" customFormat="1" ht="13">
      <c r="A123" s="185" t="str">
        <f t="shared" si="28"/>
        <v/>
      </c>
      <c r="B123" s="258" t="str">
        <f t="shared" si="29"/>
        <v/>
      </c>
      <c r="C123" s="259"/>
      <c r="D123" s="185">
        <v>89</v>
      </c>
      <c r="E123" s="185" t="str">
        <f t="shared" si="30"/>
        <v/>
      </c>
      <c r="F123" s="6"/>
      <c r="G123" s="6"/>
      <c r="H123" s="6"/>
      <c r="I123" s="6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185" t="str">
        <f t="shared" si="27"/>
        <v/>
      </c>
      <c r="W123" s="8"/>
      <c r="X123" s="6"/>
      <c r="Y123" s="336"/>
      <c r="Z123" s="6"/>
      <c r="AA123" s="6"/>
      <c r="AB123" s="6"/>
      <c r="AC123" s="261" t="str">
        <f t="shared" si="31"/>
        <v/>
      </c>
      <c r="AD123" s="28" t="str">
        <f t="shared" si="32"/>
        <v/>
      </c>
      <c r="AE123" s="26" t="str">
        <f>UPPER(IF($U123="","",IF(COUNTIF($AE$34:$AE122,$U123)&lt;1,$U123,"")))</f>
        <v/>
      </c>
      <c r="AF123" s="133" t="str">
        <f t="shared" si="33"/>
        <v/>
      </c>
      <c r="AG123" s="269"/>
      <c r="AH123" s="263" t="str">
        <f t="shared" si="34"/>
        <v/>
      </c>
      <c r="AI123" s="262" t="str">
        <f t="shared" si="35"/>
        <v/>
      </c>
      <c r="AK123" s="185"/>
      <c r="AL123" s="259" t="str">
        <f t="shared" si="36"/>
        <v/>
      </c>
      <c r="AM123" s="132" t="str">
        <f t="shared" si="37"/>
        <v/>
      </c>
      <c r="AN123" s="132" t="str">
        <f t="shared" si="38"/>
        <v/>
      </c>
      <c r="AO123" s="132" t="str">
        <f t="shared" si="39"/>
        <v/>
      </c>
      <c r="AP123" s="132" t="str">
        <f t="shared" si="40"/>
        <v/>
      </c>
      <c r="AQ123" s="132" t="str">
        <f t="shared" si="41"/>
        <v/>
      </c>
      <c r="AR123" s="135" t="str">
        <f t="shared" si="42"/>
        <v/>
      </c>
      <c r="AS123" s="135" t="str">
        <f t="shared" si="43"/>
        <v/>
      </c>
      <c r="AT123" s="135" t="str">
        <f t="shared" si="44"/>
        <v/>
      </c>
    </row>
    <row r="124" spans="1:46" s="260" customFormat="1" ht="13">
      <c r="A124" s="185" t="str">
        <f t="shared" si="28"/>
        <v/>
      </c>
      <c r="B124" s="258" t="str">
        <f t="shared" si="29"/>
        <v/>
      </c>
      <c r="C124" s="259"/>
      <c r="D124" s="185">
        <v>90</v>
      </c>
      <c r="E124" s="185" t="str">
        <f t="shared" si="30"/>
        <v/>
      </c>
      <c r="F124" s="6"/>
      <c r="G124" s="6"/>
      <c r="H124" s="6"/>
      <c r="I124" s="6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185" t="str">
        <f t="shared" si="27"/>
        <v/>
      </c>
      <c r="W124" s="8"/>
      <c r="X124" s="6"/>
      <c r="Y124" s="336"/>
      <c r="Z124" s="6"/>
      <c r="AA124" s="6"/>
      <c r="AB124" s="6"/>
      <c r="AC124" s="261" t="str">
        <f t="shared" si="31"/>
        <v/>
      </c>
      <c r="AD124" s="28" t="str">
        <f t="shared" si="32"/>
        <v/>
      </c>
      <c r="AE124" s="26" t="str">
        <f>UPPER(IF($U124="","",IF(COUNTIF($AE$34:$AE123,$U124)&lt;1,$U124,"")))</f>
        <v/>
      </c>
      <c r="AF124" s="133" t="str">
        <f t="shared" si="33"/>
        <v/>
      </c>
      <c r="AG124" s="269"/>
      <c r="AH124" s="263" t="str">
        <f t="shared" si="34"/>
        <v/>
      </c>
      <c r="AI124" s="262" t="str">
        <f t="shared" si="35"/>
        <v/>
      </c>
      <c r="AK124" s="185"/>
      <c r="AL124" s="259" t="str">
        <f t="shared" si="36"/>
        <v/>
      </c>
      <c r="AM124" s="132" t="str">
        <f t="shared" si="37"/>
        <v/>
      </c>
      <c r="AN124" s="132" t="str">
        <f t="shared" si="38"/>
        <v/>
      </c>
      <c r="AO124" s="132" t="str">
        <f t="shared" si="39"/>
        <v/>
      </c>
      <c r="AP124" s="132" t="str">
        <f t="shared" si="40"/>
        <v/>
      </c>
      <c r="AQ124" s="132" t="str">
        <f t="shared" si="41"/>
        <v/>
      </c>
      <c r="AR124" s="135" t="str">
        <f t="shared" si="42"/>
        <v/>
      </c>
      <c r="AS124" s="135" t="str">
        <f t="shared" si="43"/>
        <v/>
      </c>
      <c r="AT124" s="135" t="str">
        <f t="shared" si="44"/>
        <v/>
      </c>
    </row>
    <row r="125" spans="1:46" s="260" customFormat="1" ht="13">
      <c r="A125" s="185" t="str">
        <f t="shared" si="28"/>
        <v/>
      </c>
      <c r="B125" s="258" t="str">
        <f t="shared" si="29"/>
        <v/>
      </c>
      <c r="C125" s="259"/>
      <c r="D125" s="185">
        <v>91</v>
      </c>
      <c r="E125" s="185" t="str">
        <f t="shared" si="30"/>
        <v/>
      </c>
      <c r="F125" s="6"/>
      <c r="G125" s="6"/>
      <c r="H125" s="6"/>
      <c r="I125" s="6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185" t="str">
        <f t="shared" si="27"/>
        <v/>
      </c>
      <c r="W125" s="8"/>
      <c r="X125" s="6"/>
      <c r="Y125" s="336"/>
      <c r="Z125" s="6"/>
      <c r="AA125" s="6"/>
      <c r="AB125" s="6"/>
      <c r="AC125" s="261" t="str">
        <f t="shared" si="31"/>
        <v/>
      </c>
      <c r="AD125" s="28" t="str">
        <f t="shared" si="32"/>
        <v/>
      </c>
      <c r="AE125" s="26" t="str">
        <f>UPPER(IF($U125="","",IF(COUNTIF($AE$34:$AE124,$U125)&lt;1,$U125,"")))</f>
        <v/>
      </c>
      <c r="AF125" s="133" t="str">
        <f t="shared" si="33"/>
        <v/>
      </c>
      <c r="AG125" s="269"/>
      <c r="AH125" s="263" t="str">
        <f t="shared" si="34"/>
        <v/>
      </c>
      <c r="AI125" s="262" t="str">
        <f t="shared" si="35"/>
        <v/>
      </c>
      <c r="AK125" s="185"/>
      <c r="AL125" s="259" t="str">
        <f t="shared" si="36"/>
        <v/>
      </c>
      <c r="AM125" s="132" t="str">
        <f t="shared" si="37"/>
        <v/>
      </c>
      <c r="AN125" s="132" t="str">
        <f t="shared" si="38"/>
        <v/>
      </c>
      <c r="AO125" s="132" t="str">
        <f t="shared" si="39"/>
        <v/>
      </c>
      <c r="AP125" s="132" t="str">
        <f t="shared" si="40"/>
        <v/>
      </c>
      <c r="AQ125" s="132" t="str">
        <f t="shared" si="41"/>
        <v/>
      </c>
      <c r="AR125" s="135" t="str">
        <f t="shared" si="42"/>
        <v/>
      </c>
      <c r="AS125" s="135" t="str">
        <f t="shared" si="43"/>
        <v/>
      </c>
      <c r="AT125" s="135" t="str">
        <f t="shared" si="44"/>
        <v/>
      </c>
    </row>
    <row r="126" spans="1:46" s="260" customFormat="1" ht="13">
      <c r="A126" s="185" t="str">
        <f t="shared" si="28"/>
        <v/>
      </c>
      <c r="B126" s="258" t="str">
        <f t="shared" si="29"/>
        <v/>
      </c>
      <c r="C126" s="259"/>
      <c r="D126" s="185">
        <v>92</v>
      </c>
      <c r="E126" s="185" t="str">
        <f t="shared" si="30"/>
        <v/>
      </c>
      <c r="F126" s="6"/>
      <c r="G126" s="6"/>
      <c r="H126" s="6"/>
      <c r="I126" s="6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185" t="str">
        <f t="shared" si="27"/>
        <v/>
      </c>
      <c r="W126" s="8"/>
      <c r="X126" s="6"/>
      <c r="Y126" s="336"/>
      <c r="Z126" s="6"/>
      <c r="AA126" s="6"/>
      <c r="AB126" s="6"/>
      <c r="AC126" s="261" t="str">
        <f t="shared" si="31"/>
        <v/>
      </c>
      <c r="AD126" s="28" t="str">
        <f t="shared" si="32"/>
        <v/>
      </c>
      <c r="AE126" s="26" t="str">
        <f>UPPER(IF($U126="","",IF(COUNTIF($AE$34:$AE125,$U126)&lt;1,$U126,"")))</f>
        <v/>
      </c>
      <c r="AF126" s="133" t="str">
        <f t="shared" si="33"/>
        <v/>
      </c>
      <c r="AG126" s="269"/>
      <c r="AH126" s="263" t="str">
        <f t="shared" si="34"/>
        <v/>
      </c>
      <c r="AI126" s="262" t="str">
        <f t="shared" si="35"/>
        <v/>
      </c>
      <c r="AK126" s="185"/>
      <c r="AL126" s="259" t="str">
        <f t="shared" si="36"/>
        <v/>
      </c>
      <c r="AM126" s="132" t="str">
        <f t="shared" si="37"/>
        <v/>
      </c>
      <c r="AN126" s="132" t="str">
        <f t="shared" si="38"/>
        <v/>
      </c>
      <c r="AO126" s="132" t="str">
        <f t="shared" si="39"/>
        <v/>
      </c>
      <c r="AP126" s="132" t="str">
        <f t="shared" si="40"/>
        <v/>
      </c>
      <c r="AQ126" s="132" t="str">
        <f t="shared" si="41"/>
        <v/>
      </c>
      <c r="AR126" s="135" t="str">
        <f t="shared" si="42"/>
        <v/>
      </c>
      <c r="AS126" s="135" t="str">
        <f t="shared" si="43"/>
        <v/>
      </c>
      <c r="AT126" s="135" t="str">
        <f t="shared" si="44"/>
        <v/>
      </c>
    </row>
    <row r="127" spans="1:46" s="260" customFormat="1" ht="13">
      <c r="A127" s="185" t="str">
        <f t="shared" si="28"/>
        <v/>
      </c>
      <c r="B127" s="258" t="str">
        <f t="shared" si="29"/>
        <v/>
      </c>
      <c r="C127" s="259"/>
      <c r="D127" s="185">
        <v>93</v>
      </c>
      <c r="E127" s="185" t="str">
        <f t="shared" si="30"/>
        <v/>
      </c>
      <c r="F127" s="6"/>
      <c r="G127" s="6"/>
      <c r="H127" s="6"/>
      <c r="I127" s="6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185" t="str">
        <f t="shared" si="27"/>
        <v/>
      </c>
      <c r="W127" s="8"/>
      <c r="X127" s="6"/>
      <c r="Y127" s="336"/>
      <c r="Z127" s="6"/>
      <c r="AA127" s="6"/>
      <c r="AB127" s="6"/>
      <c r="AC127" s="261" t="str">
        <f t="shared" si="31"/>
        <v/>
      </c>
      <c r="AD127" s="28" t="str">
        <f t="shared" si="32"/>
        <v/>
      </c>
      <c r="AE127" s="26" t="str">
        <f>UPPER(IF($U127="","",IF(COUNTIF($AE$34:$AE126,$U127)&lt;1,$U127,"")))</f>
        <v/>
      </c>
      <c r="AF127" s="133" t="str">
        <f t="shared" si="33"/>
        <v/>
      </c>
      <c r="AG127" s="269"/>
      <c r="AH127" s="263" t="str">
        <f t="shared" si="34"/>
        <v/>
      </c>
      <c r="AI127" s="262" t="str">
        <f t="shared" si="35"/>
        <v/>
      </c>
      <c r="AK127" s="185"/>
      <c r="AL127" s="259" t="str">
        <f t="shared" si="36"/>
        <v/>
      </c>
      <c r="AM127" s="132" t="str">
        <f t="shared" si="37"/>
        <v/>
      </c>
      <c r="AN127" s="132" t="str">
        <f t="shared" si="38"/>
        <v/>
      </c>
      <c r="AO127" s="132" t="str">
        <f t="shared" si="39"/>
        <v/>
      </c>
      <c r="AP127" s="132" t="str">
        <f t="shared" si="40"/>
        <v/>
      </c>
      <c r="AQ127" s="132" t="str">
        <f t="shared" si="41"/>
        <v/>
      </c>
      <c r="AR127" s="135" t="str">
        <f t="shared" si="42"/>
        <v/>
      </c>
      <c r="AS127" s="135" t="str">
        <f t="shared" si="43"/>
        <v/>
      </c>
      <c r="AT127" s="135" t="str">
        <f t="shared" si="44"/>
        <v/>
      </c>
    </row>
    <row r="128" spans="1:46" s="260" customFormat="1" ht="13">
      <c r="A128" s="185" t="str">
        <f t="shared" si="28"/>
        <v/>
      </c>
      <c r="B128" s="258" t="str">
        <f t="shared" si="29"/>
        <v/>
      </c>
      <c r="C128" s="259"/>
      <c r="D128" s="185">
        <v>94</v>
      </c>
      <c r="E128" s="185" t="str">
        <f t="shared" si="30"/>
        <v/>
      </c>
      <c r="F128" s="6"/>
      <c r="G128" s="6"/>
      <c r="H128" s="6"/>
      <c r="I128" s="6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85" t="str">
        <f t="shared" si="27"/>
        <v/>
      </c>
      <c r="W128" s="8"/>
      <c r="X128" s="6"/>
      <c r="Y128" s="336"/>
      <c r="Z128" s="6"/>
      <c r="AA128" s="6"/>
      <c r="AB128" s="6"/>
      <c r="AC128" s="261" t="str">
        <f t="shared" si="31"/>
        <v/>
      </c>
      <c r="AD128" s="28" t="str">
        <f t="shared" si="32"/>
        <v/>
      </c>
      <c r="AE128" s="26" t="str">
        <f>UPPER(IF($U128="","",IF(COUNTIF($AE$34:$AE127,$U128)&lt;1,$U128,"")))</f>
        <v/>
      </c>
      <c r="AF128" s="133" t="str">
        <f t="shared" si="33"/>
        <v/>
      </c>
      <c r="AG128" s="269"/>
      <c r="AH128" s="263" t="str">
        <f t="shared" si="34"/>
        <v/>
      </c>
      <c r="AI128" s="262" t="str">
        <f t="shared" si="35"/>
        <v/>
      </c>
      <c r="AK128" s="185"/>
      <c r="AL128" s="259" t="str">
        <f t="shared" si="36"/>
        <v/>
      </c>
      <c r="AM128" s="132" t="str">
        <f t="shared" si="37"/>
        <v/>
      </c>
      <c r="AN128" s="132" t="str">
        <f t="shared" si="38"/>
        <v/>
      </c>
      <c r="AO128" s="132" t="str">
        <f t="shared" si="39"/>
        <v/>
      </c>
      <c r="AP128" s="132" t="str">
        <f t="shared" si="40"/>
        <v/>
      </c>
      <c r="AQ128" s="132" t="str">
        <f t="shared" si="41"/>
        <v/>
      </c>
      <c r="AR128" s="135" t="str">
        <f t="shared" si="42"/>
        <v/>
      </c>
      <c r="AS128" s="135" t="str">
        <f t="shared" si="43"/>
        <v/>
      </c>
      <c r="AT128" s="135" t="str">
        <f t="shared" si="44"/>
        <v/>
      </c>
    </row>
    <row r="129" spans="1:46" s="260" customFormat="1" ht="13">
      <c r="A129" s="185" t="str">
        <f t="shared" si="28"/>
        <v/>
      </c>
      <c r="B129" s="258" t="str">
        <f t="shared" si="29"/>
        <v/>
      </c>
      <c r="C129" s="259"/>
      <c r="D129" s="185">
        <v>95</v>
      </c>
      <c r="E129" s="185" t="str">
        <f t="shared" si="30"/>
        <v/>
      </c>
      <c r="F129" s="6"/>
      <c r="G129" s="6"/>
      <c r="H129" s="6"/>
      <c r="I129" s="6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185" t="str">
        <f t="shared" si="27"/>
        <v/>
      </c>
      <c r="W129" s="8"/>
      <c r="X129" s="6"/>
      <c r="Y129" s="336"/>
      <c r="Z129" s="6"/>
      <c r="AA129" s="6"/>
      <c r="AB129" s="6"/>
      <c r="AC129" s="261" t="str">
        <f t="shared" si="31"/>
        <v/>
      </c>
      <c r="AD129" s="28" t="str">
        <f t="shared" si="32"/>
        <v/>
      </c>
      <c r="AE129" s="26" t="str">
        <f>UPPER(IF($U129="","",IF(COUNTIF($AE$34:$AE128,$U129)&lt;1,$U129,"")))</f>
        <v/>
      </c>
      <c r="AF129" s="133" t="str">
        <f t="shared" si="33"/>
        <v/>
      </c>
      <c r="AG129" s="269"/>
      <c r="AH129" s="263" t="str">
        <f t="shared" si="34"/>
        <v/>
      </c>
      <c r="AI129" s="262" t="str">
        <f t="shared" si="35"/>
        <v/>
      </c>
      <c r="AK129" s="185"/>
      <c r="AL129" s="259" t="str">
        <f t="shared" si="36"/>
        <v/>
      </c>
      <c r="AM129" s="132" t="str">
        <f t="shared" si="37"/>
        <v/>
      </c>
      <c r="AN129" s="132" t="str">
        <f t="shared" si="38"/>
        <v/>
      </c>
      <c r="AO129" s="132" t="str">
        <f t="shared" si="39"/>
        <v/>
      </c>
      <c r="AP129" s="132" t="str">
        <f t="shared" si="40"/>
        <v/>
      </c>
      <c r="AQ129" s="132" t="str">
        <f t="shared" si="41"/>
        <v/>
      </c>
      <c r="AR129" s="135" t="str">
        <f t="shared" si="42"/>
        <v/>
      </c>
      <c r="AS129" s="135" t="str">
        <f t="shared" si="43"/>
        <v/>
      </c>
      <c r="AT129" s="135" t="str">
        <f t="shared" si="44"/>
        <v/>
      </c>
    </row>
    <row r="130" spans="1:46" s="260" customFormat="1" ht="13">
      <c r="A130" s="185" t="str">
        <f t="shared" si="28"/>
        <v/>
      </c>
      <c r="B130" s="258" t="str">
        <f t="shared" si="29"/>
        <v/>
      </c>
      <c r="C130" s="259"/>
      <c r="D130" s="185">
        <v>96</v>
      </c>
      <c r="E130" s="185" t="str">
        <f t="shared" si="30"/>
        <v/>
      </c>
      <c r="F130" s="6"/>
      <c r="G130" s="6"/>
      <c r="H130" s="6"/>
      <c r="I130" s="6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85" t="str">
        <f t="shared" si="27"/>
        <v/>
      </c>
      <c r="W130" s="8"/>
      <c r="X130" s="6"/>
      <c r="Y130" s="336"/>
      <c r="Z130" s="6"/>
      <c r="AA130" s="6"/>
      <c r="AB130" s="6"/>
      <c r="AC130" s="261" t="str">
        <f t="shared" si="31"/>
        <v/>
      </c>
      <c r="AD130" s="28" t="str">
        <f t="shared" si="32"/>
        <v/>
      </c>
      <c r="AE130" s="26" t="str">
        <f>UPPER(IF($U130="","",IF(COUNTIF($AE$34:$AE129,$U130)&lt;1,$U130,"")))</f>
        <v/>
      </c>
      <c r="AF130" s="133" t="str">
        <f t="shared" si="33"/>
        <v/>
      </c>
      <c r="AG130" s="269"/>
      <c r="AH130" s="263" t="str">
        <f t="shared" si="34"/>
        <v/>
      </c>
      <c r="AI130" s="262" t="str">
        <f t="shared" si="35"/>
        <v/>
      </c>
      <c r="AK130" s="185"/>
      <c r="AL130" s="259" t="str">
        <f t="shared" si="36"/>
        <v/>
      </c>
      <c r="AM130" s="132" t="str">
        <f t="shared" si="37"/>
        <v/>
      </c>
      <c r="AN130" s="132" t="str">
        <f t="shared" si="38"/>
        <v/>
      </c>
      <c r="AO130" s="132" t="str">
        <f t="shared" si="39"/>
        <v/>
      </c>
      <c r="AP130" s="132" t="str">
        <f t="shared" si="40"/>
        <v/>
      </c>
      <c r="AQ130" s="132" t="str">
        <f t="shared" si="41"/>
        <v/>
      </c>
      <c r="AR130" s="135" t="str">
        <f t="shared" si="42"/>
        <v/>
      </c>
      <c r="AS130" s="135" t="str">
        <f t="shared" si="43"/>
        <v/>
      </c>
      <c r="AT130" s="135" t="str">
        <f t="shared" si="44"/>
        <v/>
      </c>
    </row>
    <row r="131" spans="1:46" s="260" customFormat="1" ht="13">
      <c r="A131" s="185" t="str">
        <f t="shared" si="28"/>
        <v/>
      </c>
      <c r="B131" s="258" t="str">
        <f t="shared" si="29"/>
        <v/>
      </c>
      <c r="C131" s="259"/>
      <c r="D131" s="185">
        <v>97</v>
      </c>
      <c r="E131" s="185" t="str">
        <f t="shared" si="30"/>
        <v/>
      </c>
      <c r="F131" s="6"/>
      <c r="G131" s="6"/>
      <c r="H131" s="6"/>
      <c r="I131" s="6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85" t="str">
        <f t="shared" si="27"/>
        <v/>
      </c>
      <c r="W131" s="8"/>
      <c r="X131" s="6"/>
      <c r="Y131" s="336"/>
      <c r="Z131" s="6"/>
      <c r="AA131" s="6"/>
      <c r="AB131" s="6"/>
      <c r="AC131" s="261" t="str">
        <f t="shared" si="31"/>
        <v/>
      </c>
      <c r="AD131" s="28" t="str">
        <f t="shared" si="32"/>
        <v/>
      </c>
      <c r="AE131" s="26" t="str">
        <f>UPPER(IF($U131="","",IF(COUNTIF($AE$34:$AE130,$U131)&lt;1,$U131,"")))</f>
        <v/>
      </c>
      <c r="AF131" s="133" t="str">
        <f t="shared" si="33"/>
        <v/>
      </c>
      <c r="AG131" s="269"/>
      <c r="AH131" s="263" t="str">
        <f t="shared" si="34"/>
        <v/>
      </c>
      <c r="AI131" s="262" t="str">
        <f t="shared" si="35"/>
        <v/>
      </c>
      <c r="AK131" s="185"/>
      <c r="AL131" s="259" t="str">
        <f t="shared" si="36"/>
        <v/>
      </c>
      <c r="AM131" s="132" t="str">
        <f t="shared" si="37"/>
        <v/>
      </c>
      <c r="AN131" s="132" t="str">
        <f t="shared" si="38"/>
        <v/>
      </c>
      <c r="AO131" s="132" t="str">
        <f t="shared" si="39"/>
        <v/>
      </c>
      <c r="AP131" s="132" t="str">
        <f t="shared" si="40"/>
        <v/>
      </c>
      <c r="AQ131" s="132" t="str">
        <f t="shared" si="41"/>
        <v/>
      </c>
      <c r="AR131" s="135" t="str">
        <f t="shared" si="42"/>
        <v/>
      </c>
      <c r="AS131" s="135" t="str">
        <f t="shared" si="43"/>
        <v/>
      </c>
      <c r="AT131" s="135" t="str">
        <f t="shared" si="44"/>
        <v/>
      </c>
    </row>
    <row r="132" spans="1:46" s="260" customFormat="1" ht="13">
      <c r="A132" s="185" t="str">
        <f t="shared" si="28"/>
        <v/>
      </c>
      <c r="B132" s="258" t="str">
        <f t="shared" si="29"/>
        <v/>
      </c>
      <c r="C132" s="259"/>
      <c r="D132" s="185">
        <v>98</v>
      </c>
      <c r="E132" s="185" t="str">
        <f t="shared" si="30"/>
        <v/>
      </c>
      <c r="F132" s="6"/>
      <c r="G132" s="6"/>
      <c r="H132" s="6"/>
      <c r="I132" s="6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85" t="str">
        <f t="shared" si="27"/>
        <v/>
      </c>
      <c r="W132" s="8"/>
      <c r="X132" s="6"/>
      <c r="Y132" s="336"/>
      <c r="Z132" s="6"/>
      <c r="AA132" s="6"/>
      <c r="AB132" s="6"/>
      <c r="AC132" s="261" t="str">
        <f t="shared" si="31"/>
        <v/>
      </c>
      <c r="AD132" s="28" t="str">
        <f t="shared" si="32"/>
        <v/>
      </c>
      <c r="AE132" s="26" t="str">
        <f>UPPER(IF($U132="","",IF(COUNTIF($AE$34:$AE131,$U132)&lt;1,$U132,"")))</f>
        <v/>
      </c>
      <c r="AF132" s="133" t="str">
        <f t="shared" si="33"/>
        <v/>
      </c>
      <c r="AG132" s="269"/>
      <c r="AH132" s="263" t="str">
        <f t="shared" si="34"/>
        <v/>
      </c>
      <c r="AI132" s="262" t="str">
        <f t="shared" si="35"/>
        <v/>
      </c>
      <c r="AK132" s="185"/>
      <c r="AL132" s="259" t="str">
        <f t="shared" si="36"/>
        <v/>
      </c>
      <c r="AM132" s="132" t="str">
        <f t="shared" si="37"/>
        <v/>
      </c>
      <c r="AN132" s="132" t="str">
        <f t="shared" si="38"/>
        <v/>
      </c>
      <c r="AO132" s="132" t="str">
        <f t="shared" si="39"/>
        <v/>
      </c>
      <c r="AP132" s="132" t="str">
        <f t="shared" si="40"/>
        <v/>
      </c>
      <c r="AQ132" s="132" t="str">
        <f t="shared" si="41"/>
        <v/>
      </c>
      <c r="AR132" s="135" t="str">
        <f t="shared" si="42"/>
        <v/>
      </c>
      <c r="AS132" s="135" t="str">
        <f t="shared" si="43"/>
        <v/>
      </c>
      <c r="AT132" s="135" t="str">
        <f t="shared" si="44"/>
        <v/>
      </c>
    </row>
    <row r="133" spans="1:46" s="260" customFormat="1" ht="13">
      <c r="A133" s="185" t="str">
        <f t="shared" si="28"/>
        <v/>
      </c>
      <c r="B133" s="258" t="str">
        <f t="shared" si="29"/>
        <v/>
      </c>
      <c r="C133" s="259"/>
      <c r="D133" s="185">
        <v>99</v>
      </c>
      <c r="E133" s="185" t="str">
        <f t="shared" si="30"/>
        <v/>
      </c>
      <c r="F133" s="6"/>
      <c r="G133" s="6"/>
      <c r="H133" s="6"/>
      <c r="I133" s="6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185" t="str">
        <f t="shared" si="27"/>
        <v/>
      </c>
      <c r="W133" s="8"/>
      <c r="X133" s="6"/>
      <c r="Y133" s="336"/>
      <c r="Z133" s="6"/>
      <c r="AA133" s="6"/>
      <c r="AB133" s="6"/>
      <c r="AC133" s="261" t="str">
        <f t="shared" si="31"/>
        <v/>
      </c>
      <c r="AD133" s="28" t="str">
        <f t="shared" si="32"/>
        <v/>
      </c>
      <c r="AE133" s="26" t="str">
        <f>UPPER(IF($U133="","",IF(COUNTIF($AE$34:$AE132,$U133)&lt;1,$U133,"")))</f>
        <v/>
      </c>
      <c r="AF133" s="133" t="str">
        <f t="shared" si="33"/>
        <v/>
      </c>
      <c r="AG133" s="269"/>
      <c r="AH133" s="263" t="str">
        <f t="shared" si="34"/>
        <v/>
      </c>
      <c r="AI133" s="262" t="str">
        <f t="shared" si="35"/>
        <v/>
      </c>
      <c r="AK133" s="185"/>
      <c r="AL133" s="259" t="str">
        <f t="shared" si="36"/>
        <v/>
      </c>
      <c r="AM133" s="132" t="str">
        <f t="shared" si="37"/>
        <v/>
      </c>
      <c r="AN133" s="132" t="str">
        <f t="shared" si="38"/>
        <v/>
      </c>
      <c r="AO133" s="132" t="str">
        <f t="shared" si="39"/>
        <v/>
      </c>
      <c r="AP133" s="132" t="str">
        <f t="shared" si="40"/>
        <v/>
      </c>
      <c r="AQ133" s="132" t="str">
        <f t="shared" si="41"/>
        <v/>
      </c>
      <c r="AR133" s="135" t="str">
        <f t="shared" si="42"/>
        <v/>
      </c>
      <c r="AS133" s="135" t="str">
        <f t="shared" si="43"/>
        <v/>
      </c>
      <c r="AT133" s="135" t="str">
        <f t="shared" si="44"/>
        <v/>
      </c>
    </row>
    <row r="134" spans="1:46" s="260" customFormat="1" ht="13">
      <c r="A134" s="185" t="str">
        <f t="shared" si="28"/>
        <v/>
      </c>
      <c r="B134" s="258" t="str">
        <f t="shared" si="29"/>
        <v/>
      </c>
      <c r="C134" s="259"/>
      <c r="D134" s="185">
        <v>100</v>
      </c>
      <c r="E134" s="185" t="str">
        <f t="shared" si="30"/>
        <v/>
      </c>
      <c r="F134" s="6"/>
      <c r="G134" s="6"/>
      <c r="H134" s="6"/>
      <c r="I134" s="6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185" t="str">
        <f t="shared" si="27"/>
        <v/>
      </c>
      <c r="W134" s="8"/>
      <c r="X134" s="6"/>
      <c r="Y134" s="336"/>
      <c r="Z134" s="6"/>
      <c r="AA134" s="6"/>
      <c r="AB134" s="6"/>
      <c r="AC134" s="261" t="str">
        <f t="shared" si="31"/>
        <v/>
      </c>
      <c r="AD134" s="28" t="str">
        <f t="shared" si="32"/>
        <v/>
      </c>
      <c r="AE134" s="26" t="str">
        <f>UPPER(IF($U134="","",IF(COUNTIF($AE$34:$AE133,$U134)&lt;1,$U134,"")))</f>
        <v/>
      </c>
      <c r="AF134" s="133" t="str">
        <f t="shared" si="33"/>
        <v/>
      </c>
      <c r="AG134" s="269"/>
      <c r="AH134" s="263" t="str">
        <f t="shared" si="34"/>
        <v/>
      </c>
      <c r="AI134" s="262" t="str">
        <f t="shared" si="35"/>
        <v/>
      </c>
      <c r="AK134" s="185"/>
      <c r="AL134" s="259" t="str">
        <f t="shared" si="36"/>
        <v/>
      </c>
      <c r="AM134" s="132" t="str">
        <f t="shared" si="37"/>
        <v/>
      </c>
      <c r="AN134" s="132" t="str">
        <f t="shared" si="38"/>
        <v/>
      </c>
      <c r="AO134" s="132" t="str">
        <f t="shared" si="39"/>
        <v/>
      </c>
      <c r="AP134" s="132" t="str">
        <f t="shared" si="40"/>
        <v/>
      </c>
      <c r="AQ134" s="132" t="str">
        <f t="shared" si="41"/>
        <v/>
      </c>
      <c r="AR134" s="135" t="str">
        <f t="shared" si="42"/>
        <v/>
      </c>
      <c r="AS134" s="135" t="str">
        <f t="shared" si="43"/>
        <v/>
      </c>
      <c r="AT134" s="135" t="str">
        <f t="shared" si="44"/>
        <v/>
      </c>
    </row>
    <row r="135" spans="1:46" s="260" customFormat="1" ht="13">
      <c r="A135" s="185" t="str">
        <f t="shared" si="28"/>
        <v/>
      </c>
      <c r="B135" s="258" t="str">
        <f t="shared" si="29"/>
        <v/>
      </c>
      <c r="C135" s="259"/>
      <c r="D135" s="185">
        <v>101</v>
      </c>
      <c r="E135" s="185" t="str">
        <f t="shared" si="30"/>
        <v/>
      </c>
      <c r="F135" s="6"/>
      <c r="G135" s="6"/>
      <c r="H135" s="6"/>
      <c r="I135" s="6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185" t="str">
        <f t="shared" si="27"/>
        <v/>
      </c>
      <c r="W135" s="8"/>
      <c r="X135" s="6"/>
      <c r="Y135" s="336"/>
      <c r="Z135" s="6"/>
      <c r="AA135" s="6"/>
      <c r="AB135" s="6"/>
      <c r="AC135" s="261" t="str">
        <f t="shared" si="31"/>
        <v/>
      </c>
      <c r="AD135" s="28" t="str">
        <f t="shared" si="32"/>
        <v/>
      </c>
      <c r="AE135" s="26" t="str">
        <f>UPPER(IF($U135="","",IF(COUNTIF($AE$34:$AE134,$U135)&lt;1,$U135,"")))</f>
        <v/>
      </c>
      <c r="AF135" s="133" t="str">
        <f t="shared" si="33"/>
        <v/>
      </c>
      <c r="AG135" s="269"/>
      <c r="AH135" s="263" t="str">
        <f t="shared" si="34"/>
        <v/>
      </c>
      <c r="AI135" s="262" t="str">
        <f t="shared" si="35"/>
        <v/>
      </c>
      <c r="AK135" s="185"/>
      <c r="AL135" s="259" t="str">
        <f t="shared" si="36"/>
        <v/>
      </c>
      <c r="AM135" s="132" t="str">
        <f t="shared" si="37"/>
        <v/>
      </c>
      <c r="AN135" s="132" t="str">
        <f t="shared" si="38"/>
        <v/>
      </c>
      <c r="AO135" s="132" t="str">
        <f t="shared" si="39"/>
        <v/>
      </c>
      <c r="AP135" s="132" t="str">
        <f t="shared" si="40"/>
        <v/>
      </c>
      <c r="AQ135" s="132" t="str">
        <f t="shared" si="41"/>
        <v/>
      </c>
      <c r="AR135" s="135" t="str">
        <f t="shared" si="42"/>
        <v/>
      </c>
      <c r="AS135" s="135" t="str">
        <f t="shared" si="43"/>
        <v/>
      </c>
      <c r="AT135" s="135" t="str">
        <f t="shared" si="44"/>
        <v/>
      </c>
    </row>
    <row r="136" spans="1:46" s="260" customFormat="1" ht="13">
      <c r="A136" s="185" t="str">
        <f t="shared" si="28"/>
        <v/>
      </c>
      <c r="B136" s="258" t="str">
        <f t="shared" si="29"/>
        <v/>
      </c>
      <c r="C136" s="259"/>
      <c r="D136" s="185">
        <v>102</v>
      </c>
      <c r="E136" s="185" t="str">
        <f t="shared" si="30"/>
        <v/>
      </c>
      <c r="F136" s="6"/>
      <c r="G136" s="6"/>
      <c r="H136" s="6"/>
      <c r="I136" s="6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185" t="str">
        <f t="shared" si="27"/>
        <v/>
      </c>
      <c r="W136" s="8"/>
      <c r="X136" s="6"/>
      <c r="Y136" s="336"/>
      <c r="Z136" s="6"/>
      <c r="AA136" s="6"/>
      <c r="AB136" s="6"/>
      <c r="AC136" s="261" t="str">
        <f t="shared" si="31"/>
        <v/>
      </c>
      <c r="AD136" s="28" t="str">
        <f t="shared" si="32"/>
        <v/>
      </c>
      <c r="AE136" s="26" t="str">
        <f>UPPER(IF($U136="","",IF(COUNTIF($AE$34:$AE135,$U136)&lt;1,$U136,"")))</f>
        <v/>
      </c>
      <c r="AF136" s="133" t="str">
        <f t="shared" si="33"/>
        <v/>
      </c>
      <c r="AG136" s="269"/>
      <c r="AH136" s="263" t="str">
        <f t="shared" si="34"/>
        <v/>
      </c>
      <c r="AI136" s="262" t="str">
        <f t="shared" si="35"/>
        <v/>
      </c>
      <c r="AK136" s="185"/>
      <c r="AL136" s="259" t="str">
        <f t="shared" si="36"/>
        <v/>
      </c>
      <c r="AM136" s="132" t="str">
        <f t="shared" si="37"/>
        <v/>
      </c>
      <c r="AN136" s="132" t="str">
        <f t="shared" si="38"/>
        <v/>
      </c>
      <c r="AO136" s="132" t="str">
        <f t="shared" si="39"/>
        <v/>
      </c>
      <c r="AP136" s="132" t="str">
        <f t="shared" si="40"/>
        <v/>
      </c>
      <c r="AQ136" s="132" t="str">
        <f t="shared" si="41"/>
        <v/>
      </c>
      <c r="AR136" s="135" t="str">
        <f t="shared" si="42"/>
        <v/>
      </c>
      <c r="AS136" s="135" t="str">
        <f t="shared" si="43"/>
        <v/>
      </c>
      <c r="AT136" s="135" t="str">
        <f t="shared" si="44"/>
        <v/>
      </c>
    </row>
    <row r="137" spans="1:46" s="260" customFormat="1" ht="13">
      <c r="A137" s="185" t="str">
        <f t="shared" si="28"/>
        <v/>
      </c>
      <c r="B137" s="258" t="str">
        <f t="shared" si="29"/>
        <v/>
      </c>
      <c r="C137" s="259"/>
      <c r="D137" s="185">
        <v>103</v>
      </c>
      <c r="E137" s="185" t="str">
        <f t="shared" si="30"/>
        <v/>
      </c>
      <c r="F137" s="6"/>
      <c r="G137" s="6"/>
      <c r="H137" s="6"/>
      <c r="I137" s="6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185" t="str">
        <f t="shared" si="27"/>
        <v/>
      </c>
      <c r="W137" s="8"/>
      <c r="X137" s="6"/>
      <c r="Y137" s="336"/>
      <c r="Z137" s="6"/>
      <c r="AA137" s="6"/>
      <c r="AB137" s="6"/>
      <c r="AC137" s="261" t="str">
        <f t="shared" si="31"/>
        <v/>
      </c>
      <c r="AD137" s="28" t="str">
        <f t="shared" si="32"/>
        <v/>
      </c>
      <c r="AE137" s="26" t="str">
        <f>UPPER(IF($U137="","",IF(COUNTIF($AE$34:$AE136,$U137)&lt;1,$U137,"")))</f>
        <v/>
      </c>
      <c r="AF137" s="133" t="str">
        <f t="shared" si="33"/>
        <v/>
      </c>
      <c r="AG137" s="269"/>
      <c r="AH137" s="263" t="str">
        <f t="shared" si="34"/>
        <v/>
      </c>
      <c r="AI137" s="262" t="str">
        <f t="shared" si="35"/>
        <v/>
      </c>
      <c r="AK137" s="185"/>
      <c r="AL137" s="259" t="str">
        <f t="shared" si="36"/>
        <v/>
      </c>
      <c r="AM137" s="132" t="str">
        <f t="shared" si="37"/>
        <v/>
      </c>
      <c r="AN137" s="132" t="str">
        <f t="shared" si="38"/>
        <v/>
      </c>
      <c r="AO137" s="132" t="str">
        <f t="shared" si="39"/>
        <v/>
      </c>
      <c r="AP137" s="132" t="str">
        <f t="shared" si="40"/>
        <v/>
      </c>
      <c r="AQ137" s="132" t="str">
        <f t="shared" si="41"/>
        <v/>
      </c>
      <c r="AR137" s="135" t="str">
        <f t="shared" si="42"/>
        <v/>
      </c>
      <c r="AS137" s="135" t="str">
        <f t="shared" si="43"/>
        <v/>
      </c>
      <c r="AT137" s="135" t="str">
        <f t="shared" si="44"/>
        <v/>
      </c>
    </row>
    <row r="138" spans="1:46" s="260" customFormat="1" ht="13">
      <c r="A138" s="185" t="str">
        <f t="shared" si="28"/>
        <v/>
      </c>
      <c r="B138" s="258" t="str">
        <f t="shared" si="29"/>
        <v/>
      </c>
      <c r="C138" s="259"/>
      <c r="D138" s="185">
        <v>104</v>
      </c>
      <c r="E138" s="185" t="str">
        <f t="shared" si="30"/>
        <v/>
      </c>
      <c r="F138" s="6"/>
      <c r="G138" s="6"/>
      <c r="H138" s="6"/>
      <c r="I138" s="6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185" t="str">
        <f t="shared" si="27"/>
        <v/>
      </c>
      <c r="W138" s="8"/>
      <c r="X138" s="6"/>
      <c r="Y138" s="336"/>
      <c r="Z138" s="6"/>
      <c r="AA138" s="6"/>
      <c r="AB138" s="6"/>
      <c r="AC138" s="261" t="str">
        <f t="shared" si="31"/>
        <v/>
      </c>
      <c r="AD138" s="28" t="str">
        <f t="shared" si="32"/>
        <v/>
      </c>
      <c r="AE138" s="26" t="str">
        <f>UPPER(IF($U138="","",IF(COUNTIF($AE$34:$AE137,$U138)&lt;1,$U138,"")))</f>
        <v/>
      </c>
      <c r="AF138" s="133" t="str">
        <f t="shared" si="33"/>
        <v/>
      </c>
      <c r="AG138" s="269"/>
      <c r="AH138" s="263" t="str">
        <f t="shared" si="34"/>
        <v/>
      </c>
      <c r="AI138" s="262" t="str">
        <f t="shared" si="35"/>
        <v/>
      </c>
      <c r="AK138" s="185"/>
      <c r="AL138" s="259" t="str">
        <f t="shared" si="36"/>
        <v/>
      </c>
      <c r="AM138" s="132" t="str">
        <f t="shared" si="37"/>
        <v/>
      </c>
      <c r="AN138" s="132" t="str">
        <f t="shared" si="38"/>
        <v/>
      </c>
      <c r="AO138" s="132" t="str">
        <f t="shared" si="39"/>
        <v/>
      </c>
      <c r="AP138" s="132" t="str">
        <f t="shared" si="40"/>
        <v/>
      </c>
      <c r="AQ138" s="132" t="str">
        <f t="shared" si="41"/>
        <v/>
      </c>
      <c r="AR138" s="135" t="str">
        <f t="shared" si="42"/>
        <v/>
      </c>
      <c r="AS138" s="135" t="str">
        <f t="shared" si="43"/>
        <v/>
      </c>
      <c r="AT138" s="135" t="str">
        <f t="shared" si="44"/>
        <v/>
      </c>
    </row>
    <row r="139" spans="1:46" s="260" customFormat="1" ht="13">
      <c r="A139" s="185" t="str">
        <f t="shared" si="28"/>
        <v/>
      </c>
      <c r="B139" s="258" t="str">
        <f t="shared" si="29"/>
        <v/>
      </c>
      <c r="C139" s="259"/>
      <c r="D139" s="185">
        <v>105</v>
      </c>
      <c r="E139" s="185" t="str">
        <f t="shared" si="30"/>
        <v/>
      </c>
      <c r="F139" s="6"/>
      <c r="G139" s="6"/>
      <c r="H139" s="6"/>
      <c r="I139" s="6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185" t="str">
        <f t="shared" si="27"/>
        <v/>
      </c>
      <c r="W139" s="8"/>
      <c r="X139" s="6"/>
      <c r="Y139" s="336"/>
      <c r="Z139" s="6"/>
      <c r="AA139" s="6"/>
      <c r="AB139" s="6"/>
      <c r="AC139" s="261" t="str">
        <f t="shared" si="31"/>
        <v/>
      </c>
      <c r="AD139" s="28" t="str">
        <f t="shared" si="32"/>
        <v/>
      </c>
      <c r="AE139" s="26" t="str">
        <f>UPPER(IF($U139="","",IF(COUNTIF($AE$34:$AE138,$U139)&lt;1,$U139,"")))</f>
        <v/>
      </c>
      <c r="AF139" s="133" t="str">
        <f t="shared" si="33"/>
        <v/>
      </c>
      <c r="AG139" s="269"/>
      <c r="AH139" s="263" t="str">
        <f t="shared" si="34"/>
        <v/>
      </c>
      <c r="AI139" s="262" t="str">
        <f t="shared" si="35"/>
        <v/>
      </c>
      <c r="AK139" s="185"/>
      <c r="AL139" s="259" t="str">
        <f t="shared" si="36"/>
        <v/>
      </c>
      <c r="AM139" s="132" t="str">
        <f t="shared" si="37"/>
        <v/>
      </c>
      <c r="AN139" s="132" t="str">
        <f t="shared" si="38"/>
        <v/>
      </c>
      <c r="AO139" s="132" t="str">
        <f t="shared" si="39"/>
        <v/>
      </c>
      <c r="AP139" s="132" t="str">
        <f t="shared" si="40"/>
        <v/>
      </c>
      <c r="AQ139" s="132" t="str">
        <f t="shared" si="41"/>
        <v/>
      </c>
      <c r="AR139" s="135" t="str">
        <f t="shared" si="42"/>
        <v/>
      </c>
      <c r="AS139" s="135" t="str">
        <f t="shared" si="43"/>
        <v/>
      </c>
      <c r="AT139" s="135" t="str">
        <f t="shared" si="44"/>
        <v/>
      </c>
    </row>
    <row r="140" spans="1:46" s="260" customFormat="1" ht="13">
      <c r="A140" s="185" t="str">
        <f t="shared" si="28"/>
        <v/>
      </c>
      <c r="B140" s="258" t="str">
        <f t="shared" si="29"/>
        <v/>
      </c>
      <c r="C140" s="259"/>
      <c r="D140" s="185">
        <v>106</v>
      </c>
      <c r="E140" s="185" t="str">
        <f t="shared" si="30"/>
        <v/>
      </c>
      <c r="F140" s="6"/>
      <c r="G140" s="6"/>
      <c r="H140" s="6"/>
      <c r="I140" s="6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185" t="str">
        <f t="shared" si="27"/>
        <v/>
      </c>
      <c r="W140" s="8"/>
      <c r="X140" s="6"/>
      <c r="Y140" s="336"/>
      <c r="Z140" s="6"/>
      <c r="AA140" s="6"/>
      <c r="AB140" s="6"/>
      <c r="AC140" s="261" t="str">
        <f t="shared" si="31"/>
        <v/>
      </c>
      <c r="AD140" s="28" t="str">
        <f t="shared" si="32"/>
        <v/>
      </c>
      <c r="AE140" s="26" t="str">
        <f>UPPER(IF($U140="","",IF(COUNTIF($AE$34:$AE139,$U140)&lt;1,$U140,"")))</f>
        <v/>
      </c>
      <c r="AF140" s="133" t="str">
        <f t="shared" si="33"/>
        <v/>
      </c>
      <c r="AG140" s="269"/>
      <c r="AH140" s="263" t="str">
        <f t="shared" si="34"/>
        <v/>
      </c>
      <c r="AI140" s="262" t="str">
        <f t="shared" si="35"/>
        <v/>
      </c>
      <c r="AK140" s="185"/>
      <c r="AL140" s="259" t="str">
        <f t="shared" si="36"/>
        <v/>
      </c>
      <c r="AM140" s="132" t="str">
        <f t="shared" si="37"/>
        <v/>
      </c>
      <c r="AN140" s="132" t="str">
        <f t="shared" si="38"/>
        <v/>
      </c>
      <c r="AO140" s="132" t="str">
        <f t="shared" si="39"/>
        <v/>
      </c>
      <c r="AP140" s="132" t="str">
        <f t="shared" si="40"/>
        <v/>
      </c>
      <c r="AQ140" s="132" t="str">
        <f t="shared" si="41"/>
        <v/>
      </c>
      <c r="AR140" s="135" t="str">
        <f t="shared" si="42"/>
        <v/>
      </c>
      <c r="AS140" s="135" t="str">
        <f t="shared" si="43"/>
        <v/>
      </c>
      <c r="AT140" s="135" t="str">
        <f t="shared" si="44"/>
        <v/>
      </c>
    </row>
    <row r="141" spans="1:46" s="260" customFormat="1" ht="13">
      <c r="A141" s="185" t="str">
        <f t="shared" si="28"/>
        <v/>
      </c>
      <c r="B141" s="258" t="str">
        <f t="shared" si="29"/>
        <v/>
      </c>
      <c r="C141" s="259"/>
      <c r="D141" s="185">
        <v>107</v>
      </c>
      <c r="E141" s="185" t="str">
        <f t="shared" si="30"/>
        <v/>
      </c>
      <c r="F141" s="6"/>
      <c r="G141" s="6"/>
      <c r="H141" s="6"/>
      <c r="I141" s="6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185" t="str">
        <f t="shared" si="27"/>
        <v/>
      </c>
      <c r="W141" s="8"/>
      <c r="X141" s="6"/>
      <c r="Y141" s="336"/>
      <c r="Z141" s="6"/>
      <c r="AA141" s="6"/>
      <c r="AB141" s="6"/>
      <c r="AC141" s="261" t="str">
        <f t="shared" si="31"/>
        <v/>
      </c>
      <c r="AD141" s="28" t="str">
        <f t="shared" si="32"/>
        <v/>
      </c>
      <c r="AE141" s="26" t="str">
        <f>UPPER(IF($U141="","",IF(COUNTIF($AE$34:$AE140,$U141)&lt;1,$U141,"")))</f>
        <v/>
      </c>
      <c r="AF141" s="133" t="str">
        <f t="shared" si="33"/>
        <v/>
      </c>
      <c r="AG141" s="269"/>
      <c r="AH141" s="263" t="str">
        <f t="shared" si="34"/>
        <v/>
      </c>
      <c r="AI141" s="262" t="str">
        <f t="shared" si="35"/>
        <v/>
      </c>
      <c r="AK141" s="185"/>
      <c r="AL141" s="259" t="str">
        <f t="shared" si="36"/>
        <v/>
      </c>
      <c r="AM141" s="132" t="str">
        <f t="shared" si="37"/>
        <v/>
      </c>
      <c r="AN141" s="132" t="str">
        <f t="shared" si="38"/>
        <v/>
      </c>
      <c r="AO141" s="132" t="str">
        <f t="shared" si="39"/>
        <v/>
      </c>
      <c r="AP141" s="132" t="str">
        <f t="shared" si="40"/>
        <v/>
      </c>
      <c r="AQ141" s="132" t="str">
        <f t="shared" si="41"/>
        <v/>
      </c>
      <c r="AR141" s="135" t="str">
        <f t="shared" si="42"/>
        <v/>
      </c>
      <c r="AS141" s="135" t="str">
        <f t="shared" si="43"/>
        <v/>
      </c>
      <c r="AT141" s="135" t="str">
        <f t="shared" si="44"/>
        <v/>
      </c>
    </row>
    <row r="142" spans="1:46" s="260" customFormat="1" ht="13">
      <c r="A142" s="185" t="str">
        <f t="shared" si="28"/>
        <v/>
      </c>
      <c r="B142" s="258" t="str">
        <f t="shared" si="29"/>
        <v/>
      </c>
      <c r="C142" s="259"/>
      <c r="D142" s="185">
        <v>108</v>
      </c>
      <c r="E142" s="185" t="str">
        <f t="shared" si="30"/>
        <v/>
      </c>
      <c r="F142" s="6"/>
      <c r="G142" s="6"/>
      <c r="H142" s="6"/>
      <c r="I142" s="6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85" t="str">
        <f t="shared" si="27"/>
        <v/>
      </c>
      <c r="W142" s="8"/>
      <c r="X142" s="6"/>
      <c r="Y142" s="336"/>
      <c r="Z142" s="6"/>
      <c r="AA142" s="6"/>
      <c r="AB142" s="6"/>
      <c r="AC142" s="261" t="str">
        <f t="shared" si="31"/>
        <v/>
      </c>
      <c r="AD142" s="28" t="str">
        <f t="shared" si="32"/>
        <v/>
      </c>
      <c r="AE142" s="26" t="str">
        <f>UPPER(IF($U142="","",IF(COUNTIF($AE$34:$AE141,$U142)&lt;1,$U142,"")))</f>
        <v/>
      </c>
      <c r="AF142" s="133" t="str">
        <f t="shared" si="33"/>
        <v/>
      </c>
      <c r="AG142" s="269"/>
      <c r="AH142" s="263" t="str">
        <f t="shared" si="34"/>
        <v/>
      </c>
      <c r="AI142" s="262" t="str">
        <f t="shared" si="35"/>
        <v/>
      </c>
      <c r="AK142" s="185"/>
      <c r="AL142" s="259" t="str">
        <f t="shared" si="36"/>
        <v/>
      </c>
      <c r="AM142" s="132" t="str">
        <f t="shared" si="37"/>
        <v/>
      </c>
      <c r="AN142" s="132" t="str">
        <f t="shared" si="38"/>
        <v/>
      </c>
      <c r="AO142" s="132" t="str">
        <f t="shared" si="39"/>
        <v/>
      </c>
      <c r="AP142" s="132" t="str">
        <f t="shared" si="40"/>
        <v/>
      </c>
      <c r="AQ142" s="132" t="str">
        <f t="shared" si="41"/>
        <v/>
      </c>
      <c r="AR142" s="135" t="str">
        <f t="shared" si="42"/>
        <v/>
      </c>
      <c r="AS142" s="135" t="str">
        <f t="shared" si="43"/>
        <v/>
      </c>
      <c r="AT142" s="135" t="str">
        <f t="shared" si="44"/>
        <v/>
      </c>
    </row>
    <row r="143" spans="1:46" s="260" customFormat="1" ht="13">
      <c r="A143" s="185" t="str">
        <f t="shared" si="28"/>
        <v/>
      </c>
      <c r="B143" s="258" t="str">
        <f t="shared" si="29"/>
        <v/>
      </c>
      <c r="C143" s="259"/>
      <c r="D143" s="185">
        <v>109</v>
      </c>
      <c r="E143" s="185" t="str">
        <f t="shared" si="30"/>
        <v/>
      </c>
      <c r="F143" s="6"/>
      <c r="G143" s="6"/>
      <c r="H143" s="6"/>
      <c r="I143" s="6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85" t="str">
        <f t="shared" si="27"/>
        <v/>
      </c>
      <c r="W143" s="8"/>
      <c r="X143" s="6"/>
      <c r="Y143" s="336"/>
      <c r="Z143" s="6"/>
      <c r="AA143" s="6"/>
      <c r="AB143" s="6"/>
      <c r="AC143" s="261" t="str">
        <f t="shared" si="31"/>
        <v/>
      </c>
      <c r="AD143" s="28" t="str">
        <f t="shared" si="32"/>
        <v/>
      </c>
      <c r="AE143" s="26" t="str">
        <f>UPPER(IF($U143="","",IF(COUNTIF($AE$34:$AE142,$U143)&lt;1,$U143,"")))</f>
        <v/>
      </c>
      <c r="AF143" s="133" t="str">
        <f t="shared" si="33"/>
        <v/>
      </c>
      <c r="AG143" s="269"/>
      <c r="AH143" s="263" t="str">
        <f t="shared" si="34"/>
        <v/>
      </c>
      <c r="AI143" s="262" t="str">
        <f t="shared" si="35"/>
        <v/>
      </c>
      <c r="AK143" s="185"/>
      <c r="AL143" s="259" t="str">
        <f t="shared" si="36"/>
        <v/>
      </c>
      <c r="AM143" s="132" t="str">
        <f t="shared" si="37"/>
        <v/>
      </c>
      <c r="AN143" s="132" t="str">
        <f t="shared" si="38"/>
        <v/>
      </c>
      <c r="AO143" s="132" t="str">
        <f t="shared" si="39"/>
        <v/>
      </c>
      <c r="AP143" s="132" t="str">
        <f t="shared" si="40"/>
        <v/>
      </c>
      <c r="AQ143" s="132" t="str">
        <f t="shared" si="41"/>
        <v/>
      </c>
      <c r="AR143" s="135" t="str">
        <f t="shared" si="42"/>
        <v/>
      </c>
      <c r="AS143" s="135" t="str">
        <f t="shared" si="43"/>
        <v/>
      </c>
      <c r="AT143" s="135" t="str">
        <f t="shared" si="44"/>
        <v/>
      </c>
    </row>
    <row r="144" spans="1:46" s="260" customFormat="1" ht="13">
      <c r="A144" s="185" t="str">
        <f t="shared" si="28"/>
        <v/>
      </c>
      <c r="B144" s="258" t="str">
        <f t="shared" si="29"/>
        <v/>
      </c>
      <c r="C144" s="259"/>
      <c r="D144" s="185">
        <v>110</v>
      </c>
      <c r="E144" s="185" t="str">
        <f t="shared" si="30"/>
        <v/>
      </c>
      <c r="F144" s="6"/>
      <c r="G144" s="6"/>
      <c r="H144" s="6"/>
      <c r="I144" s="6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85" t="str">
        <f t="shared" si="27"/>
        <v/>
      </c>
      <c r="W144" s="8"/>
      <c r="X144" s="6"/>
      <c r="Y144" s="336"/>
      <c r="Z144" s="6"/>
      <c r="AA144" s="6"/>
      <c r="AB144" s="6"/>
      <c r="AC144" s="261" t="str">
        <f t="shared" si="31"/>
        <v/>
      </c>
      <c r="AD144" s="28" t="str">
        <f t="shared" si="32"/>
        <v/>
      </c>
      <c r="AE144" s="26" t="str">
        <f>UPPER(IF($U144="","",IF(COUNTIF($AE$34:$AE143,$U144)&lt;1,$U144,"")))</f>
        <v/>
      </c>
      <c r="AF144" s="133" t="str">
        <f t="shared" si="33"/>
        <v/>
      </c>
      <c r="AG144" s="269"/>
      <c r="AH144" s="263" t="str">
        <f t="shared" si="34"/>
        <v/>
      </c>
      <c r="AI144" s="262" t="str">
        <f t="shared" si="35"/>
        <v/>
      </c>
      <c r="AK144" s="185"/>
      <c r="AL144" s="259" t="str">
        <f t="shared" si="36"/>
        <v/>
      </c>
      <c r="AM144" s="132" t="str">
        <f t="shared" si="37"/>
        <v/>
      </c>
      <c r="AN144" s="132" t="str">
        <f t="shared" si="38"/>
        <v/>
      </c>
      <c r="AO144" s="132" t="str">
        <f t="shared" si="39"/>
        <v/>
      </c>
      <c r="AP144" s="132" t="str">
        <f t="shared" si="40"/>
        <v/>
      </c>
      <c r="AQ144" s="132" t="str">
        <f t="shared" si="41"/>
        <v/>
      </c>
      <c r="AR144" s="135" t="str">
        <f t="shared" si="42"/>
        <v/>
      </c>
      <c r="AS144" s="135" t="str">
        <f t="shared" si="43"/>
        <v/>
      </c>
      <c r="AT144" s="135" t="str">
        <f t="shared" si="44"/>
        <v/>
      </c>
    </row>
    <row r="145" spans="1:46" s="260" customFormat="1" ht="13">
      <c r="A145" s="185" t="str">
        <f t="shared" si="28"/>
        <v/>
      </c>
      <c r="B145" s="258" t="str">
        <f t="shared" si="29"/>
        <v/>
      </c>
      <c r="C145" s="259"/>
      <c r="D145" s="185">
        <v>111</v>
      </c>
      <c r="E145" s="185" t="str">
        <f t="shared" si="30"/>
        <v/>
      </c>
      <c r="F145" s="6"/>
      <c r="G145" s="6"/>
      <c r="H145" s="6"/>
      <c r="I145" s="6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85" t="str">
        <f t="shared" si="27"/>
        <v/>
      </c>
      <c r="W145" s="8"/>
      <c r="X145" s="6"/>
      <c r="Y145" s="336"/>
      <c r="Z145" s="6"/>
      <c r="AA145" s="6"/>
      <c r="AB145" s="6"/>
      <c r="AC145" s="261" t="str">
        <f t="shared" si="31"/>
        <v/>
      </c>
      <c r="AD145" s="28" t="str">
        <f t="shared" si="32"/>
        <v/>
      </c>
      <c r="AE145" s="26" t="str">
        <f>UPPER(IF($U145="","",IF(COUNTIF($AE$34:$AE144,$U145)&lt;1,$U145,"")))</f>
        <v/>
      </c>
      <c r="AF145" s="133" t="str">
        <f t="shared" si="33"/>
        <v/>
      </c>
      <c r="AG145" s="269"/>
      <c r="AH145" s="263" t="str">
        <f t="shared" si="34"/>
        <v/>
      </c>
      <c r="AI145" s="262" t="str">
        <f t="shared" si="35"/>
        <v/>
      </c>
      <c r="AK145" s="185"/>
      <c r="AL145" s="259" t="str">
        <f t="shared" si="36"/>
        <v/>
      </c>
      <c r="AM145" s="132" t="str">
        <f t="shared" si="37"/>
        <v/>
      </c>
      <c r="AN145" s="132" t="str">
        <f t="shared" si="38"/>
        <v/>
      </c>
      <c r="AO145" s="132" t="str">
        <f t="shared" si="39"/>
        <v/>
      </c>
      <c r="AP145" s="132" t="str">
        <f t="shared" si="40"/>
        <v/>
      </c>
      <c r="AQ145" s="132" t="str">
        <f t="shared" si="41"/>
        <v/>
      </c>
      <c r="AR145" s="135" t="str">
        <f t="shared" si="42"/>
        <v/>
      </c>
      <c r="AS145" s="135" t="str">
        <f t="shared" si="43"/>
        <v/>
      </c>
      <c r="AT145" s="135" t="str">
        <f t="shared" si="44"/>
        <v/>
      </c>
    </row>
    <row r="146" spans="1:46" s="260" customFormat="1" ht="13">
      <c r="A146" s="185" t="str">
        <f t="shared" si="28"/>
        <v/>
      </c>
      <c r="B146" s="258" t="str">
        <f t="shared" si="29"/>
        <v/>
      </c>
      <c r="C146" s="259"/>
      <c r="D146" s="185">
        <v>112</v>
      </c>
      <c r="E146" s="185" t="str">
        <f t="shared" si="30"/>
        <v/>
      </c>
      <c r="F146" s="6"/>
      <c r="G146" s="6"/>
      <c r="H146" s="6"/>
      <c r="I146" s="6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185" t="str">
        <f t="shared" si="27"/>
        <v/>
      </c>
      <c r="W146" s="8"/>
      <c r="X146" s="6"/>
      <c r="Y146" s="336"/>
      <c r="Z146" s="6"/>
      <c r="AA146" s="6"/>
      <c r="AB146" s="6"/>
      <c r="AC146" s="261" t="str">
        <f t="shared" si="31"/>
        <v/>
      </c>
      <c r="AD146" s="28" t="str">
        <f t="shared" si="32"/>
        <v/>
      </c>
      <c r="AE146" s="26" t="str">
        <f>UPPER(IF($U146="","",IF(COUNTIF($AE$34:$AE145,$U146)&lt;1,$U146,"")))</f>
        <v/>
      </c>
      <c r="AF146" s="133" t="str">
        <f t="shared" si="33"/>
        <v/>
      </c>
      <c r="AG146" s="269"/>
      <c r="AH146" s="263" t="str">
        <f t="shared" si="34"/>
        <v/>
      </c>
      <c r="AI146" s="262" t="str">
        <f t="shared" si="35"/>
        <v/>
      </c>
      <c r="AK146" s="185"/>
      <c r="AL146" s="259" t="str">
        <f t="shared" si="36"/>
        <v/>
      </c>
      <c r="AM146" s="132" t="str">
        <f t="shared" si="37"/>
        <v/>
      </c>
      <c r="AN146" s="132" t="str">
        <f t="shared" si="38"/>
        <v/>
      </c>
      <c r="AO146" s="132" t="str">
        <f t="shared" si="39"/>
        <v/>
      </c>
      <c r="AP146" s="132" t="str">
        <f t="shared" si="40"/>
        <v/>
      </c>
      <c r="AQ146" s="132" t="str">
        <f t="shared" si="41"/>
        <v/>
      </c>
      <c r="AR146" s="135" t="str">
        <f t="shared" si="42"/>
        <v/>
      </c>
      <c r="AS146" s="135" t="str">
        <f t="shared" si="43"/>
        <v/>
      </c>
      <c r="AT146" s="135" t="str">
        <f t="shared" si="44"/>
        <v/>
      </c>
    </row>
    <row r="147" spans="1:46" s="260" customFormat="1" ht="13">
      <c r="A147" s="185" t="str">
        <f t="shared" si="28"/>
        <v/>
      </c>
      <c r="B147" s="258" t="str">
        <f t="shared" si="29"/>
        <v/>
      </c>
      <c r="C147" s="259"/>
      <c r="D147" s="185">
        <v>113</v>
      </c>
      <c r="E147" s="185" t="str">
        <f t="shared" si="30"/>
        <v/>
      </c>
      <c r="F147" s="6"/>
      <c r="G147" s="6"/>
      <c r="H147" s="6"/>
      <c r="I147" s="6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185" t="str">
        <f t="shared" ref="V147:V210" si="45">IF(U147="","",IF(COUNTIF(U$35:U$1035,$U147)&lt;4,"每隊最少4人",IF(COUNTIF(U$35:U$1035,U147)&gt;6,"每隊最多6人",COUNTIF(U$35:U$1035,U147))))</f>
        <v/>
      </c>
      <c r="W147" s="8"/>
      <c r="X147" s="6"/>
      <c r="Y147" s="336"/>
      <c r="Z147" s="6"/>
      <c r="AA147" s="6"/>
      <c r="AB147" s="6"/>
      <c r="AC147" s="261" t="str">
        <f t="shared" si="31"/>
        <v/>
      </c>
      <c r="AD147" s="28" t="str">
        <f t="shared" si="32"/>
        <v/>
      </c>
      <c r="AE147" s="26" t="str">
        <f>UPPER(IF($U147="","",IF(COUNTIF($AE$34:$AE146,$U147)&lt;1,$U147,"")))</f>
        <v/>
      </c>
      <c r="AF147" s="133" t="str">
        <f t="shared" si="33"/>
        <v/>
      </c>
      <c r="AG147" s="269"/>
      <c r="AH147" s="263" t="str">
        <f t="shared" si="34"/>
        <v/>
      </c>
      <c r="AI147" s="262" t="str">
        <f t="shared" si="35"/>
        <v/>
      </c>
      <c r="AK147" s="185"/>
      <c r="AL147" s="259" t="str">
        <f t="shared" si="36"/>
        <v/>
      </c>
      <c r="AM147" s="132" t="str">
        <f t="shared" si="37"/>
        <v/>
      </c>
      <c r="AN147" s="132" t="str">
        <f t="shared" si="38"/>
        <v/>
      </c>
      <c r="AO147" s="132" t="str">
        <f t="shared" si="39"/>
        <v/>
      </c>
      <c r="AP147" s="132" t="str">
        <f t="shared" si="40"/>
        <v/>
      </c>
      <c r="AQ147" s="132" t="str">
        <f t="shared" si="41"/>
        <v/>
      </c>
      <c r="AR147" s="135" t="str">
        <f t="shared" si="42"/>
        <v/>
      </c>
      <c r="AS147" s="135" t="str">
        <f t="shared" si="43"/>
        <v/>
      </c>
      <c r="AT147" s="135" t="str">
        <f t="shared" si="44"/>
        <v/>
      </c>
    </row>
    <row r="148" spans="1:46" s="260" customFormat="1" ht="13">
      <c r="A148" s="185" t="str">
        <f t="shared" si="28"/>
        <v/>
      </c>
      <c r="B148" s="258" t="str">
        <f t="shared" si="29"/>
        <v/>
      </c>
      <c r="C148" s="259"/>
      <c r="D148" s="185">
        <v>114</v>
      </c>
      <c r="E148" s="185" t="str">
        <f t="shared" si="30"/>
        <v/>
      </c>
      <c r="F148" s="6"/>
      <c r="G148" s="6"/>
      <c r="H148" s="6"/>
      <c r="I148" s="6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85" t="str">
        <f t="shared" si="45"/>
        <v/>
      </c>
      <c r="W148" s="8"/>
      <c r="X148" s="6"/>
      <c r="Y148" s="336"/>
      <c r="Z148" s="6"/>
      <c r="AA148" s="6"/>
      <c r="AB148" s="6"/>
      <c r="AC148" s="261" t="str">
        <f t="shared" si="31"/>
        <v/>
      </c>
      <c r="AD148" s="28" t="str">
        <f t="shared" si="32"/>
        <v/>
      </c>
      <c r="AE148" s="26" t="str">
        <f>UPPER(IF($U148="","",IF(COUNTIF($AE$34:$AE147,$U148)&lt;1,$U148,"")))</f>
        <v/>
      </c>
      <c r="AF148" s="133" t="str">
        <f t="shared" si="33"/>
        <v/>
      </c>
      <c r="AG148" s="269"/>
      <c r="AH148" s="263" t="str">
        <f t="shared" si="34"/>
        <v/>
      </c>
      <c r="AI148" s="262" t="str">
        <f t="shared" si="35"/>
        <v/>
      </c>
      <c r="AK148" s="185"/>
      <c r="AL148" s="259" t="str">
        <f t="shared" si="36"/>
        <v/>
      </c>
      <c r="AM148" s="132" t="str">
        <f t="shared" si="37"/>
        <v/>
      </c>
      <c r="AN148" s="132" t="str">
        <f t="shared" si="38"/>
        <v/>
      </c>
      <c r="AO148" s="132" t="str">
        <f t="shared" si="39"/>
        <v/>
      </c>
      <c r="AP148" s="132" t="str">
        <f t="shared" si="40"/>
        <v/>
      </c>
      <c r="AQ148" s="132" t="str">
        <f t="shared" si="41"/>
        <v/>
      </c>
      <c r="AR148" s="135" t="str">
        <f t="shared" si="42"/>
        <v/>
      </c>
      <c r="AS148" s="135" t="str">
        <f t="shared" si="43"/>
        <v/>
      </c>
      <c r="AT148" s="135" t="str">
        <f t="shared" si="44"/>
        <v/>
      </c>
    </row>
    <row r="149" spans="1:46" s="260" customFormat="1" ht="13">
      <c r="A149" s="185" t="str">
        <f t="shared" si="28"/>
        <v/>
      </c>
      <c r="B149" s="258" t="str">
        <f t="shared" si="29"/>
        <v/>
      </c>
      <c r="C149" s="259"/>
      <c r="D149" s="185">
        <v>115</v>
      </c>
      <c r="E149" s="185" t="str">
        <f t="shared" si="30"/>
        <v/>
      </c>
      <c r="F149" s="6"/>
      <c r="G149" s="6"/>
      <c r="H149" s="6"/>
      <c r="I149" s="6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85" t="str">
        <f t="shared" si="45"/>
        <v/>
      </c>
      <c r="W149" s="8"/>
      <c r="X149" s="6"/>
      <c r="Y149" s="336"/>
      <c r="Z149" s="6"/>
      <c r="AA149" s="6"/>
      <c r="AB149" s="6"/>
      <c r="AC149" s="261" t="str">
        <f t="shared" si="31"/>
        <v/>
      </c>
      <c r="AD149" s="28" t="str">
        <f t="shared" si="32"/>
        <v/>
      </c>
      <c r="AE149" s="26" t="str">
        <f>UPPER(IF($U149="","",IF(COUNTIF($AE$34:$AE148,$U149)&lt;1,$U149,"")))</f>
        <v/>
      </c>
      <c r="AF149" s="133" t="str">
        <f t="shared" si="33"/>
        <v/>
      </c>
      <c r="AG149" s="269"/>
      <c r="AH149" s="263" t="str">
        <f t="shared" si="34"/>
        <v/>
      </c>
      <c r="AI149" s="262" t="str">
        <f t="shared" si="35"/>
        <v/>
      </c>
      <c r="AK149" s="185"/>
      <c r="AL149" s="259" t="str">
        <f t="shared" si="36"/>
        <v/>
      </c>
      <c r="AM149" s="132" t="str">
        <f t="shared" si="37"/>
        <v/>
      </c>
      <c r="AN149" s="132" t="str">
        <f t="shared" si="38"/>
        <v/>
      </c>
      <c r="AO149" s="132" t="str">
        <f t="shared" si="39"/>
        <v/>
      </c>
      <c r="AP149" s="132" t="str">
        <f t="shared" si="40"/>
        <v/>
      </c>
      <c r="AQ149" s="132" t="str">
        <f t="shared" si="41"/>
        <v/>
      </c>
      <c r="AR149" s="135" t="str">
        <f t="shared" si="42"/>
        <v/>
      </c>
      <c r="AS149" s="135" t="str">
        <f t="shared" si="43"/>
        <v/>
      </c>
      <c r="AT149" s="135" t="str">
        <f t="shared" si="44"/>
        <v/>
      </c>
    </row>
    <row r="150" spans="1:46" s="260" customFormat="1" ht="13">
      <c r="A150" s="185" t="str">
        <f t="shared" si="28"/>
        <v/>
      </c>
      <c r="B150" s="258" t="str">
        <f t="shared" si="29"/>
        <v/>
      </c>
      <c r="C150" s="259"/>
      <c r="D150" s="185">
        <v>116</v>
      </c>
      <c r="E150" s="185" t="str">
        <f t="shared" si="30"/>
        <v/>
      </c>
      <c r="F150" s="6"/>
      <c r="G150" s="6"/>
      <c r="H150" s="6"/>
      <c r="I150" s="6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85" t="str">
        <f t="shared" si="45"/>
        <v/>
      </c>
      <c r="W150" s="8"/>
      <c r="X150" s="6"/>
      <c r="Y150" s="336"/>
      <c r="Z150" s="6"/>
      <c r="AA150" s="6"/>
      <c r="AB150" s="6"/>
      <c r="AC150" s="261" t="str">
        <f t="shared" si="31"/>
        <v/>
      </c>
      <c r="AD150" s="28" t="str">
        <f t="shared" si="32"/>
        <v/>
      </c>
      <c r="AE150" s="26" t="str">
        <f>UPPER(IF($U150="","",IF(COUNTIF($AE$34:$AE149,$U150)&lt;1,$U150,"")))</f>
        <v/>
      </c>
      <c r="AF150" s="133" t="str">
        <f t="shared" si="33"/>
        <v/>
      </c>
      <c r="AG150" s="269"/>
      <c r="AH150" s="263" t="str">
        <f t="shared" si="34"/>
        <v/>
      </c>
      <c r="AI150" s="262" t="str">
        <f t="shared" si="35"/>
        <v/>
      </c>
      <c r="AK150" s="185"/>
      <c r="AL150" s="259" t="str">
        <f t="shared" si="36"/>
        <v/>
      </c>
      <c r="AM150" s="132" t="str">
        <f t="shared" si="37"/>
        <v/>
      </c>
      <c r="AN150" s="132" t="str">
        <f t="shared" si="38"/>
        <v/>
      </c>
      <c r="AO150" s="132" t="str">
        <f t="shared" si="39"/>
        <v/>
      </c>
      <c r="AP150" s="132" t="str">
        <f t="shared" si="40"/>
        <v/>
      </c>
      <c r="AQ150" s="132" t="str">
        <f t="shared" si="41"/>
        <v/>
      </c>
      <c r="AR150" s="135" t="str">
        <f t="shared" si="42"/>
        <v/>
      </c>
      <c r="AS150" s="135" t="str">
        <f t="shared" si="43"/>
        <v/>
      </c>
      <c r="AT150" s="135" t="str">
        <f t="shared" si="44"/>
        <v/>
      </c>
    </row>
    <row r="151" spans="1:46" s="260" customFormat="1" ht="13">
      <c r="A151" s="185" t="str">
        <f t="shared" si="28"/>
        <v/>
      </c>
      <c r="B151" s="258" t="str">
        <f t="shared" si="29"/>
        <v/>
      </c>
      <c r="C151" s="259"/>
      <c r="D151" s="185">
        <v>117</v>
      </c>
      <c r="E151" s="185" t="str">
        <f t="shared" si="30"/>
        <v/>
      </c>
      <c r="F151" s="6"/>
      <c r="G151" s="6"/>
      <c r="H151" s="6"/>
      <c r="I151" s="6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185" t="str">
        <f t="shared" si="45"/>
        <v/>
      </c>
      <c r="W151" s="8"/>
      <c r="X151" s="6"/>
      <c r="Y151" s="336"/>
      <c r="Z151" s="6"/>
      <c r="AA151" s="6"/>
      <c r="AB151" s="6"/>
      <c r="AC151" s="261" t="str">
        <f t="shared" si="31"/>
        <v/>
      </c>
      <c r="AD151" s="28" t="str">
        <f t="shared" si="32"/>
        <v/>
      </c>
      <c r="AE151" s="26" t="str">
        <f>UPPER(IF($U151="","",IF(COUNTIF($AE$34:$AE150,$U151)&lt;1,$U151,"")))</f>
        <v/>
      </c>
      <c r="AF151" s="133" t="str">
        <f t="shared" si="33"/>
        <v/>
      </c>
      <c r="AG151" s="269"/>
      <c r="AH151" s="263" t="str">
        <f t="shared" si="34"/>
        <v/>
      </c>
      <c r="AI151" s="262" t="str">
        <f t="shared" si="35"/>
        <v/>
      </c>
      <c r="AK151" s="185"/>
      <c r="AL151" s="259" t="str">
        <f t="shared" si="36"/>
        <v/>
      </c>
      <c r="AM151" s="132" t="str">
        <f t="shared" si="37"/>
        <v/>
      </c>
      <c r="AN151" s="132" t="str">
        <f t="shared" si="38"/>
        <v/>
      </c>
      <c r="AO151" s="132" t="str">
        <f t="shared" si="39"/>
        <v/>
      </c>
      <c r="AP151" s="132" t="str">
        <f t="shared" si="40"/>
        <v/>
      </c>
      <c r="AQ151" s="132" t="str">
        <f t="shared" si="41"/>
        <v/>
      </c>
      <c r="AR151" s="135" t="str">
        <f t="shared" si="42"/>
        <v/>
      </c>
      <c r="AS151" s="135" t="str">
        <f t="shared" si="43"/>
        <v/>
      </c>
      <c r="AT151" s="135" t="str">
        <f t="shared" si="44"/>
        <v/>
      </c>
    </row>
    <row r="152" spans="1:46" s="260" customFormat="1" ht="13">
      <c r="A152" s="185" t="str">
        <f t="shared" si="28"/>
        <v/>
      </c>
      <c r="B152" s="258" t="str">
        <f t="shared" si="29"/>
        <v/>
      </c>
      <c r="C152" s="259"/>
      <c r="D152" s="185">
        <v>118</v>
      </c>
      <c r="E152" s="185" t="str">
        <f t="shared" si="30"/>
        <v/>
      </c>
      <c r="F152" s="6"/>
      <c r="G152" s="6"/>
      <c r="H152" s="6"/>
      <c r="I152" s="6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85" t="str">
        <f t="shared" si="45"/>
        <v/>
      </c>
      <c r="W152" s="8"/>
      <c r="X152" s="6"/>
      <c r="Y152" s="336"/>
      <c r="Z152" s="6"/>
      <c r="AA152" s="6"/>
      <c r="AB152" s="6"/>
      <c r="AC152" s="261" t="str">
        <f t="shared" si="31"/>
        <v/>
      </c>
      <c r="AD152" s="28" t="str">
        <f t="shared" si="32"/>
        <v/>
      </c>
      <c r="AE152" s="26" t="str">
        <f>UPPER(IF($U152="","",IF(COUNTIF($AE$34:$AE151,$U152)&lt;1,$U152,"")))</f>
        <v/>
      </c>
      <c r="AF152" s="133" t="str">
        <f t="shared" si="33"/>
        <v/>
      </c>
      <c r="AG152" s="269"/>
      <c r="AH152" s="263" t="str">
        <f t="shared" si="34"/>
        <v/>
      </c>
      <c r="AI152" s="262" t="str">
        <f t="shared" si="35"/>
        <v/>
      </c>
      <c r="AK152" s="185"/>
      <c r="AL152" s="259" t="str">
        <f t="shared" si="36"/>
        <v/>
      </c>
      <c r="AM152" s="132" t="str">
        <f t="shared" si="37"/>
        <v/>
      </c>
      <c r="AN152" s="132" t="str">
        <f t="shared" si="38"/>
        <v/>
      </c>
      <c r="AO152" s="132" t="str">
        <f t="shared" si="39"/>
        <v/>
      </c>
      <c r="AP152" s="132" t="str">
        <f t="shared" si="40"/>
        <v/>
      </c>
      <c r="AQ152" s="132" t="str">
        <f t="shared" si="41"/>
        <v/>
      </c>
      <c r="AR152" s="135" t="str">
        <f t="shared" si="42"/>
        <v/>
      </c>
      <c r="AS152" s="135" t="str">
        <f t="shared" si="43"/>
        <v/>
      </c>
      <c r="AT152" s="135" t="str">
        <f t="shared" si="44"/>
        <v/>
      </c>
    </row>
    <row r="153" spans="1:46" s="260" customFormat="1" ht="13">
      <c r="A153" s="185" t="str">
        <f t="shared" si="28"/>
        <v/>
      </c>
      <c r="B153" s="258" t="str">
        <f t="shared" si="29"/>
        <v/>
      </c>
      <c r="C153" s="259"/>
      <c r="D153" s="185">
        <v>119</v>
      </c>
      <c r="E153" s="185" t="str">
        <f t="shared" si="30"/>
        <v/>
      </c>
      <c r="F153" s="6"/>
      <c r="G153" s="6"/>
      <c r="H153" s="6"/>
      <c r="I153" s="6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85" t="str">
        <f t="shared" si="45"/>
        <v/>
      </c>
      <c r="W153" s="8"/>
      <c r="X153" s="6"/>
      <c r="Y153" s="336"/>
      <c r="Z153" s="6"/>
      <c r="AA153" s="6"/>
      <c r="AB153" s="6"/>
      <c r="AC153" s="261" t="str">
        <f t="shared" si="31"/>
        <v/>
      </c>
      <c r="AD153" s="28" t="str">
        <f t="shared" si="32"/>
        <v/>
      </c>
      <c r="AE153" s="26" t="str">
        <f>UPPER(IF($U153="","",IF(COUNTIF($AE$34:$AE152,$U153)&lt;1,$U153,"")))</f>
        <v/>
      </c>
      <c r="AF153" s="133" t="str">
        <f t="shared" si="33"/>
        <v/>
      </c>
      <c r="AG153" s="269"/>
      <c r="AH153" s="263" t="str">
        <f t="shared" si="34"/>
        <v/>
      </c>
      <c r="AI153" s="262" t="str">
        <f t="shared" si="35"/>
        <v/>
      </c>
      <c r="AK153" s="185"/>
      <c r="AL153" s="259" t="str">
        <f t="shared" si="36"/>
        <v/>
      </c>
      <c r="AM153" s="132" t="str">
        <f t="shared" si="37"/>
        <v/>
      </c>
      <c r="AN153" s="132" t="str">
        <f t="shared" si="38"/>
        <v/>
      </c>
      <c r="AO153" s="132" t="str">
        <f t="shared" si="39"/>
        <v/>
      </c>
      <c r="AP153" s="132" t="str">
        <f t="shared" si="40"/>
        <v/>
      </c>
      <c r="AQ153" s="132" t="str">
        <f t="shared" si="41"/>
        <v/>
      </c>
      <c r="AR153" s="135" t="str">
        <f t="shared" si="42"/>
        <v/>
      </c>
      <c r="AS153" s="135" t="str">
        <f t="shared" si="43"/>
        <v/>
      </c>
      <c r="AT153" s="135" t="str">
        <f t="shared" si="44"/>
        <v/>
      </c>
    </row>
    <row r="154" spans="1:46" s="260" customFormat="1" ht="13">
      <c r="A154" s="185" t="str">
        <f t="shared" si="28"/>
        <v/>
      </c>
      <c r="B154" s="258" t="str">
        <f t="shared" si="29"/>
        <v/>
      </c>
      <c r="C154" s="259"/>
      <c r="D154" s="185">
        <v>120</v>
      </c>
      <c r="E154" s="185" t="str">
        <f t="shared" si="30"/>
        <v/>
      </c>
      <c r="F154" s="6"/>
      <c r="G154" s="6"/>
      <c r="H154" s="6"/>
      <c r="I154" s="6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85" t="str">
        <f t="shared" si="45"/>
        <v/>
      </c>
      <c r="W154" s="8"/>
      <c r="X154" s="6"/>
      <c r="Y154" s="336"/>
      <c r="Z154" s="6"/>
      <c r="AA154" s="6"/>
      <c r="AB154" s="6"/>
      <c r="AC154" s="261" t="str">
        <f t="shared" si="31"/>
        <v/>
      </c>
      <c r="AD154" s="28" t="str">
        <f t="shared" si="32"/>
        <v/>
      </c>
      <c r="AE154" s="26" t="str">
        <f>UPPER(IF($U154="","",IF(COUNTIF($AE$34:$AE153,$U154)&lt;1,$U154,"")))</f>
        <v/>
      </c>
      <c r="AF154" s="133" t="str">
        <f t="shared" si="33"/>
        <v/>
      </c>
      <c r="AG154" s="269"/>
      <c r="AH154" s="263" t="str">
        <f t="shared" si="34"/>
        <v/>
      </c>
      <c r="AI154" s="262" t="str">
        <f t="shared" si="35"/>
        <v/>
      </c>
      <c r="AK154" s="185"/>
      <c r="AL154" s="259" t="str">
        <f t="shared" si="36"/>
        <v/>
      </c>
      <c r="AM154" s="132" t="str">
        <f t="shared" si="37"/>
        <v/>
      </c>
      <c r="AN154" s="132" t="str">
        <f t="shared" si="38"/>
        <v/>
      </c>
      <c r="AO154" s="132" t="str">
        <f t="shared" si="39"/>
        <v/>
      </c>
      <c r="AP154" s="132" t="str">
        <f t="shared" si="40"/>
        <v/>
      </c>
      <c r="AQ154" s="132" t="str">
        <f t="shared" si="41"/>
        <v/>
      </c>
      <c r="AR154" s="135" t="str">
        <f t="shared" si="42"/>
        <v/>
      </c>
      <c r="AS154" s="135" t="str">
        <f t="shared" si="43"/>
        <v/>
      </c>
      <c r="AT154" s="135" t="str">
        <f t="shared" si="44"/>
        <v/>
      </c>
    </row>
    <row r="155" spans="1:46" s="260" customFormat="1" ht="13">
      <c r="A155" s="185" t="str">
        <f t="shared" si="28"/>
        <v/>
      </c>
      <c r="B155" s="258" t="str">
        <f t="shared" si="29"/>
        <v/>
      </c>
      <c r="C155" s="259"/>
      <c r="D155" s="185">
        <v>121</v>
      </c>
      <c r="E155" s="185" t="str">
        <f t="shared" si="30"/>
        <v/>
      </c>
      <c r="F155" s="6"/>
      <c r="G155" s="6"/>
      <c r="H155" s="6"/>
      <c r="I155" s="6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185" t="str">
        <f t="shared" si="45"/>
        <v/>
      </c>
      <c r="W155" s="8"/>
      <c r="X155" s="6"/>
      <c r="Y155" s="336"/>
      <c r="Z155" s="6"/>
      <c r="AA155" s="6"/>
      <c r="AB155" s="6"/>
      <c r="AC155" s="261" t="str">
        <f t="shared" si="31"/>
        <v/>
      </c>
      <c r="AD155" s="28" t="str">
        <f t="shared" si="32"/>
        <v/>
      </c>
      <c r="AE155" s="26" t="str">
        <f>UPPER(IF($U155="","",IF(COUNTIF($AE$34:$AE154,$U155)&lt;1,$U155,"")))</f>
        <v/>
      </c>
      <c r="AF155" s="133" t="str">
        <f t="shared" si="33"/>
        <v/>
      </c>
      <c r="AG155" s="269"/>
      <c r="AH155" s="263" t="str">
        <f t="shared" si="34"/>
        <v/>
      </c>
      <c r="AI155" s="262" t="str">
        <f t="shared" si="35"/>
        <v/>
      </c>
      <c r="AK155" s="185"/>
      <c r="AL155" s="259" t="str">
        <f t="shared" si="36"/>
        <v/>
      </c>
      <c r="AM155" s="132" t="str">
        <f t="shared" si="37"/>
        <v/>
      </c>
      <c r="AN155" s="132" t="str">
        <f t="shared" si="38"/>
        <v/>
      </c>
      <c r="AO155" s="132" t="str">
        <f t="shared" si="39"/>
        <v/>
      </c>
      <c r="AP155" s="132" t="str">
        <f t="shared" si="40"/>
        <v/>
      </c>
      <c r="AQ155" s="132" t="str">
        <f t="shared" si="41"/>
        <v/>
      </c>
      <c r="AR155" s="135" t="str">
        <f t="shared" si="42"/>
        <v/>
      </c>
      <c r="AS155" s="135" t="str">
        <f t="shared" si="43"/>
        <v/>
      </c>
      <c r="AT155" s="135" t="str">
        <f t="shared" si="44"/>
        <v/>
      </c>
    </row>
    <row r="156" spans="1:46" s="260" customFormat="1" ht="13">
      <c r="A156" s="185" t="str">
        <f t="shared" si="28"/>
        <v/>
      </c>
      <c r="B156" s="258" t="str">
        <f t="shared" si="29"/>
        <v/>
      </c>
      <c r="C156" s="259"/>
      <c r="D156" s="185">
        <v>122</v>
      </c>
      <c r="E156" s="185" t="str">
        <f t="shared" si="30"/>
        <v/>
      </c>
      <c r="F156" s="6"/>
      <c r="G156" s="6"/>
      <c r="H156" s="6"/>
      <c r="I156" s="6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85" t="str">
        <f t="shared" si="45"/>
        <v/>
      </c>
      <c r="W156" s="8"/>
      <c r="X156" s="6"/>
      <c r="Y156" s="336"/>
      <c r="Z156" s="6"/>
      <c r="AA156" s="6"/>
      <c r="AB156" s="6"/>
      <c r="AC156" s="261" t="str">
        <f t="shared" si="31"/>
        <v/>
      </c>
      <c r="AD156" s="28" t="str">
        <f t="shared" si="32"/>
        <v/>
      </c>
      <c r="AE156" s="26" t="str">
        <f>UPPER(IF($U156="","",IF(COUNTIF($AE$34:$AE155,$U156)&lt;1,$U156,"")))</f>
        <v/>
      </c>
      <c r="AF156" s="133" t="str">
        <f t="shared" si="33"/>
        <v/>
      </c>
      <c r="AG156" s="269"/>
      <c r="AH156" s="263" t="str">
        <f t="shared" si="34"/>
        <v/>
      </c>
      <c r="AI156" s="262" t="str">
        <f t="shared" si="35"/>
        <v/>
      </c>
      <c r="AK156" s="185"/>
      <c r="AL156" s="259" t="str">
        <f t="shared" si="36"/>
        <v/>
      </c>
      <c r="AM156" s="132" t="str">
        <f t="shared" si="37"/>
        <v/>
      </c>
      <c r="AN156" s="132" t="str">
        <f t="shared" si="38"/>
        <v/>
      </c>
      <c r="AO156" s="132" t="str">
        <f t="shared" si="39"/>
        <v/>
      </c>
      <c r="AP156" s="132" t="str">
        <f t="shared" si="40"/>
        <v/>
      </c>
      <c r="AQ156" s="132" t="str">
        <f t="shared" si="41"/>
        <v/>
      </c>
      <c r="AR156" s="135" t="str">
        <f t="shared" si="42"/>
        <v/>
      </c>
      <c r="AS156" s="135" t="str">
        <f t="shared" si="43"/>
        <v/>
      </c>
      <c r="AT156" s="135" t="str">
        <f t="shared" si="44"/>
        <v/>
      </c>
    </row>
    <row r="157" spans="1:46" s="260" customFormat="1" ht="13">
      <c r="A157" s="185" t="str">
        <f t="shared" si="28"/>
        <v/>
      </c>
      <c r="B157" s="258" t="str">
        <f t="shared" si="29"/>
        <v/>
      </c>
      <c r="C157" s="259"/>
      <c r="D157" s="185">
        <v>123</v>
      </c>
      <c r="E157" s="185" t="str">
        <f t="shared" si="30"/>
        <v/>
      </c>
      <c r="F157" s="6"/>
      <c r="G157" s="6"/>
      <c r="H157" s="6"/>
      <c r="I157" s="6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85" t="str">
        <f t="shared" si="45"/>
        <v/>
      </c>
      <c r="W157" s="8"/>
      <c r="X157" s="6"/>
      <c r="Y157" s="336"/>
      <c r="Z157" s="6"/>
      <c r="AA157" s="6"/>
      <c r="AB157" s="6"/>
      <c r="AC157" s="261" t="str">
        <f t="shared" si="31"/>
        <v/>
      </c>
      <c r="AD157" s="28" t="str">
        <f t="shared" si="32"/>
        <v/>
      </c>
      <c r="AE157" s="26" t="str">
        <f>UPPER(IF($U157="","",IF(COUNTIF($AE$34:$AE156,$U157)&lt;1,$U157,"")))</f>
        <v/>
      </c>
      <c r="AF157" s="133" t="str">
        <f t="shared" si="33"/>
        <v/>
      </c>
      <c r="AG157" s="269"/>
      <c r="AH157" s="263" t="str">
        <f t="shared" si="34"/>
        <v/>
      </c>
      <c r="AI157" s="262" t="str">
        <f t="shared" si="35"/>
        <v/>
      </c>
      <c r="AK157" s="185"/>
      <c r="AL157" s="259" t="str">
        <f t="shared" si="36"/>
        <v/>
      </c>
      <c r="AM157" s="132" t="str">
        <f t="shared" si="37"/>
        <v/>
      </c>
      <c r="AN157" s="132" t="str">
        <f t="shared" si="38"/>
        <v/>
      </c>
      <c r="AO157" s="132" t="str">
        <f t="shared" si="39"/>
        <v/>
      </c>
      <c r="AP157" s="132" t="str">
        <f t="shared" si="40"/>
        <v/>
      </c>
      <c r="AQ157" s="132" t="str">
        <f t="shared" si="41"/>
        <v/>
      </c>
      <c r="AR157" s="135" t="str">
        <f t="shared" si="42"/>
        <v/>
      </c>
      <c r="AS157" s="135" t="str">
        <f t="shared" si="43"/>
        <v/>
      </c>
      <c r="AT157" s="135" t="str">
        <f t="shared" si="44"/>
        <v/>
      </c>
    </row>
    <row r="158" spans="1:46" s="260" customFormat="1" ht="13">
      <c r="A158" s="185" t="str">
        <f t="shared" si="28"/>
        <v/>
      </c>
      <c r="B158" s="258" t="str">
        <f t="shared" si="29"/>
        <v/>
      </c>
      <c r="C158" s="259"/>
      <c r="D158" s="185">
        <v>124</v>
      </c>
      <c r="E158" s="185" t="str">
        <f t="shared" si="30"/>
        <v/>
      </c>
      <c r="F158" s="6"/>
      <c r="G158" s="6"/>
      <c r="H158" s="6"/>
      <c r="I158" s="6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85" t="str">
        <f t="shared" si="45"/>
        <v/>
      </c>
      <c r="W158" s="8"/>
      <c r="X158" s="6"/>
      <c r="Y158" s="336"/>
      <c r="Z158" s="6"/>
      <c r="AA158" s="6"/>
      <c r="AB158" s="6"/>
      <c r="AC158" s="261" t="str">
        <f t="shared" si="31"/>
        <v/>
      </c>
      <c r="AD158" s="28" t="str">
        <f t="shared" si="32"/>
        <v/>
      </c>
      <c r="AE158" s="26" t="str">
        <f>UPPER(IF($U158="","",IF(COUNTIF($AE$34:$AE157,$U158)&lt;1,$U158,"")))</f>
        <v/>
      </c>
      <c r="AF158" s="133" t="str">
        <f t="shared" si="33"/>
        <v/>
      </c>
      <c r="AG158" s="269"/>
      <c r="AH158" s="263" t="str">
        <f t="shared" si="34"/>
        <v/>
      </c>
      <c r="AI158" s="262" t="str">
        <f t="shared" si="35"/>
        <v/>
      </c>
      <c r="AK158" s="185"/>
      <c r="AL158" s="259" t="str">
        <f t="shared" si="36"/>
        <v/>
      </c>
      <c r="AM158" s="132" t="str">
        <f t="shared" si="37"/>
        <v/>
      </c>
      <c r="AN158" s="132" t="str">
        <f t="shared" si="38"/>
        <v/>
      </c>
      <c r="AO158" s="132" t="str">
        <f t="shared" si="39"/>
        <v/>
      </c>
      <c r="AP158" s="132" t="str">
        <f t="shared" si="40"/>
        <v/>
      </c>
      <c r="AQ158" s="132" t="str">
        <f t="shared" si="41"/>
        <v/>
      </c>
      <c r="AR158" s="135" t="str">
        <f t="shared" si="42"/>
        <v/>
      </c>
      <c r="AS158" s="135" t="str">
        <f t="shared" si="43"/>
        <v/>
      </c>
      <c r="AT158" s="135" t="str">
        <f t="shared" si="44"/>
        <v/>
      </c>
    </row>
    <row r="159" spans="1:46" s="260" customFormat="1" ht="13">
      <c r="A159" s="185" t="str">
        <f t="shared" si="28"/>
        <v/>
      </c>
      <c r="B159" s="258" t="str">
        <f t="shared" si="29"/>
        <v/>
      </c>
      <c r="C159" s="259"/>
      <c r="D159" s="185">
        <v>125</v>
      </c>
      <c r="E159" s="185" t="str">
        <f t="shared" si="30"/>
        <v/>
      </c>
      <c r="F159" s="6"/>
      <c r="G159" s="6"/>
      <c r="H159" s="6"/>
      <c r="I159" s="6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85" t="str">
        <f t="shared" si="45"/>
        <v/>
      </c>
      <c r="W159" s="8"/>
      <c r="X159" s="6"/>
      <c r="Y159" s="336"/>
      <c r="Z159" s="6"/>
      <c r="AA159" s="6"/>
      <c r="AB159" s="6"/>
      <c r="AC159" s="261" t="str">
        <f t="shared" si="31"/>
        <v/>
      </c>
      <c r="AD159" s="28" t="str">
        <f t="shared" si="32"/>
        <v/>
      </c>
      <c r="AE159" s="26" t="str">
        <f>UPPER(IF($U159="","",IF(COUNTIF($AE$34:$AE158,$U159)&lt;1,$U159,"")))</f>
        <v/>
      </c>
      <c r="AF159" s="133" t="str">
        <f t="shared" si="33"/>
        <v/>
      </c>
      <c r="AG159" s="269"/>
      <c r="AH159" s="263" t="str">
        <f t="shared" si="34"/>
        <v/>
      </c>
      <c r="AI159" s="262" t="str">
        <f t="shared" si="35"/>
        <v/>
      </c>
      <c r="AK159" s="185"/>
      <c r="AL159" s="259" t="str">
        <f t="shared" si="36"/>
        <v/>
      </c>
      <c r="AM159" s="132" t="str">
        <f t="shared" si="37"/>
        <v/>
      </c>
      <c r="AN159" s="132" t="str">
        <f t="shared" si="38"/>
        <v/>
      </c>
      <c r="AO159" s="132" t="str">
        <f t="shared" si="39"/>
        <v/>
      </c>
      <c r="AP159" s="132" t="str">
        <f t="shared" si="40"/>
        <v/>
      </c>
      <c r="AQ159" s="132" t="str">
        <f t="shared" si="41"/>
        <v/>
      </c>
      <c r="AR159" s="135" t="str">
        <f t="shared" si="42"/>
        <v/>
      </c>
      <c r="AS159" s="135" t="str">
        <f t="shared" si="43"/>
        <v/>
      </c>
      <c r="AT159" s="135" t="str">
        <f t="shared" si="44"/>
        <v/>
      </c>
    </row>
    <row r="160" spans="1:46" s="260" customFormat="1" ht="13">
      <c r="A160" s="185" t="str">
        <f t="shared" si="28"/>
        <v/>
      </c>
      <c r="B160" s="258" t="str">
        <f t="shared" si="29"/>
        <v/>
      </c>
      <c r="C160" s="259"/>
      <c r="D160" s="185">
        <v>126</v>
      </c>
      <c r="E160" s="185" t="str">
        <f t="shared" si="30"/>
        <v/>
      </c>
      <c r="F160" s="6"/>
      <c r="G160" s="6"/>
      <c r="H160" s="6"/>
      <c r="I160" s="6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85" t="str">
        <f t="shared" si="45"/>
        <v/>
      </c>
      <c r="W160" s="8"/>
      <c r="X160" s="6"/>
      <c r="Y160" s="336"/>
      <c r="Z160" s="6"/>
      <c r="AA160" s="6"/>
      <c r="AB160" s="6"/>
      <c r="AC160" s="261" t="str">
        <f t="shared" si="31"/>
        <v/>
      </c>
      <c r="AD160" s="28" t="str">
        <f t="shared" si="32"/>
        <v/>
      </c>
      <c r="AE160" s="26" t="str">
        <f>UPPER(IF($U160="","",IF(COUNTIF($AE$34:$AE159,$U160)&lt;1,$U160,"")))</f>
        <v/>
      </c>
      <c r="AF160" s="133" t="str">
        <f t="shared" si="33"/>
        <v/>
      </c>
      <c r="AG160" s="269"/>
      <c r="AH160" s="263" t="str">
        <f t="shared" si="34"/>
        <v/>
      </c>
      <c r="AI160" s="262" t="str">
        <f t="shared" si="35"/>
        <v/>
      </c>
      <c r="AK160" s="185"/>
      <c r="AL160" s="259" t="str">
        <f t="shared" si="36"/>
        <v/>
      </c>
      <c r="AM160" s="132" t="str">
        <f t="shared" si="37"/>
        <v/>
      </c>
      <c r="AN160" s="132" t="str">
        <f t="shared" si="38"/>
        <v/>
      </c>
      <c r="AO160" s="132" t="str">
        <f t="shared" si="39"/>
        <v/>
      </c>
      <c r="AP160" s="132" t="str">
        <f t="shared" si="40"/>
        <v/>
      </c>
      <c r="AQ160" s="132" t="str">
        <f t="shared" si="41"/>
        <v/>
      </c>
      <c r="AR160" s="135" t="str">
        <f t="shared" si="42"/>
        <v/>
      </c>
      <c r="AS160" s="135" t="str">
        <f t="shared" si="43"/>
        <v/>
      </c>
      <c r="AT160" s="135" t="str">
        <f t="shared" si="44"/>
        <v/>
      </c>
    </row>
    <row r="161" spans="1:46" s="260" customFormat="1" ht="13">
      <c r="A161" s="185" t="str">
        <f t="shared" si="28"/>
        <v/>
      </c>
      <c r="B161" s="258" t="str">
        <f t="shared" si="29"/>
        <v/>
      </c>
      <c r="C161" s="259"/>
      <c r="D161" s="185">
        <v>127</v>
      </c>
      <c r="E161" s="185" t="str">
        <f t="shared" si="30"/>
        <v/>
      </c>
      <c r="F161" s="6"/>
      <c r="G161" s="6"/>
      <c r="H161" s="6"/>
      <c r="I161" s="6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85" t="str">
        <f t="shared" si="45"/>
        <v/>
      </c>
      <c r="W161" s="8"/>
      <c r="X161" s="6"/>
      <c r="Y161" s="336"/>
      <c r="Z161" s="6"/>
      <c r="AA161" s="6"/>
      <c r="AB161" s="6"/>
      <c r="AC161" s="261" t="str">
        <f t="shared" si="31"/>
        <v/>
      </c>
      <c r="AD161" s="28" t="str">
        <f t="shared" si="32"/>
        <v/>
      </c>
      <c r="AE161" s="26" t="str">
        <f>UPPER(IF($U161="","",IF(COUNTIF($AE$34:$AE160,$U161)&lt;1,$U161,"")))</f>
        <v/>
      </c>
      <c r="AF161" s="133" t="str">
        <f t="shared" si="33"/>
        <v/>
      </c>
      <c r="AG161" s="269"/>
      <c r="AH161" s="263" t="str">
        <f t="shared" si="34"/>
        <v/>
      </c>
      <c r="AI161" s="262" t="str">
        <f t="shared" si="35"/>
        <v/>
      </c>
      <c r="AK161" s="185"/>
      <c r="AL161" s="259" t="str">
        <f t="shared" si="36"/>
        <v/>
      </c>
      <c r="AM161" s="132" t="str">
        <f t="shared" si="37"/>
        <v/>
      </c>
      <c r="AN161" s="132" t="str">
        <f t="shared" si="38"/>
        <v/>
      </c>
      <c r="AO161" s="132" t="str">
        <f t="shared" si="39"/>
        <v/>
      </c>
      <c r="AP161" s="132" t="str">
        <f t="shared" si="40"/>
        <v/>
      </c>
      <c r="AQ161" s="132" t="str">
        <f t="shared" si="41"/>
        <v/>
      </c>
      <c r="AR161" s="135" t="str">
        <f t="shared" si="42"/>
        <v/>
      </c>
      <c r="AS161" s="135" t="str">
        <f t="shared" si="43"/>
        <v/>
      </c>
      <c r="AT161" s="135" t="str">
        <f t="shared" si="44"/>
        <v/>
      </c>
    </row>
    <row r="162" spans="1:46" s="260" customFormat="1" ht="13">
      <c r="A162" s="185" t="str">
        <f t="shared" si="28"/>
        <v/>
      </c>
      <c r="B162" s="258" t="str">
        <f t="shared" si="29"/>
        <v/>
      </c>
      <c r="C162" s="259"/>
      <c r="D162" s="185">
        <v>128</v>
      </c>
      <c r="E162" s="185" t="str">
        <f t="shared" si="30"/>
        <v/>
      </c>
      <c r="F162" s="6"/>
      <c r="G162" s="6"/>
      <c r="H162" s="6"/>
      <c r="I162" s="6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85" t="str">
        <f t="shared" si="45"/>
        <v/>
      </c>
      <c r="W162" s="8"/>
      <c r="X162" s="6"/>
      <c r="Y162" s="336"/>
      <c r="Z162" s="6"/>
      <c r="AA162" s="6"/>
      <c r="AB162" s="6"/>
      <c r="AC162" s="261" t="str">
        <f t="shared" si="31"/>
        <v/>
      </c>
      <c r="AD162" s="28" t="str">
        <f t="shared" si="32"/>
        <v/>
      </c>
      <c r="AE162" s="26" t="str">
        <f>UPPER(IF($U162="","",IF(COUNTIF($AE$34:$AE161,$U162)&lt;1,$U162,"")))</f>
        <v/>
      </c>
      <c r="AF162" s="133" t="str">
        <f t="shared" si="33"/>
        <v/>
      </c>
      <c r="AG162" s="269"/>
      <c r="AH162" s="263" t="str">
        <f t="shared" si="34"/>
        <v/>
      </c>
      <c r="AI162" s="262" t="str">
        <f t="shared" si="35"/>
        <v/>
      </c>
      <c r="AK162" s="185"/>
      <c r="AL162" s="259" t="str">
        <f t="shared" si="36"/>
        <v/>
      </c>
      <c r="AM162" s="132" t="str">
        <f t="shared" si="37"/>
        <v/>
      </c>
      <c r="AN162" s="132" t="str">
        <f t="shared" si="38"/>
        <v/>
      </c>
      <c r="AO162" s="132" t="str">
        <f t="shared" si="39"/>
        <v/>
      </c>
      <c r="AP162" s="132" t="str">
        <f t="shared" si="40"/>
        <v/>
      </c>
      <c r="AQ162" s="132" t="str">
        <f t="shared" si="41"/>
        <v/>
      </c>
      <c r="AR162" s="135" t="str">
        <f t="shared" si="42"/>
        <v/>
      </c>
      <c r="AS162" s="135" t="str">
        <f t="shared" si="43"/>
        <v/>
      </c>
      <c r="AT162" s="135" t="str">
        <f t="shared" si="44"/>
        <v/>
      </c>
    </row>
    <row r="163" spans="1:46" s="260" customFormat="1" ht="13">
      <c r="A163" s="185" t="str">
        <f t="shared" ref="A163:A226" si="46">E163</f>
        <v/>
      </c>
      <c r="B163" s="258" t="str">
        <f t="shared" ref="B163:B226" si="47">IF(G163="","",IF(C163="","X",A163&amp;TEXT(C163,"000")))</f>
        <v/>
      </c>
      <c r="C163" s="259"/>
      <c r="D163" s="185">
        <v>129</v>
      </c>
      <c r="E163" s="185" t="str">
        <f t="shared" ref="E163:E226" si="48">IF($H163="M",VLOOKUP($I163,$D$4:$F$9,2,0),IF(H163="F",VLOOKUP($I163,$D$4:$F$9,3,0),IF($H163="","")))</f>
        <v/>
      </c>
      <c r="F163" s="6"/>
      <c r="G163" s="6"/>
      <c r="H163" s="6"/>
      <c r="I163" s="6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85" t="str">
        <f t="shared" si="45"/>
        <v/>
      </c>
      <c r="W163" s="8"/>
      <c r="X163" s="6"/>
      <c r="Y163" s="336"/>
      <c r="Z163" s="6"/>
      <c r="AA163" s="6"/>
      <c r="AB163" s="6"/>
      <c r="AC163" s="261" t="str">
        <f t="shared" ref="AC163:AC226" si="49">IF(I163="","",IF(COUNTA(K163:S163)&gt;3,"限報三項個人項目",IF(COUNTA(K163:S163)=0,"最少填報一個人項目",IF(COUNTA(X163)=1,COUNTA(K163:S163)*($AC$31+$AC$32)+$AC$30,IF(COUNTA(X163)=0,COUNTA(K163:S163)*$AC$31+$AC$30,"Error")))))</f>
        <v/>
      </c>
      <c r="AD163" s="28" t="str">
        <f t="shared" ref="AD163:AD226" si="50">IF(AE163="","",$AD$31)</f>
        <v/>
      </c>
      <c r="AE163" s="26" t="str">
        <f>UPPER(IF($U163="","",IF(COUNTIF($AE$34:$AE162,$U163)&lt;1,$U163,"")))</f>
        <v/>
      </c>
      <c r="AF163" s="133" t="str">
        <f t="shared" ref="AF163:AF226" si="51">IF(E163="","",IF(W163="",SUM(AC163:AD163)+AG163,SUM(AC163:AD163)+AG163+$W$34))</f>
        <v/>
      </c>
      <c r="AG163" s="269"/>
      <c r="AH163" s="263" t="str">
        <f t="shared" ref="AH163:AH226" si="52">AF163</f>
        <v/>
      </c>
      <c r="AI163" s="262" t="str">
        <f t="shared" ref="AI163:AI226" si="53">IF(AF163="","",IF(AH163-AF163=0,"",AH163-AF163))</f>
        <v/>
      </c>
      <c r="AK163" s="185"/>
      <c r="AL163" s="259" t="str">
        <f t="shared" ref="AL163:AL226" si="54">B163</f>
        <v/>
      </c>
      <c r="AM163" s="132" t="str">
        <f t="shared" ref="AM163:AM226" si="55">E163</f>
        <v/>
      </c>
      <c r="AN163" s="132" t="str">
        <f t="shared" ref="AN163:AN226" si="56">SUBSTITUTE(F163," ","")</f>
        <v/>
      </c>
      <c r="AO163" s="132" t="str">
        <f t="shared" ref="AO163:AO226" si="57">UPPER(TRIM($G163))</f>
        <v/>
      </c>
      <c r="AP163" s="132" t="str">
        <f t="shared" ref="AP163:AP226" si="58">UPPER(TRIM(CONCATENATE(K163&amp;" ",L163&amp;" ",M163&amp;" ",N163&amp;" ",O163&amp;" ",P163&amp;" ",Q163&amp;" ",R163&amp;" ",S163&amp;" ",T163)))</f>
        <v/>
      </c>
      <c r="AQ163" s="132" t="str">
        <f t="shared" ref="AQ163:AQ226" si="59">IF($U163="","",$U163)</f>
        <v/>
      </c>
      <c r="AR163" s="135" t="str">
        <f t="shared" ref="AR163:AR226" si="60">IF(Z163="","",UPPER(Z163))</f>
        <v/>
      </c>
      <c r="AS163" s="135" t="str">
        <f t="shared" ref="AS163:AS226" si="61">IF(AA163="","",UPPER(AA163))</f>
        <v/>
      </c>
      <c r="AT163" s="135" t="str">
        <f t="shared" ref="AT163:AT226" si="62">IF(AJ163="","",UPPER(AJ163))</f>
        <v/>
      </c>
    </row>
    <row r="164" spans="1:46" s="260" customFormat="1" ht="13">
      <c r="A164" s="185" t="str">
        <f t="shared" si="46"/>
        <v/>
      </c>
      <c r="B164" s="258" t="str">
        <f t="shared" si="47"/>
        <v/>
      </c>
      <c r="C164" s="259"/>
      <c r="D164" s="185">
        <v>130</v>
      </c>
      <c r="E164" s="185" t="str">
        <f t="shared" si="48"/>
        <v/>
      </c>
      <c r="F164" s="6"/>
      <c r="G164" s="6"/>
      <c r="H164" s="6"/>
      <c r="I164" s="6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85" t="str">
        <f t="shared" si="45"/>
        <v/>
      </c>
      <c r="W164" s="8"/>
      <c r="X164" s="6"/>
      <c r="Y164" s="336"/>
      <c r="Z164" s="6"/>
      <c r="AA164" s="6"/>
      <c r="AB164" s="6"/>
      <c r="AC164" s="261" t="str">
        <f t="shared" si="49"/>
        <v/>
      </c>
      <c r="AD164" s="28" t="str">
        <f t="shared" si="50"/>
        <v/>
      </c>
      <c r="AE164" s="26" t="str">
        <f>UPPER(IF($U164="","",IF(COUNTIF($AE$34:$AE163,$U164)&lt;1,$U164,"")))</f>
        <v/>
      </c>
      <c r="AF164" s="133" t="str">
        <f t="shared" si="51"/>
        <v/>
      </c>
      <c r="AG164" s="269"/>
      <c r="AH164" s="263" t="str">
        <f t="shared" si="52"/>
        <v/>
      </c>
      <c r="AI164" s="262" t="str">
        <f t="shared" si="53"/>
        <v/>
      </c>
      <c r="AK164" s="185"/>
      <c r="AL164" s="259" t="str">
        <f t="shared" si="54"/>
        <v/>
      </c>
      <c r="AM164" s="132" t="str">
        <f t="shared" si="55"/>
        <v/>
      </c>
      <c r="AN164" s="132" t="str">
        <f t="shared" si="56"/>
        <v/>
      </c>
      <c r="AO164" s="132" t="str">
        <f t="shared" si="57"/>
        <v/>
      </c>
      <c r="AP164" s="132" t="str">
        <f t="shared" si="58"/>
        <v/>
      </c>
      <c r="AQ164" s="132" t="str">
        <f t="shared" si="59"/>
        <v/>
      </c>
      <c r="AR164" s="135" t="str">
        <f t="shared" si="60"/>
        <v/>
      </c>
      <c r="AS164" s="135" t="str">
        <f t="shared" si="61"/>
        <v/>
      </c>
      <c r="AT164" s="135" t="str">
        <f t="shared" si="62"/>
        <v/>
      </c>
    </row>
    <row r="165" spans="1:46" s="260" customFormat="1" ht="13">
      <c r="A165" s="185" t="str">
        <f t="shared" si="46"/>
        <v/>
      </c>
      <c r="B165" s="258" t="str">
        <f t="shared" si="47"/>
        <v/>
      </c>
      <c r="C165" s="259"/>
      <c r="D165" s="185">
        <v>131</v>
      </c>
      <c r="E165" s="185" t="str">
        <f t="shared" si="48"/>
        <v/>
      </c>
      <c r="F165" s="6"/>
      <c r="G165" s="6"/>
      <c r="H165" s="6"/>
      <c r="I165" s="6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85" t="str">
        <f t="shared" si="45"/>
        <v/>
      </c>
      <c r="W165" s="8"/>
      <c r="X165" s="6"/>
      <c r="Y165" s="336"/>
      <c r="Z165" s="6"/>
      <c r="AA165" s="6"/>
      <c r="AB165" s="6"/>
      <c r="AC165" s="261" t="str">
        <f t="shared" si="49"/>
        <v/>
      </c>
      <c r="AD165" s="28" t="str">
        <f t="shared" si="50"/>
        <v/>
      </c>
      <c r="AE165" s="26" t="str">
        <f>UPPER(IF($U165="","",IF(COUNTIF($AE$34:$AE164,$U165)&lt;1,$U165,"")))</f>
        <v/>
      </c>
      <c r="AF165" s="133" t="str">
        <f t="shared" si="51"/>
        <v/>
      </c>
      <c r="AG165" s="269"/>
      <c r="AH165" s="263" t="str">
        <f t="shared" si="52"/>
        <v/>
      </c>
      <c r="AI165" s="262" t="str">
        <f t="shared" si="53"/>
        <v/>
      </c>
      <c r="AK165" s="185"/>
      <c r="AL165" s="259" t="str">
        <f t="shared" si="54"/>
        <v/>
      </c>
      <c r="AM165" s="132" t="str">
        <f t="shared" si="55"/>
        <v/>
      </c>
      <c r="AN165" s="132" t="str">
        <f t="shared" si="56"/>
        <v/>
      </c>
      <c r="AO165" s="132" t="str">
        <f t="shared" si="57"/>
        <v/>
      </c>
      <c r="AP165" s="132" t="str">
        <f t="shared" si="58"/>
        <v/>
      </c>
      <c r="AQ165" s="132" t="str">
        <f t="shared" si="59"/>
        <v/>
      </c>
      <c r="AR165" s="135" t="str">
        <f t="shared" si="60"/>
        <v/>
      </c>
      <c r="AS165" s="135" t="str">
        <f t="shared" si="61"/>
        <v/>
      </c>
      <c r="AT165" s="135" t="str">
        <f t="shared" si="62"/>
        <v/>
      </c>
    </row>
    <row r="166" spans="1:46" s="260" customFormat="1" ht="13">
      <c r="A166" s="185" t="str">
        <f t="shared" si="46"/>
        <v/>
      </c>
      <c r="B166" s="258" t="str">
        <f t="shared" si="47"/>
        <v/>
      </c>
      <c r="C166" s="259"/>
      <c r="D166" s="185">
        <v>132</v>
      </c>
      <c r="E166" s="185" t="str">
        <f t="shared" si="48"/>
        <v/>
      </c>
      <c r="F166" s="6"/>
      <c r="G166" s="6"/>
      <c r="H166" s="6"/>
      <c r="I166" s="6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85" t="str">
        <f t="shared" si="45"/>
        <v/>
      </c>
      <c r="W166" s="8"/>
      <c r="X166" s="6"/>
      <c r="Y166" s="336"/>
      <c r="Z166" s="6"/>
      <c r="AA166" s="6"/>
      <c r="AB166" s="6"/>
      <c r="AC166" s="261" t="str">
        <f t="shared" si="49"/>
        <v/>
      </c>
      <c r="AD166" s="28" t="str">
        <f t="shared" si="50"/>
        <v/>
      </c>
      <c r="AE166" s="26" t="str">
        <f>UPPER(IF($U166="","",IF(COUNTIF($AE$34:$AE165,$U166)&lt;1,$U166,"")))</f>
        <v/>
      </c>
      <c r="AF166" s="133" t="str">
        <f t="shared" si="51"/>
        <v/>
      </c>
      <c r="AG166" s="269"/>
      <c r="AH166" s="263" t="str">
        <f t="shared" si="52"/>
        <v/>
      </c>
      <c r="AI166" s="262" t="str">
        <f t="shared" si="53"/>
        <v/>
      </c>
      <c r="AK166" s="185"/>
      <c r="AL166" s="259" t="str">
        <f t="shared" si="54"/>
        <v/>
      </c>
      <c r="AM166" s="132" t="str">
        <f t="shared" si="55"/>
        <v/>
      </c>
      <c r="AN166" s="132" t="str">
        <f t="shared" si="56"/>
        <v/>
      </c>
      <c r="AO166" s="132" t="str">
        <f t="shared" si="57"/>
        <v/>
      </c>
      <c r="AP166" s="132" t="str">
        <f t="shared" si="58"/>
        <v/>
      </c>
      <c r="AQ166" s="132" t="str">
        <f t="shared" si="59"/>
        <v/>
      </c>
      <c r="AR166" s="135" t="str">
        <f t="shared" si="60"/>
        <v/>
      </c>
      <c r="AS166" s="135" t="str">
        <f t="shared" si="61"/>
        <v/>
      </c>
      <c r="AT166" s="135" t="str">
        <f t="shared" si="62"/>
        <v/>
      </c>
    </row>
    <row r="167" spans="1:46" s="260" customFormat="1" ht="13">
      <c r="A167" s="185" t="str">
        <f t="shared" si="46"/>
        <v/>
      </c>
      <c r="B167" s="258" t="str">
        <f t="shared" si="47"/>
        <v/>
      </c>
      <c r="C167" s="259"/>
      <c r="D167" s="185">
        <v>133</v>
      </c>
      <c r="E167" s="185" t="str">
        <f t="shared" si="48"/>
        <v/>
      </c>
      <c r="F167" s="6"/>
      <c r="G167" s="6"/>
      <c r="H167" s="6"/>
      <c r="I167" s="6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85" t="str">
        <f t="shared" si="45"/>
        <v/>
      </c>
      <c r="W167" s="8"/>
      <c r="X167" s="6"/>
      <c r="Y167" s="336"/>
      <c r="Z167" s="6"/>
      <c r="AA167" s="6"/>
      <c r="AB167" s="6"/>
      <c r="AC167" s="261" t="str">
        <f t="shared" si="49"/>
        <v/>
      </c>
      <c r="AD167" s="28" t="str">
        <f t="shared" si="50"/>
        <v/>
      </c>
      <c r="AE167" s="26" t="str">
        <f>UPPER(IF($U167="","",IF(COUNTIF($AE$34:$AE166,$U167)&lt;1,$U167,"")))</f>
        <v/>
      </c>
      <c r="AF167" s="133" t="str">
        <f t="shared" si="51"/>
        <v/>
      </c>
      <c r="AG167" s="269"/>
      <c r="AH167" s="263" t="str">
        <f t="shared" si="52"/>
        <v/>
      </c>
      <c r="AI167" s="262" t="str">
        <f t="shared" si="53"/>
        <v/>
      </c>
      <c r="AK167" s="185"/>
      <c r="AL167" s="259" t="str">
        <f t="shared" si="54"/>
        <v/>
      </c>
      <c r="AM167" s="132" t="str">
        <f t="shared" si="55"/>
        <v/>
      </c>
      <c r="AN167" s="132" t="str">
        <f t="shared" si="56"/>
        <v/>
      </c>
      <c r="AO167" s="132" t="str">
        <f t="shared" si="57"/>
        <v/>
      </c>
      <c r="AP167" s="132" t="str">
        <f t="shared" si="58"/>
        <v/>
      </c>
      <c r="AQ167" s="132" t="str">
        <f t="shared" si="59"/>
        <v/>
      </c>
      <c r="AR167" s="135" t="str">
        <f t="shared" si="60"/>
        <v/>
      </c>
      <c r="AS167" s="135" t="str">
        <f t="shared" si="61"/>
        <v/>
      </c>
      <c r="AT167" s="135" t="str">
        <f t="shared" si="62"/>
        <v/>
      </c>
    </row>
    <row r="168" spans="1:46" s="260" customFormat="1" ht="13">
      <c r="A168" s="185" t="str">
        <f t="shared" si="46"/>
        <v/>
      </c>
      <c r="B168" s="258" t="str">
        <f t="shared" si="47"/>
        <v/>
      </c>
      <c r="C168" s="259"/>
      <c r="D168" s="185">
        <v>134</v>
      </c>
      <c r="E168" s="185" t="str">
        <f t="shared" si="48"/>
        <v/>
      </c>
      <c r="F168" s="6"/>
      <c r="G168" s="6"/>
      <c r="H168" s="6"/>
      <c r="I168" s="6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85" t="str">
        <f t="shared" si="45"/>
        <v/>
      </c>
      <c r="W168" s="8"/>
      <c r="X168" s="6"/>
      <c r="Y168" s="336"/>
      <c r="Z168" s="6"/>
      <c r="AA168" s="6"/>
      <c r="AB168" s="6"/>
      <c r="AC168" s="261" t="str">
        <f t="shared" si="49"/>
        <v/>
      </c>
      <c r="AD168" s="28" t="str">
        <f t="shared" si="50"/>
        <v/>
      </c>
      <c r="AE168" s="26" t="str">
        <f>UPPER(IF($U168="","",IF(COUNTIF($AE$34:$AE167,$U168)&lt;1,$U168,"")))</f>
        <v/>
      </c>
      <c r="AF168" s="133" t="str">
        <f t="shared" si="51"/>
        <v/>
      </c>
      <c r="AG168" s="269"/>
      <c r="AH168" s="263" t="str">
        <f t="shared" si="52"/>
        <v/>
      </c>
      <c r="AI168" s="262" t="str">
        <f t="shared" si="53"/>
        <v/>
      </c>
      <c r="AK168" s="185"/>
      <c r="AL168" s="259" t="str">
        <f t="shared" si="54"/>
        <v/>
      </c>
      <c r="AM168" s="132" t="str">
        <f t="shared" si="55"/>
        <v/>
      </c>
      <c r="AN168" s="132" t="str">
        <f t="shared" si="56"/>
        <v/>
      </c>
      <c r="AO168" s="132" t="str">
        <f t="shared" si="57"/>
        <v/>
      </c>
      <c r="AP168" s="132" t="str">
        <f t="shared" si="58"/>
        <v/>
      </c>
      <c r="AQ168" s="132" t="str">
        <f t="shared" si="59"/>
        <v/>
      </c>
      <c r="AR168" s="135" t="str">
        <f t="shared" si="60"/>
        <v/>
      </c>
      <c r="AS168" s="135" t="str">
        <f t="shared" si="61"/>
        <v/>
      </c>
      <c r="AT168" s="135" t="str">
        <f t="shared" si="62"/>
        <v/>
      </c>
    </row>
    <row r="169" spans="1:46" s="260" customFormat="1" ht="13">
      <c r="A169" s="185" t="str">
        <f t="shared" si="46"/>
        <v/>
      </c>
      <c r="B169" s="258" t="str">
        <f t="shared" si="47"/>
        <v/>
      </c>
      <c r="C169" s="259"/>
      <c r="D169" s="185">
        <v>135</v>
      </c>
      <c r="E169" s="185" t="str">
        <f t="shared" si="48"/>
        <v/>
      </c>
      <c r="F169" s="6"/>
      <c r="G169" s="6"/>
      <c r="H169" s="6"/>
      <c r="I169" s="6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85" t="str">
        <f t="shared" si="45"/>
        <v/>
      </c>
      <c r="W169" s="8"/>
      <c r="X169" s="6"/>
      <c r="Y169" s="336"/>
      <c r="Z169" s="6"/>
      <c r="AA169" s="6"/>
      <c r="AB169" s="6"/>
      <c r="AC169" s="261" t="str">
        <f t="shared" si="49"/>
        <v/>
      </c>
      <c r="AD169" s="28" t="str">
        <f t="shared" si="50"/>
        <v/>
      </c>
      <c r="AE169" s="26" t="str">
        <f>UPPER(IF($U169="","",IF(COUNTIF($AE$34:$AE168,$U169)&lt;1,$U169,"")))</f>
        <v/>
      </c>
      <c r="AF169" s="133" t="str">
        <f t="shared" si="51"/>
        <v/>
      </c>
      <c r="AG169" s="269"/>
      <c r="AH169" s="263" t="str">
        <f t="shared" si="52"/>
        <v/>
      </c>
      <c r="AI169" s="262" t="str">
        <f t="shared" si="53"/>
        <v/>
      </c>
      <c r="AK169" s="185"/>
      <c r="AL169" s="259" t="str">
        <f t="shared" si="54"/>
        <v/>
      </c>
      <c r="AM169" s="132" t="str">
        <f t="shared" si="55"/>
        <v/>
      </c>
      <c r="AN169" s="132" t="str">
        <f t="shared" si="56"/>
        <v/>
      </c>
      <c r="AO169" s="132" t="str">
        <f t="shared" si="57"/>
        <v/>
      </c>
      <c r="AP169" s="132" t="str">
        <f t="shared" si="58"/>
        <v/>
      </c>
      <c r="AQ169" s="132" t="str">
        <f t="shared" si="59"/>
        <v/>
      </c>
      <c r="AR169" s="135" t="str">
        <f t="shared" si="60"/>
        <v/>
      </c>
      <c r="AS169" s="135" t="str">
        <f t="shared" si="61"/>
        <v/>
      </c>
      <c r="AT169" s="135" t="str">
        <f t="shared" si="62"/>
        <v/>
      </c>
    </row>
    <row r="170" spans="1:46" s="260" customFormat="1" ht="13">
      <c r="A170" s="185" t="str">
        <f t="shared" si="46"/>
        <v/>
      </c>
      <c r="B170" s="258" t="str">
        <f t="shared" si="47"/>
        <v/>
      </c>
      <c r="C170" s="259"/>
      <c r="D170" s="185">
        <v>136</v>
      </c>
      <c r="E170" s="185" t="str">
        <f t="shared" si="48"/>
        <v/>
      </c>
      <c r="F170" s="6"/>
      <c r="G170" s="6"/>
      <c r="H170" s="6"/>
      <c r="I170" s="6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85" t="str">
        <f t="shared" si="45"/>
        <v/>
      </c>
      <c r="W170" s="8"/>
      <c r="X170" s="6"/>
      <c r="Y170" s="336"/>
      <c r="Z170" s="6"/>
      <c r="AA170" s="6"/>
      <c r="AB170" s="6"/>
      <c r="AC170" s="261" t="str">
        <f t="shared" si="49"/>
        <v/>
      </c>
      <c r="AD170" s="28" t="str">
        <f t="shared" si="50"/>
        <v/>
      </c>
      <c r="AE170" s="26" t="str">
        <f>UPPER(IF($U170="","",IF(COUNTIF($AE$34:$AE169,$U170)&lt;1,$U170,"")))</f>
        <v/>
      </c>
      <c r="AF170" s="133" t="str">
        <f t="shared" si="51"/>
        <v/>
      </c>
      <c r="AG170" s="269"/>
      <c r="AH170" s="263" t="str">
        <f t="shared" si="52"/>
        <v/>
      </c>
      <c r="AI170" s="262" t="str">
        <f t="shared" si="53"/>
        <v/>
      </c>
      <c r="AK170" s="185"/>
      <c r="AL170" s="259" t="str">
        <f t="shared" si="54"/>
        <v/>
      </c>
      <c r="AM170" s="132" t="str">
        <f t="shared" si="55"/>
        <v/>
      </c>
      <c r="AN170" s="132" t="str">
        <f t="shared" si="56"/>
        <v/>
      </c>
      <c r="AO170" s="132" t="str">
        <f t="shared" si="57"/>
        <v/>
      </c>
      <c r="AP170" s="132" t="str">
        <f t="shared" si="58"/>
        <v/>
      </c>
      <c r="AQ170" s="132" t="str">
        <f t="shared" si="59"/>
        <v/>
      </c>
      <c r="AR170" s="135" t="str">
        <f t="shared" si="60"/>
        <v/>
      </c>
      <c r="AS170" s="135" t="str">
        <f t="shared" si="61"/>
        <v/>
      </c>
      <c r="AT170" s="135" t="str">
        <f t="shared" si="62"/>
        <v/>
      </c>
    </row>
    <row r="171" spans="1:46" s="260" customFormat="1" ht="13">
      <c r="A171" s="185" t="str">
        <f t="shared" si="46"/>
        <v/>
      </c>
      <c r="B171" s="258" t="str">
        <f t="shared" si="47"/>
        <v/>
      </c>
      <c r="C171" s="259"/>
      <c r="D171" s="185">
        <v>137</v>
      </c>
      <c r="E171" s="185" t="str">
        <f t="shared" si="48"/>
        <v/>
      </c>
      <c r="F171" s="6"/>
      <c r="G171" s="6"/>
      <c r="H171" s="6"/>
      <c r="I171" s="6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85" t="str">
        <f t="shared" si="45"/>
        <v/>
      </c>
      <c r="W171" s="8"/>
      <c r="X171" s="6"/>
      <c r="Y171" s="336"/>
      <c r="Z171" s="6"/>
      <c r="AA171" s="6"/>
      <c r="AB171" s="6"/>
      <c r="AC171" s="261" t="str">
        <f t="shared" si="49"/>
        <v/>
      </c>
      <c r="AD171" s="28" t="str">
        <f t="shared" si="50"/>
        <v/>
      </c>
      <c r="AE171" s="26" t="str">
        <f>UPPER(IF($U171="","",IF(COUNTIF($AE$34:$AE170,$U171)&lt;1,$U171,"")))</f>
        <v/>
      </c>
      <c r="AF171" s="133" t="str">
        <f t="shared" si="51"/>
        <v/>
      </c>
      <c r="AG171" s="269"/>
      <c r="AH171" s="263" t="str">
        <f t="shared" si="52"/>
        <v/>
      </c>
      <c r="AI171" s="262" t="str">
        <f t="shared" si="53"/>
        <v/>
      </c>
      <c r="AK171" s="185"/>
      <c r="AL171" s="259" t="str">
        <f t="shared" si="54"/>
        <v/>
      </c>
      <c r="AM171" s="132" t="str">
        <f t="shared" si="55"/>
        <v/>
      </c>
      <c r="AN171" s="132" t="str">
        <f t="shared" si="56"/>
        <v/>
      </c>
      <c r="AO171" s="132" t="str">
        <f t="shared" si="57"/>
        <v/>
      </c>
      <c r="AP171" s="132" t="str">
        <f t="shared" si="58"/>
        <v/>
      </c>
      <c r="AQ171" s="132" t="str">
        <f t="shared" si="59"/>
        <v/>
      </c>
      <c r="AR171" s="135" t="str">
        <f t="shared" si="60"/>
        <v/>
      </c>
      <c r="AS171" s="135" t="str">
        <f t="shared" si="61"/>
        <v/>
      </c>
      <c r="AT171" s="135" t="str">
        <f t="shared" si="62"/>
        <v/>
      </c>
    </row>
    <row r="172" spans="1:46" s="260" customFormat="1" ht="13">
      <c r="A172" s="185" t="str">
        <f t="shared" si="46"/>
        <v/>
      </c>
      <c r="B172" s="258" t="str">
        <f t="shared" si="47"/>
        <v/>
      </c>
      <c r="C172" s="259"/>
      <c r="D172" s="185">
        <v>138</v>
      </c>
      <c r="E172" s="185" t="str">
        <f t="shared" si="48"/>
        <v/>
      </c>
      <c r="F172" s="6"/>
      <c r="G172" s="6"/>
      <c r="H172" s="6"/>
      <c r="I172" s="6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85" t="str">
        <f t="shared" si="45"/>
        <v/>
      </c>
      <c r="W172" s="8"/>
      <c r="X172" s="6"/>
      <c r="Y172" s="336"/>
      <c r="Z172" s="6"/>
      <c r="AA172" s="6"/>
      <c r="AB172" s="6"/>
      <c r="AC172" s="261" t="str">
        <f t="shared" si="49"/>
        <v/>
      </c>
      <c r="AD172" s="28" t="str">
        <f t="shared" si="50"/>
        <v/>
      </c>
      <c r="AE172" s="26" t="str">
        <f>UPPER(IF($U172="","",IF(COUNTIF($AE$34:$AE171,$U172)&lt;1,$U172,"")))</f>
        <v/>
      </c>
      <c r="AF172" s="133" t="str">
        <f t="shared" si="51"/>
        <v/>
      </c>
      <c r="AG172" s="269"/>
      <c r="AH172" s="263" t="str">
        <f t="shared" si="52"/>
        <v/>
      </c>
      <c r="AI172" s="262" t="str">
        <f t="shared" si="53"/>
        <v/>
      </c>
      <c r="AK172" s="185"/>
      <c r="AL172" s="259" t="str">
        <f t="shared" si="54"/>
        <v/>
      </c>
      <c r="AM172" s="132" t="str">
        <f t="shared" si="55"/>
        <v/>
      </c>
      <c r="AN172" s="132" t="str">
        <f t="shared" si="56"/>
        <v/>
      </c>
      <c r="AO172" s="132" t="str">
        <f t="shared" si="57"/>
        <v/>
      </c>
      <c r="AP172" s="132" t="str">
        <f t="shared" si="58"/>
        <v/>
      </c>
      <c r="AQ172" s="132" t="str">
        <f t="shared" si="59"/>
        <v/>
      </c>
      <c r="AR172" s="135" t="str">
        <f t="shared" si="60"/>
        <v/>
      </c>
      <c r="AS172" s="135" t="str">
        <f t="shared" si="61"/>
        <v/>
      </c>
      <c r="AT172" s="135" t="str">
        <f t="shared" si="62"/>
        <v/>
      </c>
    </row>
    <row r="173" spans="1:46" s="260" customFormat="1" ht="13">
      <c r="A173" s="185" t="str">
        <f t="shared" si="46"/>
        <v/>
      </c>
      <c r="B173" s="258" t="str">
        <f t="shared" si="47"/>
        <v/>
      </c>
      <c r="C173" s="259"/>
      <c r="D173" s="185">
        <v>139</v>
      </c>
      <c r="E173" s="185" t="str">
        <f t="shared" si="48"/>
        <v/>
      </c>
      <c r="F173" s="6"/>
      <c r="G173" s="6"/>
      <c r="H173" s="6"/>
      <c r="I173" s="6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85" t="str">
        <f t="shared" si="45"/>
        <v/>
      </c>
      <c r="W173" s="8"/>
      <c r="X173" s="6"/>
      <c r="Y173" s="336"/>
      <c r="Z173" s="6"/>
      <c r="AA173" s="6"/>
      <c r="AB173" s="6"/>
      <c r="AC173" s="261" t="str">
        <f t="shared" si="49"/>
        <v/>
      </c>
      <c r="AD173" s="28" t="str">
        <f t="shared" si="50"/>
        <v/>
      </c>
      <c r="AE173" s="26" t="str">
        <f>UPPER(IF($U173="","",IF(COUNTIF($AE$34:$AE172,$U173)&lt;1,$U173,"")))</f>
        <v/>
      </c>
      <c r="AF173" s="133" t="str">
        <f t="shared" si="51"/>
        <v/>
      </c>
      <c r="AG173" s="269"/>
      <c r="AH173" s="263" t="str">
        <f t="shared" si="52"/>
        <v/>
      </c>
      <c r="AI173" s="262" t="str">
        <f t="shared" si="53"/>
        <v/>
      </c>
      <c r="AK173" s="185"/>
      <c r="AL173" s="259" t="str">
        <f t="shared" si="54"/>
        <v/>
      </c>
      <c r="AM173" s="132" t="str">
        <f t="shared" si="55"/>
        <v/>
      </c>
      <c r="AN173" s="132" t="str">
        <f t="shared" si="56"/>
        <v/>
      </c>
      <c r="AO173" s="132" t="str">
        <f t="shared" si="57"/>
        <v/>
      </c>
      <c r="AP173" s="132" t="str">
        <f t="shared" si="58"/>
        <v/>
      </c>
      <c r="AQ173" s="132" t="str">
        <f t="shared" si="59"/>
        <v/>
      </c>
      <c r="AR173" s="135" t="str">
        <f t="shared" si="60"/>
        <v/>
      </c>
      <c r="AS173" s="135" t="str">
        <f t="shared" si="61"/>
        <v/>
      </c>
      <c r="AT173" s="135" t="str">
        <f t="shared" si="62"/>
        <v/>
      </c>
    </row>
    <row r="174" spans="1:46" s="260" customFormat="1" ht="13">
      <c r="A174" s="185" t="str">
        <f t="shared" si="46"/>
        <v/>
      </c>
      <c r="B174" s="258" t="str">
        <f t="shared" si="47"/>
        <v/>
      </c>
      <c r="C174" s="259"/>
      <c r="D174" s="185">
        <v>140</v>
      </c>
      <c r="E174" s="185" t="str">
        <f t="shared" si="48"/>
        <v/>
      </c>
      <c r="F174" s="6"/>
      <c r="G174" s="6"/>
      <c r="H174" s="6"/>
      <c r="I174" s="6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85" t="str">
        <f t="shared" si="45"/>
        <v/>
      </c>
      <c r="W174" s="8"/>
      <c r="X174" s="6"/>
      <c r="Y174" s="336"/>
      <c r="Z174" s="6"/>
      <c r="AA174" s="6"/>
      <c r="AB174" s="6"/>
      <c r="AC174" s="261" t="str">
        <f t="shared" si="49"/>
        <v/>
      </c>
      <c r="AD174" s="28" t="str">
        <f t="shared" si="50"/>
        <v/>
      </c>
      <c r="AE174" s="26" t="str">
        <f>UPPER(IF($U174="","",IF(COUNTIF($AE$34:$AE173,$U174)&lt;1,$U174,"")))</f>
        <v/>
      </c>
      <c r="AF174" s="133" t="str">
        <f t="shared" si="51"/>
        <v/>
      </c>
      <c r="AG174" s="269"/>
      <c r="AH174" s="263" t="str">
        <f t="shared" si="52"/>
        <v/>
      </c>
      <c r="AI174" s="262" t="str">
        <f t="shared" si="53"/>
        <v/>
      </c>
      <c r="AK174" s="185"/>
      <c r="AL174" s="259" t="str">
        <f t="shared" si="54"/>
        <v/>
      </c>
      <c r="AM174" s="132" t="str">
        <f t="shared" si="55"/>
        <v/>
      </c>
      <c r="AN174" s="132" t="str">
        <f t="shared" si="56"/>
        <v/>
      </c>
      <c r="AO174" s="132" t="str">
        <f t="shared" si="57"/>
        <v/>
      </c>
      <c r="AP174" s="132" t="str">
        <f t="shared" si="58"/>
        <v/>
      </c>
      <c r="AQ174" s="132" t="str">
        <f t="shared" si="59"/>
        <v/>
      </c>
      <c r="AR174" s="135" t="str">
        <f t="shared" si="60"/>
        <v/>
      </c>
      <c r="AS174" s="135" t="str">
        <f t="shared" si="61"/>
        <v/>
      </c>
      <c r="AT174" s="135" t="str">
        <f t="shared" si="62"/>
        <v/>
      </c>
    </row>
    <row r="175" spans="1:46" s="260" customFormat="1" ht="13">
      <c r="A175" s="185" t="str">
        <f t="shared" si="46"/>
        <v/>
      </c>
      <c r="B175" s="258" t="str">
        <f t="shared" si="47"/>
        <v/>
      </c>
      <c r="C175" s="259"/>
      <c r="D175" s="185">
        <v>141</v>
      </c>
      <c r="E175" s="185" t="str">
        <f t="shared" si="48"/>
        <v/>
      </c>
      <c r="F175" s="6"/>
      <c r="G175" s="6"/>
      <c r="H175" s="6"/>
      <c r="I175" s="6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85" t="str">
        <f t="shared" si="45"/>
        <v/>
      </c>
      <c r="W175" s="8"/>
      <c r="X175" s="6"/>
      <c r="Y175" s="336"/>
      <c r="Z175" s="6"/>
      <c r="AA175" s="6"/>
      <c r="AB175" s="6"/>
      <c r="AC175" s="261" t="str">
        <f t="shared" si="49"/>
        <v/>
      </c>
      <c r="AD175" s="28" t="str">
        <f t="shared" si="50"/>
        <v/>
      </c>
      <c r="AE175" s="26" t="str">
        <f>UPPER(IF($U175="","",IF(COUNTIF($AE$34:$AE174,$U175)&lt;1,$U175,"")))</f>
        <v/>
      </c>
      <c r="AF175" s="133" t="str">
        <f t="shared" si="51"/>
        <v/>
      </c>
      <c r="AG175" s="269"/>
      <c r="AH175" s="263" t="str">
        <f t="shared" si="52"/>
        <v/>
      </c>
      <c r="AI175" s="262" t="str">
        <f t="shared" si="53"/>
        <v/>
      </c>
      <c r="AK175" s="185"/>
      <c r="AL175" s="259" t="str">
        <f t="shared" si="54"/>
        <v/>
      </c>
      <c r="AM175" s="132" t="str">
        <f t="shared" si="55"/>
        <v/>
      </c>
      <c r="AN175" s="132" t="str">
        <f t="shared" si="56"/>
        <v/>
      </c>
      <c r="AO175" s="132" t="str">
        <f t="shared" si="57"/>
        <v/>
      </c>
      <c r="AP175" s="132" t="str">
        <f t="shared" si="58"/>
        <v/>
      </c>
      <c r="AQ175" s="132" t="str">
        <f t="shared" si="59"/>
        <v/>
      </c>
      <c r="AR175" s="135" t="str">
        <f t="shared" si="60"/>
        <v/>
      </c>
      <c r="AS175" s="135" t="str">
        <f t="shared" si="61"/>
        <v/>
      </c>
      <c r="AT175" s="135" t="str">
        <f t="shared" si="62"/>
        <v/>
      </c>
    </row>
    <row r="176" spans="1:46" s="260" customFormat="1" ht="13">
      <c r="A176" s="185" t="str">
        <f t="shared" si="46"/>
        <v/>
      </c>
      <c r="B176" s="258" t="str">
        <f t="shared" si="47"/>
        <v/>
      </c>
      <c r="C176" s="259"/>
      <c r="D176" s="185">
        <v>142</v>
      </c>
      <c r="E176" s="185" t="str">
        <f t="shared" si="48"/>
        <v/>
      </c>
      <c r="F176" s="6"/>
      <c r="G176" s="6"/>
      <c r="H176" s="6"/>
      <c r="I176" s="6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85" t="str">
        <f t="shared" si="45"/>
        <v/>
      </c>
      <c r="W176" s="8"/>
      <c r="X176" s="6"/>
      <c r="Y176" s="336"/>
      <c r="Z176" s="6"/>
      <c r="AA176" s="6"/>
      <c r="AB176" s="6"/>
      <c r="AC176" s="261" t="str">
        <f t="shared" si="49"/>
        <v/>
      </c>
      <c r="AD176" s="28" t="str">
        <f t="shared" si="50"/>
        <v/>
      </c>
      <c r="AE176" s="26" t="str">
        <f>UPPER(IF($U176="","",IF(COUNTIF($AE$34:$AE175,$U176)&lt;1,$U176,"")))</f>
        <v/>
      </c>
      <c r="AF176" s="133" t="str">
        <f t="shared" si="51"/>
        <v/>
      </c>
      <c r="AG176" s="269"/>
      <c r="AH176" s="263" t="str">
        <f t="shared" si="52"/>
        <v/>
      </c>
      <c r="AI176" s="262" t="str">
        <f t="shared" si="53"/>
        <v/>
      </c>
      <c r="AK176" s="185"/>
      <c r="AL176" s="259" t="str">
        <f t="shared" si="54"/>
        <v/>
      </c>
      <c r="AM176" s="132" t="str">
        <f t="shared" si="55"/>
        <v/>
      </c>
      <c r="AN176" s="132" t="str">
        <f t="shared" si="56"/>
        <v/>
      </c>
      <c r="AO176" s="132" t="str">
        <f t="shared" si="57"/>
        <v/>
      </c>
      <c r="AP176" s="132" t="str">
        <f t="shared" si="58"/>
        <v/>
      </c>
      <c r="AQ176" s="132" t="str">
        <f t="shared" si="59"/>
        <v/>
      </c>
      <c r="AR176" s="135" t="str">
        <f t="shared" si="60"/>
        <v/>
      </c>
      <c r="AS176" s="135" t="str">
        <f t="shared" si="61"/>
        <v/>
      </c>
      <c r="AT176" s="135" t="str">
        <f t="shared" si="62"/>
        <v/>
      </c>
    </row>
    <row r="177" spans="1:46" s="260" customFormat="1" ht="13">
      <c r="A177" s="185" t="str">
        <f t="shared" si="46"/>
        <v/>
      </c>
      <c r="B177" s="258" t="str">
        <f t="shared" si="47"/>
        <v/>
      </c>
      <c r="C177" s="259"/>
      <c r="D177" s="185">
        <v>143</v>
      </c>
      <c r="E177" s="185" t="str">
        <f t="shared" si="48"/>
        <v/>
      </c>
      <c r="F177" s="6"/>
      <c r="G177" s="6"/>
      <c r="H177" s="6"/>
      <c r="I177" s="6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85" t="str">
        <f t="shared" si="45"/>
        <v/>
      </c>
      <c r="W177" s="8"/>
      <c r="X177" s="6"/>
      <c r="Y177" s="336"/>
      <c r="Z177" s="6"/>
      <c r="AA177" s="6"/>
      <c r="AB177" s="6"/>
      <c r="AC177" s="261" t="str">
        <f t="shared" si="49"/>
        <v/>
      </c>
      <c r="AD177" s="28" t="str">
        <f t="shared" si="50"/>
        <v/>
      </c>
      <c r="AE177" s="26" t="str">
        <f>UPPER(IF($U177="","",IF(COUNTIF($AE$34:$AE176,$U177)&lt;1,$U177,"")))</f>
        <v/>
      </c>
      <c r="AF177" s="133" t="str">
        <f t="shared" si="51"/>
        <v/>
      </c>
      <c r="AG177" s="269"/>
      <c r="AH177" s="263" t="str">
        <f t="shared" si="52"/>
        <v/>
      </c>
      <c r="AI177" s="262" t="str">
        <f t="shared" si="53"/>
        <v/>
      </c>
      <c r="AK177" s="185"/>
      <c r="AL177" s="259" t="str">
        <f t="shared" si="54"/>
        <v/>
      </c>
      <c r="AM177" s="132" t="str">
        <f t="shared" si="55"/>
        <v/>
      </c>
      <c r="AN177" s="132" t="str">
        <f t="shared" si="56"/>
        <v/>
      </c>
      <c r="AO177" s="132" t="str">
        <f t="shared" si="57"/>
        <v/>
      </c>
      <c r="AP177" s="132" t="str">
        <f t="shared" si="58"/>
        <v/>
      </c>
      <c r="AQ177" s="132" t="str">
        <f t="shared" si="59"/>
        <v/>
      </c>
      <c r="AR177" s="135" t="str">
        <f t="shared" si="60"/>
        <v/>
      </c>
      <c r="AS177" s="135" t="str">
        <f t="shared" si="61"/>
        <v/>
      </c>
      <c r="AT177" s="135" t="str">
        <f t="shared" si="62"/>
        <v/>
      </c>
    </row>
    <row r="178" spans="1:46" s="260" customFormat="1" ht="13">
      <c r="A178" s="185" t="str">
        <f t="shared" si="46"/>
        <v/>
      </c>
      <c r="B178" s="258" t="str">
        <f t="shared" si="47"/>
        <v/>
      </c>
      <c r="C178" s="259"/>
      <c r="D178" s="185">
        <v>144</v>
      </c>
      <c r="E178" s="185" t="str">
        <f t="shared" si="48"/>
        <v/>
      </c>
      <c r="F178" s="6"/>
      <c r="G178" s="6"/>
      <c r="H178" s="6"/>
      <c r="I178" s="6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85" t="str">
        <f t="shared" si="45"/>
        <v/>
      </c>
      <c r="W178" s="8"/>
      <c r="X178" s="6"/>
      <c r="Y178" s="336"/>
      <c r="Z178" s="6"/>
      <c r="AA178" s="6"/>
      <c r="AB178" s="6"/>
      <c r="AC178" s="261" t="str">
        <f t="shared" si="49"/>
        <v/>
      </c>
      <c r="AD178" s="28" t="str">
        <f t="shared" si="50"/>
        <v/>
      </c>
      <c r="AE178" s="26" t="str">
        <f>UPPER(IF($U178="","",IF(COUNTIF($AE$34:$AE177,$U178)&lt;1,$U178,"")))</f>
        <v/>
      </c>
      <c r="AF178" s="133" t="str">
        <f t="shared" si="51"/>
        <v/>
      </c>
      <c r="AG178" s="269"/>
      <c r="AH178" s="263" t="str">
        <f t="shared" si="52"/>
        <v/>
      </c>
      <c r="AI178" s="262" t="str">
        <f t="shared" si="53"/>
        <v/>
      </c>
      <c r="AK178" s="185"/>
      <c r="AL178" s="259" t="str">
        <f t="shared" si="54"/>
        <v/>
      </c>
      <c r="AM178" s="132" t="str">
        <f t="shared" si="55"/>
        <v/>
      </c>
      <c r="AN178" s="132" t="str">
        <f t="shared" si="56"/>
        <v/>
      </c>
      <c r="AO178" s="132" t="str">
        <f t="shared" si="57"/>
        <v/>
      </c>
      <c r="AP178" s="132" t="str">
        <f t="shared" si="58"/>
        <v/>
      </c>
      <c r="AQ178" s="132" t="str">
        <f t="shared" si="59"/>
        <v/>
      </c>
      <c r="AR178" s="135" t="str">
        <f t="shared" si="60"/>
        <v/>
      </c>
      <c r="AS178" s="135" t="str">
        <f t="shared" si="61"/>
        <v/>
      </c>
      <c r="AT178" s="135" t="str">
        <f t="shared" si="62"/>
        <v/>
      </c>
    </row>
    <row r="179" spans="1:46" s="260" customFormat="1" ht="13">
      <c r="A179" s="185" t="str">
        <f t="shared" si="46"/>
        <v/>
      </c>
      <c r="B179" s="258" t="str">
        <f t="shared" si="47"/>
        <v/>
      </c>
      <c r="C179" s="259"/>
      <c r="D179" s="185">
        <v>145</v>
      </c>
      <c r="E179" s="185" t="str">
        <f t="shared" si="48"/>
        <v/>
      </c>
      <c r="F179" s="6"/>
      <c r="G179" s="6"/>
      <c r="H179" s="6"/>
      <c r="I179" s="6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85" t="str">
        <f t="shared" si="45"/>
        <v/>
      </c>
      <c r="W179" s="8"/>
      <c r="X179" s="6"/>
      <c r="Y179" s="336"/>
      <c r="Z179" s="6"/>
      <c r="AA179" s="6"/>
      <c r="AB179" s="6"/>
      <c r="AC179" s="261" t="str">
        <f t="shared" si="49"/>
        <v/>
      </c>
      <c r="AD179" s="28" t="str">
        <f t="shared" si="50"/>
        <v/>
      </c>
      <c r="AE179" s="26" t="str">
        <f>UPPER(IF($U179="","",IF(COUNTIF($AE$34:$AE178,$U179)&lt;1,$U179,"")))</f>
        <v/>
      </c>
      <c r="AF179" s="133" t="str">
        <f t="shared" si="51"/>
        <v/>
      </c>
      <c r="AG179" s="269"/>
      <c r="AH179" s="263" t="str">
        <f t="shared" si="52"/>
        <v/>
      </c>
      <c r="AI179" s="262" t="str">
        <f t="shared" si="53"/>
        <v/>
      </c>
      <c r="AK179" s="185"/>
      <c r="AL179" s="259" t="str">
        <f t="shared" si="54"/>
        <v/>
      </c>
      <c r="AM179" s="132" t="str">
        <f t="shared" si="55"/>
        <v/>
      </c>
      <c r="AN179" s="132" t="str">
        <f t="shared" si="56"/>
        <v/>
      </c>
      <c r="AO179" s="132" t="str">
        <f t="shared" si="57"/>
        <v/>
      </c>
      <c r="AP179" s="132" t="str">
        <f t="shared" si="58"/>
        <v/>
      </c>
      <c r="AQ179" s="132" t="str">
        <f t="shared" si="59"/>
        <v/>
      </c>
      <c r="AR179" s="135" t="str">
        <f t="shared" si="60"/>
        <v/>
      </c>
      <c r="AS179" s="135" t="str">
        <f t="shared" si="61"/>
        <v/>
      </c>
      <c r="AT179" s="135" t="str">
        <f t="shared" si="62"/>
        <v/>
      </c>
    </row>
    <row r="180" spans="1:46" s="260" customFormat="1" ht="13">
      <c r="A180" s="185" t="str">
        <f t="shared" si="46"/>
        <v/>
      </c>
      <c r="B180" s="258" t="str">
        <f t="shared" si="47"/>
        <v/>
      </c>
      <c r="C180" s="259"/>
      <c r="D180" s="185">
        <v>146</v>
      </c>
      <c r="E180" s="185" t="str">
        <f t="shared" si="48"/>
        <v/>
      </c>
      <c r="F180" s="6"/>
      <c r="G180" s="6"/>
      <c r="H180" s="6"/>
      <c r="I180" s="6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85" t="str">
        <f t="shared" si="45"/>
        <v/>
      </c>
      <c r="W180" s="8"/>
      <c r="X180" s="6"/>
      <c r="Y180" s="336"/>
      <c r="Z180" s="6"/>
      <c r="AA180" s="6"/>
      <c r="AB180" s="6"/>
      <c r="AC180" s="261" t="str">
        <f t="shared" si="49"/>
        <v/>
      </c>
      <c r="AD180" s="28" t="str">
        <f t="shared" si="50"/>
        <v/>
      </c>
      <c r="AE180" s="26" t="str">
        <f>UPPER(IF($U180="","",IF(COUNTIF($AE$34:$AE179,$U180)&lt;1,$U180,"")))</f>
        <v/>
      </c>
      <c r="AF180" s="133" t="str">
        <f t="shared" si="51"/>
        <v/>
      </c>
      <c r="AG180" s="269"/>
      <c r="AH180" s="263" t="str">
        <f t="shared" si="52"/>
        <v/>
      </c>
      <c r="AI180" s="262" t="str">
        <f t="shared" si="53"/>
        <v/>
      </c>
      <c r="AK180" s="185"/>
      <c r="AL180" s="259" t="str">
        <f t="shared" si="54"/>
        <v/>
      </c>
      <c r="AM180" s="132" t="str">
        <f t="shared" si="55"/>
        <v/>
      </c>
      <c r="AN180" s="132" t="str">
        <f t="shared" si="56"/>
        <v/>
      </c>
      <c r="AO180" s="132" t="str">
        <f t="shared" si="57"/>
        <v/>
      </c>
      <c r="AP180" s="132" t="str">
        <f t="shared" si="58"/>
        <v/>
      </c>
      <c r="AQ180" s="132" t="str">
        <f t="shared" si="59"/>
        <v/>
      </c>
      <c r="AR180" s="135" t="str">
        <f t="shared" si="60"/>
        <v/>
      </c>
      <c r="AS180" s="135" t="str">
        <f t="shared" si="61"/>
        <v/>
      </c>
      <c r="AT180" s="135" t="str">
        <f t="shared" si="62"/>
        <v/>
      </c>
    </row>
    <row r="181" spans="1:46" s="260" customFormat="1" ht="13">
      <c r="A181" s="185" t="str">
        <f t="shared" si="46"/>
        <v/>
      </c>
      <c r="B181" s="258" t="str">
        <f t="shared" si="47"/>
        <v/>
      </c>
      <c r="C181" s="259"/>
      <c r="D181" s="185">
        <v>147</v>
      </c>
      <c r="E181" s="185" t="str">
        <f t="shared" si="48"/>
        <v/>
      </c>
      <c r="F181" s="6"/>
      <c r="G181" s="6"/>
      <c r="H181" s="6"/>
      <c r="I181" s="6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85" t="str">
        <f t="shared" si="45"/>
        <v/>
      </c>
      <c r="W181" s="8"/>
      <c r="X181" s="6"/>
      <c r="Y181" s="336"/>
      <c r="Z181" s="6"/>
      <c r="AA181" s="6"/>
      <c r="AB181" s="6"/>
      <c r="AC181" s="261" t="str">
        <f t="shared" si="49"/>
        <v/>
      </c>
      <c r="AD181" s="28" t="str">
        <f t="shared" si="50"/>
        <v/>
      </c>
      <c r="AE181" s="26" t="str">
        <f>UPPER(IF($U181="","",IF(COUNTIF($AE$34:$AE180,$U181)&lt;1,$U181,"")))</f>
        <v/>
      </c>
      <c r="AF181" s="133" t="str">
        <f t="shared" si="51"/>
        <v/>
      </c>
      <c r="AG181" s="269"/>
      <c r="AH181" s="263" t="str">
        <f t="shared" si="52"/>
        <v/>
      </c>
      <c r="AI181" s="262" t="str">
        <f t="shared" si="53"/>
        <v/>
      </c>
      <c r="AK181" s="185"/>
      <c r="AL181" s="259" t="str">
        <f t="shared" si="54"/>
        <v/>
      </c>
      <c r="AM181" s="132" t="str">
        <f t="shared" si="55"/>
        <v/>
      </c>
      <c r="AN181" s="132" t="str">
        <f t="shared" si="56"/>
        <v/>
      </c>
      <c r="AO181" s="132" t="str">
        <f t="shared" si="57"/>
        <v/>
      </c>
      <c r="AP181" s="132" t="str">
        <f t="shared" si="58"/>
        <v/>
      </c>
      <c r="AQ181" s="132" t="str">
        <f t="shared" si="59"/>
        <v/>
      </c>
      <c r="AR181" s="135" t="str">
        <f t="shared" si="60"/>
        <v/>
      </c>
      <c r="AS181" s="135" t="str">
        <f t="shared" si="61"/>
        <v/>
      </c>
      <c r="AT181" s="135" t="str">
        <f t="shared" si="62"/>
        <v/>
      </c>
    </row>
    <row r="182" spans="1:46" s="260" customFormat="1" ht="13">
      <c r="A182" s="185" t="str">
        <f t="shared" si="46"/>
        <v/>
      </c>
      <c r="B182" s="258" t="str">
        <f t="shared" si="47"/>
        <v/>
      </c>
      <c r="C182" s="259"/>
      <c r="D182" s="185">
        <v>148</v>
      </c>
      <c r="E182" s="185" t="str">
        <f t="shared" si="48"/>
        <v/>
      </c>
      <c r="F182" s="6"/>
      <c r="G182" s="6"/>
      <c r="H182" s="6"/>
      <c r="I182" s="6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85" t="str">
        <f t="shared" si="45"/>
        <v/>
      </c>
      <c r="W182" s="8"/>
      <c r="X182" s="6"/>
      <c r="Y182" s="336"/>
      <c r="Z182" s="6"/>
      <c r="AA182" s="6"/>
      <c r="AB182" s="6"/>
      <c r="AC182" s="261" t="str">
        <f t="shared" si="49"/>
        <v/>
      </c>
      <c r="AD182" s="28" t="str">
        <f t="shared" si="50"/>
        <v/>
      </c>
      <c r="AE182" s="26" t="str">
        <f>UPPER(IF($U182="","",IF(COUNTIF($AE$34:$AE181,$U182)&lt;1,$U182,"")))</f>
        <v/>
      </c>
      <c r="AF182" s="133" t="str">
        <f t="shared" si="51"/>
        <v/>
      </c>
      <c r="AG182" s="269"/>
      <c r="AH182" s="263" t="str">
        <f t="shared" si="52"/>
        <v/>
      </c>
      <c r="AI182" s="262" t="str">
        <f t="shared" si="53"/>
        <v/>
      </c>
      <c r="AK182" s="185"/>
      <c r="AL182" s="259" t="str">
        <f t="shared" si="54"/>
        <v/>
      </c>
      <c r="AM182" s="132" t="str">
        <f t="shared" si="55"/>
        <v/>
      </c>
      <c r="AN182" s="132" t="str">
        <f t="shared" si="56"/>
        <v/>
      </c>
      <c r="AO182" s="132" t="str">
        <f t="shared" si="57"/>
        <v/>
      </c>
      <c r="AP182" s="132" t="str">
        <f t="shared" si="58"/>
        <v/>
      </c>
      <c r="AQ182" s="132" t="str">
        <f t="shared" si="59"/>
        <v/>
      </c>
      <c r="AR182" s="135" t="str">
        <f t="shared" si="60"/>
        <v/>
      </c>
      <c r="AS182" s="135" t="str">
        <f t="shared" si="61"/>
        <v/>
      </c>
      <c r="AT182" s="135" t="str">
        <f t="shared" si="62"/>
        <v/>
      </c>
    </row>
    <row r="183" spans="1:46" s="260" customFormat="1" ht="13">
      <c r="A183" s="185" t="str">
        <f t="shared" si="46"/>
        <v/>
      </c>
      <c r="B183" s="258" t="str">
        <f t="shared" si="47"/>
        <v/>
      </c>
      <c r="C183" s="259"/>
      <c r="D183" s="185">
        <v>149</v>
      </c>
      <c r="E183" s="185" t="str">
        <f t="shared" si="48"/>
        <v/>
      </c>
      <c r="F183" s="6"/>
      <c r="G183" s="6"/>
      <c r="H183" s="6"/>
      <c r="I183" s="6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85" t="str">
        <f t="shared" si="45"/>
        <v/>
      </c>
      <c r="W183" s="8"/>
      <c r="X183" s="6"/>
      <c r="Y183" s="336"/>
      <c r="Z183" s="6"/>
      <c r="AA183" s="6"/>
      <c r="AB183" s="6"/>
      <c r="AC183" s="261" t="str">
        <f t="shared" si="49"/>
        <v/>
      </c>
      <c r="AD183" s="28" t="str">
        <f t="shared" si="50"/>
        <v/>
      </c>
      <c r="AE183" s="26" t="str">
        <f>UPPER(IF($U183="","",IF(COUNTIF($AE$34:$AE182,$U183)&lt;1,$U183,"")))</f>
        <v/>
      </c>
      <c r="AF183" s="133" t="str">
        <f t="shared" si="51"/>
        <v/>
      </c>
      <c r="AG183" s="269"/>
      <c r="AH183" s="263" t="str">
        <f t="shared" si="52"/>
        <v/>
      </c>
      <c r="AI183" s="262" t="str">
        <f t="shared" si="53"/>
        <v/>
      </c>
      <c r="AK183" s="185"/>
      <c r="AL183" s="259" t="str">
        <f t="shared" si="54"/>
        <v/>
      </c>
      <c r="AM183" s="132" t="str">
        <f t="shared" si="55"/>
        <v/>
      </c>
      <c r="AN183" s="132" t="str">
        <f t="shared" si="56"/>
        <v/>
      </c>
      <c r="AO183" s="132" t="str">
        <f t="shared" si="57"/>
        <v/>
      </c>
      <c r="AP183" s="132" t="str">
        <f t="shared" si="58"/>
        <v/>
      </c>
      <c r="AQ183" s="132" t="str">
        <f t="shared" si="59"/>
        <v/>
      </c>
      <c r="AR183" s="135" t="str">
        <f t="shared" si="60"/>
        <v/>
      </c>
      <c r="AS183" s="135" t="str">
        <f t="shared" si="61"/>
        <v/>
      </c>
      <c r="AT183" s="135" t="str">
        <f t="shared" si="62"/>
        <v/>
      </c>
    </row>
    <row r="184" spans="1:46" s="260" customFormat="1" ht="13">
      <c r="A184" s="185" t="str">
        <f t="shared" si="46"/>
        <v/>
      </c>
      <c r="B184" s="258" t="str">
        <f t="shared" si="47"/>
        <v/>
      </c>
      <c r="C184" s="259"/>
      <c r="D184" s="185">
        <v>150</v>
      </c>
      <c r="E184" s="185" t="str">
        <f t="shared" si="48"/>
        <v/>
      </c>
      <c r="F184" s="6"/>
      <c r="G184" s="6"/>
      <c r="H184" s="6"/>
      <c r="I184" s="6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85" t="str">
        <f t="shared" si="45"/>
        <v/>
      </c>
      <c r="W184" s="8"/>
      <c r="X184" s="6"/>
      <c r="Y184" s="336"/>
      <c r="Z184" s="6"/>
      <c r="AA184" s="6"/>
      <c r="AB184" s="6"/>
      <c r="AC184" s="261" t="str">
        <f t="shared" si="49"/>
        <v/>
      </c>
      <c r="AD184" s="28" t="str">
        <f t="shared" si="50"/>
        <v/>
      </c>
      <c r="AE184" s="26" t="str">
        <f>UPPER(IF($U184="","",IF(COUNTIF($AE$34:$AE183,$U184)&lt;1,$U184,"")))</f>
        <v/>
      </c>
      <c r="AF184" s="133" t="str">
        <f t="shared" si="51"/>
        <v/>
      </c>
      <c r="AG184" s="269"/>
      <c r="AH184" s="263" t="str">
        <f t="shared" si="52"/>
        <v/>
      </c>
      <c r="AI184" s="262" t="str">
        <f t="shared" si="53"/>
        <v/>
      </c>
      <c r="AK184" s="185"/>
      <c r="AL184" s="259" t="str">
        <f t="shared" si="54"/>
        <v/>
      </c>
      <c r="AM184" s="132" t="str">
        <f t="shared" si="55"/>
        <v/>
      </c>
      <c r="AN184" s="132" t="str">
        <f t="shared" si="56"/>
        <v/>
      </c>
      <c r="AO184" s="132" t="str">
        <f t="shared" si="57"/>
        <v/>
      </c>
      <c r="AP184" s="132" t="str">
        <f t="shared" si="58"/>
        <v/>
      </c>
      <c r="AQ184" s="132" t="str">
        <f t="shared" si="59"/>
        <v/>
      </c>
      <c r="AR184" s="135" t="str">
        <f t="shared" si="60"/>
        <v/>
      </c>
      <c r="AS184" s="135" t="str">
        <f t="shared" si="61"/>
        <v/>
      </c>
      <c r="AT184" s="135" t="str">
        <f t="shared" si="62"/>
        <v/>
      </c>
    </row>
    <row r="185" spans="1:46" s="260" customFormat="1" ht="13">
      <c r="A185" s="185" t="str">
        <f t="shared" si="46"/>
        <v/>
      </c>
      <c r="B185" s="258" t="str">
        <f t="shared" si="47"/>
        <v/>
      </c>
      <c r="C185" s="259"/>
      <c r="D185" s="185">
        <v>151</v>
      </c>
      <c r="E185" s="185" t="str">
        <f t="shared" si="48"/>
        <v/>
      </c>
      <c r="F185" s="6"/>
      <c r="G185" s="6"/>
      <c r="H185" s="6"/>
      <c r="I185" s="6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85" t="str">
        <f t="shared" si="45"/>
        <v/>
      </c>
      <c r="W185" s="8"/>
      <c r="X185" s="6"/>
      <c r="Y185" s="336"/>
      <c r="Z185" s="6"/>
      <c r="AA185" s="6"/>
      <c r="AB185" s="6"/>
      <c r="AC185" s="261" t="str">
        <f t="shared" si="49"/>
        <v/>
      </c>
      <c r="AD185" s="28" t="str">
        <f t="shared" si="50"/>
        <v/>
      </c>
      <c r="AE185" s="26" t="str">
        <f>UPPER(IF($U185="","",IF(COUNTIF($AE$34:$AE184,$U185)&lt;1,$U185,"")))</f>
        <v/>
      </c>
      <c r="AF185" s="133" t="str">
        <f t="shared" si="51"/>
        <v/>
      </c>
      <c r="AG185" s="269"/>
      <c r="AH185" s="263" t="str">
        <f t="shared" si="52"/>
        <v/>
      </c>
      <c r="AI185" s="262" t="str">
        <f t="shared" si="53"/>
        <v/>
      </c>
      <c r="AK185" s="185"/>
      <c r="AL185" s="259" t="str">
        <f t="shared" si="54"/>
        <v/>
      </c>
      <c r="AM185" s="132" t="str">
        <f t="shared" si="55"/>
        <v/>
      </c>
      <c r="AN185" s="132" t="str">
        <f t="shared" si="56"/>
        <v/>
      </c>
      <c r="AO185" s="132" t="str">
        <f t="shared" si="57"/>
        <v/>
      </c>
      <c r="AP185" s="132" t="str">
        <f t="shared" si="58"/>
        <v/>
      </c>
      <c r="AQ185" s="132" t="str">
        <f t="shared" si="59"/>
        <v/>
      </c>
      <c r="AR185" s="135" t="str">
        <f t="shared" si="60"/>
        <v/>
      </c>
      <c r="AS185" s="135" t="str">
        <f t="shared" si="61"/>
        <v/>
      </c>
      <c r="AT185" s="135" t="str">
        <f t="shared" si="62"/>
        <v/>
      </c>
    </row>
    <row r="186" spans="1:46" s="260" customFormat="1" ht="13">
      <c r="A186" s="185" t="str">
        <f t="shared" si="46"/>
        <v/>
      </c>
      <c r="B186" s="258" t="str">
        <f t="shared" si="47"/>
        <v/>
      </c>
      <c r="C186" s="259"/>
      <c r="D186" s="185">
        <v>152</v>
      </c>
      <c r="E186" s="185" t="str">
        <f t="shared" si="48"/>
        <v/>
      </c>
      <c r="F186" s="6"/>
      <c r="G186" s="6"/>
      <c r="H186" s="6"/>
      <c r="I186" s="6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85" t="str">
        <f t="shared" si="45"/>
        <v/>
      </c>
      <c r="W186" s="8"/>
      <c r="X186" s="6"/>
      <c r="Y186" s="336"/>
      <c r="Z186" s="6"/>
      <c r="AA186" s="6"/>
      <c r="AB186" s="6"/>
      <c r="AC186" s="261" t="str">
        <f t="shared" si="49"/>
        <v/>
      </c>
      <c r="AD186" s="28" t="str">
        <f t="shared" si="50"/>
        <v/>
      </c>
      <c r="AE186" s="26" t="str">
        <f>UPPER(IF($U186="","",IF(COUNTIF($AE$34:$AE185,$U186)&lt;1,$U186,"")))</f>
        <v/>
      </c>
      <c r="AF186" s="133" t="str">
        <f t="shared" si="51"/>
        <v/>
      </c>
      <c r="AG186" s="269"/>
      <c r="AH186" s="263" t="str">
        <f t="shared" si="52"/>
        <v/>
      </c>
      <c r="AI186" s="262" t="str">
        <f t="shared" si="53"/>
        <v/>
      </c>
      <c r="AK186" s="185"/>
      <c r="AL186" s="259" t="str">
        <f t="shared" si="54"/>
        <v/>
      </c>
      <c r="AM186" s="132" t="str">
        <f t="shared" si="55"/>
        <v/>
      </c>
      <c r="AN186" s="132" t="str">
        <f t="shared" si="56"/>
        <v/>
      </c>
      <c r="AO186" s="132" t="str">
        <f t="shared" si="57"/>
        <v/>
      </c>
      <c r="AP186" s="132" t="str">
        <f t="shared" si="58"/>
        <v/>
      </c>
      <c r="AQ186" s="132" t="str">
        <f t="shared" si="59"/>
        <v/>
      </c>
      <c r="AR186" s="135" t="str">
        <f t="shared" si="60"/>
        <v/>
      </c>
      <c r="AS186" s="135" t="str">
        <f t="shared" si="61"/>
        <v/>
      </c>
      <c r="AT186" s="135" t="str">
        <f t="shared" si="62"/>
        <v/>
      </c>
    </row>
    <row r="187" spans="1:46" s="260" customFormat="1" ht="13">
      <c r="A187" s="185" t="str">
        <f t="shared" si="46"/>
        <v/>
      </c>
      <c r="B187" s="258" t="str">
        <f t="shared" si="47"/>
        <v/>
      </c>
      <c r="C187" s="259"/>
      <c r="D187" s="185">
        <v>153</v>
      </c>
      <c r="E187" s="185" t="str">
        <f t="shared" si="48"/>
        <v/>
      </c>
      <c r="F187" s="6"/>
      <c r="G187" s="6"/>
      <c r="H187" s="6"/>
      <c r="I187" s="6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85" t="str">
        <f t="shared" si="45"/>
        <v/>
      </c>
      <c r="W187" s="8"/>
      <c r="X187" s="6"/>
      <c r="Y187" s="336"/>
      <c r="Z187" s="6"/>
      <c r="AA187" s="6"/>
      <c r="AB187" s="6"/>
      <c r="AC187" s="261" t="str">
        <f t="shared" si="49"/>
        <v/>
      </c>
      <c r="AD187" s="28" t="str">
        <f t="shared" si="50"/>
        <v/>
      </c>
      <c r="AE187" s="26" t="str">
        <f>UPPER(IF($U187="","",IF(COUNTIF($AE$34:$AE186,$U187)&lt;1,$U187,"")))</f>
        <v/>
      </c>
      <c r="AF187" s="133" t="str">
        <f t="shared" si="51"/>
        <v/>
      </c>
      <c r="AG187" s="269"/>
      <c r="AH187" s="263" t="str">
        <f t="shared" si="52"/>
        <v/>
      </c>
      <c r="AI187" s="262" t="str">
        <f t="shared" si="53"/>
        <v/>
      </c>
      <c r="AK187" s="185"/>
      <c r="AL187" s="259" t="str">
        <f t="shared" si="54"/>
        <v/>
      </c>
      <c r="AM187" s="132" t="str">
        <f t="shared" si="55"/>
        <v/>
      </c>
      <c r="AN187" s="132" t="str">
        <f t="shared" si="56"/>
        <v/>
      </c>
      <c r="AO187" s="132" t="str">
        <f t="shared" si="57"/>
        <v/>
      </c>
      <c r="AP187" s="132" t="str">
        <f t="shared" si="58"/>
        <v/>
      </c>
      <c r="AQ187" s="132" t="str">
        <f t="shared" si="59"/>
        <v/>
      </c>
      <c r="AR187" s="135" t="str">
        <f t="shared" si="60"/>
        <v/>
      </c>
      <c r="AS187" s="135" t="str">
        <f t="shared" si="61"/>
        <v/>
      </c>
      <c r="AT187" s="135" t="str">
        <f t="shared" si="62"/>
        <v/>
      </c>
    </row>
    <row r="188" spans="1:46" s="260" customFormat="1" ht="13">
      <c r="A188" s="185" t="str">
        <f t="shared" si="46"/>
        <v/>
      </c>
      <c r="B188" s="258" t="str">
        <f t="shared" si="47"/>
        <v/>
      </c>
      <c r="C188" s="259"/>
      <c r="D188" s="185">
        <v>154</v>
      </c>
      <c r="E188" s="185" t="str">
        <f t="shared" si="48"/>
        <v/>
      </c>
      <c r="F188" s="6"/>
      <c r="G188" s="6"/>
      <c r="H188" s="6"/>
      <c r="I188" s="6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85" t="str">
        <f t="shared" si="45"/>
        <v/>
      </c>
      <c r="W188" s="8"/>
      <c r="X188" s="6"/>
      <c r="Y188" s="336"/>
      <c r="Z188" s="6"/>
      <c r="AA188" s="6"/>
      <c r="AB188" s="6"/>
      <c r="AC188" s="261" t="str">
        <f t="shared" si="49"/>
        <v/>
      </c>
      <c r="AD188" s="28" t="str">
        <f t="shared" si="50"/>
        <v/>
      </c>
      <c r="AE188" s="26" t="str">
        <f>UPPER(IF($U188="","",IF(COUNTIF($AE$34:$AE187,$U188)&lt;1,$U188,"")))</f>
        <v/>
      </c>
      <c r="AF188" s="133" t="str">
        <f t="shared" si="51"/>
        <v/>
      </c>
      <c r="AG188" s="269"/>
      <c r="AH188" s="263" t="str">
        <f t="shared" si="52"/>
        <v/>
      </c>
      <c r="AI188" s="262" t="str">
        <f t="shared" si="53"/>
        <v/>
      </c>
      <c r="AK188" s="185"/>
      <c r="AL188" s="259" t="str">
        <f t="shared" si="54"/>
        <v/>
      </c>
      <c r="AM188" s="132" t="str">
        <f t="shared" si="55"/>
        <v/>
      </c>
      <c r="AN188" s="132" t="str">
        <f t="shared" si="56"/>
        <v/>
      </c>
      <c r="AO188" s="132" t="str">
        <f t="shared" si="57"/>
        <v/>
      </c>
      <c r="AP188" s="132" t="str">
        <f t="shared" si="58"/>
        <v/>
      </c>
      <c r="AQ188" s="132" t="str">
        <f t="shared" si="59"/>
        <v/>
      </c>
      <c r="AR188" s="135" t="str">
        <f t="shared" si="60"/>
        <v/>
      </c>
      <c r="AS188" s="135" t="str">
        <f t="shared" si="61"/>
        <v/>
      </c>
      <c r="AT188" s="135" t="str">
        <f t="shared" si="62"/>
        <v/>
      </c>
    </row>
    <row r="189" spans="1:46" s="260" customFormat="1" ht="13">
      <c r="A189" s="185" t="str">
        <f t="shared" si="46"/>
        <v/>
      </c>
      <c r="B189" s="258" t="str">
        <f t="shared" si="47"/>
        <v/>
      </c>
      <c r="C189" s="259"/>
      <c r="D189" s="185">
        <v>155</v>
      </c>
      <c r="E189" s="185" t="str">
        <f t="shared" si="48"/>
        <v/>
      </c>
      <c r="F189" s="6"/>
      <c r="G189" s="6"/>
      <c r="H189" s="6"/>
      <c r="I189" s="6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85" t="str">
        <f t="shared" si="45"/>
        <v/>
      </c>
      <c r="W189" s="8"/>
      <c r="X189" s="6"/>
      <c r="Y189" s="336"/>
      <c r="Z189" s="6"/>
      <c r="AA189" s="6"/>
      <c r="AB189" s="6"/>
      <c r="AC189" s="261" t="str">
        <f t="shared" si="49"/>
        <v/>
      </c>
      <c r="AD189" s="28" t="str">
        <f t="shared" si="50"/>
        <v/>
      </c>
      <c r="AE189" s="26" t="str">
        <f>UPPER(IF($U189="","",IF(COUNTIF($AE$34:$AE188,$U189)&lt;1,$U189,"")))</f>
        <v/>
      </c>
      <c r="AF189" s="133" t="str">
        <f t="shared" si="51"/>
        <v/>
      </c>
      <c r="AG189" s="269"/>
      <c r="AH189" s="263" t="str">
        <f t="shared" si="52"/>
        <v/>
      </c>
      <c r="AI189" s="262" t="str">
        <f t="shared" si="53"/>
        <v/>
      </c>
      <c r="AK189" s="185"/>
      <c r="AL189" s="259" t="str">
        <f t="shared" si="54"/>
        <v/>
      </c>
      <c r="AM189" s="132" t="str">
        <f t="shared" si="55"/>
        <v/>
      </c>
      <c r="AN189" s="132" t="str">
        <f t="shared" si="56"/>
        <v/>
      </c>
      <c r="AO189" s="132" t="str">
        <f t="shared" si="57"/>
        <v/>
      </c>
      <c r="AP189" s="132" t="str">
        <f t="shared" si="58"/>
        <v/>
      </c>
      <c r="AQ189" s="132" t="str">
        <f t="shared" si="59"/>
        <v/>
      </c>
      <c r="AR189" s="135" t="str">
        <f t="shared" si="60"/>
        <v/>
      </c>
      <c r="AS189" s="135" t="str">
        <f t="shared" si="61"/>
        <v/>
      </c>
      <c r="AT189" s="135" t="str">
        <f t="shared" si="62"/>
        <v/>
      </c>
    </row>
    <row r="190" spans="1:46" s="260" customFormat="1" ht="13">
      <c r="A190" s="185" t="str">
        <f t="shared" si="46"/>
        <v/>
      </c>
      <c r="B190" s="258" t="str">
        <f t="shared" si="47"/>
        <v/>
      </c>
      <c r="C190" s="259"/>
      <c r="D190" s="185">
        <v>156</v>
      </c>
      <c r="E190" s="185" t="str">
        <f t="shared" si="48"/>
        <v/>
      </c>
      <c r="F190" s="6"/>
      <c r="G190" s="6"/>
      <c r="H190" s="6"/>
      <c r="I190" s="6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85" t="str">
        <f t="shared" si="45"/>
        <v/>
      </c>
      <c r="W190" s="8"/>
      <c r="X190" s="6"/>
      <c r="Y190" s="336"/>
      <c r="Z190" s="6"/>
      <c r="AA190" s="6"/>
      <c r="AB190" s="6"/>
      <c r="AC190" s="261" t="str">
        <f t="shared" si="49"/>
        <v/>
      </c>
      <c r="AD190" s="28" t="str">
        <f t="shared" si="50"/>
        <v/>
      </c>
      <c r="AE190" s="26" t="str">
        <f>UPPER(IF($U190="","",IF(COUNTIF($AE$34:$AE189,$U190)&lt;1,$U190,"")))</f>
        <v/>
      </c>
      <c r="AF190" s="133" t="str">
        <f t="shared" si="51"/>
        <v/>
      </c>
      <c r="AG190" s="269"/>
      <c r="AH190" s="263" t="str">
        <f t="shared" si="52"/>
        <v/>
      </c>
      <c r="AI190" s="262" t="str">
        <f t="shared" si="53"/>
        <v/>
      </c>
      <c r="AK190" s="185"/>
      <c r="AL190" s="259" t="str">
        <f t="shared" si="54"/>
        <v/>
      </c>
      <c r="AM190" s="132" t="str">
        <f t="shared" si="55"/>
        <v/>
      </c>
      <c r="AN190" s="132" t="str">
        <f t="shared" si="56"/>
        <v/>
      </c>
      <c r="AO190" s="132" t="str">
        <f t="shared" si="57"/>
        <v/>
      </c>
      <c r="AP190" s="132" t="str">
        <f t="shared" si="58"/>
        <v/>
      </c>
      <c r="AQ190" s="132" t="str">
        <f t="shared" si="59"/>
        <v/>
      </c>
      <c r="AR190" s="135" t="str">
        <f t="shared" si="60"/>
        <v/>
      </c>
      <c r="AS190" s="135" t="str">
        <f t="shared" si="61"/>
        <v/>
      </c>
      <c r="AT190" s="135" t="str">
        <f t="shared" si="62"/>
        <v/>
      </c>
    </row>
    <row r="191" spans="1:46" s="260" customFormat="1" ht="13">
      <c r="A191" s="185" t="str">
        <f t="shared" si="46"/>
        <v/>
      </c>
      <c r="B191" s="258" t="str">
        <f t="shared" si="47"/>
        <v/>
      </c>
      <c r="C191" s="259"/>
      <c r="D191" s="185">
        <v>157</v>
      </c>
      <c r="E191" s="185" t="str">
        <f t="shared" si="48"/>
        <v/>
      </c>
      <c r="F191" s="6"/>
      <c r="G191" s="6"/>
      <c r="H191" s="6"/>
      <c r="I191" s="6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85" t="str">
        <f t="shared" si="45"/>
        <v/>
      </c>
      <c r="W191" s="8"/>
      <c r="X191" s="6"/>
      <c r="Y191" s="336"/>
      <c r="Z191" s="6"/>
      <c r="AA191" s="6"/>
      <c r="AB191" s="6"/>
      <c r="AC191" s="261" t="str">
        <f t="shared" si="49"/>
        <v/>
      </c>
      <c r="AD191" s="28" t="str">
        <f t="shared" si="50"/>
        <v/>
      </c>
      <c r="AE191" s="26" t="str">
        <f>UPPER(IF($U191="","",IF(COUNTIF($AE$34:$AE190,$U191)&lt;1,$U191,"")))</f>
        <v/>
      </c>
      <c r="AF191" s="133" t="str">
        <f t="shared" si="51"/>
        <v/>
      </c>
      <c r="AG191" s="269"/>
      <c r="AH191" s="263" t="str">
        <f t="shared" si="52"/>
        <v/>
      </c>
      <c r="AI191" s="262" t="str">
        <f t="shared" si="53"/>
        <v/>
      </c>
      <c r="AK191" s="185"/>
      <c r="AL191" s="259" t="str">
        <f t="shared" si="54"/>
        <v/>
      </c>
      <c r="AM191" s="132" t="str">
        <f t="shared" si="55"/>
        <v/>
      </c>
      <c r="AN191" s="132" t="str">
        <f t="shared" si="56"/>
        <v/>
      </c>
      <c r="AO191" s="132" t="str">
        <f t="shared" si="57"/>
        <v/>
      </c>
      <c r="AP191" s="132" t="str">
        <f t="shared" si="58"/>
        <v/>
      </c>
      <c r="AQ191" s="132" t="str">
        <f t="shared" si="59"/>
        <v/>
      </c>
      <c r="AR191" s="135" t="str">
        <f t="shared" si="60"/>
        <v/>
      </c>
      <c r="AS191" s="135" t="str">
        <f t="shared" si="61"/>
        <v/>
      </c>
      <c r="AT191" s="135" t="str">
        <f t="shared" si="62"/>
        <v/>
      </c>
    </row>
    <row r="192" spans="1:46" s="260" customFormat="1" ht="13">
      <c r="A192" s="185" t="str">
        <f t="shared" si="46"/>
        <v/>
      </c>
      <c r="B192" s="258" t="str">
        <f t="shared" si="47"/>
        <v/>
      </c>
      <c r="C192" s="259"/>
      <c r="D192" s="185">
        <v>158</v>
      </c>
      <c r="E192" s="185" t="str">
        <f t="shared" si="48"/>
        <v/>
      </c>
      <c r="F192" s="6"/>
      <c r="G192" s="6"/>
      <c r="H192" s="6"/>
      <c r="I192" s="6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85" t="str">
        <f t="shared" si="45"/>
        <v/>
      </c>
      <c r="W192" s="8"/>
      <c r="X192" s="6"/>
      <c r="Y192" s="336"/>
      <c r="Z192" s="6"/>
      <c r="AA192" s="6"/>
      <c r="AB192" s="6"/>
      <c r="AC192" s="261" t="str">
        <f t="shared" si="49"/>
        <v/>
      </c>
      <c r="AD192" s="28" t="str">
        <f t="shared" si="50"/>
        <v/>
      </c>
      <c r="AE192" s="26" t="str">
        <f>UPPER(IF($U192="","",IF(COUNTIF($AE$34:$AE191,$U192)&lt;1,$U192,"")))</f>
        <v/>
      </c>
      <c r="AF192" s="133" t="str">
        <f t="shared" si="51"/>
        <v/>
      </c>
      <c r="AG192" s="269"/>
      <c r="AH192" s="263" t="str">
        <f t="shared" si="52"/>
        <v/>
      </c>
      <c r="AI192" s="262" t="str">
        <f t="shared" si="53"/>
        <v/>
      </c>
      <c r="AK192" s="185"/>
      <c r="AL192" s="259" t="str">
        <f t="shared" si="54"/>
        <v/>
      </c>
      <c r="AM192" s="132" t="str">
        <f t="shared" si="55"/>
        <v/>
      </c>
      <c r="AN192" s="132" t="str">
        <f t="shared" si="56"/>
        <v/>
      </c>
      <c r="AO192" s="132" t="str">
        <f t="shared" si="57"/>
        <v/>
      </c>
      <c r="AP192" s="132" t="str">
        <f t="shared" si="58"/>
        <v/>
      </c>
      <c r="AQ192" s="132" t="str">
        <f t="shared" si="59"/>
        <v/>
      </c>
      <c r="AR192" s="135" t="str">
        <f t="shared" si="60"/>
        <v/>
      </c>
      <c r="AS192" s="135" t="str">
        <f t="shared" si="61"/>
        <v/>
      </c>
      <c r="AT192" s="135" t="str">
        <f t="shared" si="62"/>
        <v/>
      </c>
    </row>
    <row r="193" spans="1:46" s="260" customFormat="1" ht="13">
      <c r="A193" s="185" t="str">
        <f t="shared" si="46"/>
        <v/>
      </c>
      <c r="B193" s="258" t="str">
        <f t="shared" si="47"/>
        <v/>
      </c>
      <c r="C193" s="259"/>
      <c r="D193" s="185">
        <v>159</v>
      </c>
      <c r="E193" s="185" t="str">
        <f t="shared" si="48"/>
        <v/>
      </c>
      <c r="F193" s="6"/>
      <c r="G193" s="6"/>
      <c r="H193" s="6"/>
      <c r="I193" s="6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85" t="str">
        <f t="shared" si="45"/>
        <v/>
      </c>
      <c r="W193" s="8"/>
      <c r="X193" s="6"/>
      <c r="Y193" s="336"/>
      <c r="Z193" s="6"/>
      <c r="AA193" s="6"/>
      <c r="AB193" s="6"/>
      <c r="AC193" s="261" t="str">
        <f t="shared" si="49"/>
        <v/>
      </c>
      <c r="AD193" s="28" t="str">
        <f t="shared" si="50"/>
        <v/>
      </c>
      <c r="AE193" s="26" t="str">
        <f>UPPER(IF($U193="","",IF(COUNTIF($AE$34:$AE192,$U193)&lt;1,$U193,"")))</f>
        <v/>
      </c>
      <c r="AF193" s="133" t="str">
        <f t="shared" si="51"/>
        <v/>
      </c>
      <c r="AG193" s="269"/>
      <c r="AH193" s="263" t="str">
        <f t="shared" si="52"/>
        <v/>
      </c>
      <c r="AI193" s="262" t="str">
        <f t="shared" si="53"/>
        <v/>
      </c>
      <c r="AK193" s="185"/>
      <c r="AL193" s="259" t="str">
        <f t="shared" si="54"/>
        <v/>
      </c>
      <c r="AM193" s="132" t="str">
        <f t="shared" si="55"/>
        <v/>
      </c>
      <c r="AN193" s="132" t="str">
        <f t="shared" si="56"/>
        <v/>
      </c>
      <c r="AO193" s="132" t="str">
        <f t="shared" si="57"/>
        <v/>
      </c>
      <c r="AP193" s="132" t="str">
        <f t="shared" si="58"/>
        <v/>
      </c>
      <c r="AQ193" s="132" t="str">
        <f t="shared" si="59"/>
        <v/>
      </c>
      <c r="AR193" s="135" t="str">
        <f t="shared" si="60"/>
        <v/>
      </c>
      <c r="AS193" s="135" t="str">
        <f t="shared" si="61"/>
        <v/>
      </c>
      <c r="AT193" s="135" t="str">
        <f t="shared" si="62"/>
        <v/>
      </c>
    </row>
    <row r="194" spans="1:46" s="260" customFormat="1" ht="13">
      <c r="A194" s="185" t="str">
        <f t="shared" si="46"/>
        <v/>
      </c>
      <c r="B194" s="258" t="str">
        <f t="shared" si="47"/>
        <v/>
      </c>
      <c r="C194" s="259"/>
      <c r="D194" s="185">
        <v>160</v>
      </c>
      <c r="E194" s="185" t="str">
        <f t="shared" si="48"/>
        <v/>
      </c>
      <c r="F194" s="6"/>
      <c r="G194" s="6"/>
      <c r="H194" s="6"/>
      <c r="I194" s="6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85" t="str">
        <f t="shared" si="45"/>
        <v/>
      </c>
      <c r="W194" s="8"/>
      <c r="X194" s="6"/>
      <c r="Y194" s="336"/>
      <c r="Z194" s="6"/>
      <c r="AA194" s="6"/>
      <c r="AB194" s="6"/>
      <c r="AC194" s="261" t="str">
        <f t="shared" si="49"/>
        <v/>
      </c>
      <c r="AD194" s="28" t="str">
        <f t="shared" si="50"/>
        <v/>
      </c>
      <c r="AE194" s="26" t="str">
        <f>UPPER(IF($U194="","",IF(COUNTIF($AE$34:$AE193,$U194)&lt;1,$U194,"")))</f>
        <v/>
      </c>
      <c r="AF194" s="133" t="str">
        <f t="shared" si="51"/>
        <v/>
      </c>
      <c r="AG194" s="269"/>
      <c r="AH194" s="263" t="str">
        <f t="shared" si="52"/>
        <v/>
      </c>
      <c r="AI194" s="262" t="str">
        <f t="shared" si="53"/>
        <v/>
      </c>
      <c r="AK194" s="185"/>
      <c r="AL194" s="259" t="str">
        <f t="shared" si="54"/>
        <v/>
      </c>
      <c r="AM194" s="132" t="str">
        <f t="shared" si="55"/>
        <v/>
      </c>
      <c r="AN194" s="132" t="str">
        <f t="shared" si="56"/>
        <v/>
      </c>
      <c r="AO194" s="132" t="str">
        <f t="shared" si="57"/>
        <v/>
      </c>
      <c r="AP194" s="132" t="str">
        <f t="shared" si="58"/>
        <v/>
      </c>
      <c r="AQ194" s="132" t="str">
        <f t="shared" si="59"/>
        <v/>
      </c>
      <c r="AR194" s="135" t="str">
        <f t="shared" si="60"/>
        <v/>
      </c>
      <c r="AS194" s="135" t="str">
        <f t="shared" si="61"/>
        <v/>
      </c>
      <c r="AT194" s="135" t="str">
        <f t="shared" si="62"/>
        <v/>
      </c>
    </row>
    <row r="195" spans="1:46" s="260" customFormat="1" ht="13">
      <c r="A195" s="185" t="str">
        <f t="shared" si="46"/>
        <v/>
      </c>
      <c r="B195" s="258" t="str">
        <f t="shared" si="47"/>
        <v/>
      </c>
      <c r="C195" s="259"/>
      <c r="D195" s="185">
        <v>161</v>
      </c>
      <c r="E195" s="185" t="str">
        <f t="shared" si="48"/>
        <v/>
      </c>
      <c r="F195" s="6"/>
      <c r="G195" s="6"/>
      <c r="H195" s="6"/>
      <c r="I195" s="6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85" t="str">
        <f t="shared" si="45"/>
        <v/>
      </c>
      <c r="W195" s="8"/>
      <c r="X195" s="6"/>
      <c r="Y195" s="336"/>
      <c r="Z195" s="6"/>
      <c r="AA195" s="6"/>
      <c r="AB195" s="6"/>
      <c r="AC195" s="261" t="str">
        <f t="shared" si="49"/>
        <v/>
      </c>
      <c r="AD195" s="28" t="str">
        <f t="shared" si="50"/>
        <v/>
      </c>
      <c r="AE195" s="26" t="str">
        <f>UPPER(IF($U195="","",IF(COUNTIF($AE$34:$AE194,$U195)&lt;1,$U195,"")))</f>
        <v/>
      </c>
      <c r="AF195" s="133" t="str">
        <f t="shared" si="51"/>
        <v/>
      </c>
      <c r="AG195" s="269"/>
      <c r="AH195" s="263" t="str">
        <f t="shared" si="52"/>
        <v/>
      </c>
      <c r="AI195" s="262" t="str">
        <f t="shared" si="53"/>
        <v/>
      </c>
      <c r="AK195" s="185"/>
      <c r="AL195" s="259" t="str">
        <f t="shared" si="54"/>
        <v/>
      </c>
      <c r="AM195" s="132" t="str">
        <f t="shared" si="55"/>
        <v/>
      </c>
      <c r="AN195" s="132" t="str">
        <f t="shared" si="56"/>
        <v/>
      </c>
      <c r="AO195" s="132" t="str">
        <f t="shared" si="57"/>
        <v/>
      </c>
      <c r="AP195" s="132" t="str">
        <f t="shared" si="58"/>
        <v/>
      </c>
      <c r="AQ195" s="132" t="str">
        <f t="shared" si="59"/>
        <v/>
      </c>
      <c r="AR195" s="135" t="str">
        <f t="shared" si="60"/>
        <v/>
      </c>
      <c r="AS195" s="135" t="str">
        <f t="shared" si="61"/>
        <v/>
      </c>
      <c r="AT195" s="135" t="str">
        <f t="shared" si="62"/>
        <v/>
      </c>
    </row>
    <row r="196" spans="1:46" s="260" customFormat="1" ht="13">
      <c r="A196" s="185" t="str">
        <f t="shared" si="46"/>
        <v/>
      </c>
      <c r="B196" s="258" t="str">
        <f t="shared" si="47"/>
        <v/>
      </c>
      <c r="C196" s="259"/>
      <c r="D196" s="185">
        <v>162</v>
      </c>
      <c r="E196" s="185" t="str">
        <f t="shared" si="48"/>
        <v/>
      </c>
      <c r="F196" s="6"/>
      <c r="G196" s="6"/>
      <c r="H196" s="6"/>
      <c r="I196" s="6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85" t="str">
        <f t="shared" si="45"/>
        <v/>
      </c>
      <c r="W196" s="8"/>
      <c r="X196" s="6"/>
      <c r="Y196" s="336"/>
      <c r="Z196" s="6"/>
      <c r="AA196" s="6"/>
      <c r="AB196" s="6"/>
      <c r="AC196" s="261" t="str">
        <f t="shared" si="49"/>
        <v/>
      </c>
      <c r="AD196" s="28" t="str">
        <f t="shared" si="50"/>
        <v/>
      </c>
      <c r="AE196" s="26" t="str">
        <f>UPPER(IF($U196="","",IF(COUNTIF($AE$34:$AE195,$U196)&lt;1,$U196,"")))</f>
        <v/>
      </c>
      <c r="AF196" s="133" t="str">
        <f t="shared" si="51"/>
        <v/>
      </c>
      <c r="AG196" s="269"/>
      <c r="AH196" s="263" t="str">
        <f t="shared" si="52"/>
        <v/>
      </c>
      <c r="AI196" s="262" t="str">
        <f t="shared" si="53"/>
        <v/>
      </c>
      <c r="AK196" s="185"/>
      <c r="AL196" s="259" t="str">
        <f t="shared" si="54"/>
        <v/>
      </c>
      <c r="AM196" s="132" t="str">
        <f t="shared" si="55"/>
        <v/>
      </c>
      <c r="AN196" s="132" t="str">
        <f t="shared" si="56"/>
        <v/>
      </c>
      <c r="AO196" s="132" t="str">
        <f t="shared" si="57"/>
        <v/>
      </c>
      <c r="AP196" s="132" t="str">
        <f t="shared" si="58"/>
        <v/>
      </c>
      <c r="AQ196" s="132" t="str">
        <f t="shared" si="59"/>
        <v/>
      </c>
      <c r="AR196" s="135" t="str">
        <f t="shared" si="60"/>
        <v/>
      </c>
      <c r="AS196" s="135" t="str">
        <f t="shared" si="61"/>
        <v/>
      </c>
      <c r="AT196" s="135" t="str">
        <f t="shared" si="62"/>
        <v/>
      </c>
    </row>
    <row r="197" spans="1:46" s="260" customFormat="1" ht="13">
      <c r="A197" s="185" t="str">
        <f t="shared" si="46"/>
        <v/>
      </c>
      <c r="B197" s="258" t="str">
        <f t="shared" si="47"/>
        <v/>
      </c>
      <c r="C197" s="259"/>
      <c r="D197" s="185">
        <v>163</v>
      </c>
      <c r="E197" s="185" t="str">
        <f t="shared" si="48"/>
        <v/>
      </c>
      <c r="F197" s="6"/>
      <c r="G197" s="6"/>
      <c r="H197" s="6"/>
      <c r="I197" s="6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85" t="str">
        <f t="shared" si="45"/>
        <v/>
      </c>
      <c r="W197" s="8"/>
      <c r="X197" s="6"/>
      <c r="Y197" s="336"/>
      <c r="Z197" s="6"/>
      <c r="AA197" s="6"/>
      <c r="AB197" s="6"/>
      <c r="AC197" s="261" t="str">
        <f t="shared" si="49"/>
        <v/>
      </c>
      <c r="AD197" s="28" t="str">
        <f t="shared" si="50"/>
        <v/>
      </c>
      <c r="AE197" s="26" t="str">
        <f>UPPER(IF($U197="","",IF(COUNTIF($AE$34:$AE196,$U197)&lt;1,$U197,"")))</f>
        <v/>
      </c>
      <c r="AF197" s="133" t="str">
        <f t="shared" si="51"/>
        <v/>
      </c>
      <c r="AG197" s="269"/>
      <c r="AH197" s="263" t="str">
        <f t="shared" si="52"/>
        <v/>
      </c>
      <c r="AI197" s="262" t="str">
        <f t="shared" si="53"/>
        <v/>
      </c>
      <c r="AK197" s="185"/>
      <c r="AL197" s="259" t="str">
        <f t="shared" si="54"/>
        <v/>
      </c>
      <c r="AM197" s="132" t="str">
        <f t="shared" si="55"/>
        <v/>
      </c>
      <c r="AN197" s="132" t="str">
        <f t="shared" si="56"/>
        <v/>
      </c>
      <c r="AO197" s="132" t="str">
        <f t="shared" si="57"/>
        <v/>
      </c>
      <c r="AP197" s="132" t="str">
        <f t="shared" si="58"/>
        <v/>
      </c>
      <c r="AQ197" s="132" t="str">
        <f t="shared" si="59"/>
        <v/>
      </c>
      <c r="AR197" s="135" t="str">
        <f t="shared" si="60"/>
        <v/>
      </c>
      <c r="AS197" s="135" t="str">
        <f t="shared" si="61"/>
        <v/>
      </c>
      <c r="AT197" s="135" t="str">
        <f t="shared" si="62"/>
        <v/>
      </c>
    </row>
    <row r="198" spans="1:46" s="260" customFormat="1" ht="13">
      <c r="A198" s="185" t="str">
        <f t="shared" si="46"/>
        <v/>
      </c>
      <c r="B198" s="258" t="str">
        <f t="shared" si="47"/>
        <v/>
      </c>
      <c r="C198" s="259"/>
      <c r="D198" s="185">
        <v>164</v>
      </c>
      <c r="E198" s="185" t="str">
        <f t="shared" si="48"/>
        <v/>
      </c>
      <c r="F198" s="6"/>
      <c r="G198" s="6"/>
      <c r="H198" s="6"/>
      <c r="I198" s="6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85" t="str">
        <f t="shared" si="45"/>
        <v/>
      </c>
      <c r="W198" s="8"/>
      <c r="X198" s="6"/>
      <c r="Y198" s="336"/>
      <c r="Z198" s="6"/>
      <c r="AA198" s="6"/>
      <c r="AB198" s="6"/>
      <c r="AC198" s="261" t="str">
        <f t="shared" si="49"/>
        <v/>
      </c>
      <c r="AD198" s="28" t="str">
        <f t="shared" si="50"/>
        <v/>
      </c>
      <c r="AE198" s="26" t="str">
        <f>UPPER(IF($U198="","",IF(COUNTIF($AE$34:$AE197,$U198)&lt;1,$U198,"")))</f>
        <v/>
      </c>
      <c r="AF198" s="133" t="str">
        <f t="shared" si="51"/>
        <v/>
      </c>
      <c r="AG198" s="269"/>
      <c r="AH198" s="263" t="str">
        <f t="shared" si="52"/>
        <v/>
      </c>
      <c r="AI198" s="262" t="str">
        <f t="shared" si="53"/>
        <v/>
      </c>
      <c r="AK198" s="185"/>
      <c r="AL198" s="259" t="str">
        <f t="shared" si="54"/>
        <v/>
      </c>
      <c r="AM198" s="132" t="str">
        <f t="shared" si="55"/>
        <v/>
      </c>
      <c r="AN198" s="132" t="str">
        <f t="shared" si="56"/>
        <v/>
      </c>
      <c r="AO198" s="132" t="str">
        <f t="shared" si="57"/>
        <v/>
      </c>
      <c r="AP198" s="132" t="str">
        <f t="shared" si="58"/>
        <v/>
      </c>
      <c r="AQ198" s="132" t="str">
        <f t="shared" si="59"/>
        <v/>
      </c>
      <c r="AR198" s="135" t="str">
        <f t="shared" si="60"/>
        <v/>
      </c>
      <c r="AS198" s="135" t="str">
        <f t="shared" si="61"/>
        <v/>
      </c>
      <c r="AT198" s="135" t="str">
        <f t="shared" si="62"/>
        <v/>
      </c>
    </row>
    <row r="199" spans="1:46" s="260" customFormat="1" ht="13">
      <c r="A199" s="185" t="str">
        <f t="shared" si="46"/>
        <v/>
      </c>
      <c r="B199" s="258" t="str">
        <f t="shared" si="47"/>
        <v/>
      </c>
      <c r="C199" s="259"/>
      <c r="D199" s="185">
        <v>165</v>
      </c>
      <c r="E199" s="185" t="str">
        <f t="shared" si="48"/>
        <v/>
      </c>
      <c r="F199" s="6"/>
      <c r="G199" s="6"/>
      <c r="H199" s="6"/>
      <c r="I199" s="6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85" t="str">
        <f t="shared" si="45"/>
        <v/>
      </c>
      <c r="W199" s="8"/>
      <c r="X199" s="6"/>
      <c r="Y199" s="336"/>
      <c r="Z199" s="6"/>
      <c r="AA199" s="6"/>
      <c r="AB199" s="6"/>
      <c r="AC199" s="261" t="str">
        <f t="shared" si="49"/>
        <v/>
      </c>
      <c r="AD199" s="28" t="str">
        <f t="shared" si="50"/>
        <v/>
      </c>
      <c r="AE199" s="26" t="str">
        <f>UPPER(IF($U199="","",IF(COUNTIF($AE$34:$AE198,$U199)&lt;1,$U199,"")))</f>
        <v/>
      </c>
      <c r="AF199" s="133" t="str">
        <f t="shared" si="51"/>
        <v/>
      </c>
      <c r="AG199" s="269"/>
      <c r="AH199" s="263" t="str">
        <f t="shared" si="52"/>
        <v/>
      </c>
      <c r="AI199" s="262" t="str">
        <f t="shared" si="53"/>
        <v/>
      </c>
      <c r="AK199" s="185"/>
      <c r="AL199" s="259" t="str">
        <f t="shared" si="54"/>
        <v/>
      </c>
      <c r="AM199" s="132" t="str">
        <f t="shared" si="55"/>
        <v/>
      </c>
      <c r="AN199" s="132" t="str">
        <f t="shared" si="56"/>
        <v/>
      </c>
      <c r="AO199" s="132" t="str">
        <f t="shared" si="57"/>
        <v/>
      </c>
      <c r="AP199" s="132" t="str">
        <f t="shared" si="58"/>
        <v/>
      </c>
      <c r="AQ199" s="132" t="str">
        <f t="shared" si="59"/>
        <v/>
      </c>
      <c r="AR199" s="135" t="str">
        <f t="shared" si="60"/>
        <v/>
      </c>
      <c r="AS199" s="135" t="str">
        <f t="shared" si="61"/>
        <v/>
      </c>
      <c r="AT199" s="135" t="str">
        <f t="shared" si="62"/>
        <v/>
      </c>
    </row>
    <row r="200" spans="1:46" s="260" customFormat="1" ht="13">
      <c r="A200" s="185" t="str">
        <f t="shared" si="46"/>
        <v/>
      </c>
      <c r="B200" s="258" t="str">
        <f t="shared" si="47"/>
        <v/>
      </c>
      <c r="C200" s="259"/>
      <c r="D200" s="185">
        <v>166</v>
      </c>
      <c r="E200" s="185" t="str">
        <f t="shared" si="48"/>
        <v/>
      </c>
      <c r="F200" s="6"/>
      <c r="G200" s="6"/>
      <c r="H200" s="6"/>
      <c r="I200" s="6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85" t="str">
        <f t="shared" si="45"/>
        <v/>
      </c>
      <c r="W200" s="8"/>
      <c r="X200" s="6"/>
      <c r="Y200" s="336"/>
      <c r="Z200" s="6"/>
      <c r="AA200" s="6"/>
      <c r="AB200" s="6"/>
      <c r="AC200" s="261" t="str">
        <f t="shared" si="49"/>
        <v/>
      </c>
      <c r="AD200" s="28" t="str">
        <f t="shared" si="50"/>
        <v/>
      </c>
      <c r="AE200" s="26" t="str">
        <f>UPPER(IF($U200="","",IF(COUNTIF($AE$34:$AE199,$U200)&lt;1,$U200,"")))</f>
        <v/>
      </c>
      <c r="AF200" s="133" t="str">
        <f t="shared" si="51"/>
        <v/>
      </c>
      <c r="AG200" s="269"/>
      <c r="AH200" s="263" t="str">
        <f t="shared" si="52"/>
        <v/>
      </c>
      <c r="AI200" s="262" t="str">
        <f t="shared" si="53"/>
        <v/>
      </c>
      <c r="AK200" s="185"/>
      <c r="AL200" s="259" t="str">
        <f t="shared" si="54"/>
        <v/>
      </c>
      <c r="AM200" s="132" t="str">
        <f t="shared" si="55"/>
        <v/>
      </c>
      <c r="AN200" s="132" t="str">
        <f t="shared" si="56"/>
        <v/>
      </c>
      <c r="AO200" s="132" t="str">
        <f t="shared" si="57"/>
        <v/>
      </c>
      <c r="AP200" s="132" t="str">
        <f t="shared" si="58"/>
        <v/>
      </c>
      <c r="AQ200" s="132" t="str">
        <f t="shared" si="59"/>
        <v/>
      </c>
      <c r="AR200" s="135" t="str">
        <f t="shared" si="60"/>
        <v/>
      </c>
      <c r="AS200" s="135" t="str">
        <f t="shared" si="61"/>
        <v/>
      </c>
      <c r="AT200" s="135" t="str">
        <f t="shared" si="62"/>
        <v/>
      </c>
    </row>
    <row r="201" spans="1:46" s="260" customFormat="1" ht="13">
      <c r="A201" s="185" t="str">
        <f t="shared" si="46"/>
        <v/>
      </c>
      <c r="B201" s="258" t="str">
        <f t="shared" si="47"/>
        <v/>
      </c>
      <c r="C201" s="259"/>
      <c r="D201" s="185">
        <v>167</v>
      </c>
      <c r="E201" s="185" t="str">
        <f t="shared" si="48"/>
        <v/>
      </c>
      <c r="F201" s="6"/>
      <c r="G201" s="6"/>
      <c r="H201" s="6"/>
      <c r="I201" s="6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85" t="str">
        <f t="shared" si="45"/>
        <v/>
      </c>
      <c r="W201" s="8"/>
      <c r="X201" s="6"/>
      <c r="Y201" s="336"/>
      <c r="Z201" s="6"/>
      <c r="AA201" s="6"/>
      <c r="AB201" s="6"/>
      <c r="AC201" s="261" t="str">
        <f t="shared" si="49"/>
        <v/>
      </c>
      <c r="AD201" s="28" t="str">
        <f t="shared" si="50"/>
        <v/>
      </c>
      <c r="AE201" s="26" t="str">
        <f>UPPER(IF($U201="","",IF(COUNTIF($AE$34:$AE200,$U201)&lt;1,$U201,"")))</f>
        <v/>
      </c>
      <c r="AF201" s="133" t="str">
        <f t="shared" si="51"/>
        <v/>
      </c>
      <c r="AG201" s="269"/>
      <c r="AH201" s="263" t="str">
        <f t="shared" si="52"/>
        <v/>
      </c>
      <c r="AI201" s="262" t="str">
        <f t="shared" si="53"/>
        <v/>
      </c>
      <c r="AK201" s="185"/>
      <c r="AL201" s="259" t="str">
        <f t="shared" si="54"/>
        <v/>
      </c>
      <c r="AM201" s="132" t="str">
        <f t="shared" si="55"/>
        <v/>
      </c>
      <c r="AN201" s="132" t="str">
        <f t="shared" si="56"/>
        <v/>
      </c>
      <c r="AO201" s="132" t="str">
        <f t="shared" si="57"/>
        <v/>
      </c>
      <c r="AP201" s="132" t="str">
        <f t="shared" si="58"/>
        <v/>
      </c>
      <c r="AQ201" s="132" t="str">
        <f t="shared" si="59"/>
        <v/>
      </c>
      <c r="AR201" s="135" t="str">
        <f t="shared" si="60"/>
        <v/>
      </c>
      <c r="AS201" s="135" t="str">
        <f t="shared" si="61"/>
        <v/>
      </c>
      <c r="AT201" s="135" t="str">
        <f t="shared" si="62"/>
        <v/>
      </c>
    </row>
    <row r="202" spans="1:46" s="260" customFormat="1" ht="13">
      <c r="A202" s="185" t="str">
        <f t="shared" si="46"/>
        <v/>
      </c>
      <c r="B202" s="258" t="str">
        <f t="shared" si="47"/>
        <v/>
      </c>
      <c r="C202" s="259"/>
      <c r="D202" s="185">
        <v>168</v>
      </c>
      <c r="E202" s="185" t="str">
        <f t="shared" si="48"/>
        <v/>
      </c>
      <c r="F202" s="6"/>
      <c r="G202" s="6"/>
      <c r="H202" s="6"/>
      <c r="I202" s="6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85" t="str">
        <f t="shared" si="45"/>
        <v/>
      </c>
      <c r="W202" s="8"/>
      <c r="X202" s="6"/>
      <c r="Y202" s="336"/>
      <c r="Z202" s="6"/>
      <c r="AA202" s="6"/>
      <c r="AB202" s="6"/>
      <c r="AC202" s="261" t="str">
        <f t="shared" si="49"/>
        <v/>
      </c>
      <c r="AD202" s="28" t="str">
        <f t="shared" si="50"/>
        <v/>
      </c>
      <c r="AE202" s="26" t="str">
        <f>UPPER(IF($U202="","",IF(COUNTIF($AE$34:$AE201,$U202)&lt;1,$U202,"")))</f>
        <v/>
      </c>
      <c r="AF202" s="133" t="str">
        <f t="shared" si="51"/>
        <v/>
      </c>
      <c r="AG202" s="269"/>
      <c r="AH202" s="263" t="str">
        <f t="shared" si="52"/>
        <v/>
      </c>
      <c r="AI202" s="262" t="str">
        <f t="shared" si="53"/>
        <v/>
      </c>
      <c r="AK202" s="185"/>
      <c r="AL202" s="259" t="str">
        <f t="shared" si="54"/>
        <v/>
      </c>
      <c r="AM202" s="132" t="str">
        <f t="shared" si="55"/>
        <v/>
      </c>
      <c r="AN202" s="132" t="str">
        <f t="shared" si="56"/>
        <v/>
      </c>
      <c r="AO202" s="132" t="str">
        <f t="shared" si="57"/>
        <v/>
      </c>
      <c r="AP202" s="132" t="str">
        <f t="shared" si="58"/>
        <v/>
      </c>
      <c r="AQ202" s="132" t="str">
        <f t="shared" si="59"/>
        <v/>
      </c>
      <c r="AR202" s="135" t="str">
        <f t="shared" si="60"/>
        <v/>
      </c>
      <c r="AS202" s="135" t="str">
        <f t="shared" si="61"/>
        <v/>
      </c>
      <c r="AT202" s="135" t="str">
        <f t="shared" si="62"/>
        <v/>
      </c>
    </row>
    <row r="203" spans="1:46" s="260" customFormat="1" ht="13">
      <c r="A203" s="185" t="str">
        <f t="shared" si="46"/>
        <v/>
      </c>
      <c r="B203" s="258" t="str">
        <f t="shared" si="47"/>
        <v/>
      </c>
      <c r="C203" s="259"/>
      <c r="D203" s="185">
        <v>169</v>
      </c>
      <c r="E203" s="185" t="str">
        <f t="shared" si="48"/>
        <v/>
      </c>
      <c r="F203" s="6"/>
      <c r="G203" s="6"/>
      <c r="H203" s="6"/>
      <c r="I203" s="6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85" t="str">
        <f t="shared" si="45"/>
        <v/>
      </c>
      <c r="W203" s="8"/>
      <c r="X203" s="6"/>
      <c r="Y203" s="336"/>
      <c r="Z203" s="6"/>
      <c r="AA203" s="6"/>
      <c r="AB203" s="6"/>
      <c r="AC203" s="261" t="str">
        <f t="shared" si="49"/>
        <v/>
      </c>
      <c r="AD203" s="28" t="str">
        <f t="shared" si="50"/>
        <v/>
      </c>
      <c r="AE203" s="26" t="str">
        <f>UPPER(IF($U203="","",IF(COUNTIF($AE$34:$AE202,$U203)&lt;1,$U203,"")))</f>
        <v/>
      </c>
      <c r="AF203" s="133" t="str">
        <f t="shared" si="51"/>
        <v/>
      </c>
      <c r="AG203" s="269"/>
      <c r="AH203" s="263" t="str">
        <f t="shared" si="52"/>
        <v/>
      </c>
      <c r="AI203" s="262" t="str">
        <f t="shared" si="53"/>
        <v/>
      </c>
      <c r="AK203" s="185"/>
      <c r="AL203" s="259" t="str">
        <f t="shared" si="54"/>
        <v/>
      </c>
      <c r="AM203" s="132" t="str">
        <f t="shared" si="55"/>
        <v/>
      </c>
      <c r="AN203" s="132" t="str">
        <f t="shared" si="56"/>
        <v/>
      </c>
      <c r="AO203" s="132" t="str">
        <f t="shared" si="57"/>
        <v/>
      </c>
      <c r="AP203" s="132" t="str">
        <f t="shared" si="58"/>
        <v/>
      </c>
      <c r="AQ203" s="132" t="str">
        <f t="shared" si="59"/>
        <v/>
      </c>
      <c r="AR203" s="135" t="str">
        <f t="shared" si="60"/>
        <v/>
      </c>
      <c r="AS203" s="135" t="str">
        <f t="shared" si="61"/>
        <v/>
      </c>
      <c r="AT203" s="135" t="str">
        <f t="shared" si="62"/>
        <v/>
      </c>
    </row>
    <row r="204" spans="1:46" s="260" customFormat="1" ht="13">
      <c r="A204" s="185" t="str">
        <f t="shared" si="46"/>
        <v/>
      </c>
      <c r="B204" s="258" t="str">
        <f t="shared" si="47"/>
        <v/>
      </c>
      <c r="C204" s="259"/>
      <c r="D204" s="185">
        <v>170</v>
      </c>
      <c r="E204" s="185" t="str">
        <f t="shared" si="48"/>
        <v/>
      </c>
      <c r="F204" s="6"/>
      <c r="G204" s="6"/>
      <c r="H204" s="6"/>
      <c r="I204" s="6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85" t="str">
        <f t="shared" si="45"/>
        <v/>
      </c>
      <c r="W204" s="8"/>
      <c r="X204" s="6"/>
      <c r="Y204" s="336"/>
      <c r="Z204" s="6"/>
      <c r="AA204" s="6"/>
      <c r="AB204" s="6"/>
      <c r="AC204" s="261" t="str">
        <f t="shared" si="49"/>
        <v/>
      </c>
      <c r="AD204" s="28" t="str">
        <f t="shared" si="50"/>
        <v/>
      </c>
      <c r="AE204" s="26" t="str">
        <f>UPPER(IF($U204="","",IF(COUNTIF($AE$34:$AE203,$U204)&lt;1,$U204,"")))</f>
        <v/>
      </c>
      <c r="AF204" s="133" t="str">
        <f t="shared" si="51"/>
        <v/>
      </c>
      <c r="AG204" s="269"/>
      <c r="AH204" s="263" t="str">
        <f t="shared" si="52"/>
        <v/>
      </c>
      <c r="AI204" s="262" t="str">
        <f t="shared" si="53"/>
        <v/>
      </c>
      <c r="AK204" s="185"/>
      <c r="AL204" s="259" t="str">
        <f t="shared" si="54"/>
        <v/>
      </c>
      <c r="AM204" s="132" t="str">
        <f t="shared" si="55"/>
        <v/>
      </c>
      <c r="AN204" s="132" t="str">
        <f t="shared" si="56"/>
        <v/>
      </c>
      <c r="AO204" s="132" t="str">
        <f t="shared" si="57"/>
        <v/>
      </c>
      <c r="AP204" s="132" t="str">
        <f t="shared" si="58"/>
        <v/>
      </c>
      <c r="AQ204" s="132" t="str">
        <f t="shared" si="59"/>
        <v/>
      </c>
      <c r="AR204" s="135" t="str">
        <f t="shared" si="60"/>
        <v/>
      </c>
      <c r="AS204" s="135" t="str">
        <f t="shared" si="61"/>
        <v/>
      </c>
      <c r="AT204" s="135" t="str">
        <f t="shared" si="62"/>
        <v/>
      </c>
    </row>
    <row r="205" spans="1:46" s="260" customFormat="1" ht="13">
      <c r="A205" s="185" t="str">
        <f t="shared" si="46"/>
        <v/>
      </c>
      <c r="B205" s="258" t="str">
        <f t="shared" si="47"/>
        <v/>
      </c>
      <c r="C205" s="259"/>
      <c r="D205" s="185">
        <v>171</v>
      </c>
      <c r="E205" s="185" t="str">
        <f t="shared" si="48"/>
        <v/>
      </c>
      <c r="F205" s="6"/>
      <c r="G205" s="6"/>
      <c r="H205" s="6"/>
      <c r="I205" s="6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85" t="str">
        <f t="shared" si="45"/>
        <v/>
      </c>
      <c r="W205" s="8"/>
      <c r="X205" s="6"/>
      <c r="Y205" s="336"/>
      <c r="Z205" s="6"/>
      <c r="AA205" s="6"/>
      <c r="AB205" s="6"/>
      <c r="AC205" s="261" t="str">
        <f t="shared" si="49"/>
        <v/>
      </c>
      <c r="AD205" s="28" t="str">
        <f t="shared" si="50"/>
        <v/>
      </c>
      <c r="AE205" s="26" t="str">
        <f>UPPER(IF($U205="","",IF(COUNTIF($AE$34:$AE204,$U205)&lt;1,$U205,"")))</f>
        <v/>
      </c>
      <c r="AF205" s="133" t="str">
        <f t="shared" si="51"/>
        <v/>
      </c>
      <c r="AG205" s="269"/>
      <c r="AH205" s="263" t="str">
        <f t="shared" si="52"/>
        <v/>
      </c>
      <c r="AI205" s="262" t="str">
        <f t="shared" si="53"/>
        <v/>
      </c>
      <c r="AK205" s="185"/>
      <c r="AL205" s="259" t="str">
        <f t="shared" si="54"/>
        <v/>
      </c>
      <c r="AM205" s="132" t="str">
        <f t="shared" si="55"/>
        <v/>
      </c>
      <c r="AN205" s="132" t="str">
        <f t="shared" si="56"/>
        <v/>
      </c>
      <c r="AO205" s="132" t="str">
        <f t="shared" si="57"/>
        <v/>
      </c>
      <c r="AP205" s="132" t="str">
        <f t="shared" si="58"/>
        <v/>
      </c>
      <c r="AQ205" s="132" t="str">
        <f t="shared" si="59"/>
        <v/>
      </c>
      <c r="AR205" s="135" t="str">
        <f t="shared" si="60"/>
        <v/>
      </c>
      <c r="AS205" s="135" t="str">
        <f t="shared" si="61"/>
        <v/>
      </c>
      <c r="AT205" s="135" t="str">
        <f t="shared" si="62"/>
        <v/>
      </c>
    </row>
    <row r="206" spans="1:46" s="260" customFormat="1" ht="13">
      <c r="A206" s="185" t="str">
        <f t="shared" si="46"/>
        <v/>
      </c>
      <c r="B206" s="258" t="str">
        <f t="shared" si="47"/>
        <v/>
      </c>
      <c r="C206" s="259"/>
      <c r="D206" s="185">
        <v>172</v>
      </c>
      <c r="E206" s="185" t="str">
        <f t="shared" si="48"/>
        <v/>
      </c>
      <c r="F206" s="6"/>
      <c r="G206" s="6"/>
      <c r="H206" s="6"/>
      <c r="I206" s="6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85" t="str">
        <f t="shared" si="45"/>
        <v/>
      </c>
      <c r="W206" s="8"/>
      <c r="X206" s="6"/>
      <c r="Y206" s="336"/>
      <c r="Z206" s="6"/>
      <c r="AA206" s="6"/>
      <c r="AB206" s="6"/>
      <c r="AC206" s="261" t="str">
        <f t="shared" si="49"/>
        <v/>
      </c>
      <c r="AD206" s="28" t="str">
        <f t="shared" si="50"/>
        <v/>
      </c>
      <c r="AE206" s="26" t="str">
        <f>UPPER(IF($U206="","",IF(COUNTIF($AE$34:$AE205,$U206)&lt;1,$U206,"")))</f>
        <v/>
      </c>
      <c r="AF206" s="133" t="str">
        <f t="shared" si="51"/>
        <v/>
      </c>
      <c r="AG206" s="269"/>
      <c r="AH206" s="263" t="str">
        <f t="shared" si="52"/>
        <v/>
      </c>
      <c r="AI206" s="262" t="str">
        <f t="shared" si="53"/>
        <v/>
      </c>
      <c r="AK206" s="185"/>
      <c r="AL206" s="259" t="str">
        <f t="shared" si="54"/>
        <v/>
      </c>
      <c r="AM206" s="132" t="str">
        <f t="shared" si="55"/>
        <v/>
      </c>
      <c r="AN206" s="132" t="str">
        <f t="shared" si="56"/>
        <v/>
      </c>
      <c r="AO206" s="132" t="str">
        <f t="shared" si="57"/>
        <v/>
      </c>
      <c r="AP206" s="132" t="str">
        <f t="shared" si="58"/>
        <v/>
      </c>
      <c r="AQ206" s="132" t="str">
        <f t="shared" si="59"/>
        <v/>
      </c>
      <c r="AR206" s="135" t="str">
        <f t="shared" si="60"/>
        <v/>
      </c>
      <c r="AS206" s="135" t="str">
        <f t="shared" si="61"/>
        <v/>
      </c>
      <c r="AT206" s="135" t="str">
        <f t="shared" si="62"/>
        <v/>
      </c>
    </row>
    <row r="207" spans="1:46" s="260" customFormat="1" ht="13">
      <c r="A207" s="185" t="str">
        <f t="shared" si="46"/>
        <v/>
      </c>
      <c r="B207" s="258" t="str">
        <f t="shared" si="47"/>
        <v/>
      </c>
      <c r="C207" s="259"/>
      <c r="D207" s="185">
        <v>173</v>
      </c>
      <c r="E207" s="185" t="str">
        <f t="shared" si="48"/>
        <v/>
      </c>
      <c r="F207" s="6"/>
      <c r="G207" s="6"/>
      <c r="H207" s="6"/>
      <c r="I207" s="6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85" t="str">
        <f t="shared" si="45"/>
        <v/>
      </c>
      <c r="W207" s="8"/>
      <c r="X207" s="6"/>
      <c r="Y207" s="336"/>
      <c r="Z207" s="6"/>
      <c r="AA207" s="6"/>
      <c r="AB207" s="6"/>
      <c r="AC207" s="261" t="str">
        <f t="shared" si="49"/>
        <v/>
      </c>
      <c r="AD207" s="28" t="str">
        <f t="shared" si="50"/>
        <v/>
      </c>
      <c r="AE207" s="26" t="str">
        <f>UPPER(IF($U207="","",IF(COUNTIF($AE$34:$AE206,$U207)&lt;1,$U207,"")))</f>
        <v/>
      </c>
      <c r="AF207" s="133" t="str">
        <f t="shared" si="51"/>
        <v/>
      </c>
      <c r="AG207" s="269"/>
      <c r="AH207" s="263" t="str">
        <f t="shared" si="52"/>
        <v/>
      </c>
      <c r="AI207" s="262" t="str">
        <f t="shared" si="53"/>
        <v/>
      </c>
      <c r="AK207" s="185"/>
      <c r="AL207" s="259" t="str">
        <f t="shared" si="54"/>
        <v/>
      </c>
      <c r="AM207" s="132" t="str">
        <f t="shared" si="55"/>
        <v/>
      </c>
      <c r="AN207" s="132" t="str">
        <f t="shared" si="56"/>
        <v/>
      </c>
      <c r="AO207" s="132" t="str">
        <f t="shared" si="57"/>
        <v/>
      </c>
      <c r="AP207" s="132" t="str">
        <f t="shared" si="58"/>
        <v/>
      </c>
      <c r="AQ207" s="132" t="str">
        <f t="shared" si="59"/>
        <v/>
      </c>
      <c r="AR207" s="135" t="str">
        <f t="shared" si="60"/>
        <v/>
      </c>
      <c r="AS207" s="135" t="str">
        <f t="shared" si="61"/>
        <v/>
      </c>
      <c r="AT207" s="135" t="str">
        <f t="shared" si="62"/>
        <v/>
      </c>
    </row>
    <row r="208" spans="1:46" s="260" customFormat="1" ht="13">
      <c r="A208" s="185" t="str">
        <f t="shared" si="46"/>
        <v/>
      </c>
      <c r="B208" s="258" t="str">
        <f t="shared" si="47"/>
        <v/>
      </c>
      <c r="C208" s="259"/>
      <c r="D208" s="185">
        <v>174</v>
      </c>
      <c r="E208" s="185" t="str">
        <f t="shared" si="48"/>
        <v/>
      </c>
      <c r="F208" s="6"/>
      <c r="G208" s="6"/>
      <c r="H208" s="6"/>
      <c r="I208" s="6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85" t="str">
        <f t="shared" si="45"/>
        <v/>
      </c>
      <c r="W208" s="8"/>
      <c r="X208" s="6"/>
      <c r="Y208" s="336"/>
      <c r="Z208" s="6"/>
      <c r="AA208" s="6"/>
      <c r="AB208" s="6"/>
      <c r="AC208" s="261" t="str">
        <f t="shared" si="49"/>
        <v/>
      </c>
      <c r="AD208" s="28" t="str">
        <f t="shared" si="50"/>
        <v/>
      </c>
      <c r="AE208" s="26" t="str">
        <f>UPPER(IF($U208="","",IF(COUNTIF($AE$34:$AE207,$U208)&lt;1,$U208,"")))</f>
        <v/>
      </c>
      <c r="AF208" s="133" t="str">
        <f t="shared" si="51"/>
        <v/>
      </c>
      <c r="AG208" s="269"/>
      <c r="AH208" s="263" t="str">
        <f t="shared" si="52"/>
        <v/>
      </c>
      <c r="AI208" s="262" t="str">
        <f t="shared" si="53"/>
        <v/>
      </c>
      <c r="AK208" s="185"/>
      <c r="AL208" s="259" t="str">
        <f t="shared" si="54"/>
        <v/>
      </c>
      <c r="AM208" s="132" t="str">
        <f t="shared" si="55"/>
        <v/>
      </c>
      <c r="AN208" s="132" t="str">
        <f t="shared" si="56"/>
        <v/>
      </c>
      <c r="AO208" s="132" t="str">
        <f t="shared" si="57"/>
        <v/>
      </c>
      <c r="AP208" s="132" t="str">
        <f t="shared" si="58"/>
        <v/>
      </c>
      <c r="AQ208" s="132" t="str">
        <f t="shared" si="59"/>
        <v/>
      </c>
      <c r="AR208" s="135" t="str">
        <f t="shared" si="60"/>
        <v/>
      </c>
      <c r="AS208" s="135" t="str">
        <f t="shared" si="61"/>
        <v/>
      </c>
      <c r="AT208" s="135" t="str">
        <f t="shared" si="62"/>
        <v/>
      </c>
    </row>
    <row r="209" spans="1:46" s="260" customFormat="1" ht="13">
      <c r="A209" s="185" t="str">
        <f t="shared" si="46"/>
        <v/>
      </c>
      <c r="B209" s="258" t="str">
        <f t="shared" si="47"/>
        <v/>
      </c>
      <c r="C209" s="259"/>
      <c r="D209" s="185">
        <v>175</v>
      </c>
      <c r="E209" s="185" t="str">
        <f t="shared" si="48"/>
        <v/>
      </c>
      <c r="F209" s="6"/>
      <c r="G209" s="6"/>
      <c r="H209" s="6"/>
      <c r="I209" s="6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85" t="str">
        <f t="shared" si="45"/>
        <v/>
      </c>
      <c r="W209" s="8"/>
      <c r="X209" s="6"/>
      <c r="Y209" s="336"/>
      <c r="Z209" s="6"/>
      <c r="AA209" s="6"/>
      <c r="AB209" s="6"/>
      <c r="AC209" s="261" t="str">
        <f t="shared" si="49"/>
        <v/>
      </c>
      <c r="AD209" s="28" t="str">
        <f t="shared" si="50"/>
        <v/>
      </c>
      <c r="AE209" s="26" t="str">
        <f>UPPER(IF($U209="","",IF(COUNTIF($AE$34:$AE208,$U209)&lt;1,$U209,"")))</f>
        <v/>
      </c>
      <c r="AF209" s="133" t="str">
        <f t="shared" si="51"/>
        <v/>
      </c>
      <c r="AG209" s="269"/>
      <c r="AH209" s="263" t="str">
        <f t="shared" si="52"/>
        <v/>
      </c>
      <c r="AI209" s="262" t="str">
        <f t="shared" si="53"/>
        <v/>
      </c>
      <c r="AK209" s="185"/>
      <c r="AL209" s="259" t="str">
        <f t="shared" si="54"/>
        <v/>
      </c>
      <c r="AM209" s="132" t="str">
        <f t="shared" si="55"/>
        <v/>
      </c>
      <c r="AN209" s="132" t="str">
        <f t="shared" si="56"/>
        <v/>
      </c>
      <c r="AO209" s="132" t="str">
        <f t="shared" si="57"/>
        <v/>
      </c>
      <c r="AP209" s="132" t="str">
        <f t="shared" si="58"/>
        <v/>
      </c>
      <c r="AQ209" s="132" t="str">
        <f t="shared" si="59"/>
        <v/>
      </c>
      <c r="AR209" s="135" t="str">
        <f t="shared" si="60"/>
        <v/>
      </c>
      <c r="AS209" s="135" t="str">
        <f t="shared" si="61"/>
        <v/>
      </c>
      <c r="AT209" s="135" t="str">
        <f t="shared" si="62"/>
        <v/>
      </c>
    </row>
    <row r="210" spans="1:46" s="260" customFormat="1" ht="13">
      <c r="A210" s="185" t="str">
        <f t="shared" si="46"/>
        <v/>
      </c>
      <c r="B210" s="258" t="str">
        <f t="shared" si="47"/>
        <v/>
      </c>
      <c r="C210" s="259"/>
      <c r="D210" s="185">
        <v>176</v>
      </c>
      <c r="E210" s="185" t="str">
        <f t="shared" si="48"/>
        <v/>
      </c>
      <c r="F210" s="6"/>
      <c r="G210" s="6"/>
      <c r="H210" s="6"/>
      <c r="I210" s="6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85" t="str">
        <f t="shared" si="45"/>
        <v/>
      </c>
      <c r="W210" s="8"/>
      <c r="X210" s="6"/>
      <c r="Y210" s="336"/>
      <c r="Z210" s="6"/>
      <c r="AA210" s="6"/>
      <c r="AB210" s="6"/>
      <c r="AC210" s="261" t="str">
        <f t="shared" si="49"/>
        <v/>
      </c>
      <c r="AD210" s="28" t="str">
        <f t="shared" si="50"/>
        <v/>
      </c>
      <c r="AE210" s="26" t="str">
        <f>UPPER(IF($U210="","",IF(COUNTIF($AE$34:$AE209,$U210)&lt;1,$U210,"")))</f>
        <v/>
      </c>
      <c r="AF210" s="133" t="str">
        <f t="shared" si="51"/>
        <v/>
      </c>
      <c r="AG210" s="269"/>
      <c r="AH210" s="263" t="str">
        <f t="shared" si="52"/>
        <v/>
      </c>
      <c r="AI210" s="262" t="str">
        <f t="shared" si="53"/>
        <v/>
      </c>
      <c r="AK210" s="185"/>
      <c r="AL210" s="259" t="str">
        <f t="shared" si="54"/>
        <v/>
      </c>
      <c r="AM210" s="132" t="str">
        <f t="shared" si="55"/>
        <v/>
      </c>
      <c r="AN210" s="132" t="str">
        <f t="shared" si="56"/>
        <v/>
      </c>
      <c r="AO210" s="132" t="str">
        <f t="shared" si="57"/>
        <v/>
      </c>
      <c r="AP210" s="132" t="str">
        <f t="shared" si="58"/>
        <v/>
      </c>
      <c r="AQ210" s="132" t="str">
        <f t="shared" si="59"/>
        <v/>
      </c>
      <c r="AR210" s="135" t="str">
        <f t="shared" si="60"/>
        <v/>
      </c>
      <c r="AS210" s="135" t="str">
        <f t="shared" si="61"/>
        <v/>
      </c>
      <c r="AT210" s="135" t="str">
        <f t="shared" si="62"/>
        <v/>
      </c>
    </row>
    <row r="211" spans="1:46" s="260" customFormat="1" ht="13">
      <c r="A211" s="185" t="str">
        <f t="shared" si="46"/>
        <v/>
      </c>
      <c r="B211" s="258" t="str">
        <f t="shared" si="47"/>
        <v/>
      </c>
      <c r="C211" s="259"/>
      <c r="D211" s="185">
        <v>177</v>
      </c>
      <c r="E211" s="185" t="str">
        <f t="shared" si="48"/>
        <v/>
      </c>
      <c r="F211" s="6"/>
      <c r="G211" s="6"/>
      <c r="H211" s="6"/>
      <c r="I211" s="6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85" t="str">
        <f t="shared" ref="V211:V274" si="63">IF(U211="","",IF(COUNTIF(U$35:U$1035,$U211)&lt;4,"每隊最少4人",IF(COUNTIF(U$35:U$1035,U211)&gt;6,"每隊最多6人",COUNTIF(U$35:U$1035,U211))))</f>
        <v/>
      </c>
      <c r="W211" s="8"/>
      <c r="X211" s="6"/>
      <c r="Y211" s="336"/>
      <c r="Z211" s="6"/>
      <c r="AA211" s="6"/>
      <c r="AB211" s="6"/>
      <c r="AC211" s="261" t="str">
        <f t="shared" si="49"/>
        <v/>
      </c>
      <c r="AD211" s="28" t="str">
        <f t="shared" si="50"/>
        <v/>
      </c>
      <c r="AE211" s="26" t="str">
        <f>UPPER(IF($U211="","",IF(COUNTIF($AE$34:$AE210,$U211)&lt;1,$U211,"")))</f>
        <v/>
      </c>
      <c r="AF211" s="133" t="str">
        <f t="shared" si="51"/>
        <v/>
      </c>
      <c r="AG211" s="269"/>
      <c r="AH211" s="263" t="str">
        <f t="shared" si="52"/>
        <v/>
      </c>
      <c r="AI211" s="262" t="str">
        <f t="shared" si="53"/>
        <v/>
      </c>
      <c r="AK211" s="185"/>
      <c r="AL211" s="259" t="str">
        <f t="shared" si="54"/>
        <v/>
      </c>
      <c r="AM211" s="132" t="str">
        <f t="shared" si="55"/>
        <v/>
      </c>
      <c r="AN211" s="132" t="str">
        <f t="shared" si="56"/>
        <v/>
      </c>
      <c r="AO211" s="132" t="str">
        <f t="shared" si="57"/>
        <v/>
      </c>
      <c r="AP211" s="132" t="str">
        <f t="shared" si="58"/>
        <v/>
      </c>
      <c r="AQ211" s="132" t="str">
        <f t="shared" si="59"/>
        <v/>
      </c>
      <c r="AR211" s="135" t="str">
        <f t="shared" si="60"/>
        <v/>
      </c>
      <c r="AS211" s="135" t="str">
        <f t="shared" si="61"/>
        <v/>
      </c>
      <c r="AT211" s="135" t="str">
        <f t="shared" si="62"/>
        <v/>
      </c>
    </row>
    <row r="212" spans="1:46" s="260" customFormat="1" ht="13">
      <c r="A212" s="185" t="str">
        <f t="shared" si="46"/>
        <v/>
      </c>
      <c r="B212" s="258" t="str">
        <f t="shared" si="47"/>
        <v/>
      </c>
      <c r="C212" s="259"/>
      <c r="D212" s="185">
        <v>178</v>
      </c>
      <c r="E212" s="185" t="str">
        <f t="shared" si="48"/>
        <v/>
      </c>
      <c r="F212" s="6"/>
      <c r="G212" s="6"/>
      <c r="H212" s="6"/>
      <c r="I212" s="6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85" t="str">
        <f t="shared" si="63"/>
        <v/>
      </c>
      <c r="W212" s="8"/>
      <c r="X212" s="6"/>
      <c r="Y212" s="336"/>
      <c r="Z212" s="6"/>
      <c r="AA212" s="6"/>
      <c r="AB212" s="6"/>
      <c r="AC212" s="261" t="str">
        <f t="shared" si="49"/>
        <v/>
      </c>
      <c r="AD212" s="28" t="str">
        <f t="shared" si="50"/>
        <v/>
      </c>
      <c r="AE212" s="26" t="str">
        <f>UPPER(IF($U212="","",IF(COUNTIF($AE$34:$AE211,$U212)&lt;1,$U212,"")))</f>
        <v/>
      </c>
      <c r="AF212" s="133" t="str">
        <f t="shared" si="51"/>
        <v/>
      </c>
      <c r="AG212" s="269"/>
      <c r="AH212" s="263" t="str">
        <f t="shared" si="52"/>
        <v/>
      </c>
      <c r="AI212" s="262" t="str">
        <f t="shared" si="53"/>
        <v/>
      </c>
      <c r="AK212" s="185"/>
      <c r="AL212" s="259" t="str">
        <f t="shared" si="54"/>
        <v/>
      </c>
      <c r="AM212" s="132" t="str">
        <f t="shared" si="55"/>
        <v/>
      </c>
      <c r="AN212" s="132" t="str">
        <f t="shared" si="56"/>
        <v/>
      </c>
      <c r="AO212" s="132" t="str">
        <f t="shared" si="57"/>
        <v/>
      </c>
      <c r="AP212" s="132" t="str">
        <f t="shared" si="58"/>
        <v/>
      </c>
      <c r="AQ212" s="132" t="str">
        <f t="shared" si="59"/>
        <v/>
      </c>
      <c r="AR212" s="135" t="str">
        <f t="shared" si="60"/>
        <v/>
      </c>
      <c r="AS212" s="135" t="str">
        <f t="shared" si="61"/>
        <v/>
      </c>
      <c r="AT212" s="135" t="str">
        <f t="shared" si="62"/>
        <v/>
      </c>
    </row>
    <row r="213" spans="1:46" s="260" customFormat="1" ht="13">
      <c r="A213" s="185" t="str">
        <f t="shared" si="46"/>
        <v/>
      </c>
      <c r="B213" s="258" t="str">
        <f t="shared" si="47"/>
        <v/>
      </c>
      <c r="C213" s="259"/>
      <c r="D213" s="185">
        <v>179</v>
      </c>
      <c r="E213" s="185" t="str">
        <f t="shared" si="48"/>
        <v/>
      </c>
      <c r="F213" s="6"/>
      <c r="G213" s="6"/>
      <c r="H213" s="6"/>
      <c r="I213" s="6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85" t="str">
        <f t="shared" si="63"/>
        <v/>
      </c>
      <c r="W213" s="8"/>
      <c r="X213" s="6"/>
      <c r="Y213" s="336"/>
      <c r="Z213" s="6"/>
      <c r="AA213" s="6"/>
      <c r="AB213" s="6"/>
      <c r="AC213" s="261" t="str">
        <f t="shared" si="49"/>
        <v/>
      </c>
      <c r="AD213" s="28" t="str">
        <f t="shared" si="50"/>
        <v/>
      </c>
      <c r="AE213" s="26" t="str">
        <f>UPPER(IF($U213="","",IF(COUNTIF($AE$34:$AE212,$U213)&lt;1,$U213,"")))</f>
        <v/>
      </c>
      <c r="AF213" s="133" t="str">
        <f t="shared" si="51"/>
        <v/>
      </c>
      <c r="AG213" s="269"/>
      <c r="AH213" s="263" t="str">
        <f t="shared" si="52"/>
        <v/>
      </c>
      <c r="AI213" s="262" t="str">
        <f t="shared" si="53"/>
        <v/>
      </c>
      <c r="AK213" s="185"/>
      <c r="AL213" s="259" t="str">
        <f t="shared" si="54"/>
        <v/>
      </c>
      <c r="AM213" s="132" t="str">
        <f t="shared" si="55"/>
        <v/>
      </c>
      <c r="AN213" s="132" t="str">
        <f t="shared" si="56"/>
        <v/>
      </c>
      <c r="AO213" s="132" t="str">
        <f t="shared" si="57"/>
        <v/>
      </c>
      <c r="AP213" s="132" t="str">
        <f t="shared" si="58"/>
        <v/>
      </c>
      <c r="AQ213" s="132" t="str">
        <f t="shared" si="59"/>
        <v/>
      </c>
      <c r="AR213" s="135" t="str">
        <f t="shared" si="60"/>
        <v/>
      </c>
      <c r="AS213" s="135" t="str">
        <f t="shared" si="61"/>
        <v/>
      </c>
      <c r="AT213" s="135" t="str">
        <f t="shared" si="62"/>
        <v/>
      </c>
    </row>
    <row r="214" spans="1:46" s="260" customFormat="1" ht="13">
      <c r="A214" s="185" t="str">
        <f t="shared" si="46"/>
        <v/>
      </c>
      <c r="B214" s="258" t="str">
        <f t="shared" si="47"/>
        <v/>
      </c>
      <c r="C214" s="259"/>
      <c r="D214" s="185">
        <v>180</v>
      </c>
      <c r="E214" s="185" t="str">
        <f t="shared" si="48"/>
        <v/>
      </c>
      <c r="F214" s="6"/>
      <c r="G214" s="6"/>
      <c r="H214" s="6"/>
      <c r="I214" s="6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85" t="str">
        <f t="shared" si="63"/>
        <v/>
      </c>
      <c r="W214" s="8"/>
      <c r="X214" s="6"/>
      <c r="Y214" s="336"/>
      <c r="Z214" s="6"/>
      <c r="AA214" s="6"/>
      <c r="AB214" s="6"/>
      <c r="AC214" s="261" t="str">
        <f t="shared" si="49"/>
        <v/>
      </c>
      <c r="AD214" s="28" t="str">
        <f t="shared" si="50"/>
        <v/>
      </c>
      <c r="AE214" s="26" t="str">
        <f>UPPER(IF($U214="","",IF(COUNTIF($AE$34:$AE213,$U214)&lt;1,$U214,"")))</f>
        <v/>
      </c>
      <c r="AF214" s="133" t="str">
        <f t="shared" si="51"/>
        <v/>
      </c>
      <c r="AG214" s="269"/>
      <c r="AH214" s="263" t="str">
        <f t="shared" si="52"/>
        <v/>
      </c>
      <c r="AI214" s="262" t="str">
        <f t="shared" si="53"/>
        <v/>
      </c>
      <c r="AK214" s="185"/>
      <c r="AL214" s="259" t="str">
        <f t="shared" si="54"/>
        <v/>
      </c>
      <c r="AM214" s="132" t="str">
        <f t="shared" si="55"/>
        <v/>
      </c>
      <c r="AN214" s="132" t="str">
        <f t="shared" si="56"/>
        <v/>
      </c>
      <c r="AO214" s="132" t="str">
        <f t="shared" si="57"/>
        <v/>
      </c>
      <c r="AP214" s="132" t="str">
        <f t="shared" si="58"/>
        <v/>
      </c>
      <c r="AQ214" s="132" t="str">
        <f t="shared" si="59"/>
        <v/>
      </c>
      <c r="AR214" s="135" t="str">
        <f t="shared" si="60"/>
        <v/>
      </c>
      <c r="AS214" s="135" t="str">
        <f t="shared" si="61"/>
        <v/>
      </c>
      <c r="AT214" s="135" t="str">
        <f t="shared" si="62"/>
        <v/>
      </c>
    </row>
    <row r="215" spans="1:46" s="260" customFormat="1" ht="13">
      <c r="A215" s="185" t="str">
        <f t="shared" si="46"/>
        <v/>
      </c>
      <c r="B215" s="258" t="str">
        <f t="shared" si="47"/>
        <v/>
      </c>
      <c r="C215" s="259"/>
      <c r="D215" s="185">
        <v>181</v>
      </c>
      <c r="E215" s="185" t="str">
        <f t="shared" si="48"/>
        <v/>
      </c>
      <c r="F215" s="6"/>
      <c r="G215" s="6"/>
      <c r="H215" s="6"/>
      <c r="I215" s="6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85" t="str">
        <f t="shared" si="63"/>
        <v/>
      </c>
      <c r="W215" s="8"/>
      <c r="X215" s="6"/>
      <c r="Y215" s="336"/>
      <c r="Z215" s="6"/>
      <c r="AA215" s="6"/>
      <c r="AB215" s="6"/>
      <c r="AC215" s="261" t="str">
        <f t="shared" si="49"/>
        <v/>
      </c>
      <c r="AD215" s="28" t="str">
        <f t="shared" si="50"/>
        <v/>
      </c>
      <c r="AE215" s="26" t="str">
        <f>UPPER(IF($U215="","",IF(COUNTIF($AE$34:$AE214,$U215)&lt;1,$U215,"")))</f>
        <v/>
      </c>
      <c r="AF215" s="133" t="str">
        <f t="shared" si="51"/>
        <v/>
      </c>
      <c r="AG215" s="269"/>
      <c r="AH215" s="263" t="str">
        <f t="shared" si="52"/>
        <v/>
      </c>
      <c r="AI215" s="262" t="str">
        <f t="shared" si="53"/>
        <v/>
      </c>
      <c r="AK215" s="185"/>
      <c r="AL215" s="259" t="str">
        <f t="shared" si="54"/>
        <v/>
      </c>
      <c r="AM215" s="132" t="str">
        <f t="shared" si="55"/>
        <v/>
      </c>
      <c r="AN215" s="132" t="str">
        <f t="shared" si="56"/>
        <v/>
      </c>
      <c r="AO215" s="132" t="str">
        <f t="shared" si="57"/>
        <v/>
      </c>
      <c r="AP215" s="132" t="str">
        <f t="shared" si="58"/>
        <v/>
      </c>
      <c r="AQ215" s="132" t="str">
        <f t="shared" si="59"/>
        <v/>
      </c>
      <c r="AR215" s="135" t="str">
        <f t="shared" si="60"/>
        <v/>
      </c>
      <c r="AS215" s="135" t="str">
        <f t="shared" si="61"/>
        <v/>
      </c>
      <c r="AT215" s="135" t="str">
        <f t="shared" si="62"/>
        <v/>
      </c>
    </row>
    <row r="216" spans="1:46" s="260" customFormat="1" ht="13">
      <c r="A216" s="185" t="str">
        <f t="shared" si="46"/>
        <v/>
      </c>
      <c r="B216" s="258" t="str">
        <f t="shared" si="47"/>
        <v/>
      </c>
      <c r="C216" s="259"/>
      <c r="D216" s="185">
        <v>182</v>
      </c>
      <c r="E216" s="185" t="str">
        <f t="shared" si="48"/>
        <v/>
      </c>
      <c r="F216" s="6"/>
      <c r="G216" s="6"/>
      <c r="H216" s="6"/>
      <c r="I216" s="6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85" t="str">
        <f t="shared" si="63"/>
        <v/>
      </c>
      <c r="W216" s="8"/>
      <c r="X216" s="6"/>
      <c r="Y216" s="336"/>
      <c r="Z216" s="6"/>
      <c r="AA216" s="6"/>
      <c r="AB216" s="6"/>
      <c r="AC216" s="261" t="str">
        <f t="shared" si="49"/>
        <v/>
      </c>
      <c r="AD216" s="28" t="str">
        <f t="shared" si="50"/>
        <v/>
      </c>
      <c r="AE216" s="26" t="str">
        <f>UPPER(IF($U216="","",IF(COUNTIF($AE$34:$AE215,$U216)&lt;1,$U216,"")))</f>
        <v/>
      </c>
      <c r="AF216" s="133" t="str">
        <f t="shared" si="51"/>
        <v/>
      </c>
      <c r="AG216" s="269"/>
      <c r="AH216" s="263" t="str">
        <f t="shared" si="52"/>
        <v/>
      </c>
      <c r="AI216" s="262" t="str">
        <f t="shared" si="53"/>
        <v/>
      </c>
      <c r="AK216" s="185"/>
      <c r="AL216" s="259" t="str">
        <f t="shared" si="54"/>
        <v/>
      </c>
      <c r="AM216" s="132" t="str">
        <f t="shared" si="55"/>
        <v/>
      </c>
      <c r="AN216" s="132" t="str">
        <f t="shared" si="56"/>
        <v/>
      </c>
      <c r="AO216" s="132" t="str">
        <f t="shared" si="57"/>
        <v/>
      </c>
      <c r="AP216" s="132" t="str">
        <f t="shared" si="58"/>
        <v/>
      </c>
      <c r="AQ216" s="132" t="str">
        <f t="shared" si="59"/>
        <v/>
      </c>
      <c r="AR216" s="135" t="str">
        <f t="shared" si="60"/>
        <v/>
      </c>
      <c r="AS216" s="135" t="str">
        <f t="shared" si="61"/>
        <v/>
      </c>
      <c r="AT216" s="135" t="str">
        <f t="shared" si="62"/>
        <v/>
      </c>
    </row>
    <row r="217" spans="1:46" s="260" customFormat="1" ht="13">
      <c r="A217" s="185" t="str">
        <f t="shared" si="46"/>
        <v/>
      </c>
      <c r="B217" s="258" t="str">
        <f t="shared" si="47"/>
        <v/>
      </c>
      <c r="C217" s="259"/>
      <c r="D217" s="185">
        <v>183</v>
      </c>
      <c r="E217" s="185" t="str">
        <f t="shared" si="48"/>
        <v/>
      </c>
      <c r="F217" s="6"/>
      <c r="G217" s="6"/>
      <c r="H217" s="6"/>
      <c r="I217" s="6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85" t="str">
        <f t="shared" si="63"/>
        <v/>
      </c>
      <c r="W217" s="8"/>
      <c r="X217" s="6"/>
      <c r="Y217" s="336"/>
      <c r="Z217" s="6"/>
      <c r="AA217" s="6"/>
      <c r="AB217" s="6"/>
      <c r="AC217" s="261" t="str">
        <f t="shared" si="49"/>
        <v/>
      </c>
      <c r="AD217" s="28" t="str">
        <f t="shared" si="50"/>
        <v/>
      </c>
      <c r="AE217" s="26" t="str">
        <f>UPPER(IF($U217="","",IF(COUNTIF($AE$34:$AE216,$U217)&lt;1,$U217,"")))</f>
        <v/>
      </c>
      <c r="AF217" s="133" t="str">
        <f t="shared" si="51"/>
        <v/>
      </c>
      <c r="AG217" s="269"/>
      <c r="AH217" s="263" t="str">
        <f t="shared" si="52"/>
        <v/>
      </c>
      <c r="AI217" s="262" t="str">
        <f t="shared" si="53"/>
        <v/>
      </c>
      <c r="AK217" s="185"/>
      <c r="AL217" s="259" t="str">
        <f t="shared" si="54"/>
        <v/>
      </c>
      <c r="AM217" s="132" t="str">
        <f t="shared" si="55"/>
        <v/>
      </c>
      <c r="AN217" s="132" t="str">
        <f t="shared" si="56"/>
        <v/>
      </c>
      <c r="AO217" s="132" t="str">
        <f t="shared" si="57"/>
        <v/>
      </c>
      <c r="AP217" s="132" t="str">
        <f t="shared" si="58"/>
        <v/>
      </c>
      <c r="AQ217" s="132" t="str">
        <f t="shared" si="59"/>
        <v/>
      </c>
      <c r="AR217" s="135" t="str">
        <f t="shared" si="60"/>
        <v/>
      </c>
      <c r="AS217" s="135" t="str">
        <f t="shared" si="61"/>
        <v/>
      </c>
      <c r="AT217" s="135" t="str">
        <f t="shared" si="62"/>
        <v/>
      </c>
    </row>
    <row r="218" spans="1:46" s="260" customFormat="1" ht="13">
      <c r="A218" s="185" t="str">
        <f t="shared" si="46"/>
        <v/>
      </c>
      <c r="B218" s="258" t="str">
        <f t="shared" si="47"/>
        <v/>
      </c>
      <c r="C218" s="259"/>
      <c r="D218" s="185">
        <v>184</v>
      </c>
      <c r="E218" s="185" t="str">
        <f t="shared" si="48"/>
        <v/>
      </c>
      <c r="F218" s="6"/>
      <c r="G218" s="6"/>
      <c r="H218" s="6"/>
      <c r="I218" s="6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85" t="str">
        <f t="shared" si="63"/>
        <v/>
      </c>
      <c r="W218" s="8"/>
      <c r="X218" s="6"/>
      <c r="Y218" s="336"/>
      <c r="Z218" s="6"/>
      <c r="AA218" s="6"/>
      <c r="AB218" s="6"/>
      <c r="AC218" s="261" t="str">
        <f t="shared" si="49"/>
        <v/>
      </c>
      <c r="AD218" s="28" t="str">
        <f t="shared" si="50"/>
        <v/>
      </c>
      <c r="AE218" s="26" t="str">
        <f>UPPER(IF($U218="","",IF(COUNTIF($AE$34:$AE217,$U218)&lt;1,$U218,"")))</f>
        <v/>
      </c>
      <c r="AF218" s="133" t="str">
        <f t="shared" si="51"/>
        <v/>
      </c>
      <c r="AG218" s="269"/>
      <c r="AH218" s="263" t="str">
        <f t="shared" si="52"/>
        <v/>
      </c>
      <c r="AI218" s="262" t="str">
        <f t="shared" si="53"/>
        <v/>
      </c>
      <c r="AK218" s="185"/>
      <c r="AL218" s="259" t="str">
        <f t="shared" si="54"/>
        <v/>
      </c>
      <c r="AM218" s="132" t="str">
        <f t="shared" si="55"/>
        <v/>
      </c>
      <c r="AN218" s="132" t="str">
        <f t="shared" si="56"/>
        <v/>
      </c>
      <c r="AO218" s="132" t="str">
        <f t="shared" si="57"/>
        <v/>
      </c>
      <c r="AP218" s="132" t="str">
        <f t="shared" si="58"/>
        <v/>
      </c>
      <c r="AQ218" s="132" t="str">
        <f t="shared" si="59"/>
        <v/>
      </c>
      <c r="AR218" s="135" t="str">
        <f t="shared" si="60"/>
        <v/>
      </c>
      <c r="AS218" s="135" t="str">
        <f t="shared" si="61"/>
        <v/>
      </c>
      <c r="AT218" s="135" t="str">
        <f t="shared" si="62"/>
        <v/>
      </c>
    </row>
    <row r="219" spans="1:46" s="260" customFormat="1" ht="13">
      <c r="A219" s="185" t="str">
        <f t="shared" si="46"/>
        <v/>
      </c>
      <c r="B219" s="258" t="str">
        <f t="shared" si="47"/>
        <v/>
      </c>
      <c r="C219" s="259"/>
      <c r="D219" s="185">
        <v>185</v>
      </c>
      <c r="E219" s="185" t="str">
        <f t="shared" si="48"/>
        <v/>
      </c>
      <c r="F219" s="6"/>
      <c r="G219" s="6"/>
      <c r="H219" s="6"/>
      <c r="I219" s="6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85" t="str">
        <f t="shared" si="63"/>
        <v/>
      </c>
      <c r="W219" s="8"/>
      <c r="X219" s="6"/>
      <c r="Y219" s="336"/>
      <c r="Z219" s="6"/>
      <c r="AA219" s="6"/>
      <c r="AB219" s="6"/>
      <c r="AC219" s="261" t="str">
        <f t="shared" si="49"/>
        <v/>
      </c>
      <c r="AD219" s="28" t="str">
        <f t="shared" si="50"/>
        <v/>
      </c>
      <c r="AE219" s="26" t="str">
        <f>UPPER(IF($U219="","",IF(COUNTIF($AE$34:$AE218,$U219)&lt;1,$U219,"")))</f>
        <v/>
      </c>
      <c r="AF219" s="133" t="str">
        <f t="shared" si="51"/>
        <v/>
      </c>
      <c r="AG219" s="269"/>
      <c r="AH219" s="263" t="str">
        <f t="shared" si="52"/>
        <v/>
      </c>
      <c r="AI219" s="262" t="str">
        <f t="shared" si="53"/>
        <v/>
      </c>
      <c r="AK219" s="185"/>
      <c r="AL219" s="259" t="str">
        <f t="shared" si="54"/>
        <v/>
      </c>
      <c r="AM219" s="132" t="str">
        <f t="shared" si="55"/>
        <v/>
      </c>
      <c r="AN219" s="132" t="str">
        <f t="shared" si="56"/>
        <v/>
      </c>
      <c r="AO219" s="132" t="str">
        <f t="shared" si="57"/>
        <v/>
      </c>
      <c r="AP219" s="132" t="str">
        <f t="shared" si="58"/>
        <v/>
      </c>
      <c r="AQ219" s="132" t="str">
        <f t="shared" si="59"/>
        <v/>
      </c>
      <c r="AR219" s="135" t="str">
        <f t="shared" si="60"/>
        <v/>
      </c>
      <c r="AS219" s="135" t="str">
        <f t="shared" si="61"/>
        <v/>
      </c>
      <c r="AT219" s="135" t="str">
        <f t="shared" si="62"/>
        <v/>
      </c>
    </row>
    <row r="220" spans="1:46" s="260" customFormat="1" ht="13">
      <c r="A220" s="185" t="str">
        <f t="shared" si="46"/>
        <v/>
      </c>
      <c r="B220" s="258" t="str">
        <f t="shared" si="47"/>
        <v/>
      </c>
      <c r="C220" s="259"/>
      <c r="D220" s="185">
        <v>186</v>
      </c>
      <c r="E220" s="185" t="str">
        <f t="shared" si="48"/>
        <v/>
      </c>
      <c r="F220" s="6"/>
      <c r="G220" s="6"/>
      <c r="H220" s="6"/>
      <c r="I220" s="6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85" t="str">
        <f t="shared" si="63"/>
        <v/>
      </c>
      <c r="W220" s="8"/>
      <c r="X220" s="6"/>
      <c r="Y220" s="336"/>
      <c r="Z220" s="6"/>
      <c r="AA220" s="6"/>
      <c r="AB220" s="6"/>
      <c r="AC220" s="261" t="str">
        <f t="shared" si="49"/>
        <v/>
      </c>
      <c r="AD220" s="28" t="str">
        <f t="shared" si="50"/>
        <v/>
      </c>
      <c r="AE220" s="26" t="str">
        <f>UPPER(IF($U220="","",IF(COUNTIF($AE$34:$AE219,$U220)&lt;1,$U220,"")))</f>
        <v/>
      </c>
      <c r="AF220" s="133" t="str">
        <f t="shared" si="51"/>
        <v/>
      </c>
      <c r="AG220" s="269"/>
      <c r="AH220" s="263" t="str">
        <f t="shared" si="52"/>
        <v/>
      </c>
      <c r="AI220" s="262" t="str">
        <f t="shared" si="53"/>
        <v/>
      </c>
      <c r="AK220" s="185"/>
      <c r="AL220" s="259" t="str">
        <f t="shared" si="54"/>
        <v/>
      </c>
      <c r="AM220" s="132" t="str">
        <f t="shared" si="55"/>
        <v/>
      </c>
      <c r="AN220" s="132" t="str">
        <f t="shared" si="56"/>
        <v/>
      </c>
      <c r="AO220" s="132" t="str">
        <f t="shared" si="57"/>
        <v/>
      </c>
      <c r="AP220" s="132" t="str">
        <f t="shared" si="58"/>
        <v/>
      </c>
      <c r="AQ220" s="132" t="str">
        <f t="shared" si="59"/>
        <v/>
      </c>
      <c r="AR220" s="135" t="str">
        <f t="shared" si="60"/>
        <v/>
      </c>
      <c r="AS220" s="135" t="str">
        <f t="shared" si="61"/>
        <v/>
      </c>
      <c r="AT220" s="135" t="str">
        <f t="shared" si="62"/>
        <v/>
      </c>
    </row>
    <row r="221" spans="1:46" s="260" customFormat="1" ht="13">
      <c r="A221" s="185" t="str">
        <f t="shared" si="46"/>
        <v/>
      </c>
      <c r="B221" s="258" t="str">
        <f t="shared" si="47"/>
        <v/>
      </c>
      <c r="C221" s="259"/>
      <c r="D221" s="185">
        <v>187</v>
      </c>
      <c r="E221" s="185" t="str">
        <f t="shared" si="48"/>
        <v/>
      </c>
      <c r="F221" s="6"/>
      <c r="G221" s="6"/>
      <c r="H221" s="6"/>
      <c r="I221" s="6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85" t="str">
        <f t="shared" si="63"/>
        <v/>
      </c>
      <c r="W221" s="8"/>
      <c r="X221" s="6"/>
      <c r="Y221" s="336"/>
      <c r="Z221" s="6"/>
      <c r="AA221" s="6"/>
      <c r="AB221" s="6"/>
      <c r="AC221" s="261" t="str">
        <f t="shared" si="49"/>
        <v/>
      </c>
      <c r="AD221" s="28" t="str">
        <f t="shared" si="50"/>
        <v/>
      </c>
      <c r="AE221" s="26" t="str">
        <f>UPPER(IF($U221="","",IF(COUNTIF($AE$34:$AE220,$U221)&lt;1,$U221,"")))</f>
        <v/>
      </c>
      <c r="AF221" s="133" t="str">
        <f t="shared" si="51"/>
        <v/>
      </c>
      <c r="AG221" s="269"/>
      <c r="AH221" s="263" t="str">
        <f t="shared" si="52"/>
        <v/>
      </c>
      <c r="AI221" s="262" t="str">
        <f t="shared" si="53"/>
        <v/>
      </c>
      <c r="AK221" s="185"/>
      <c r="AL221" s="259" t="str">
        <f t="shared" si="54"/>
        <v/>
      </c>
      <c r="AM221" s="132" t="str">
        <f t="shared" si="55"/>
        <v/>
      </c>
      <c r="AN221" s="132" t="str">
        <f t="shared" si="56"/>
        <v/>
      </c>
      <c r="AO221" s="132" t="str">
        <f t="shared" si="57"/>
        <v/>
      </c>
      <c r="AP221" s="132" t="str">
        <f t="shared" si="58"/>
        <v/>
      </c>
      <c r="AQ221" s="132" t="str">
        <f t="shared" si="59"/>
        <v/>
      </c>
      <c r="AR221" s="135" t="str">
        <f t="shared" si="60"/>
        <v/>
      </c>
      <c r="AS221" s="135" t="str">
        <f t="shared" si="61"/>
        <v/>
      </c>
      <c r="AT221" s="135" t="str">
        <f t="shared" si="62"/>
        <v/>
      </c>
    </row>
    <row r="222" spans="1:46" s="260" customFormat="1" ht="13">
      <c r="A222" s="185" t="str">
        <f t="shared" si="46"/>
        <v/>
      </c>
      <c r="B222" s="258" t="str">
        <f t="shared" si="47"/>
        <v/>
      </c>
      <c r="C222" s="259"/>
      <c r="D222" s="185">
        <v>188</v>
      </c>
      <c r="E222" s="185" t="str">
        <f t="shared" si="48"/>
        <v/>
      </c>
      <c r="F222" s="6"/>
      <c r="G222" s="6"/>
      <c r="H222" s="6"/>
      <c r="I222" s="6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85" t="str">
        <f t="shared" si="63"/>
        <v/>
      </c>
      <c r="W222" s="8"/>
      <c r="X222" s="6"/>
      <c r="Y222" s="336"/>
      <c r="Z222" s="6"/>
      <c r="AA222" s="6"/>
      <c r="AB222" s="6"/>
      <c r="AC222" s="261" t="str">
        <f t="shared" si="49"/>
        <v/>
      </c>
      <c r="AD222" s="28" t="str">
        <f t="shared" si="50"/>
        <v/>
      </c>
      <c r="AE222" s="26" t="str">
        <f>UPPER(IF($U222="","",IF(COUNTIF($AE$34:$AE221,$U222)&lt;1,$U222,"")))</f>
        <v/>
      </c>
      <c r="AF222" s="133" t="str">
        <f t="shared" si="51"/>
        <v/>
      </c>
      <c r="AG222" s="269"/>
      <c r="AH222" s="263" t="str">
        <f t="shared" si="52"/>
        <v/>
      </c>
      <c r="AI222" s="262" t="str">
        <f t="shared" si="53"/>
        <v/>
      </c>
      <c r="AK222" s="185"/>
      <c r="AL222" s="259" t="str">
        <f t="shared" si="54"/>
        <v/>
      </c>
      <c r="AM222" s="132" t="str">
        <f t="shared" si="55"/>
        <v/>
      </c>
      <c r="AN222" s="132" t="str">
        <f t="shared" si="56"/>
        <v/>
      </c>
      <c r="AO222" s="132" t="str">
        <f t="shared" si="57"/>
        <v/>
      </c>
      <c r="AP222" s="132" t="str">
        <f t="shared" si="58"/>
        <v/>
      </c>
      <c r="AQ222" s="132" t="str">
        <f t="shared" si="59"/>
        <v/>
      </c>
      <c r="AR222" s="135" t="str">
        <f t="shared" si="60"/>
        <v/>
      </c>
      <c r="AS222" s="135" t="str">
        <f t="shared" si="61"/>
        <v/>
      </c>
      <c r="AT222" s="135" t="str">
        <f t="shared" si="62"/>
        <v/>
      </c>
    </row>
    <row r="223" spans="1:46" s="260" customFormat="1" ht="13">
      <c r="A223" s="185" t="str">
        <f t="shared" si="46"/>
        <v/>
      </c>
      <c r="B223" s="258" t="str">
        <f t="shared" si="47"/>
        <v/>
      </c>
      <c r="C223" s="259"/>
      <c r="D223" s="185">
        <v>189</v>
      </c>
      <c r="E223" s="185" t="str">
        <f t="shared" si="48"/>
        <v/>
      </c>
      <c r="F223" s="6"/>
      <c r="G223" s="6"/>
      <c r="H223" s="6"/>
      <c r="I223" s="6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85" t="str">
        <f t="shared" si="63"/>
        <v/>
      </c>
      <c r="W223" s="8"/>
      <c r="X223" s="6"/>
      <c r="Y223" s="336"/>
      <c r="Z223" s="6"/>
      <c r="AA223" s="6"/>
      <c r="AB223" s="6"/>
      <c r="AC223" s="261" t="str">
        <f t="shared" si="49"/>
        <v/>
      </c>
      <c r="AD223" s="28" t="str">
        <f t="shared" si="50"/>
        <v/>
      </c>
      <c r="AE223" s="26" t="str">
        <f>UPPER(IF($U223="","",IF(COUNTIF($AE$34:$AE222,$U223)&lt;1,$U223,"")))</f>
        <v/>
      </c>
      <c r="AF223" s="133" t="str">
        <f t="shared" si="51"/>
        <v/>
      </c>
      <c r="AG223" s="269"/>
      <c r="AH223" s="263" t="str">
        <f t="shared" si="52"/>
        <v/>
      </c>
      <c r="AI223" s="262" t="str">
        <f t="shared" si="53"/>
        <v/>
      </c>
      <c r="AK223" s="185"/>
      <c r="AL223" s="259" t="str">
        <f t="shared" si="54"/>
        <v/>
      </c>
      <c r="AM223" s="132" t="str">
        <f t="shared" si="55"/>
        <v/>
      </c>
      <c r="AN223" s="132" t="str">
        <f t="shared" si="56"/>
        <v/>
      </c>
      <c r="AO223" s="132" t="str">
        <f t="shared" si="57"/>
        <v/>
      </c>
      <c r="AP223" s="132" t="str">
        <f t="shared" si="58"/>
        <v/>
      </c>
      <c r="AQ223" s="132" t="str">
        <f t="shared" si="59"/>
        <v/>
      </c>
      <c r="AR223" s="135" t="str">
        <f t="shared" si="60"/>
        <v/>
      </c>
      <c r="AS223" s="135" t="str">
        <f t="shared" si="61"/>
        <v/>
      </c>
      <c r="AT223" s="135" t="str">
        <f t="shared" si="62"/>
        <v/>
      </c>
    </row>
    <row r="224" spans="1:46" s="260" customFormat="1" ht="13">
      <c r="A224" s="185" t="str">
        <f t="shared" si="46"/>
        <v/>
      </c>
      <c r="B224" s="258" t="str">
        <f t="shared" si="47"/>
        <v/>
      </c>
      <c r="C224" s="259"/>
      <c r="D224" s="185">
        <v>190</v>
      </c>
      <c r="E224" s="185" t="str">
        <f t="shared" si="48"/>
        <v/>
      </c>
      <c r="F224" s="6"/>
      <c r="G224" s="6"/>
      <c r="H224" s="6"/>
      <c r="I224" s="6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85" t="str">
        <f t="shared" si="63"/>
        <v/>
      </c>
      <c r="W224" s="8"/>
      <c r="X224" s="6"/>
      <c r="Y224" s="336"/>
      <c r="Z224" s="6"/>
      <c r="AA224" s="6"/>
      <c r="AB224" s="6"/>
      <c r="AC224" s="261" t="str">
        <f t="shared" si="49"/>
        <v/>
      </c>
      <c r="AD224" s="28" t="str">
        <f t="shared" si="50"/>
        <v/>
      </c>
      <c r="AE224" s="26" t="str">
        <f>UPPER(IF($U224="","",IF(COUNTIF($AE$34:$AE223,$U224)&lt;1,$U224,"")))</f>
        <v/>
      </c>
      <c r="AF224" s="133" t="str">
        <f t="shared" si="51"/>
        <v/>
      </c>
      <c r="AG224" s="269"/>
      <c r="AH224" s="263" t="str">
        <f t="shared" si="52"/>
        <v/>
      </c>
      <c r="AI224" s="262" t="str">
        <f t="shared" si="53"/>
        <v/>
      </c>
      <c r="AK224" s="185"/>
      <c r="AL224" s="259" t="str">
        <f t="shared" si="54"/>
        <v/>
      </c>
      <c r="AM224" s="132" t="str">
        <f t="shared" si="55"/>
        <v/>
      </c>
      <c r="AN224" s="132" t="str">
        <f t="shared" si="56"/>
        <v/>
      </c>
      <c r="AO224" s="132" t="str">
        <f t="shared" si="57"/>
        <v/>
      </c>
      <c r="AP224" s="132" t="str">
        <f t="shared" si="58"/>
        <v/>
      </c>
      <c r="AQ224" s="132" t="str">
        <f t="shared" si="59"/>
        <v/>
      </c>
      <c r="AR224" s="135" t="str">
        <f t="shared" si="60"/>
        <v/>
      </c>
      <c r="AS224" s="135" t="str">
        <f t="shared" si="61"/>
        <v/>
      </c>
      <c r="AT224" s="135" t="str">
        <f t="shared" si="62"/>
        <v/>
      </c>
    </row>
    <row r="225" spans="1:46" s="260" customFormat="1" ht="13">
      <c r="A225" s="185" t="str">
        <f t="shared" si="46"/>
        <v/>
      </c>
      <c r="B225" s="258" t="str">
        <f t="shared" si="47"/>
        <v/>
      </c>
      <c r="C225" s="259"/>
      <c r="D225" s="185">
        <v>191</v>
      </c>
      <c r="E225" s="185" t="str">
        <f t="shared" si="48"/>
        <v/>
      </c>
      <c r="F225" s="6"/>
      <c r="G225" s="6"/>
      <c r="H225" s="6"/>
      <c r="I225" s="6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85" t="str">
        <f t="shared" si="63"/>
        <v/>
      </c>
      <c r="W225" s="8"/>
      <c r="X225" s="6"/>
      <c r="Y225" s="336"/>
      <c r="Z225" s="6"/>
      <c r="AA225" s="6"/>
      <c r="AB225" s="6"/>
      <c r="AC225" s="261" t="str">
        <f t="shared" si="49"/>
        <v/>
      </c>
      <c r="AD225" s="28" t="str">
        <f t="shared" si="50"/>
        <v/>
      </c>
      <c r="AE225" s="26" t="str">
        <f>UPPER(IF($U225="","",IF(COUNTIF($AE$34:$AE224,$U225)&lt;1,$U225,"")))</f>
        <v/>
      </c>
      <c r="AF225" s="133" t="str">
        <f t="shared" si="51"/>
        <v/>
      </c>
      <c r="AG225" s="269"/>
      <c r="AH225" s="263" t="str">
        <f t="shared" si="52"/>
        <v/>
      </c>
      <c r="AI225" s="262" t="str">
        <f t="shared" si="53"/>
        <v/>
      </c>
      <c r="AK225" s="185"/>
      <c r="AL225" s="259" t="str">
        <f t="shared" si="54"/>
        <v/>
      </c>
      <c r="AM225" s="132" t="str">
        <f t="shared" si="55"/>
        <v/>
      </c>
      <c r="AN225" s="132" t="str">
        <f t="shared" si="56"/>
        <v/>
      </c>
      <c r="AO225" s="132" t="str">
        <f t="shared" si="57"/>
        <v/>
      </c>
      <c r="AP225" s="132" t="str">
        <f t="shared" si="58"/>
        <v/>
      </c>
      <c r="AQ225" s="132" t="str">
        <f t="shared" si="59"/>
        <v/>
      </c>
      <c r="AR225" s="135" t="str">
        <f t="shared" si="60"/>
        <v/>
      </c>
      <c r="AS225" s="135" t="str">
        <f t="shared" si="61"/>
        <v/>
      </c>
      <c r="AT225" s="135" t="str">
        <f t="shared" si="62"/>
        <v/>
      </c>
    </row>
    <row r="226" spans="1:46" s="260" customFormat="1" ht="13">
      <c r="A226" s="185" t="str">
        <f t="shared" si="46"/>
        <v/>
      </c>
      <c r="B226" s="258" t="str">
        <f t="shared" si="47"/>
        <v/>
      </c>
      <c r="C226" s="259"/>
      <c r="D226" s="185">
        <v>192</v>
      </c>
      <c r="E226" s="185" t="str">
        <f t="shared" si="48"/>
        <v/>
      </c>
      <c r="F226" s="6"/>
      <c r="G226" s="6"/>
      <c r="H226" s="6"/>
      <c r="I226" s="6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85" t="str">
        <f t="shared" si="63"/>
        <v/>
      </c>
      <c r="W226" s="8"/>
      <c r="X226" s="6"/>
      <c r="Y226" s="336"/>
      <c r="Z226" s="6"/>
      <c r="AA226" s="6"/>
      <c r="AB226" s="6"/>
      <c r="AC226" s="261" t="str">
        <f t="shared" si="49"/>
        <v/>
      </c>
      <c r="AD226" s="28" t="str">
        <f t="shared" si="50"/>
        <v/>
      </c>
      <c r="AE226" s="26" t="str">
        <f>UPPER(IF($U226="","",IF(COUNTIF($AE$34:$AE225,$U226)&lt;1,$U226,"")))</f>
        <v/>
      </c>
      <c r="AF226" s="133" t="str">
        <f t="shared" si="51"/>
        <v/>
      </c>
      <c r="AG226" s="269"/>
      <c r="AH226" s="263" t="str">
        <f t="shared" si="52"/>
        <v/>
      </c>
      <c r="AI226" s="262" t="str">
        <f t="shared" si="53"/>
        <v/>
      </c>
      <c r="AK226" s="185"/>
      <c r="AL226" s="259" t="str">
        <f t="shared" si="54"/>
        <v/>
      </c>
      <c r="AM226" s="132" t="str">
        <f t="shared" si="55"/>
        <v/>
      </c>
      <c r="AN226" s="132" t="str">
        <f t="shared" si="56"/>
        <v/>
      </c>
      <c r="AO226" s="132" t="str">
        <f t="shared" si="57"/>
        <v/>
      </c>
      <c r="AP226" s="132" t="str">
        <f t="shared" si="58"/>
        <v/>
      </c>
      <c r="AQ226" s="132" t="str">
        <f t="shared" si="59"/>
        <v/>
      </c>
      <c r="AR226" s="135" t="str">
        <f t="shared" si="60"/>
        <v/>
      </c>
      <c r="AS226" s="135" t="str">
        <f t="shared" si="61"/>
        <v/>
      </c>
      <c r="AT226" s="135" t="str">
        <f t="shared" si="62"/>
        <v/>
      </c>
    </row>
    <row r="227" spans="1:46" s="260" customFormat="1" ht="13">
      <c r="A227" s="185" t="str">
        <f t="shared" ref="A227:A290" si="64">E227</f>
        <v/>
      </c>
      <c r="B227" s="258" t="str">
        <f t="shared" ref="B227:B290" si="65">IF(G227="","",IF(C227="","X",A227&amp;TEXT(C227,"000")))</f>
        <v/>
      </c>
      <c r="C227" s="259"/>
      <c r="D227" s="185">
        <v>193</v>
      </c>
      <c r="E227" s="185" t="str">
        <f t="shared" ref="E227:E290" si="66">IF($H227="M",VLOOKUP($I227,$D$4:$F$9,2,0),IF(H227="F",VLOOKUP($I227,$D$4:$F$9,3,0),IF($H227="","")))</f>
        <v/>
      </c>
      <c r="F227" s="6"/>
      <c r="G227" s="6"/>
      <c r="H227" s="6"/>
      <c r="I227" s="6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85" t="str">
        <f t="shared" si="63"/>
        <v/>
      </c>
      <c r="W227" s="8"/>
      <c r="X227" s="6"/>
      <c r="Y227" s="336"/>
      <c r="Z227" s="6"/>
      <c r="AA227" s="6"/>
      <c r="AB227" s="6"/>
      <c r="AC227" s="261" t="str">
        <f t="shared" ref="AC227:AC290" si="67">IF(I227="","",IF(COUNTA(K227:S227)&gt;3,"限報三項個人項目",IF(COUNTA(K227:S227)=0,"最少填報一個人項目",IF(COUNTA(X227)=1,COUNTA(K227:S227)*($AC$31+$AC$32)+$AC$30,IF(COUNTA(X227)=0,COUNTA(K227:S227)*$AC$31+$AC$30,"Error")))))</f>
        <v/>
      </c>
      <c r="AD227" s="28" t="str">
        <f t="shared" ref="AD227:AD290" si="68">IF(AE227="","",$AD$31)</f>
        <v/>
      </c>
      <c r="AE227" s="26" t="str">
        <f>UPPER(IF($U227="","",IF(COUNTIF($AE$34:$AE226,$U227)&lt;1,$U227,"")))</f>
        <v/>
      </c>
      <c r="AF227" s="133" t="str">
        <f t="shared" ref="AF227:AF290" si="69">IF(E227="","",IF(W227="",SUM(AC227:AD227)+AG227,SUM(AC227:AD227)+AG227+$W$34))</f>
        <v/>
      </c>
      <c r="AG227" s="269"/>
      <c r="AH227" s="263" t="str">
        <f t="shared" ref="AH227:AH290" si="70">AF227</f>
        <v/>
      </c>
      <c r="AI227" s="262" t="str">
        <f t="shared" ref="AI227:AI290" si="71">IF(AF227="","",IF(AH227-AF227=0,"",AH227-AF227))</f>
        <v/>
      </c>
      <c r="AK227" s="185"/>
      <c r="AL227" s="259" t="str">
        <f t="shared" ref="AL227:AL290" si="72">B227</f>
        <v/>
      </c>
      <c r="AM227" s="132" t="str">
        <f t="shared" ref="AM227:AM290" si="73">E227</f>
        <v/>
      </c>
      <c r="AN227" s="132" t="str">
        <f t="shared" ref="AN227:AN290" si="74">SUBSTITUTE(F227," ","")</f>
        <v/>
      </c>
      <c r="AO227" s="132" t="str">
        <f t="shared" ref="AO227:AO290" si="75">UPPER(TRIM($G227))</f>
        <v/>
      </c>
      <c r="AP227" s="132" t="str">
        <f t="shared" ref="AP227:AP290" si="76">UPPER(TRIM(CONCATENATE(K227&amp;" ",L227&amp;" ",M227&amp;" ",N227&amp;" ",O227&amp;" ",P227&amp;" ",Q227&amp;" ",R227&amp;" ",S227&amp;" ",T227)))</f>
        <v/>
      </c>
      <c r="AQ227" s="132" t="str">
        <f t="shared" ref="AQ227:AQ290" si="77">IF($U227="","",$U227)</f>
        <v/>
      </c>
      <c r="AR227" s="135" t="str">
        <f t="shared" ref="AR227:AR290" si="78">IF(Z227="","",UPPER(Z227))</f>
        <v/>
      </c>
      <c r="AS227" s="135" t="str">
        <f t="shared" ref="AS227:AS290" si="79">IF(AA227="","",UPPER(AA227))</f>
        <v/>
      </c>
      <c r="AT227" s="135" t="str">
        <f t="shared" ref="AT227:AT290" si="80">IF(AJ227="","",UPPER(AJ227))</f>
        <v/>
      </c>
    </row>
    <row r="228" spans="1:46" s="260" customFormat="1" ht="13">
      <c r="A228" s="185" t="str">
        <f t="shared" si="64"/>
        <v/>
      </c>
      <c r="B228" s="258" t="str">
        <f t="shared" si="65"/>
        <v/>
      </c>
      <c r="C228" s="259"/>
      <c r="D228" s="185">
        <v>194</v>
      </c>
      <c r="E228" s="185" t="str">
        <f t="shared" si="66"/>
        <v/>
      </c>
      <c r="F228" s="6"/>
      <c r="G228" s="6"/>
      <c r="H228" s="6"/>
      <c r="I228" s="6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85" t="str">
        <f t="shared" si="63"/>
        <v/>
      </c>
      <c r="W228" s="8"/>
      <c r="X228" s="6"/>
      <c r="Y228" s="336"/>
      <c r="Z228" s="6"/>
      <c r="AA228" s="6"/>
      <c r="AB228" s="6"/>
      <c r="AC228" s="261" t="str">
        <f t="shared" si="67"/>
        <v/>
      </c>
      <c r="AD228" s="28" t="str">
        <f t="shared" si="68"/>
        <v/>
      </c>
      <c r="AE228" s="26" t="str">
        <f>UPPER(IF($U228="","",IF(COUNTIF($AE$34:$AE227,$U228)&lt;1,$U228,"")))</f>
        <v/>
      </c>
      <c r="AF228" s="133" t="str">
        <f t="shared" si="69"/>
        <v/>
      </c>
      <c r="AG228" s="269"/>
      <c r="AH228" s="263" t="str">
        <f t="shared" si="70"/>
        <v/>
      </c>
      <c r="AI228" s="262" t="str">
        <f t="shared" si="71"/>
        <v/>
      </c>
      <c r="AK228" s="185"/>
      <c r="AL228" s="259" t="str">
        <f t="shared" si="72"/>
        <v/>
      </c>
      <c r="AM228" s="132" t="str">
        <f t="shared" si="73"/>
        <v/>
      </c>
      <c r="AN228" s="132" t="str">
        <f t="shared" si="74"/>
        <v/>
      </c>
      <c r="AO228" s="132" t="str">
        <f t="shared" si="75"/>
        <v/>
      </c>
      <c r="AP228" s="132" t="str">
        <f t="shared" si="76"/>
        <v/>
      </c>
      <c r="AQ228" s="132" t="str">
        <f t="shared" si="77"/>
        <v/>
      </c>
      <c r="AR228" s="135" t="str">
        <f t="shared" si="78"/>
        <v/>
      </c>
      <c r="AS228" s="135" t="str">
        <f t="shared" si="79"/>
        <v/>
      </c>
      <c r="AT228" s="135" t="str">
        <f t="shared" si="80"/>
        <v/>
      </c>
    </row>
    <row r="229" spans="1:46" s="260" customFormat="1" ht="13">
      <c r="A229" s="185" t="str">
        <f t="shared" si="64"/>
        <v/>
      </c>
      <c r="B229" s="258" t="str">
        <f t="shared" si="65"/>
        <v/>
      </c>
      <c r="C229" s="259"/>
      <c r="D229" s="185">
        <v>195</v>
      </c>
      <c r="E229" s="185" t="str">
        <f t="shared" si="66"/>
        <v/>
      </c>
      <c r="F229" s="6"/>
      <c r="G229" s="6"/>
      <c r="H229" s="6"/>
      <c r="I229" s="6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85" t="str">
        <f t="shared" si="63"/>
        <v/>
      </c>
      <c r="W229" s="8"/>
      <c r="X229" s="6"/>
      <c r="Y229" s="336"/>
      <c r="Z229" s="6"/>
      <c r="AA229" s="6"/>
      <c r="AB229" s="6"/>
      <c r="AC229" s="261" t="str">
        <f t="shared" si="67"/>
        <v/>
      </c>
      <c r="AD229" s="28" t="str">
        <f t="shared" si="68"/>
        <v/>
      </c>
      <c r="AE229" s="26" t="str">
        <f>UPPER(IF($U229="","",IF(COUNTIF($AE$34:$AE228,$U229)&lt;1,$U229,"")))</f>
        <v/>
      </c>
      <c r="AF229" s="133" t="str">
        <f t="shared" si="69"/>
        <v/>
      </c>
      <c r="AG229" s="269"/>
      <c r="AH229" s="263" t="str">
        <f t="shared" si="70"/>
        <v/>
      </c>
      <c r="AI229" s="262" t="str">
        <f t="shared" si="71"/>
        <v/>
      </c>
      <c r="AK229" s="185"/>
      <c r="AL229" s="259" t="str">
        <f t="shared" si="72"/>
        <v/>
      </c>
      <c r="AM229" s="132" t="str">
        <f t="shared" si="73"/>
        <v/>
      </c>
      <c r="AN229" s="132" t="str">
        <f t="shared" si="74"/>
        <v/>
      </c>
      <c r="AO229" s="132" t="str">
        <f t="shared" si="75"/>
        <v/>
      </c>
      <c r="AP229" s="132" t="str">
        <f t="shared" si="76"/>
        <v/>
      </c>
      <c r="AQ229" s="132" t="str">
        <f t="shared" si="77"/>
        <v/>
      </c>
      <c r="AR229" s="135" t="str">
        <f t="shared" si="78"/>
        <v/>
      </c>
      <c r="AS229" s="135" t="str">
        <f t="shared" si="79"/>
        <v/>
      </c>
      <c r="AT229" s="135" t="str">
        <f t="shared" si="80"/>
        <v/>
      </c>
    </row>
    <row r="230" spans="1:46" s="260" customFormat="1" ht="13">
      <c r="A230" s="185" t="str">
        <f t="shared" si="64"/>
        <v/>
      </c>
      <c r="B230" s="258" t="str">
        <f t="shared" si="65"/>
        <v/>
      </c>
      <c r="C230" s="259"/>
      <c r="D230" s="185">
        <v>196</v>
      </c>
      <c r="E230" s="185" t="str">
        <f t="shared" si="66"/>
        <v/>
      </c>
      <c r="F230" s="6"/>
      <c r="G230" s="6"/>
      <c r="H230" s="6"/>
      <c r="I230" s="6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85" t="str">
        <f t="shared" si="63"/>
        <v/>
      </c>
      <c r="W230" s="8"/>
      <c r="X230" s="6"/>
      <c r="Y230" s="336"/>
      <c r="Z230" s="6"/>
      <c r="AA230" s="6"/>
      <c r="AB230" s="6"/>
      <c r="AC230" s="261" t="str">
        <f t="shared" si="67"/>
        <v/>
      </c>
      <c r="AD230" s="28" t="str">
        <f t="shared" si="68"/>
        <v/>
      </c>
      <c r="AE230" s="26" t="str">
        <f>UPPER(IF($U230="","",IF(COUNTIF($AE$34:$AE229,$U230)&lt;1,$U230,"")))</f>
        <v/>
      </c>
      <c r="AF230" s="133" t="str">
        <f t="shared" si="69"/>
        <v/>
      </c>
      <c r="AG230" s="269"/>
      <c r="AH230" s="263" t="str">
        <f t="shared" si="70"/>
        <v/>
      </c>
      <c r="AI230" s="262" t="str">
        <f t="shared" si="71"/>
        <v/>
      </c>
      <c r="AK230" s="185"/>
      <c r="AL230" s="259" t="str">
        <f t="shared" si="72"/>
        <v/>
      </c>
      <c r="AM230" s="132" t="str">
        <f t="shared" si="73"/>
        <v/>
      </c>
      <c r="AN230" s="132" t="str">
        <f t="shared" si="74"/>
        <v/>
      </c>
      <c r="AO230" s="132" t="str">
        <f t="shared" si="75"/>
        <v/>
      </c>
      <c r="AP230" s="132" t="str">
        <f t="shared" si="76"/>
        <v/>
      </c>
      <c r="AQ230" s="132" t="str">
        <f t="shared" si="77"/>
        <v/>
      </c>
      <c r="AR230" s="135" t="str">
        <f t="shared" si="78"/>
        <v/>
      </c>
      <c r="AS230" s="135" t="str">
        <f t="shared" si="79"/>
        <v/>
      </c>
      <c r="AT230" s="135" t="str">
        <f t="shared" si="80"/>
        <v/>
      </c>
    </row>
    <row r="231" spans="1:46" s="260" customFormat="1" ht="13">
      <c r="A231" s="185" t="str">
        <f t="shared" si="64"/>
        <v/>
      </c>
      <c r="B231" s="258" t="str">
        <f t="shared" si="65"/>
        <v/>
      </c>
      <c r="C231" s="259"/>
      <c r="D231" s="185">
        <v>197</v>
      </c>
      <c r="E231" s="185" t="str">
        <f t="shared" si="66"/>
        <v/>
      </c>
      <c r="F231" s="6"/>
      <c r="G231" s="6"/>
      <c r="H231" s="6"/>
      <c r="I231" s="6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85" t="str">
        <f t="shared" si="63"/>
        <v/>
      </c>
      <c r="W231" s="8"/>
      <c r="X231" s="6"/>
      <c r="Y231" s="336"/>
      <c r="Z231" s="6"/>
      <c r="AA231" s="6"/>
      <c r="AB231" s="6"/>
      <c r="AC231" s="261" t="str">
        <f t="shared" si="67"/>
        <v/>
      </c>
      <c r="AD231" s="28" t="str">
        <f t="shared" si="68"/>
        <v/>
      </c>
      <c r="AE231" s="26" t="str">
        <f>UPPER(IF($U231="","",IF(COUNTIF($AE$34:$AE230,$U231)&lt;1,$U231,"")))</f>
        <v/>
      </c>
      <c r="AF231" s="133" t="str">
        <f t="shared" si="69"/>
        <v/>
      </c>
      <c r="AG231" s="269"/>
      <c r="AH231" s="263" t="str">
        <f t="shared" si="70"/>
        <v/>
      </c>
      <c r="AI231" s="262" t="str">
        <f t="shared" si="71"/>
        <v/>
      </c>
      <c r="AK231" s="185"/>
      <c r="AL231" s="259" t="str">
        <f t="shared" si="72"/>
        <v/>
      </c>
      <c r="AM231" s="132" t="str">
        <f t="shared" si="73"/>
        <v/>
      </c>
      <c r="AN231" s="132" t="str">
        <f t="shared" si="74"/>
        <v/>
      </c>
      <c r="AO231" s="132" t="str">
        <f t="shared" si="75"/>
        <v/>
      </c>
      <c r="AP231" s="132" t="str">
        <f t="shared" si="76"/>
        <v/>
      </c>
      <c r="AQ231" s="132" t="str">
        <f t="shared" si="77"/>
        <v/>
      </c>
      <c r="AR231" s="135" t="str">
        <f t="shared" si="78"/>
        <v/>
      </c>
      <c r="AS231" s="135" t="str">
        <f t="shared" si="79"/>
        <v/>
      </c>
      <c r="AT231" s="135" t="str">
        <f t="shared" si="80"/>
        <v/>
      </c>
    </row>
    <row r="232" spans="1:46" s="260" customFormat="1" ht="13">
      <c r="A232" s="185" t="str">
        <f t="shared" si="64"/>
        <v/>
      </c>
      <c r="B232" s="258" t="str">
        <f t="shared" si="65"/>
        <v/>
      </c>
      <c r="C232" s="259"/>
      <c r="D232" s="185">
        <v>198</v>
      </c>
      <c r="E232" s="185" t="str">
        <f t="shared" si="66"/>
        <v/>
      </c>
      <c r="F232" s="6"/>
      <c r="G232" s="6"/>
      <c r="H232" s="6"/>
      <c r="I232" s="6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85" t="str">
        <f t="shared" si="63"/>
        <v/>
      </c>
      <c r="W232" s="8"/>
      <c r="X232" s="6"/>
      <c r="Y232" s="336"/>
      <c r="Z232" s="6"/>
      <c r="AA232" s="6"/>
      <c r="AB232" s="6"/>
      <c r="AC232" s="261" t="str">
        <f t="shared" si="67"/>
        <v/>
      </c>
      <c r="AD232" s="28" t="str">
        <f t="shared" si="68"/>
        <v/>
      </c>
      <c r="AE232" s="26" t="str">
        <f>UPPER(IF($U232="","",IF(COUNTIF($AE$34:$AE231,$U232)&lt;1,$U232,"")))</f>
        <v/>
      </c>
      <c r="AF232" s="133" t="str">
        <f t="shared" si="69"/>
        <v/>
      </c>
      <c r="AG232" s="269"/>
      <c r="AH232" s="263" t="str">
        <f t="shared" si="70"/>
        <v/>
      </c>
      <c r="AI232" s="262" t="str">
        <f t="shared" si="71"/>
        <v/>
      </c>
      <c r="AK232" s="185"/>
      <c r="AL232" s="259" t="str">
        <f t="shared" si="72"/>
        <v/>
      </c>
      <c r="AM232" s="132" t="str">
        <f t="shared" si="73"/>
        <v/>
      </c>
      <c r="AN232" s="132" t="str">
        <f t="shared" si="74"/>
        <v/>
      </c>
      <c r="AO232" s="132" t="str">
        <f t="shared" si="75"/>
        <v/>
      </c>
      <c r="AP232" s="132" t="str">
        <f t="shared" si="76"/>
        <v/>
      </c>
      <c r="AQ232" s="132" t="str">
        <f t="shared" si="77"/>
        <v/>
      </c>
      <c r="AR232" s="135" t="str">
        <f t="shared" si="78"/>
        <v/>
      </c>
      <c r="AS232" s="135" t="str">
        <f t="shared" si="79"/>
        <v/>
      </c>
      <c r="AT232" s="135" t="str">
        <f t="shared" si="80"/>
        <v/>
      </c>
    </row>
    <row r="233" spans="1:46" s="260" customFormat="1" ht="13">
      <c r="A233" s="185" t="str">
        <f t="shared" si="64"/>
        <v/>
      </c>
      <c r="B233" s="258" t="str">
        <f t="shared" si="65"/>
        <v/>
      </c>
      <c r="C233" s="259"/>
      <c r="D233" s="185">
        <v>199</v>
      </c>
      <c r="E233" s="185" t="str">
        <f t="shared" si="66"/>
        <v/>
      </c>
      <c r="F233" s="6"/>
      <c r="G233" s="6"/>
      <c r="H233" s="6"/>
      <c r="I233" s="6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85" t="str">
        <f t="shared" si="63"/>
        <v/>
      </c>
      <c r="W233" s="8"/>
      <c r="X233" s="6"/>
      <c r="Y233" s="336"/>
      <c r="Z233" s="6"/>
      <c r="AA233" s="6"/>
      <c r="AB233" s="6"/>
      <c r="AC233" s="261" t="str">
        <f t="shared" si="67"/>
        <v/>
      </c>
      <c r="AD233" s="28" t="str">
        <f t="shared" si="68"/>
        <v/>
      </c>
      <c r="AE233" s="26" t="str">
        <f>UPPER(IF($U233="","",IF(COUNTIF($AE$34:$AE232,$U233)&lt;1,$U233,"")))</f>
        <v/>
      </c>
      <c r="AF233" s="133" t="str">
        <f t="shared" si="69"/>
        <v/>
      </c>
      <c r="AG233" s="269"/>
      <c r="AH233" s="263" t="str">
        <f t="shared" si="70"/>
        <v/>
      </c>
      <c r="AI233" s="262" t="str">
        <f t="shared" si="71"/>
        <v/>
      </c>
      <c r="AK233" s="185"/>
      <c r="AL233" s="259" t="str">
        <f t="shared" si="72"/>
        <v/>
      </c>
      <c r="AM233" s="132" t="str">
        <f t="shared" si="73"/>
        <v/>
      </c>
      <c r="AN233" s="132" t="str">
        <f t="shared" si="74"/>
        <v/>
      </c>
      <c r="AO233" s="132" t="str">
        <f t="shared" si="75"/>
        <v/>
      </c>
      <c r="AP233" s="132" t="str">
        <f t="shared" si="76"/>
        <v/>
      </c>
      <c r="AQ233" s="132" t="str">
        <f t="shared" si="77"/>
        <v/>
      </c>
      <c r="AR233" s="135" t="str">
        <f t="shared" si="78"/>
        <v/>
      </c>
      <c r="AS233" s="135" t="str">
        <f t="shared" si="79"/>
        <v/>
      </c>
      <c r="AT233" s="135" t="str">
        <f t="shared" si="80"/>
        <v/>
      </c>
    </row>
    <row r="234" spans="1:46" s="260" customFormat="1" ht="13">
      <c r="A234" s="185" t="str">
        <f t="shared" si="64"/>
        <v/>
      </c>
      <c r="B234" s="258" t="str">
        <f t="shared" si="65"/>
        <v/>
      </c>
      <c r="C234" s="259"/>
      <c r="D234" s="185">
        <v>200</v>
      </c>
      <c r="E234" s="185" t="str">
        <f t="shared" si="66"/>
        <v/>
      </c>
      <c r="F234" s="6"/>
      <c r="G234" s="6"/>
      <c r="H234" s="6"/>
      <c r="I234" s="6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85" t="str">
        <f t="shared" si="63"/>
        <v/>
      </c>
      <c r="W234" s="8"/>
      <c r="X234" s="6"/>
      <c r="Y234" s="336"/>
      <c r="Z234" s="6"/>
      <c r="AA234" s="6"/>
      <c r="AB234" s="6"/>
      <c r="AC234" s="261" t="str">
        <f t="shared" si="67"/>
        <v/>
      </c>
      <c r="AD234" s="28" t="str">
        <f t="shared" si="68"/>
        <v/>
      </c>
      <c r="AE234" s="26" t="str">
        <f>UPPER(IF($U234="","",IF(COUNTIF($AE$34:$AE233,$U234)&lt;1,$U234,"")))</f>
        <v/>
      </c>
      <c r="AF234" s="133" t="str">
        <f t="shared" si="69"/>
        <v/>
      </c>
      <c r="AG234" s="269"/>
      <c r="AH234" s="263" t="str">
        <f t="shared" si="70"/>
        <v/>
      </c>
      <c r="AI234" s="262" t="str">
        <f t="shared" si="71"/>
        <v/>
      </c>
      <c r="AK234" s="185"/>
      <c r="AL234" s="259" t="str">
        <f t="shared" si="72"/>
        <v/>
      </c>
      <c r="AM234" s="132" t="str">
        <f t="shared" si="73"/>
        <v/>
      </c>
      <c r="AN234" s="132" t="str">
        <f t="shared" si="74"/>
        <v/>
      </c>
      <c r="AO234" s="132" t="str">
        <f t="shared" si="75"/>
        <v/>
      </c>
      <c r="AP234" s="132" t="str">
        <f t="shared" si="76"/>
        <v/>
      </c>
      <c r="AQ234" s="132" t="str">
        <f t="shared" si="77"/>
        <v/>
      </c>
      <c r="AR234" s="135" t="str">
        <f t="shared" si="78"/>
        <v/>
      </c>
      <c r="AS234" s="135" t="str">
        <f t="shared" si="79"/>
        <v/>
      </c>
      <c r="AT234" s="135" t="str">
        <f t="shared" si="80"/>
        <v/>
      </c>
    </row>
    <row r="235" spans="1:46" s="260" customFormat="1" ht="13">
      <c r="A235" s="185" t="str">
        <f t="shared" si="64"/>
        <v/>
      </c>
      <c r="B235" s="258" t="str">
        <f t="shared" si="65"/>
        <v/>
      </c>
      <c r="C235" s="259"/>
      <c r="D235" s="185">
        <v>201</v>
      </c>
      <c r="E235" s="185" t="str">
        <f t="shared" si="66"/>
        <v/>
      </c>
      <c r="F235" s="6"/>
      <c r="G235" s="6"/>
      <c r="H235" s="6"/>
      <c r="I235" s="6"/>
      <c r="J235" s="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85" t="str">
        <f t="shared" si="63"/>
        <v/>
      </c>
      <c r="W235" s="8"/>
      <c r="X235" s="6"/>
      <c r="Y235" s="336"/>
      <c r="Z235" s="6"/>
      <c r="AA235" s="6"/>
      <c r="AB235" s="6"/>
      <c r="AC235" s="261" t="str">
        <f t="shared" si="67"/>
        <v/>
      </c>
      <c r="AD235" s="28" t="str">
        <f t="shared" si="68"/>
        <v/>
      </c>
      <c r="AE235" s="26" t="str">
        <f>UPPER(IF($U235="","",IF(COUNTIF($AE$34:$AE234,$U235)&lt;1,$U235,"")))</f>
        <v/>
      </c>
      <c r="AF235" s="133" t="str">
        <f t="shared" si="69"/>
        <v/>
      </c>
      <c r="AG235" s="269"/>
      <c r="AH235" s="263" t="str">
        <f t="shared" si="70"/>
        <v/>
      </c>
      <c r="AI235" s="262" t="str">
        <f t="shared" si="71"/>
        <v/>
      </c>
      <c r="AK235" s="185"/>
      <c r="AL235" s="259" t="str">
        <f t="shared" si="72"/>
        <v/>
      </c>
      <c r="AM235" s="132" t="str">
        <f t="shared" si="73"/>
        <v/>
      </c>
      <c r="AN235" s="132" t="str">
        <f t="shared" si="74"/>
        <v/>
      </c>
      <c r="AO235" s="132" t="str">
        <f t="shared" si="75"/>
        <v/>
      </c>
      <c r="AP235" s="132" t="str">
        <f t="shared" si="76"/>
        <v/>
      </c>
      <c r="AQ235" s="132" t="str">
        <f t="shared" si="77"/>
        <v/>
      </c>
      <c r="AR235" s="135" t="str">
        <f t="shared" si="78"/>
        <v/>
      </c>
      <c r="AS235" s="135" t="str">
        <f t="shared" si="79"/>
        <v/>
      </c>
      <c r="AT235" s="135" t="str">
        <f t="shared" si="80"/>
        <v/>
      </c>
    </row>
    <row r="236" spans="1:46" s="260" customFormat="1" ht="13">
      <c r="A236" s="185" t="str">
        <f t="shared" si="64"/>
        <v/>
      </c>
      <c r="B236" s="258" t="str">
        <f t="shared" si="65"/>
        <v/>
      </c>
      <c r="C236" s="259"/>
      <c r="D236" s="185">
        <v>202</v>
      </c>
      <c r="E236" s="185" t="str">
        <f t="shared" si="66"/>
        <v/>
      </c>
      <c r="F236" s="6"/>
      <c r="G236" s="6"/>
      <c r="H236" s="6"/>
      <c r="I236" s="6"/>
      <c r="J236" s="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85" t="str">
        <f t="shared" si="63"/>
        <v/>
      </c>
      <c r="W236" s="8"/>
      <c r="X236" s="6"/>
      <c r="Y236" s="336"/>
      <c r="Z236" s="6"/>
      <c r="AA236" s="6"/>
      <c r="AB236" s="6"/>
      <c r="AC236" s="261" t="str">
        <f t="shared" si="67"/>
        <v/>
      </c>
      <c r="AD236" s="28" t="str">
        <f t="shared" si="68"/>
        <v/>
      </c>
      <c r="AE236" s="26" t="str">
        <f>UPPER(IF($U236="","",IF(COUNTIF($AE$34:$AE235,$U236)&lt;1,$U236,"")))</f>
        <v/>
      </c>
      <c r="AF236" s="133" t="str">
        <f t="shared" si="69"/>
        <v/>
      </c>
      <c r="AG236" s="269"/>
      <c r="AH236" s="263" t="str">
        <f t="shared" si="70"/>
        <v/>
      </c>
      <c r="AI236" s="262" t="str">
        <f t="shared" si="71"/>
        <v/>
      </c>
      <c r="AK236" s="185"/>
      <c r="AL236" s="259" t="str">
        <f t="shared" si="72"/>
        <v/>
      </c>
      <c r="AM236" s="132" t="str">
        <f t="shared" si="73"/>
        <v/>
      </c>
      <c r="AN236" s="132" t="str">
        <f t="shared" si="74"/>
        <v/>
      </c>
      <c r="AO236" s="132" t="str">
        <f t="shared" si="75"/>
        <v/>
      </c>
      <c r="AP236" s="132" t="str">
        <f t="shared" si="76"/>
        <v/>
      </c>
      <c r="AQ236" s="132" t="str">
        <f t="shared" si="77"/>
        <v/>
      </c>
      <c r="AR236" s="135" t="str">
        <f t="shared" si="78"/>
        <v/>
      </c>
      <c r="AS236" s="135" t="str">
        <f t="shared" si="79"/>
        <v/>
      </c>
      <c r="AT236" s="135" t="str">
        <f t="shared" si="80"/>
        <v/>
      </c>
    </row>
    <row r="237" spans="1:46" s="260" customFormat="1" ht="13">
      <c r="A237" s="185" t="str">
        <f t="shared" si="64"/>
        <v/>
      </c>
      <c r="B237" s="258" t="str">
        <f t="shared" si="65"/>
        <v/>
      </c>
      <c r="C237" s="259"/>
      <c r="D237" s="185">
        <v>203</v>
      </c>
      <c r="E237" s="185" t="str">
        <f t="shared" si="66"/>
        <v/>
      </c>
      <c r="F237" s="6"/>
      <c r="G237" s="6"/>
      <c r="H237" s="6"/>
      <c r="I237" s="6"/>
      <c r="J237" s="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85" t="str">
        <f t="shared" si="63"/>
        <v/>
      </c>
      <c r="W237" s="8"/>
      <c r="X237" s="6"/>
      <c r="Y237" s="336"/>
      <c r="Z237" s="6"/>
      <c r="AA237" s="6"/>
      <c r="AB237" s="6"/>
      <c r="AC237" s="261" t="str">
        <f t="shared" si="67"/>
        <v/>
      </c>
      <c r="AD237" s="28" t="str">
        <f t="shared" si="68"/>
        <v/>
      </c>
      <c r="AE237" s="26" t="str">
        <f>UPPER(IF($U237="","",IF(COUNTIF($AE$34:$AE236,$U237)&lt;1,$U237,"")))</f>
        <v/>
      </c>
      <c r="AF237" s="133" t="str">
        <f t="shared" si="69"/>
        <v/>
      </c>
      <c r="AG237" s="269"/>
      <c r="AH237" s="263" t="str">
        <f t="shared" si="70"/>
        <v/>
      </c>
      <c r="AI237" s="262" t="str">
        <f t="shared" si="71"/>
        <v/>
      </c>
      <c r="AK237" s="185"/>
      <c r="AL237" s="259" t="str">
        <f t="shared" si="72"/>
        <v/>
      </c>
      <c r="AM237" s="132" t="str">
        <f t="shared" si="73"/>
        <v/>
      </c>
      <c r="AN237" s="132" t="str">
        <f t="shared" si="74"/>
        <v/>
      </c>
      <c r="AO237" s="132" t="str">
        <f t="shared" si="75"/>
        <v/>
      </c>
      <c r="AP237" s="132" t="str">
        <f t="shared" si="76"/>
        <v/>
      </c>
      <c r="AQ237" s="132" t="str">
        <f t="shared" si="77"/>
        <v/>
      </c>
      <c r="AR237" s="135" t="str">
        <f t="shared" si="78"/>
        <v/>
      </c>
      <c r="AS237" s="135" t="str">
        <f t="shared" si="79"/>
        <v/>
      </c>
      <c r="AT237" s="135" t="str">
        <f t="shared" si="80"/>
        <v/>
      </c>
    </row>
    <row r="238" spans="1:46" s="260" customFormat="1" ht="13">
      <c r="A238" s="185" t="str">
        <f t="shared" si="64"/>
        <v/>
      </c>
      <c r="B238" s="258" t="str">
        <f t="shared" si="65"/>
        <v/>
      </c>
      <c r="C238" s="259"/>
      <c r="D238" s="185">
        <v>204</v>
      </c>
      <c r="E238" s="185" t="str">
        <f t="shared" si="66"/>
        <v/>
      </c>
      <c r="F238" s="6"/>
      <c r="G238" s="6"/>
      <c r="H238" s="6"/>
      <c r="I238" s="6"/>
      <c r="J238" s="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85" t="str">
        <f t="shared" si="63"/>
        <v/>
      </c>
      <c r="W238" s="8"/>
      <c r="X238" s="6"/>
      <c r="Y238" s="336"/>
      <c r="Z238" s="6"/>
      <c r="AA238" s="6"/>
      <c r="AB238" s="6"/>
      <c r="AC238" s="261" t="str">
        <f t="shared" si="67"/>
        <v/>
      </c>
      <c r="AD238" s="28" t="str">
        <f t="shared" si="68"/>
        <v/>
      </c>
      <c r="AE238" s="26" t="str">
        <f>UPPER(IF($U238="","",IF(COUNTIF($AE$34:$AE237,$U238)&lt;1,$U238,"")))</f>
        <v/>
      </c>
      <c r="AF238" s="133" t="str">
        <f t="shared" si="69"/>
        <v/>
      </c>
      <c r="AG238" s="269"/>
      <c r="AH238" s="263" t="str">
        <f t="shared" si="70"/>
        <v/>
      </c>
      <c r="AI238" s="262" t="str">
        <f t="shared" si="71"/>
        <v/>
      </c>
      <c r="AK238" s="185"/>
      <c r="AL238" s="259" t="str">
        <f t="shared" si="72"/>
        <v/>
      </c>
      <c r="AM238" s="132" t="str">
        <f t="shared" si="73"/>
        <v/>
      </c>
      <c r="AN238" s="132" t="str">
        <f t="shared" si="74"/>
        <v/>
      </c>
      <c r="AO238" s="132" t="str">
        <f t="shared" si="75"/>
        <v/>
      </c>
      <c r="AP238" s="132" t="str">
        <f t="shared" si="76"/>
        <v/>
      </c>
      <c r="AQ238" s="132" t="str">
        <f t="shared" si="77"/>
        <v/>
      </c>
      <c r="AR238" s="135" t="str">
        <f t="shared" si="78"/>
        <v/>
      </c>
      <c r="AS238" s="135" t="str">
        <f t="shared" si="79"/>
        <v/>
      </c>
      <c r="AT238" s="135" t="str">
        <f t="shared" si="80"/>
        <v/>
      </c>
    </row>
    <row r="239" spans="1:46" s="260" customFormat="1" ht="13">
      <c r="A239" s="185" t="str">
        <f t="shared" si="64"/>
        <v/>
      </c>
      <c r="B239" s="258" t="str">
        <f t="shared" si="65"/>
        <v/>
      </c>
      <c r="C239" s="259"/>
      <c r="D239" s="185">
        <v>205</v>
      </c>
      <c r="E239" s="185" t="str">
        <f t="shared" si="66"/>
        <v/>
      </c>
      <c r="F239" s="6"/>
      <c r="G239" s="6"/>
      <c r="H239" s="6"/>
      <c r="I239" s="6"/>
      <c r="J239" s="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85" t="str">
        <f t="shared" si="63"/>
        <v/>
      </c>
      <c r="W239" s="8"/>
      <c r="X239" s="6"/>
      <c r="Y239" s="336"/>
      <c r="Z239" s="6"/>
      <c r="AA239" s="6"/>
      <c r="AB239" s="6"/>
      <c r="AC239" s="261" t="str">
        <f t="shared" si="67"/>
        <v/>
      </c>
      <c r="AD239" s="28" t="str">
        <f t="shared" si="68"/>
        <v/>
      </c>
      <c r="AE239" s="26" t="str">
        <f>UPPER(IF($U239="","",IF(COUNTIF($AE$34:$AE238,$U239)&lt;1,$U239,"")))</f>
        <v/>
      </c>
      <c r="AF239" s="133" t="str">
        <f t="shared" si="69"/>
        <v/>
      </c>
      <c r="AG239" s="269"/>
      <c r="AH239" s="263" t="str">
        <f t="shared" si="70"/>
        <v/>
      </c>
      <c r="AI239" s="262" t="str">
        <f t="shared" si="71"/>
        <v/>
      </c>
      <c r="AK239" s="185"/>
      <c r="AL239" s="259" t="str">
        <f t="shared" si="72"/>
        <v/>
      </c>
      <c r="AM239" s="132" t="str">
        <f t="shared" si="73"/>
        <v/>
      </c>
      <c r="AN239" s="132" t="str">
        <f t="shared" si="74"/>
        <v/>
      </c>
      <c r="AO239" s="132" t="str">
        <f t="shared" si="75"/>
        <v/>
      </c>
      <c r="AP239" s="132" t="str">
        <f t="shared" si="76"/>
        <v/>
      </c>
      <c r="AQ239" s="132" t="str">
        <f t="shared" si="77"/>
        <v/>
      </c>
      <c r="AR239" s="135" t="str">
        <f t="shared" si="78"/>
        <v/>
      </c>
      <c r="AS239" s="135" t="str">
        <f t="shared" si="79"/>
        <v/>
      </c>
      <c r="AT239" s="135" t="str">
        <f t="shared" si="80"/>
        <v/>
      </c>
    </row>
    <row r="240" spans="1:46" s="260" customFormat="1" ht="13">
      <c r="A240" s="185" t="str">
        <f t="shared" si="64"/>
        <v/>
      </c>
      <c r="B240" s="258" t="str">
        <f t="shared" si="65"/>
        <v/>
      </c>
      <c r="C240" s="259"/>
      <c r="D240" s="185">
        <v>206</v>
      </c>
      <c r="E240" s="185" t="str">
        <f t="shared" si="66"/>
        <v/>
      </c>
      <c r="F240" s="6"/>
      <c r="G240" s="6"/>
      <c r="H240" s="6"/>
      <c r="I240" s="6"/>
      <c r="J240" s="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85" t="str">
        <f t="shared" si="63"/>
        <v/>
      </c>
      <c r="W240" s="8"/>
      <c r="X240" s="6"/>
      <c r="Y240" s="336"/>
      <c r="Z240" s="6"/>
      <c r="AA240" s="6"/>
      <c r="AB240" s="6"/>
      <c r="AC240" s="261" t="str">
        <f t="shared" si="67"/>
        <v/>
      </c>
      <c r="AD240" s="28" t="str">
        <f t="shared" si="68"/>
        <v/>
      </c>
      <c r="AE240" s="26" t="str">
        <f>UPPER(IF($U240="","",IF(COUNTIF($AE$34:$AE239,$U240)&lt;1,$U240,"")))</f>
        <v/>
      </c>
      <c r="AF240" s="133" t="str">
        <f t="shared" si="69"/>
        <v/>
      </c>
      <c r="AG240" s="269"/>
      <c r="AH240" s="263" t="str">
        <f t="shared" si="70"/>
        <v/>
      </c>
      <c r="AI240" s="262" t="str">
        <f t="shared" si="71"/>
        <v/>
      </c>
      <c r="AK240" s="185"/>
      <c r="AL240" s="259" t="str">
        <f t="shared" si="72"/>
        <v/>
      </c>
      <c r="AM240" s="132" t="str">
        <f t="shared" si="73"/>
        <v/>
      </c>
      <c r="AN240" s="132" t="str">
        <f t="shared" si="74"/>
        <v/>
      </c>
      <c r="AO240" s="132" t="str">
        <f t="shared" si="75"/>
        <v/>
      </c>
      <c r="AP240" s="132" t="str">
        <f t="shared" si="76"/>
        <v/>
      </c>
      <c r="AQ240" s="132" t="str">
        <f t="shared" si="77"/>
        <v/>
      </c>
      <c r="AR240" s="135" t="str">
        <f t="shared" si="78"/>
        <v/>
      </c>
      <c r="AS240" s="135" t="str">
        <f t="shared" si="79"/>
        <v/>
      </c>
      <c r="AT240" s="135" t="str">
        <f t="shared" si="80"/>
        <v/>
      </c>
    </row>
    <row r="241" spans="1:46" s="260" customFormat="1" ht="13">
      <c r="A241" s="185" t="str">
        <f t="shared" si="64"/>
        <v/>
      </c>
      <c r="B241" s="258" t="str">
        <f t="shared" si="65"/>
        <v/>
      </c>
      <c r="C241" s="259"/>
      <c r="D241" s="185">
        <v>207</v>
      </c>
      <c r="E241" s="185" t="str">
        <f t="shared" si="66"/>
        <v/>
      </c>
      <c r="F241" s="6"/>
      <c r="G241" s="6"/>
      <c r="H241" s="6"/>
      <c r="I241" s="6"/>
      <c r="J241" s="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85" t="str">
        <f t="shared" si="63"/>
        <v/>
      </c>
      <c r="W241" s="8"/>
      <c r="X241" s="6"/>
      <c r="Y241" s="336"/>
      <c r="Z241" s="6"/>
      <c r="AA241" s="6"/>
      <c r="AB241" s="6"/>
      <c r="AC241" s="261" t="str">
        <f t="shared" si="67"/>
        <v/>
      </c>
      <c r="AD241" s="28" t="str">
        <f t="shared" si="68"/>
        <v/>
      </c>
      <c r="AE241" s="26" t="str">
        <f>UPPER(IF($U241="","",IF(COUNTIF($AE$34:$AE240,$U241)&lt;1,$U241,"")))</f>
        <v/>
      </c>
      <c r="AF241" s="133" t="str">
        <f t="shared" si="69"/>
        <v/>
      </c>
      <c r="AG241" s="269"/>
      <c r="AH241" s="263" t="str">
        <f t="shared" si="70"/>
        <v/>
      </c>
      <c r="AI241" s="262" t="str">
        <f t="shared" si="71"/>
        <v/>
      </c>
      <c r="AK241" s="185"/>
      <c r="AL241" s="259" t="str">
        <f t="shared" si="72"/>
        <v/>
      </c>
      <c r="AM241" s="132" t="str">
        <f t="shared" si="73"/>
        <v/>
      </c>
      <c r="AN241" s="132" t="str">
        <f t="shared" si="74"/>
        <v/>
      </c>
      <c r="AO241" s="132" t="str">
        <f t="shared" si="75"/>
        <v/>
      </c>
      <c r="AP241" s="132" t="str">
        <f t="shared" si="76"/>
        <v/>
      </c>
      <c r="AQ241" s="132" t="str">
        <f t="shared" si="77"/>
        <v/>
      </c>
      <c r="AR241" s="135" t="str">
        <f t="shared" si="78"/>
        <v/>
      </c>
      <c r="AS241" s="135" t="str">
        <f t="shared" si="79"/>
        <v/>
      </c>
      <c r="AT241" s="135" t="str">
        <f t="shared" si="80"/>
        <v/>
      </c>
    </row>
    <row r="242" spans="1:46" s="260" customFormat="1" ht="13">
      <c r="A242" s="185" t="str">
        <f t="shared" si="64"/>
        <v/>
      </c>
      <c r="B242" s="258" t="str">
        <f t="shared" si="65"/>
        <v/>
      </c>
      <c r="C242" s="259"/>
      <c r="D242" s="185">
        <v>208</v>
      </c>
      <c r="E242" s="185" t="str">
        <f t="shared" si="66"/>
        <v/>
      </c>
      <c r="F242" s="6"/>
      <c r="G242" s="6"/>
      <c r="H242" s="6"/>
      <c r="I242" s="6"/>
      <c r="J242" s="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85" t="str">
        <f t="shared" si="63"/>
        <v/>
      </c>
      <c r="W242" s="8"/>
      <c r="X242" s="6"/>
      <c r="Y242" s="336"/>
      <c r="Z242" s="6"/>
      <c r="AA242" s="6"/>
      <c r="AB242" s="6"/>
      <c r="AC242" s="261" t="str">
        <f t="shared" si="67"/>
        <v/>
      </c>
      <c r="AD242" s="28" t="str">
        <f t="shared" si="68"/>
        <v/>
      </c>
      <c r="AE242" s="26" t="str">
        <f>UPPER(IF($U242="","",IF(COUNTIF($AE$34:$AE241,$U242)&lt;1,$U242,"")))</f>
        <v/>
      </c>
      <c r="AF242" s="133" t="str">
        <f t="shared" si="69"/>
        <v/>
      </c>
      <c r="AG242" s="269"/>
      <c r="AH242" s="263" t="str">
        <f t="shared" si="70"/>
        <v/>
      </c>
      <c r="AI242" s="262" t="str">
        <f t="shared" si="71"/>
        <v/>
      </c>
      <c r="AK242" s="185"/>
      <c r="AL242" s="259" t="str">
        <f t="shared" si="72"/>
        <v/>
      </c>
      <c r="AM242" s="132" t="str">
        <f t="shared" si="73"/>
        <v/>
      </c>
      <c r="AN242" s="132" t="str">
        <f t="shared" si="74"/>
        <v/>
      </c>
      <c r="AO242" s="132" t="str">
        <f t="shared" si="75"/>
        <v/>
      </c>
      <c r="AP242" s="132" t="str">
        <f t="shared" si="76"/>
        <v/>
      </c>
      <c r="AQ242" s="132" t="str">
        <f t="shared" si="77"/>
        <v/>
      </c>
      <c r="AR242" s="135" t="str">
        <f t="shared" si="78"/>
        <v/>
      </c>
      <c r="AS242" s="135" t="str">
        <f t="shared" si="79"/>
        <v/>
      </c>
      <c r="AT242" s="135" t="str">
        <f t="shared" si="80"/>
        <v/>
      </c>
    </row>
    <row r="243" spans="1:46" s="260" customFormat="1" ht="13">
      <c r="A243" s="185" t="str">
        <f t="shared" si="64"/>
        <v/>
      </c>
      <c r="B243" s="258" t="str">
        <f t="shared" si="65"/>
        <v/>
      </c>
      <c r="C243" s="259"/>
      <c r="D243" s="185">
        <v>209</v>
      </c>
      <c r="E243" s="185" t="str">
        <f t="shared" si="66"/>
        <v/>
      </c>
      <c r="F243" s="6"/>
      <c r="G243" s="6"/>
      <c r="H243" s="6"/>
      <c r="I243" s="6"/>
      <c r="J243" s="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85" t="str">
        <f t="shared" si="63"/>
        <v/>
      </c>
      <c r="W243" s="8"/>
      <c r="X243" s="6"/>
      <c r="Y243" s="336"/>
      <c r="Z243" s="6"/>
      <c r="AA243" s="6"/>
      <c r="AB243" s="6"/>
      <c r="AC243" s="261" t="str">
        <f t="shared" si="67"/>
        <v/>
      </c>
      <c r="AD243" s="28" t="str">
        <f t="shared" si="68"/>
        <v/>
      </c>
      <c r="AE243" s="26" t="str">
        <f>UPPER(IF($U243="","",IF(COUNTIF($AE$34:$AE242,$U243)&lt;1,$U243,"")))</f>
        <v/>
      </c>
      <c r="AF243" s="133" t="str">
        <f t="shared" si="69"/>
        <v/>
      </c>
      <c r="AG243" s="269"/>
      <c r="AH243" s="263" t="str">
        <f t="shared" si="70"/>
        <v/>
      </c>
      <c r="AI243" s="262" t="str">
        <f t="shared" si="71"/>
        <v/>
      </c>
      <c r="AK243" s="185"/>
      <c r="AL243" s="259" t="str">
        <f t="shared" si="72"/>
        <v/>
      </c>
      <c r="AM243" s="132" t="str">
        <f t="shared" si="73"/>
        <v/>
      </c>
      <c r="AN243" s="132" t="str">
        <f t="shared" si="74"/>
        <v/>
      </c>
      <c r="AO243" s="132" t="str">
        <f t="shared" si="75"/>
        <v/>
      </c>
      <c r="AP243" s="132" t="str">
        <f t="shared" si="76"/>
        <v/>
      </c>
      <c r="AQ243" s="132" t="str">
        <f t="shared" si="77"/>
        <v/>
      </c>
      <c r="AR243" s="135" t="str">
        <f t="shared" si="78"/>
        <v/>
      </c>
      <c r="AS243" s="135" t="str">
        <f t="shared" si="79"/>
        <v/>
      </c>
      <c r="AT243" s="135" t="str">
        <f t="shared" si="80"/>
        <v/>
      </c>
    </row>
    <row r="244" spans="1:46" s="260" customFormat="1" ht="13">
      <c r="A244" s="185" t="str">
        <f t="shared" si="64"/>
        <v/>
      </c>
      <c r="B244" s="258" t="str">
        <f t="shared" si="65"/>
        <v/>
      </c>
      <c r="C244" s="259"/>
      <c r="D244" s="185">
        <v>210</v>
      </c>
      <c r="E244" s="185" t="str">
        <f t="shared" si="66"/>
        <v/>
      </c>
      <c r="F244" s="6"/>
      <c r="G244" s="6"/>
      <c r="H244" s="6"/>
      <c r="I244" s="6"/>
      <c r="J244" s="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85" t="str">
        <f t="shared" si="63"/>
        <v/>
      </c>
      <c r="W244" s="8"/>
      <c r="X244" s="6"/>
      <c r="Y244" s="336"/>
      <c r="Z244" s="6"/>
      <c r="AA244" s="6"/>
      <c r="AB244" s="6"/>
      <c r="AC244" s="261" t="str">
        <f t="shared" si="67"/>
        <v/>
      </c>
      <c r="AD244" s="28" t="str">
        <f t="shared" si="68"/>
        <v/>
      </c>
      <c r="AE244" s="26" t="str">
        <f>UPPER(IF($U244="","",IF(COUNTIF($AE$34:$AE243,$U244)&lt;1,$U244,"")))</f>
        <v/>
      </c>
      <c r="AF244" s="133" t="str">
        <f t="shared" si="69"/>
        <v/>
      </c>
      <c r="AG244" s="269"/>
      <c r="AH244" s="263" t="str">
        <f t="shared" si="70"/>
        <v/>
      </c>
      <c r="AI244" s="262" t="str">
        <f t="shared" si="71"/>
        <v/>
      </c>
      <c r="AK244" s="185"/>
      <c r="AL244" s="259" t="str">
        <f t="shared" si="72"/>
        <v/>
      </c>
      <c r="AM244" s="132" t="str">
        <f t="shared" si="73"/>
        <v/>
      </c>
      <c r="AN244" s="132" t="str">
        <f t="shared" si="74"/>
        <v/>
      </c>
      <c r="AO244" s="132" t="str">
        <f t="shared" si="75"/>
        <v/>
      </c>
      <c r="AP244" s="132" t="str">
        <f t="shared" si="76"/>
        <v/>
      </c>
      <c r="AQ244" s="132" t="str">
        <f t="shared" si="77"/>
        <v/>
      </c>
      <c r="AR244" s="135" t="str">
        <f t="shared" si="78"/>
        <v/>
      </c>
      <c r="AS244" s="135" t="str">
        <f t="shared" si="79"/>
        <v/>
      </c>
      <c r="AT244" s="135" t="str">
        <f t="shared" si="80"/>
        <v/>
      </c>
    </row>
    <row r="245" spans="1:46" s="260" customFormat="1" ht="13">
      <c r="A245" s="185" t="str">
        <f t="shared" si="64"/>
        <v/>
      </c>
      <c r="B245" s="258" t="str">
        <f t="shared" si="65"/>
        <v/>
      </c>
      <c r="C245" s="259"/>
      <c r="D245" s="185">
        <v>211</v>
      </c>
      <c r="E245" s="185" t="str">
        <f t="shared" si="66"/>
        <v/>
      </c>
      <c r="F245" s="6"/>
      <c r="G245" s="6"/>
      <c r="H245" s="6"/>
      <c r="I245" s="6"/>
      <c r="J245" s="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85" t="str">
        <f t="shared" si="63"/>
        <v/>
      </c>
      <c r="W245" s="8"/>
      <c r="X245" s="6"/>
      <c r="Y245" s="336"/>
      <c r="Z245" s="6"/>
      <c r="AA245" s="6"/>
      <c r="AB245" s="6"/>
      <c r="AC245" s="261" t="str">
        <f t="shared" si="67"/>
        <v/>
      </c>
      <c r="AD245" s="28" t="str">
        <f t="shared" si="68"/>
        <v/>
      </c>
      <c r="AE245" s="26" t="str">
        <f>UPPER(IF($U245="","",IF(COUNTIF($AE$34:$AE244,$U245)&lt;1,$U245,"")))</f>
        <v/>
      </c>
      <c r="AF245" s="133" t="str">
        <f t="shared" si="69"/>
        <v/>
      </c>
      <c r="AG245" s="269"/>
      <c r="AH245" s="263" t="str">
        <f t="shared" si="70"/>
        <v/>
      </c>
      <c r="AI245" s="262" t="str">
        <f t="shared" si="71"/>
        <v/>
      </c>
      <c r="AK245" s="185"/>
      <c r="AL245" s="259" t="str">
        <f t="shared" si="72"/>
        <v/>
      </c>
      <c r="AM245" s="132" t="str">
        <f t="shared" si="73"/>
        <v/>
      </c>
      <c r="AN245" s="132" t="str">
        <f t="shared" si="74"/>
        <v/>
      </c>
      <c r="AO245" s="132" t="str">
        <f t="shared" si="75"/>
        <v/>
      </c>
      <c r="AP245" s="132" t="str">
        <f t="shared" si="76"/>
        <v/>
      </c>
      <c r="AQ245" s="132" t="str">
        <f t="shared" si="77"/>
        <v/>
      </c>
      <c r="AR245" s="135" t="str">
        <f t="shared" si="78"/>
        <v/>
      </c>
      <c r="AS245" s="135" t="str">
        <f t="shared" si="79"/>
        <v/>
      </c>
      <c r="AT245" s="135" t="str">
        <f t="shared" si="80"/>
        <v/>
      </c>
    </row>
    <row r="246" spans="1:46" s="260" customFormat="1" ht="13">
      <c r="A246" s="185" t="str">
        <f t="shared" si="64"/>
        <v/>
      </c>
      <c r="B246" s="258" t="str">
        <f t="shared" si="65"/>
        <v/>
      </c>
      <c r="C246" s="259"/>
      <c r="D246" s="185">
        <v>212</v>
      </c>
      <c r="E246" s="185" t="str">
        <f t="shared" si="66"/>
        <v/>
      </c>
      <c r="F246" s="6"/>
      <c r="G246" s="6"/>
      <c r="H246" s="6"/>
      <c r="I246" s="6"/>
      <c r="J246" s="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85" t="str">
        <f t="shared" si="63"/>
        <v/>
      </c>
      <c r="W246" s="8"/>
      <c r="X246" s="6"/>
      <c r="Y246" s="336"/>
      <c r="Z246" s="6"/>
      <c r="AA246" s="6"/>
      <c r="AB246" s="6"/>
      <c r="AC246" s="261" t="str">
        <f t="shared" si="67"/>
        <v/>
      </c>
      <c r="AD246" s="28" t="str">
        <f t="shared" si="68"/>
        <v/>
      </c>
      <c r="AE246" s="26" t="str">
        <f>UPPER(IF($U246="","",IF(COUNTIF($AE$34:$AE245,$U246)&lt;1,$U246,"")))</f>
        <v/>
      </c>
      <c r="AF246" s="133" t="str">
        <f t="shared" si="69"/>
        <v/>
      </c>
      <c r="AG246" s="269"/>
      <c r="AH246" s="263" t="str">
        <f t="shared" si="70"/>
        <v/>
      </c>
      <c r="AI246" s="262" t="str">
        <f t="shared" si="71"/>
        <v/>
      </c>
      <c r="AK246" s="185"/>
      <c r="AL246" s="259" t="str">
        <f t="shared" si="72"/>
        <v/>
      </c>
      <c r="AM246" s="132" t="str">
        <f t="shared" si="73"/>
        <v/>
      </c>
      <c r="AN246" s="132" t="str">
        <f t="shared" si="74"/>
        <v/>
      </c>
      <c r="AO246" s="132" t="str">
        <f t="shared" si="75"/>
        <v/>
      </c>
      <c r="AP246" s="132" t="str">
        <f t="shared" si="76"/>
        <v/>
      </c>
      <c r="AQ246" s="132" t="str">
        <f t="shared" si="77"/>
        <v/>
      </c>
      <c r="AR246" s="135" t="str">
        <f t="shared" si="78"/>
        <v/>
      </c>
      <c r="AS246" s="135" t="str">
        <f t="shared" si="79"/>
        <v/>
      </c>
      <c r="AT246" s="135" t="str">
        <f t="shared" si="80"/>
        <v/>
      </c>
    </row>
    <row r="247" spans="1:46" s="260" customFormat="1" ht="13">
      <c r="A247" s="185" t="str">
        <f t="shared" si="64"/>
        <v/>
      </c>
      <c r="B247" s="258" t="str">
        <f t="shared" si="65"/>
        <v/>
      </c>
      <c r="C247" s="259"/>
      <c r="D247" s="185">
        <v>213</v>
      </c>
      <c r="E247" s="185" t="str">
        <f t="shared" si="66"/>
        <v/>
      </c>
      <c r="F247" s="6"/>
      <c r="G247" s="6"/>
      <c r="H247" s="6"/>
      <c r="I247" s="6"/>
      <c r="J247" s="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85" t="str">
        <f t="shared" si="63"/>
        <v/>
      </c>
      <c r="W247" s="8"/>
      <c r="X247" s="6"/>
      <c r="Y247" s="336"/>
      <c r="Z247" s="6"/>
      <c r="AA247" s="6"/>
      <c r="AB247" s="6"/>
      <c r="AC247" s="261" t="str">
        <f t="shared" si="67"/>
        <v/>
      </c>
      <c r="AD247" s="28" t="str">
        <f t="shared" si="68"/>
        <v/>
      </c>
      <c r="AE247" s="26" t="str">
        <f>UPPER(IF($U247="","",IF(COUNTIF($AE$34:$AE246,$U247)&lt;1,$U247,"")))</f>
        <v/>
      </c>
      <c r="AF247" s="133" t="str">
        <f t="shared" si="69"/>
        <v/>
      </c>
      <c r="AG247" s="269"/>
      <c r="AH247" s="263" t="str">
        <f t="shared" si="70"/>
        <v/>
      </c>
      <c r="AI247" s="262" t="str">
        <f t="shared" si="71"/>
        <v/>
      </c>
      <c r="AK247" s="185"/>
      <c r="AL247" s="259" t="str">
        <f t="shared" si="72"/>
        <v/>
      </c>
      <c r="AM247" s="132" t="str">
        <f t="shared" si="73"/>
        <v/>
      </c>
      <c r="AN247" s="132" t="str">
        <f t="shared" si="74"/>
        <v/>
      </c>
      <c r="AO247" s="132" t="str">
        <f t="shared" si="75"/>
        <v/>
      </c>
      <c r="AP247" s="132" t="str">
        <f t="shared" si="76"/>
        <v/>
      </c>
      <c r="AQ247" s="132" t="str">
        <f t="shared" si="77"/>
        <v/>
      </c>
      <c r="AR247" s="135" t="str">
        <f t="shared" si="78"/>
        <v/>
      </c>
      <c r="AS247" s="135" t="str">
        <f t="shared" si="79"/>
        <v/>
      </c>
      <c r="AT247" s="135" t="str">
        <f t="shared" si="80"/>
        <v/>
      </c>
    </row>
    <row r="248" spans="1:46" s="260" customFormat="1" ht="13">
      <c r="A248" s="185" t="str">
        <f t="shared" si="64"/>
        <v/>
      </c>
      <c r="B248" s="258" t="str">
        <f t="shared" si="65"/>
        <v/>
      </c>
      <c r="C248" s="259"/>
      <c r="D248" s="185">
        <v>214</v>
      </c>
      <c r="E248" s="185" t="str">
        <f t="shared" si="66"/>
        <v/>
      </c>
      <c r="F248" s="6"/>
      <c r="G248" s="6"/>
      <c r="H248" s="6"/>
      <c r="I248" s="6"/>
      <c r="J248" s="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85" t="str">
        <f t="shared" si="63"/>
        <v/>
      </c>
      <c r="W248" s="8"/>
      <c r="X248" s="6"/>
      <c r="Y248" s="336"/>
      <c r="Z248" s="6"/>
      <c r="AA248" s="6"/>
      <c r="AB248" s="6"/>
      <c r="AC248" s="261" t="str">
        <f t="shared" si="67"/>
        <v/>
      </c>
      <c r="AD248" s="28" t="str">
        <f t="shared" si="68"/>
        <v/>
      </c>
      <c r="AE248" s="26" t="str">
        <f>UPPER(IF($U248="","",IF(COUNTIF($AE$34:$AE247,$U248)&lt;1,$U248,"")))</f>
        <v/>
      </c>
      <c r="AF248" s="133" t="str">
        <f t="shared" si="69"/>
        <v/>
      </c>
      <c r="AG248" s="269"/>
      <c r="AH248" s="263" t="str">
        <f t="shared" si="70"/>
        <v/>
      </c>
      <c r="AI248" s="262" t="str">
        <f t="shared" si="71"/>
        <v/>
      </c>
      <c r="AK248" s="185"/>
      <c r="AL248" s="259" t="str">
        <f t="shared" si="72"/>
        <v/>
      </c>
      <c r="AM248" s="132" t="str">
        <f t="shared" si="73"/>
        <v/>
      </c>
      <c r="AN248" s="132" t="str">
        <f t="shared" si="74"/>
        <v/>
      </c>
      <c r="AO248" s="132" t="str">
        <f t="shared" si="75"/>
        <v/>
      </c>
      <c r="AP248" s="132" t="str">
        <f t="shared" si="76"/>
        <v/>
      </c>
      <c r="AQ248" s="132" t="str">
        <f t="shared" si="77"/>
        <v/>
      </c>
      <c r="AR248" s="135" t="str">
        <f t="shared" si="78"/>
        <v/>
      </c>
      <c r="AS248" s="135" t="str">
        <f t="shared" si="79"/>
        <v/>
      </c>
      <c r="AT248" s="135" t="str">
        <f t="shared" si="80"/>
        <v/>
      </c>
    </row>
    <row r="249" spans="1:46" s="260" customFormat="1" ht="13">
      <c r="A249" s="185" t="str">
        <f t="shared" si="64"/>
        <v/>
      </c>
      <c r="B249" s="258" t="str">
        <f t="shared" si="65"/>
        <v/>
      </c>
      <c r="C249" s="259"/>
      <c r="D249" s="185">
        <v>215</v>
      </c>
      <c r="E249" s="185" t="str">
        <f t="shared" si="66"/>
        <v/>
      </c>
      <c r="F249" s="6"/>
      <c r="G249" s="6"/>
      <c r="H249" s="6"/>
      <c r="I249" s="6"/>
      <c r="J249" s="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85" t="str">
        <f t="shared" si="63"/>
        <v/>
      </c>
      <c r="W249" s="8"/>
      <c r="X249" s="6"/>
      <c r="Y249" s="336"/>
      <c r="Z249" s="6"/>
      <c r="AA249" s="6"/>
      <c r="AB249" s="6"/>
      <c r="AC249" s="261" t="str">
        <f t="shared" si="67"/>
        <v/>
      </c>
      <c r="AD249" s="28" t="str">
        <f t="shared" si="68"/>
        <v/>
      </c>
      <c r="AE249" s="26" t="str">
        <f>UPPER(IF($U249="","",IF(COUNTIF($AE$34:$AE248,$U249)&lt;1,$U249,"")))</f>
        <v/>
      </c>
      <c r="AF249" s="133" t="str">
        <f t="shared" si="69"/>
        <v/>
      </c>
      <c r="AG249" s="269"/>
      <c r="AH249" s="263" t="str">
        <f t="shared" si="70"/>
        <v/>
      </c>
      <c r="AI249" s="262" t="str">
        <f t="shared" si="71"/>
        <v/>
      </c>
      <c r="AK249" s="185"/>
      <c r="AL249" s="259" t="str">
        <f t="shared" si="72"/>
        <v/>
      </c>
      <c r="AM249" s="132" t="str">
        <f t="shared" si="73"/>
        <v/>
      </c>
      <c r="AN249" s="132" t="str">
        <f t="shared" si="74"/>
        <v/>
      </c>
      <c r="AO249" s="132" t="str">
        <f t="shared" si="75"/>
        <v/>
      </c>
      <c r="AP249" s="132" t="str">
        <f t="shared" si="76"/>
        <v/>
      </c>
      <c r="AQ249" s="132" t="str">
        <f t="shared" si="77"/>
        <v/>
      </c>
      <c r="AR249" s="135" t="str">
        <f t="shared" si="78"/>
        <v/>
      </c>
      <c r="AS249" s="135" t="str">
        <f t="shared" si="79"/>
        <v/>
      </c>
      <c r="AT249" s="135" t="str">
        <f t="shared" si="80"/>
        <v/>
      </c>
    </row>
    <row r="250" spans="1:46" s="260" customFormat="1" ht="13">
      <c r="A250" s="185" t="str">
        <f t="shared" si="64"/>
        <v/>
      </c>
      <c r="B250" s="258" t="str">
        <f t="shared" si="65"/>
        <v/>
      </c>
      <c r="C250" s="259"/>
      <c r="D250" s="185">
        <v>216</v>
      </c>
      <c r="E250" s="185" t="str">
        <f t="shared" si="66"/>
        <v/>
      </c>
      <c r="F250" s="6"/>
      <c r="G250" s="6"/>
      <c r="H250" s="6"/>
      <c r="I250" s="6"/>
      <c r="J250" s="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85" t="str">
        <f t="shared" si="63"/>
        <v/>
      </c>
      <c r="W250" s="8"/>
      <c r="X250" s="6"/>
      <c r="Y250" s="336"/>
      <c r="Z250" s="6"/>
      <c r="AA250" s="6"/>
      <c r="AB250" s="6"/>
      <c r="AC250" s="261" t="str">
        <f t="shared" si="67"/>
        <v/>
      </c>
      <c r="AD250" s="28" t="str">
        <f t="shared" si="68"/>
        <v/>
      </c>
      <c r="AE250" s="26" t="str">
        <f>UPPER(IF($U250="","",IF(COUNTIF($AE$34:$AE249,$U250)&lt;1,$U250,"")))</f>
        <v/>
      </c>
      <c r="AF250" s="133" t="str">
        <f t="shared" si="69"/>
        <v/>
      </c>
      <c r="AG250" s="269"/>
      <c r="AH250" s="263" t="str">
        <f t="shared" si="70"/>
        <v/>
      </c>
      <c r="AI250" s="262" t="str">
        <f t="shared" si="71"/>
        <v/>
      </c>
      <c r="AK250" s="185"/>
      <c r="AL250" s="259" t="str">
        <f t="shared" si="72"/>
        <v/>
      </c>
      <c r="AM250" s="132" t="str">
        <f t="shared" si="73"/>
        <v/>
      </c>
      <c r="AN250" s="132" t="str">
        <f t="shared" si="74"/>
        <v/>
      </c>
      <c r="AO250" s="132" t="str">
        <f t="shared" si="75"/>
        <v/>
      </c>
      <c r="AP250" s="132" t="str">
        <f t="shared" si="76"/>
        <v/>
      </c>
      <c r="AQ250" s="132" t="str">
        <f t="shared" si="77"/>
        <v/>
      </c>
      <c r="AR250" s="135" t="str">
        <f t="shared" si="78"/>
        <v/>
      </c>
      <c r="AS250" s="135" t="str">
        <f t="shared" si="79"/>
        <v/>
      </c>
      <c r="AT250" s="135" t="str">
        <f t="shared" si="80"/>
        <v/>
      </c>
    </row>
    <row r="251" spans="1:46" s="260" customFormat="1" ht="13">
      <c r="A251" s="185" t="str">
        <f t="shared" si="64"/>
        <v/>
      </c>
      <c r="B251" s="258" t="str">
        <f t="shared" si="65"/>
        <v/>
      </c>
      <c r="C251" s="259"/>
      <c r="D251" s="185">
        <v>217</v>
      </c>
      <c r="E251" s="185" t="str">
        <f t="shared" si="66"/>
        <v/>
      </c>
      <c r="F251" s="6"/>
      <c r="G251" s="6"/>
      <c r="H251" s="6"/>
      <c r="I251" s="6"/>
      <c r="J251" s="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85" t="str">
        <f t="shared" si="63"/>
        <v/>
      </c>
      <c r="W251" s="8"/>
      <c r="X251" s="6"/>
      <c r="Y251" s="336"/>
      <c r="Z251" s="6"/>
      <c r="AA251" s="6"/>
      <c r="AB251" s="6"/>
      <c r="AC251" s="261" t="str">
        <f t="shared" si="67"/>
        <v/>
      </c>
      <c r="AD251" s="28" t="str">
        <f t="shared" si="68"/>
        <v/>
      </c>
      <c r="AE251" s="26" t="str">
        <f>UPPER(IF($U251="","",IF(COUNTIF($AE$34:$AE250,$U251)&lt;1,$U251,"")))</f>
        <v/>
      </c>
      <c r="AF251" s="133" t="str">
        <f t="shared" si="69"/>
        <v/>
      </c>
      <c r="AG251" s="269"/>
      <c r="AH251" s="263" t="str">
        <f t="shared" si="70"/>
        <v/>
      </c>
      <c r="AI251" s="262" t="str">
        <f t="shared" si="71"/>
        <v/>
      </c>
      <c r="AK251" s="185"/>
      <c r="AL251" s="259" t="str">
        <f t="shared" si="72"/>
        <v/>
      </c>
      <c r="AM251" s="132" t="str">
        <f t="shared" si="73"/>
        <v/>
      </c>
      <c r="AN251" s="132" t="str">
        <f t="shared" si="74"/>
        <v/>
      </c>
      <c r="AO251" s="132" t="str">
        <f t="shared" si="75"/>
        <v/>
      </c>
      <c r="AP251" s="132" t="str">
        <f t="shared" si="76"/>
        <v/>
      </c>
      <c r="AQ251" s="132" t="str">
        <f t="shared" si="77"/>
        <v/>
      </c>
      <c r="AR251" s="135" t="str">
        <f t="shared" si="78"/>
        <v/>
      </c>
      <c r="AS251" s="135" t="str">
        <f t="shared" si="79"/>
        <v/>
      </c>
      <c r="AT251" s="135" t="str">
        <f t="shared" si="80"/>
        <v/>
      </c>
    </row>
    <row r="252" spans="1:46" s="260" customFormat="1" ht="13">
      <c r="A252" s="185" t="str">
        <f t="shared" si="64"/>
        <v/>
      </c>
      <c r="B252" s="258" t="str">
        <f t="shared" si="65"/>
        <v/>
      </c>
      <c r="C252" s="259"/>
      <c r="D252" s="185">
        <v>218</v>
      </c>
      <c r="E252" s="185" t="str">
        <f t="shared" si="66"/>
        <v/>
      </c>
      <c r="F252" s="6"/>
      <c r="G252" s="6"/>
      <c r="H252" s="6"/>
      <c r="I252" s="6"/>
      <c r="J252" s="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85" t="str">
        <f t="shared" si="63"/>
        <v/>
      </c>
      <c r="W252" s="8"/>
      <c r="X252" s="6"/>
      <c r="Y252" s="336"/>
      <c r="Z252" s="6"/>
      <c r="AA252" s="6"/>
      <c r="AB252" s="6"/>
      <c r="AC252" s="261" t="str">
        <f t="shared" si="67"/>
        <v/>
      </c>
      <c r="AD252" s="28" t="str">
        <f t="shared" si="68"/>
        <v/>
      </c>
      <c r="AE252" s="26" t="str">
        <f>UPPER(IF($U252="","",IF(COUNTIF($AE$34:$AE251,$U252)&lt;1,$U252,"")))</f>
        <v/>
      </c>
      <c r="AF252" s="133" t="str">
        <f t="shared" si="69"/>
        <v/>
      </c>
      <c r="AG252" s="269"/>
      <c r="AH252" s="263" t="str">
        <f t="shared" si="70"/>
        <v/>
      </c>
      <c r="AI252" s="262" t="str">
        <f t="shared" si="71"/>
        <v/>
      </c>
      <c r="AK252" s="185"/>
      <c r="AL252" s="259" t="str">
        <f t="shared" si="72"/>
        <v/>
      </c>
      <c r="AM252" s="132" t="str">
        <f t="shared" si="73"/>
        <v/>
      </c>
      <c r="AN252" s="132" t="str">
        <f t="shared" si="74"/>
        <v/>
      </c>
      <c r="AO252" s="132" t="str">
        <f t="shared" si="75"/>
        <v/>
      </c>
      <c r="AP252" s="132" t="str">
        <f t="shared" si="76"/>
        <v/>
      </c>
      <c r="AQ252" s="132" t="str">
        <f t="shared" si="77"/>
        <v/>
      </c>
      <c r="AR252" s="135" t="str">
        <f t="shared" si="78"/>
        <v/>
      </c>
      <c r="AS252" s="135" t="str">
        <f t="shared" si="79"/>
        <v/>
      </c>
      <c r="AT252" s="135" t="str">
        <f t="shared" si="80"/>
        <v/>
      </c>
    </row>
    <row r="253" spans="1:46" s="260" customFormat="1" ht="13">
      <c r="A253" s="185" t="str">
        <f t="shared" si="64"/>
        <v/>
      </c>
      <c r="B253" s="258" t="str">
        <f t="shared" si="65"/>
        <v/>
      </c>
      <c r="C253" s="259"/>
      <c r="D253" s="185">
        <v>219</v>
      </c>
      <c r="E253" s="185" t="str">
        <f t="shared" si="66"/>
        <v/>
      </c>
      <c r="F253" s="6"/>
      <c r="G253" s="6"/>
      <c r="H253" s="6"/>
      <c r="I253" s="6"/>
      <c r="J253" s="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85" t="str">
        <f t="shared" si="63"/>
        <v/>
      </c>
      <c r="W253" s="8"/>
      <c r="X253" s="6"/>
      <c r="Y253" s="336"/>
      <c r="Z253" s="6"/>
      <c r="AA253" s="6"/>
      <c r="AB253" s="6"/>
      <c r="AC253" s="261" t="str">
        <f t="shared" si="67"/>
        <v/>
      </c>
      <c r="AD253" s="28" t="str">
        <f t="shared" si="68"/>
        <v/>
      </c>
      <c r="AE253" s="26" t="str">
        <f>UPPER(IF($U253="","",IF(COUNTIF($AE$34:$AE252,$U253)&lt;1,$U253,"")))</f>
        <v/>
      </c>
      <c r="AF253" s="133" t="str">
        <f t="shared" si="69"/>
        <v/>
      </c>
      <c r="AG253" s="269"/>
      <c r="AH253" s="263" t="str">
        <f t="shared" si="70"/>
        <v/>
      </c>
      <c r="AI253" s="262" t="str">
        <f t="shared" si="71"/>
        <v/>
      </c>
      <c r="AK253" s="185"/>
      <c r="AL253" s="259" t="str">
        <f t="shared" si="72"/>
        <v/>
      </c>
      <c r="AM253" s="132" t="str">
        <f t="shared" si="73"/>
        <v/>
      </c>
      <c r="AN253" s="132" t="str">
        <f t="shared" si="74"/>
        <v/>
      </c>
      <c r="AO253" s="132" t="str">
        <f t="shared" si="75"/>
        <v/>
      </c>
      <c r="AP253" s="132" t="str">
        <f t="shared" si="76"/>
        <v/>
      </c>
      <c r="AQ253" s="132" t="str">
        <f t="shared" si="77"/>
        <v/>
      </c>
      <c r="AR253" s="135" t="str">
        <f t="shared" si="78"/>
        <v/>
      </c>
      <c r="AS253" s="135" t="str">
        <f t="shared" si="79"/>
        <v/>
      </c>
      <c r="AT253" s="135" t="str">
        <f t="shared" si="80"/>
        <v/>
      </c>
    </row>
    <row r="254" spans="1:46" s="260" customFormat="1" ht="13">
      <c r="A254" s="185" t="str">
        <f t="shared" si="64"/>
        <v/>
      </c>
      <c r="B254" s="258" t="str">
        <f t="shared" si="65"/>
        <v/>
      </c>
      <c r="C254" s="259"/>
      <c r="D254" s="185">
        <v>220</v>
      </c>
      <c r="E254" s="185" t="str">
        <f t="shared" si="66"/>
        <v/>
      </c>
      <c r="F254" s="6"/>
      <c r="G254" s="6"/>
      <c r="H254" s="6"/>
      <c r="I254" s="6"/>
      <c r="J254" s="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85" t="str">
        <f t="shared" si="63"/>
        <v/>
      </c>
      <c r="W254" s="8"/>
      <c r="X254" s="6"/>
      <c r="Y254" s="336"/>
      <c r="Z254" s="6"/>
      <c r="AA254" s="6"/>
      <c r="AB254" s="6"/>
      <c r="AC254" s="261" t="str">
        <f t="shared" si="67"/>
        <v/>
      </c>
      <c r="AD254" s="28" t="str">
        <f t="shared" si="68"/>
        <v/>
      </c>
      <c r="AE254" s="26" t="str">
        <f>UPPER(IF($U254="","",IF(COUNTIF($AE$34:$AE253,$U254)&lt;1,$U254,"")))</f>
        <v/>
      </c>
      <c r="AF254" s="133" t="str">
        <f t="shared" si="69"/>
        <v/>
      </c>
      <c r="AG254" s="269"/>
      <c r="AH254" s="263" t="str">
        <f t="shared" si="70"/>
        <v/>
      </c>
      <c r="AI254" s="262" t="str">
        <f t="shared" si="71"/>
        <v/>
      </c>
      <c r="AK254" s="185"/>
      <c r="AL254" s="259" t="str">
        <f t="shared" si="72"/>
        <v/>
      </c>
      <c r="AM254" s="132" t="str">
        <f t="shared" si="73"/>
        <v/>
      </c>
      <c r="AN254" s="132" t="str">
        <f t="shared" si="74"/>
        <v/>
      </c>
      <c r="AO254" s="132" t="str">
        <f t="shared" si="75"/>
        <v/>
      </c>
      <c r="AP254" s="132" t="str">
        <f t="shared" si="76"/>
        <v/>
      </c>
      <c r="AQ254" s="132" t="str">
        <f t="shared" si="77"/>
        <v/>
      </c>
      <c r="AR254" s="135" t="str">
        <f t="shared" si="78"/>
        <v/>
      </c>
      <c r="AS254" s="135" t="str">
        <f t="shared" si="79"/>
        <v/>
      </c>
      <c r="AT254" s="135" t="str">
        <f t="shared" si="80"/>
        <v/>
      </c>
    </row>
    <row r="255" spans="1:46" s="260" customFormat="1" ht="13">
      <c r="A255" s="185" t="str">
        <f t="shared" si="64"/>
        <v/>
      </c>
      <c r="B255" s="258" t="str">
        <f t="shared" si="65"/>
        <v/>
      </c>
      <c r="C255" s="259"/>
      <c r="D255" s="185">
        <v>221</v>
      </c>
      <c r="E255" s="185" t="str">
        <f t="shared" si="66"/>
        <v/>
      </c>
      <c r="F255" s="6"/>
      <c r="G255" s="6"/>
      <c r="H255" s="6"/>
      <c r="I255" s="6"/>
      <c r="J255" s="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85" t="str">
        <f t="shared" si="63"/>
        <v/>
      </c>
      <c r="W255" s="8"/>
      <c r="X255" s="6"/>
      <c r="Y255" s="336"/>
      <c r="Z255" s="6"/>
      <c r="AA255" s="6"/>
      <c r="AB255" s="6"/>
      <c r="AC255" s="261" t="str">
        <f t="shared" si="67"/>
        <v/>
      </c>
      <c r="AD255" s="28" t="str">
        <f t="shared" si="68"/>
        <v/>
      </c>
      <c r="AE255" s="26" t="str">
        <f>UPPER(IF($U255="","",IF(COUNTIF($AE$34:$AE254,$U255)&lt;1,$U255,"")))</f>
        <v/>
      </c>
      <c r="AF255" s="133" t="str">
        <f t="shared" si="69"/>
        <v/>
      </c>
      <c r="AG255" s="269"/>
      <c r="AH255" s="263" t="str">
        <f t="shared" si="70"/>
        <v/>
      </c>
      <c r="AI255" s="262" t="str">
        <f t="shared" si="71"/>
        <v/>
      </c>
      <c r="AK255" s="185"/>
      <c r="AL255" s="259" t="str">
        <f t="shared" si="72"/>
        <v/>
      </c>
      <c r="AM255" s="132" t="str">
        <f t="shared" si="73"/>
        <v/>
      </c>
      <c r="AN255" s="132" t="str">
        <f t="shared" si="74"/>
        <v/>
      </c>
      <c r="AO255" s="132" t="str">
        <f t="shared" si="75"/>
        <v/>
      </c>
      <c r="AP255" s="132" t="str">
        <f t="shared" si="76"/>
        <v/>
      </c>
      <c r="AQ255" s="132" t="str">
        <f t="shared" si="77"/>
        <v/>
      </c>
      <c r="AR255" s="135" t="str">
        <f t="shared" si="78"/>
        <v/>
      </c>
      <c r="AS255" s="135" t="str">
        <f t="shared" si="79"/>
        <v/>
      </c>
      <c r="AT255" s="135" t="str">
        <f t="shared" si="80"/>
        <v/>
      </c>
    </row>
    <row r="256" spans="1:46" s="260" customFormat="1" ht="13">
      <c r="A256" s="185" t="str">
        <f t="shared" si="64"/>
        <v/>
      </c>
      <c r="B256" s="258" t="str">
        <f t="shared" si="65"/>
        <v/>
      </c>
      <c r="C256" s="259"/>
      <c r="D256" s="185">
        <v>222</v>
      </c>
      <c r="E256" s="185" t="str">
        <f t="shared" si="66"/>
        <v/>
      </c>
      <c r="F256" s="6"/>
      <c r="G256" s="6"/>
      <c r="H256" s="6"/>
      <c r="I256" s="6"/>
      <c r="J256" s="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85" t="str">
        <f t="shared" si="63"/>
        <v/>
      </c>
      <c r="W256" s="8"/>
      <c r="X256" s="6"/>
      <c r="Y256" s="336"/>
      <c r="Z256" s="6"/>
      <c r="AA256" s="6"/>
      <c r="AB256" s="6"/>
      <c r="AC256" s="261" t="str">
        <f t="shared" si="67"/>
        <v/>
      </c>
      <c r="AD256" s="28" t="str">
        <f t="shared" si="68"/>
        <v/>
      </c>
      <c r="AE256" s="26" t="str">
        <f>UPPER(IF($U256="","",IF(COUNTIF($AE$34:$AE255,$U256)&lt;1,$U256,"")))</f>
        <v/>
      </c>
      <c r="AF256" s="133" t="str">
        <f t="shared" si="69"/>
        <v/>
      </c>
      <c r="AG256" s="269"/>
      <c r="AH256" s="263" t="str">
        <f t="shared" si="70"/>
        <v/>
      </c>
      <c r="AI256" s="262" t="str">
        <f t="shared" si="71"/>
        <v/>
      </c>
      <c r="AK256" s="185"/>
      <c r="AL256" s="259" t="str">
        <f t="shared" si="72"/>
        <v/>
      </c>
      <c r="AM256" s="132" t="str">
        <f t="shared" si="73"/>
        <v/>
      </c>
      <c r="AN256" s="132" t="str">
        <f t="shared" si="74"/>
        <v/>
      </c>
      <c r="AO256" s="132" t="str">
        <f t="shared" si="75"/>
        <v/>
      </c>
      <c r="AP256" s="132" t="str">
        <f t="shared" si="76"/>
        <v/>
      </c>
      <c r="AQ256" s="132" t="str">
        <f t="shared" si="77"/>
        <v/>
      </c>
      <c r="AR256" s="135" t="str">
        <f t="shared" si="78"/>
        <v/>
      </c>
      <c r="AS256" s="135" t="str">
        <f t="shared" si="79"/>
        <v/>
      </c>
      <c r="AT256" s="135" t="str">
        <f t="shared" si="80"/>
        <v/>
      </c>
    </row>
    <row r="257" spans="1:46" s="260" customFormat="1" ht="13">
      <c r="A257" s="185" t="str">
        <f t="shared" si="64"/>
        <v/>
      </c>
      <c r="B257" s="258" t="str">
        <f t="shared" si="65"/>
        <v/>
      </c>
      <c r="C257" s="259"/>
      <c r="D257" s="185">
        <v>223</v>
      </c>
      <c r="E257" s="185" t="str">
        <f t="shared" si="66"/>
        <v/>
      </c>
      <c r="F257" s="6"/>
      <c r="G257" s="6"/>
      <c r="H257" s="6"/>
      <c r="I257" s="6"/>
      <c r="J257" s="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85" t="str">
        <f t="shared" si="63"/>
        <v/>
      </c>
      <c r="W257" s="8"/>
      <c r="X257" s="6"/>
      <c r="Y257" s="336"/>
      <c r="Z257" s="6"/>
      <c r="AA257" s="6"/>
      <c r="AB257" s="6"/>
      <c r="AC257" s="261" t="str">
        <f t="shared" si="67"/>
        <v/>
      </c>
      <c r="AD257" s="28" t="str">
        <f t="shared" si="68"/>
        <v/>
      </c>
      <c r="AE257" s="26" t="str">
        <f>UPPER(IF($U257="","",IF(COUNTIF($AE$34:$AE256,$U257)&lt;1,$U257,"")))</f>
        <v/>
      </c>
      <c r="AF257" s="133" t="str">
        <f t="shared" si="69"/>
        <v/>
      </c>
      <c r="AG257" s="269"/>
      <c r="AH257" s="263" t="str">
        <f t="shared" si="70"/>
        <v/>
      </c>
      <c r="AI257" s="262" t="str">
        <f t="shared" si="71"/>
        <v/>
      </c>
      <c r="AK257" s="185"/>
      <c r="AL257" s="259" t="str">
        <f t="shared" si="72"/>
        <v/>
      </c>
      <c r="AM257" s="132" t="str">
        <f t="shared" si="73"/>
        <v/>
      </c>
      <c r="AN257" s="132" t="str">
        <f t="shared" si="74"/>
        <v/>
      </c>
      <c r="AO257" s="132" t="str">
        <f t="shared" si="75"/>
        <v/>
      </c>
      <c r="AP257" s="132" t="str">
        <f t="shared" si="76"/>
        <v/>
      </c>
      <c r="AQ257" s="132" t="str">
        <f t="shared" si="77"/>
        <v/>
      </c>
      <c r="AR257" s="135" t="str">
        <f t="shared" si="78"/>
        <v/>
      </c>
      <c r="AS257" s="135" t="str">
        <f t="shared" si="79"/>
        <v/>
      </c>
      <c r="AT257" s="135" t="str">
        <f t="shared" si="80"/>
        <v/>
      </c>
    </row>
    <row r="258" spans="1:46" s="260" customFormat="1" ht="13">
      <c r="A258" s="185" t="str">
        <f t="shared" si="64"/>
        <v/>
      </c>
      <c r="B258" s="258" t="str">
        <f t="shared" si="65"/>
        <v/>
      </c>
      <c r="C258" s="259"/>
      <c r="D258" s="185">
        <v>224</v>
      </c>
      <c r="E258" s="185" t="str">
        <f t="shared" si="66"/>
        <v/>
      </c>
      <c r="F258" s="6"/>
      <c r="G258" s="6"/>
      <c r="H258" s="6"/>
      <c r="I258" s="6"/>
      <c r="J258" s="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85" t="str">
        <f t="shared" si="63"/>
        <v/>
      </c>
      <c r="W258" s="8"/>
      <c r="X258" s="6"/>
      <c r="Y258" s="336"/>
      <c r="Z258" s="6"/>
      <c r="AA258" s="6"/>
      <c r="AB258" s="6"/>
      <c r="AC258" s="261" t="str">
        <f t="shared" si="67"/>
        <v/>
      </c>
      <c r="AD258" s="28" t="str">
        <f t="shared" si="68"/>
        <v/>
      </c>
      <c r="AE258" s="26" t="str">
        <f>UPPER(IF($U258="","",IF(COUNTIF($AE$34:$AE257,$U258)&lt;1,$U258,"")))</f>
        <v/>
      </c>
      <c r="AF258" s="133" t="str">
        <f t="shared" si="69"/>
        <v/>
      </c>
      <c r="AG258" s="269"/>
      <c r="AH258" s="263" t="str">
        <f t="shared" si="70"/>
        <v/>
      </c>
      <c r="AI258" s="262" t="str">
        <f t="shared" si="71"/>
        <v/>
      </c>
      <c r="AK258" s="185"/>
      <c r="AL258" s="259" t="str">
        <f t="shared" si="72"/>
        <v/>
      </c>
      <c r="AM258" s="132" t="str">
        <f t="shared" si="73"/>
        <v/>
      </c>
      <c r="AN258" s="132" t="str">
        <f t="shared" si="74"/>
        <v/>
      </c>
      <c r="AO258" s="132" t="str">
        <f t="shared" si="75"/>
        <v/>
      </c>
      <c r="AP258" s="132" t="str">
        <f t="shared" si="76"/>
        <v/>
      </c>
      <c r="AQ258" s="132" t="str">
        <f t="shared" si="77"/>
        <v/>
      </c>
      <c r="AR258" s="135" t="str">
        <f t="shared" si="78"/>
        <v/>
      </c>
      <c r="AS258" s="135" t="str">
        <f t="shared" si="79"/>
        <v/>
      </c>
      <c r="AT258" s="135" t="str">
        <f t="shared" si="80"/>
        <v/>
      </c>
    </row>
    <row r="259" spans="1:46" s="260" customFormat="1" ht="13">
      <c r="A259" s="185" t="str">
        <f t="shared" si="64"/>
        <v/>
      </c>
      <c r="B259" s="258" t="str">
        <f t="shared" si="65"/>
        <v/>
      </c>
      <c r="C259" s="259"/>
      <c r="D259" s="185">
        <v>225</v>
      </c>
      <c r="E259" s="185" t="str">
        <f t="shared" si="66"/>
        <v/>
      </c>
      <c r="F259" s="6"/>
      <c r="G259" s="6"/>
      <c r="H259" s="6"/>
      <c r="I259" s="6"/>
      <c r="J259" s="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85" t="str">
        <f t="shared" si="63"/>
        <v/>
      </c>
      <c r="W259" s="8"/>
      <c r="X259" s="6"/>
      <c r="Y259" s="336"/>
      <c r="Z259" s="6"/>
      <c r="AA259" s="6"/>
      <c r="AB259" s="6"/>
      <c r="AC259" s="261" t="str">
        <f t="shared" si="67"/>
        <v/>
      </c>
      <c r="AD259" s="28" t="str">
        <f t="shared" si="68"/>
        <v/>
      </c>
      <c r="AE259" s="26" t="str">
        <f>UPPER(IF($U259="","",IF(COUNTIF($AE$34:$AE258,$U259)&lt;1,$U259,"")))</f>
        <v/>
      </c>
      <c r="AF259" s="133" t="str">
        <f t="shared" si="69"/>
        <v/>
      </c>
      <c r="AG259" s="269"/>
      <c r="AH259" s="263" t="str">
        <f t="shared" si="70"/>
        <v/>
      </c>
      <c r="AI259" s="262" t="str">
        <f t="shared" si="71"/>
        <v/>
      </c>
      <c r="AK259" s="185"/>
      <c r="AL259" s="259" t="str">
        <f t="shared" si="72"/>
        <v/>
      </c>
      <c r="AM259" s="132" t="str">
        <f t="shared" si="73"/>
        <v/>
      </c>
      <c r="AN259" s="132" t="str">
        <f t="shared" si="74"/>
        <v/>
      </c>
      <c r="AO259" s="132" t="str">
        <f t="shared" si="75"/>
        <v/>
      </c>
      <c r="AP259" s="132" t="str">
        <f t="shared" si="76"/>
        <v/>
      </c>
      <c r="AQ259" s="132" t="str">
        <f t="shared" si="77"/>
        <v/>
      </c>
      <c r="AR259" s="135" t="str">
        <f t="shared" si="78"/>
        <v/>
      </c>
      <c r="AS259" s="135" t="str">
        <f t="shared" si="79"/>
        <v/>
      </c>
      <c r="AT259" s="135" t="str">
        <f t="shared" si="80"/>
        <v/>
      </c>
    </row>
    <row r="260" spans="1:46" s="260" customFormat="1" ht="13">
      <c r="A260" s="185" t="str">
        <f t="shared" si="64"/>
        <v/>
      </c>
      <c r="B260" s="258" t="str">
        <f t="shared" si="65"/>
        <v/>
      </c>
      <c r="C260" s="259"/>
      <c r="D260" s="185">
        <v>226</v>
      </c>
      <c r="E260" s="185" t="str">
        <f t="shared" si="66"/>
        <v/>
      </c>
      <c r="F260" s="6"/>
      <c r="G260" s="6"/>
      <c r="H260" s="6"/>
      <c r="I260" s="6"/>
      <c r="J260" s="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85" t="str">
        <f t="shared" si="63"/>
        <v/>
      </c>
      <c r="W260" s="8"/>
      <c r="X260" s="6"/>
      <c r="Y260" s="336"/>
      <c r="Z260" s="6"/>
      <c r="AA260" s="6"/>
      <c r="AB260" s="6"/>
      <c r="AC260" s="261" t="str">
        <f t="shared" si="67"/>
        <v/>
      </c>
      <c r="AD260" s="28" t="str">
        <f t="shared" si="68"/>
        <v/>
      </c>
      <c r="AE260" s="26" t="str">
        <f>UPPER(IF($U260="","",IF(COUNTIF($AE$34:$AE259,$U260)&lt;1,$U260,"")))</f>
        <v/>
      </c>
      <c r="AF260" s="133" t="str">
        <f t="shared" si="69"/>
        <v/>
      </c>
      <c r="AG260" s="269"/>
      <c r="AH260" s="263" t="str">
        <f t="shared" si="70"/>
        <v/>
      </c>
      <c r="AI260" s="262" t="str">
        <f t="shared" si="71"/>
        <v/>
      </c>
      <c r="AK260" s="185"/>
      <c r="AL260" s="259" t="str">
        <f t="shared" si="72"/>
        <v/>
      </c>
      <c r="AM260" s="132" t="str">
        <f t="shared" si="73"/>
        <v/>
      </c>
      <c r="AN260" s="132" t="str">
        <f t="shared" si="74"/>
        <v/>
      </c>
      <c r="AO260" s="132" t="str">
        <f t="shared" si="75"/>
        <v/>
      </c>
      <c r="AP260" s="132" t="str">
        <f t="shared" si="76"/>
        <v/>
      </c>
      <c r="AQ260" s="132" t="str">
        <f t="shared" si="77"/>
        <v/>
      </c>
      <c r="AR260" s="135" t="str">
        <f t="shared" si="78"/>
        <v/>
      </c>
      <c r="AS260" s="135" t="str">
        <f t="shared" si="79"/>
        <v/>
      </c>
      <c r="AT260" s="135" t="str">
        <f t="shared" si="80"/>
        <v/>
      </c>
    </row>
    <row r="261" spans="1:46" s="260" customFormat="1" ht="13">
      <c r="A261" s="185" t="str">
        <f t="shared" si="64"/>
        <v/>
      </c>
      <c r="B261" s="258" t="str">
        <f t="shared" si="65"/>
        <v/>
      </c>
      <c r="C261" s="259"/>
      <c r="D261" s="185">
        <v>227</v>
      </c>
      <c r="E261" s="185" t="str">
        <f t="shared" si="66"/>
        <v/>
      </c>
      <c r="F261" s="6"/>
      <c r="G261" s="6"/>
      <c r="H261" s="6"/>
      <c r="I261" s="6"/>
      <c r="J261" s="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85" t="str">
        <f t="shared" si="63"/>
        <v/>
      </c>
      <c r="W261" s="8"/>
      <c r="X261" s="6"/>
      <c r="Y261" s="336"/>
      <c r="Z261" s="6"/>
      <c r="AA261" s="6"/>
      <c r="AB261" s="6"/>
      <c r="AC261" s="261" t="str">
        <f t="shared" si="67"/>
        <v/>
      </c>
      <c r="AD261" s="28" t="str">
        <f t="shared" si="68"/>
        <v/>
      </c>
      <c r="AE261" s="26" t="str">
        <f>UPPER(IF($U261="","",IF(COUNTIF($AE$34:$AE260,$U261)&lt;1,$U261,"")))</f>
        <v/>
      </c>
      <c r="AF261" s="133" t="str">
        <f t="shared" si="69"/>
        <v/>
      </c>
      <c r="AG261" s="269"/>
      <c r="AH261" s="263" t="str">
        <f t="shared" si="70"/>
        <v/>
      </c>
      <c r="AI261" s="262" t="str">
        <f t="shared" si="71"/>
        <v/>
      </c>
      <c r="AK261" s="185"/>
      <c r="AL261" s="259" t="str">
        <f t="shared" si="72"/>
        <v/>
      </c>
      <c r="AM261" s="132" t="str">
        <f t="shared" si="73"/>
        <v/>
      </c>
      <c r="AN261" s="132" t="str">
        <f t="shared" si="74"/>
        <v/>
      </c>
      <c r="AO261" s="132" t="str">
        <f t="shared" si="75"/>
        <v/>
      </c>
      <c r="AP261" s="132" t="str">
        <f t="shared" si="76"/>
        <v/>
      </c>
      <c r="AQ261" s="132" t="str">
        <f t="shared" si="77"/>
        <v/>
      </c>
      <c r="AR261" s="135" t="str">
        <f t="shared" si="78"/>
        <v/>
      </c>
      <c r="AS261" s="135" t="str">
        <f t="shared" si="79"/>
        <v/>
      </c>
      <c r="AT261" s="135" t="str">
        <f t="shared" si="80"/>
        <v/>
      </c>
    </row>
    <row r="262" spans="1:46" s="260" customFormat="1" ht="13">
      <c r="A262" s="185" t="str">
        <f t="shared" si="64"/>
        <v/>
      </c>
      <c r="B262" s="258" t="str">
        <f t="shared" si="65"/>
        <v/>
      </c>
      <c r="C262" s="259"/>
      <c r="D262" s="185">
        <v>228</v>
      </c>
      <c r="E262" s="185" t="str">
        <f t="shared" si="66"/>
        <v/>
      </c>
      <c r="F262" s="6"/>
      <c r="G262" s="6"/>
      <c r="H262" s="6"/>
      <c r="I262" s="6"/>
      <c r="J262" s="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85" t="str">
        <f t="shared" si="63"/>
        <v/>
      </c>
      <c r="W262" s="8"/>
      <c r="X262" s="6"/>
      <c r="Y262" s="336"/>
      <c r="Z262" s="6"/>
      <c r="AA262" s="6"/>
      <c r="AB262" s="6"/>
      <c r="AC262" s="261" t="str">
        <f t="shared" si="67"/>
        <v/>
      </c>
      <c r="AD262" s="28" t="str">
        <f t="shared" si="68"/>
        <v/>
      </c>
      <c r="AE262" s="26" t="str">
        <f>UPPER(IF($U262="","",IF(COUNTIF($AE$34:$AE261,$U262)&lt;1,$U262,"")))</f>
        <v/>
      </c>
      <c r="AF262" s="133" t="str">
        <f t="shared" si="69"/>
        <v/>
      </c>
      <c r="AG262" s="269"/>
      <c r="AH262" s="263" t="str">
        <f t="shared" si="70"/>
        <v/>
      </c>
      <c r="AI262" s="262" t="str">
        <f t="shared" si="71"/>
        <v/>
      </c>
      <c r="AK262" s="185"/>
      <c r="AL262" s="259" t="str">
        <f t="shared" si="72"/>
        <v/>
      </c>
      <c r="AM262" s="132" t="str">
        <f t="shared" si="73"/>
        <v/>
      </c>
      <c r="AN262" s="132" t="str">
        <f t="shared" si="74"/>
        <v/>
      </c>
      <c r="AO262" s="132" t="str">
        <f t="shared" si="75"/>
        <v/>
      </c>
      <c r="AP262" s="132" t="str">
        <f t="shared" si="76"/>
        <v/>
      </c>
      <c r="AQ262" s="132" t="str">
        <f t="shared" si="77"/>
        <v/>
      </c>
      <c r="AR262" s="135" t="str">
        <f t="shared" si="78"/>
        <v/>
      </c>
      <c r="AS262" s="135" t="str">
        <f t="shared" si="79"/>
        <v/>
      </c>
      <c r="AT262" s="135" t="str">
        <f t="shared" si="80"/>
        <v/>
      </c>
    </row>
    <row r="263" spans="1:46" s="260" customFormat="1" ht="13">
      <c r="A263" s="185" t="str">
        <f t="shared" si="64"/>
        <v/>
      </c>
      <c r="B263" s="258" t="str">
        <f t="shared" si="65"/>
        <v/>
      </c>
      <c r="C263" s="259"/>
      <c r="D263" s="185">
        <v>229</v>
      </c>
      <c r="E263" s="185" t="str">
        <f t="shared" si="66"/>
        <v/>
      </c>
      <c r="F263" s="6"/>
      <c r="G263" s="6"/>
      <c r="H263" s="6"/>
      <c r="I263" s="6"/>
      <c r="J263" s="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85" t="str">
        <f t="shared" si="63"/>
        <v/>
      </c>
      <c r="W263" s="8"/>
      <c r="X263" s="6"/>
      <c r="Y263" s="336"/>
      <c r="Z263" s="6"/>
      <c r="AA263" s="6"/>
      <c r="AB263" s="6"/>
      <c r="AC263" s="261" t="str">
        <f t="shared" si="67"/>
        <v/>
      </c>
      <c r="AD263" s="28" t="str">
        <f t="shared" si="68"/>
        <v/>
      </c>
      <c r="AE263" s="26" t="str">
        <f>UPPER(IF($U263="","",IF(COUNTIF($AE$34:$AE262,$U263)&lt;1,$U263,"")))</f>
        <v/>
      </c>
      <c r="AF263" s="133" t="str">
        <f t="shared" si="69"/>
        <v/>
      </c>
      <c r="AG263" s="269"/>
      <c r="AH263" s="263" t="str">
        <f t="shared" si="70"/>
        <v/>
      </c>
      <c r="AI263" s="262" t="str">
        <f t="shared" si="71"/>
        <v/>
      </c>
      <c r="AK263" s="185"/>
      <c r="AL263" s="259" t="str">
        <f t="shared" si="72"/>
        <v/>
      </c>
      <c r="AM263" s="132" t="str">
        <f t="shared" si="73"/>
        <v/>
      </c>
      <c r="AN263" s="132" t="str">
        <f t="shared" si="74"/>
        <v/>
      </c>
      <c r="AO263" s="132" t="str">
        <f t="shared" si="75"/>
        <v/>
      </c>
      <c r="AP263" s="132" t="str">
        <f t="shared" si="76"/>
        <v/>
      </c>
      <c r="AQ263" s="132" t="str">
        <f t="shared" si="77"/>
        <v/>
      </c>
      <c r="AR263" s="135" t="str">
        <f t="shared" si="78"/>
        <v/>
      </c>
      <c r="AS263" s="135" t="str">
        <f t="shared" si="79"/>
        <v/>
      </c>
      <c r="AT263" s="135" t="str">
        <f t="shared" si="80"/>
        <v/>
      </c>
    </row>
    <row r="264" spans="1:46" s="260" customFormat="1" ht="13">
      <c r="A264" s="185" t="str">
        <f t="shared" si="64"/>
        <v/>
      </c>
      <c r="B264" s="258" t="str">
        <f t="shared" si="65"/>
        <v/>
      </c>
      <c r="C264" s="259"/>
      <c r="D264" s="185">
        <v>230</v>
      </c>
      <c r="E264" s="185" t="str">
        <f t="shared" si="66"/>
        <v/>
      </c>
      <c r="F264" s="6"/>
      <c r="G264" s="6"/>
      <c r="H264" s="6"/>
      <c r="I264" s="6"/>
      <c r="J264" s="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85" t="str">
        <f t="shared" si="63"/>
        <v/>
      </c>
      <c r="W264" s="8"/>
      <c r="X264" s="6"/>
      <c r="Y264" s="336"/>
      <c r="Z264" s="6"/>
      <c r="AA264" s="6"/>
      <c r="AB264" s="6"/>
      <c r="AC264" s="261" t="str">
        <f t="shared" si="67"/>
        <v/>
      </c>
      <c r="AD264" s="28" t="str">
        <f t="shared" si="68"/>
        <v/>
      </c>
      <c r="AE264" s="26" t="str">
        <f>UPPER(IF($U264="","",IF(COUNTIF($AE$34:$AE263,$U264)&lt;1,$U264,"")))</f>
        <v/>
      </c>
      <c r="AF264" s="133" t="str">
        <f t="shared" si="69"/>
        <v/>
      </c>
      <c r="AG264" s="269"/>
      <c r="AH264" s="263" t="str">
        <f t="shared" si="70"/>
        <v/>
      </c>
      <c r="AI264" s="262" t="str">
        <f t="shared" si="71"/>
        <v/>
      </c>
      <c r="AK264" s="185"/>
      <c r="AL264" s="259" t="str">
        <f t="shared" si="72"/>
        <v/>
      </c>
      <c r="AM264" s="132" t="str">
        <f t="shared" si="73"/>
        <v/>
      </c>
      <c r="AN264" s="132" t="str">
        <f t="shared" si="74"/>
        <v/>
      </c>
      <c r="AO264" s="132" t="str">
        <f t="shared" si="75"/>
        <v/>
      </c>
      <c r="AP264" s="132" t="str">
        <f t="shared" si="76"/>
        <v/>
      </c>
      <c r="AQ264" s="132" t="str">
        <f t="shared" si="77"/>
        <v/>
      </c>
      <c r="AR264" s="135" t="str">
        <f t="shared" si="78"/>
        <v/>
      </c>
      <c r="AS264" s="135" t="str">
        <f t="shared" si="79"/>
        <v/>
      </c>
      <c r="AT264" s="135" t="str">
        <f t="shared" si="80"/>
        <v/>
      </c>
    </row>
    <row r="265" spans="1:46" s="260" customFormat="1" ht="13">
      <c r="A265" s="185" t="str">
        <f t="shared" si="64"/>
        <v/>
      </c>
      <c r="B265" s="258" t="str">
        <f t="shared" si="65"/>
        <v/>
      </c>
      <c r="C265" s="259"/>
      <c r="D265" s="185">
        <v>231</v>
      </c>
      <c r="E265" s="185" t="str">
        <f t="shared" si="66"/>
        <v/>
      </c>
      <c r="F265" s="6"/>
      <c r="G265" s="6"/>
      <c r="H265" s="6"/>
      <c r="I265" s="6"/>
      <c r="J265" s="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85" t="str">
        <f t="shared" si="63"/>
        <v/>
      </c>
      <c r="W265" s="8"/>
      <c r="X265" s="6"/>
      <c r="Y265" s="336"/>
      <c r="Z265" s="6"/>
      <c r="AA265" s="6"/>
      <c r="AB265" s="6"/>
      <c r="AC265" s="261" t="str">
        <f t="shared" si="67"/>
        <v/>
      </c>
      <c r="AD265" s="28" t="str">
        <f t="shared" si="68"/>
        <v/>
      </c>
      <c r="AE265" s="26" t="str">
        <f>UPPER(IF($U265="","",IF(COUNTIF($AE$34:$AE264,$U265)&lt;1,$U265,"")))</f>
        <v/>
      </c>
      <c r="AF265" s="133" t="str">
        <f t="shared" si="69"/>
        <v/>
      </c>
      <c r="AG265" s="269"/>
      <c r="AH265" s="263" t="str">
        <f t="shared" si="70"/>
        <v/>
      </c>
      <c r="AI265" s="262" t="str">
        <f t="shared" si="71"/>
        <v/>
      </c>
      <c r="AK265" s="185"/>
      <c r="AL265" s="259" t="str">
        <f t="shared" si="72"/>
        <v/>
      </c>
      <c r="AM265" s="132" t="str">
        <f t="shared" si="73"/>
        <v/>
      </c>
      <c r="AN265" s="132" t="str">
        <f t="shared" si="74"/>
        <v/>
      </c>
      <c r="AO265" s="132" t="str">
        <f t="shared" si="75"/>
        <v/>
      </c>
      <c r="AP265" s="132" t="str">
        <f t="shared" si="76"/>
        <v/>
      </c>
      <c r="AQ265" s="132" t="str">
        <f t="shared" si="77"/>
        <v/>
      </c>
      <c r="AR265" s="135" t="str">
        <f t="shared" si="78"/>
        <v/>
      </c>
      <c r="AS265" s="135" t="str">
        <f t="shared" si="79"/>
        <v/>
      </c>
      <c r="AT265" s="135" t="str">
        <f t="shared" si="80"/>
        <v/>
      </c>
    </row>
    <row r="266" spans="1:46" s="260" customFormat="1" ht="13">
      <c r="A266" s="185" t="str">
        <f t="shared" si="64"/>
        <v/>
      </c>
      <c r="B266" s="258" t="str">
        <f t="shared" si="65"/>
        <v/>
      </c>
      <c r="C266" s="259"/>
      <c r="D266" s="185">
        <v>232</v>
      </c>
      <c r="E266" s="185" t="str">
        <f t="shared" si="66"/>
        <v/>
      </c>
      <c r="F266" s="6"/>
      <c r="G266" s="6"/>
      <c r="H266" s="6"/>
      <c r="I266" s="6"/>
      <c r="J266" s="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85" t="str">
        <f t="shared" si="63"/>
        <v/>
      </c>
      <c r="W266" s="8"/>
      <c r="X266" s="6"/>
      <c r="Y266" s="336"/>
      <c r="Z266" s="6"/>
      <c r="AA266" s="6"/>
      <c r="AB266" s="6"/>
      <c r="AC266" s="261" t="str">
        <f t="shared" si="67"/>
        <v/>
      </c>
      <c r="AD266" s="28" t="str">
        <f t="shared" si="68"/>
        <v/>
      </c>
      <c r="AE266" s="26" t="str">
        <f>UPPER(IF($U266="","",IF(COUNTIF($AE$34:$AE265,$U266)&lt;1,$U266,"")))</f>
        <v/>
      </c>
      <c r="AF266" s="133" t="str">
        <f t="shared" si="69"/>
        <v/>
      </c>
      <c r="AG266" s="269"/>
      <c r="AH266" s="263" t="str">
        <f t="shared" si="70"/>
        <v/>
      </c>
      <c r="AI266" s="262" t="str">
        <f t="shared" si="71"/>
        <v/>
      </c>
      <c r="AK266" s="185"/>
      <c r="AL266" s="259" t="str">
        <f t="shared" si="72"/>
        <v/>
      </c>
      <c r="AM266" s="132" t="str">
        <f t="shared" si="73"/>
        <v/>
      </c>
      <c r="AN266" s="132" t="str">
        <f t="shared" si="74"/>
        <v/>
      </c>
      <c r="AO266" s="132" t="str">
        <f t="shared" si="75"/>
        <v/>
      </c>
      <c r="AP266" s="132" t="str">
        <f t="shared" si="76"/>
        <v/>
      </c>
      <c r="AQ266" s="132" t="str">
        <f t="shared" si="77"/>
        <v/>
      </c>
      <c r="AR266" s="135" t="str">
        <f t="shared" si="78"/>
        <v/>
      </c>
      <c r="AS266" s="135" t="str">
        <f t="shared" si="79"/>
        <v/>
      </c>
      <c r="AT266" s="135" t="str">
        <f t="shared" si="80"/>
        <v/>
      </c>
    </row>
    <row r="267" spans="1:46" s="260" customFormat="1" ht="13">
      <c r="A267" s="185" t="str">
        <f t="shared" si="64"/>
        <v/>
      </c>
      <c r="B267" s="258" t="str">
        <f t="shared" si="65"/>
        <v/>
      </c>
      <c r="C267" s="259"/>
      <c r="D267" s="185">
        <v>233</v>
      </c>
      <c r="E267" s="185" t="str">
        <f t="shared" si="66"/>
        <v/>
      </c>
      <c r="F267" s="6"/>
      <c r="G267" s="6"/>
      <c r="H267" s="6"/>
      <c r="I267" s="6"/>
      <c r="J267" s="5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85" t="str">
        <f t="shared" si="63"/>
        <v/>
      </c>
      <c r="W267" s="8"/>
      <c r="X267" s="6"/>
      <c r="Y267" s="336"/>
      <c r="Z267" s="6"/>
      <c r="AA267" s="6"/>
      <c r="AB267" s="6"/>
      <c r="AC267" s="261" t="str">
        <f t="shared" si="67"/>
        <v/>
      </c>
      <c r="AD267" s="28" t="str">
        <f t="shared" si="68"/>
        <v/>
      </c>
      <c r="AE267" s="26" t="str">
        <f>UPPER(IF($U267="","",IF(COUNTIF($AE$34:$AE266,$U267)&lt;1,$U267,"")))</f>
        <v/>
      </c>
      <c r="AF267" s="133" t="str">
        <f t="shared" si="69"/>
        <v/>
      </c>
      <c r="AG267" s="269"/>
      <c r="AH267" s="263" t="str">
        <f t="shared" si="70"/>
        <v/>
      </c>
      <c r="AI267" s="262" t="str">
        <f t="shared" si="71"/>
        <v/>
      </c>
      <c r="AK267" s="185"/>
      <c r="AL267" s="259" t="str">
        <f t="shared" si="72"/>
        <v/>
      </c>
      <c r="AM267" s="132" t="str">
        <f t="shared" si="73"/>
        <v/>
      </c>
      <c r="AN267" s="132" t="str">
        <f t="shared" si="74"/>
        <v/>
      </c>
      <c r="AO267" s="132" t="str">
        <f t="shared" si="75"/>
        <v/>
      </c>
      <c r="AP267" s="132" t="str">
        <f t="shared" si="76"/>
        <v/>
      </c>
      <c r="AQ267" s="132" t="str">
        <f t="shared" si="77"/>
        <v/>
      </c>
      <c r="AR267" s="135" t="str">
        <f t="shared" si="78"/>
        <v/>
      </c>
      <c r="AS267" s="135" t="str">
        <f t="shared" si="79"/>
        <v/>
      </c>
      <c r="AT267" s="135" t="str">
        <f t="shared" si="80"/>
        <v/>
      </c>
    </row>
    <row r="268" spans="1:46" s="260" customFormat="1" ht="13">
      <c r="A268" s="185" t="str">
        <f t="shared" si="64"/>
        <v/>
      </c>
      <c r="B268" s="258" t="str">
        <f t="shared" si="65"/>
        <v/>
      </c>
      <c r="C268" s="259"/>
      <c r="D268" s="185">
        <v>234</v>
      </c>
      <c r="E268" s="185" t="str">
        <f t="shared" si="66"/>
        <v/>
      </c>
      <c r="F268" s="6"/>
      <c r="G268" s="6"/>
      <c r="H268" s="6"/>
      <c r="I268" s="6"/>
      <c r="J268" s="5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85" t="str">
        <f t="shared" si="63"/>
        <v/>
      </c>
      <c r="W268" s="8"/>
      <c r="X268" s="6"/>
      <c r="Y268" s="336"/>
      <c r="Z268" s="6"/>
      <c r="AA268" s="6"/>
      <c r="AB268" s="6"/>
      <c r="AC268" s="261" t="str">
        <f t="shared" si="67"/>
        <v/>
      </c>
      <c r="AD268" s="28" t="str">
        <f t="shared" si="68"/>
        <v/>
      </c>
      <c r="AE268" s="26" t="str">
        <f>UPPER(IF($U268="","",IF(COUNTIF($AE$34:$AE267,$U268)&lt;1,$U268,"")))</f>
        <v/>
      </c>
      <c r="AF268" s="133" t="str">
        <f t="shared" si="69"/>
        <v/>
      </c>
      <c r="AG268" s="269"/>
      <c r="AH268" s="263" t="str">
        <f t="shared" si="70"/>
        <v/>
      </c>
      <c r="AI268" s="262" t="str">
        <f t="shared" si="71"/>
        <v/>
      </c>
      <c r="AK268" s="185"/>
      <c r="AL268" s="259" t="str">
        <f t="shared" si="72"/>
        <v/>
      </c>
      <c r="AM268" s="132" t="str">
        <f t="shared" si="73"/>
        <v/>
      </c>
      <c r="AN268" s="132" t="str">
        <f t="shared" si="74"/>
        <v/>
      </c>
      <c r="AO268" s="132" t="str">
        <f t="shared" si="75"/>
        <v/>
      </c>
      <c r="AP268" s="132" t="str">
        <f t="shared" si="76"/>
        <v/>
      </c>
      <c r="AQ268" s="132" t="str">
        <f t="shared" si="77"/>
        <v/>
      </c>
      <c r="AR268" s="135" t="str">
        <f t="shared" si="78"/>
        <v/>
      </c>
      <c r="AS268" s="135" t="str">
        <f t="shared" si="79"/>
        <v/>
      </c>
      <c r="AT268" s="135" t="str">
        <f t="shared" si="80"/>
        <v/>
      </c>
    </row>
    <row r="269" spans="1:46" s="260" customFormat="1" ht="13">
      <c r="A269" s="185" t="str">
        <f t="shared" si="64"/>
        <v/>
      </c>
      <c r="B269" s="258" t="str">
        <f t="shared" si="65"/>
        <v/>
      </c>
      <c r="C269" s="259"/>
      <c r="D269" s="185">
        <v>235</v>
      </c>
      <c r="E269" s="185" t="str">
        <f t="shared" si="66"/>
        <v/>
      </c>
      <c r="F269" s="6"/>
      <c r="G269" s="6"/>
      <c r="H269" s="6"/>
      <c r="I269" s="6"/>
      <c r="J269" s="5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85" t="str">
        <f t="shared" si="63"/>
        <v/>
      </c>
      <c r="W269" s="8"/>
      <c r="X269" s="6"/>
      <c r="Y269" s="336"/>
      <c r="Z269" s="6"/>
      <c r="AA269" s="6"/>
      <c r="AB269" s="6"/>
      <c r="AC269" s="261" t="str">
        <f t="shared" si="67"/>
        <v/>
      </c>
      <c r="AD269" s="28" t="str">
        <f t="shared" si="68"/>
        <v/>
      </c>
      <c r="AE269" s="26" t="str">
        <f>UPPER(IF($U269="","",IF(COUNTIF($AE$34:$AE268,$U269)&lt;1,$U269,"")))</f>
        <v/>
      </c>
      <c r="AF269" s="133" t="str">
        <f t="shared" si="69"/>
        <v/>
      </c>
      <c r="AG269" s="269"/>
      <c r="AH269" s="263" t="str">
        <f t="shared" si="70"/>
        <v/>
      </c>
      <c r="AI269" s="262" t="str">
        <f t="shared" si="71"/>
        <v/>
      </c>
      <c r="AK269" s="185"/>
      <c r="AL269" s="259" t="str">
        <f t="shared" si="72"/>
        <v/>
      </c>
      <c r="AM269" s="132" t="str">
        <f t="shared" si="73"/>
        <v/>
      </c>
      <c r="AN269" s="132" t="str">
        <f t="shared" si="74"/>
        <v/>
      </c>
      <c r="AO269" s="132" t="str">
        <f t="shared" si="75"/>
        <v/>
      </c>
      <c r="AP269" s="132" t="str">
        <f t="shared" si="76"/>
        <v/>
      </c>
      <c r="AQ269" s="132" t="str">
        <f t="shared" si="77"/>
        <v/>
      </c>
      <c r="AR269" s="135" t="str">
        <f t="shared" si="78"/>
        <v/>
      </c>
      <c r="AS269" s="135" t="str">
        <f t="shared" si="79"/>
        <v/>
      </c>
      <c r="AT269" s="135" t="str">
        <f t="shared" si="80"/>
        <v/>
      </c>
    </row>
    <row r="270" spans="1:46" s="260" customFormat="1" ht="13">
      <c r="A270" s="185" t="str">
        <f t="shared" si="64"/>
        <v/>
      </c>
      <c r="B270" s="258" t="str">
        <f t="shared" si="65"/>
        <v/>
      </c>
      <c r="C270" s="259"/>
      <c r="D270" s="185">
        <v>236</v>
      </c>
      <c r="E270" s="185" t="str">
        <f t="shared" si="66"/>
        <v/>
      </c>
      <c r="F270" s="6"/>
      <c r="G270" s="6"/>
      <c r="H270" s="6"/>
      <c r="I270" s="6"/>
      <c r="J270" s="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85" t="str">
        <f t="shared" si="63"/>
        <v/>
      </c>
      <c r="W270" s="8"/>
      <c r="X270" s="6"/>
      <c r="Y270" s="336"/>
      <c r="Z270" s="6"/>
      <c r="AA270" s="6"/>
      <c r="AB270" s="6"/>
      <c r="AC270" s="261" t="str">
        <f t="shared" si="67"/>
        <v/>
      </c>
      <c r="AD270" s="28" t="str">
        <f t="shared" si="68"/>
        <v/>
      </c>
      <c r="AE270" s="26" t="str">
        <f>UPPER(IF($U270="","",IF(COUNTIF($AE$34:$AE269,$U270)&lt;1,$U270,"")))</f>
        <v/>
      </c>
      <c r="AF270" s="133" t="str">
        <f t="shared" si="69"/>
        <v/>
      </c>
      <c r="AG270" s="269"/>
      <c r="AH270" s="263" t="str">
        <f t="shared" si="70"/>
        <v/>
      </c>
      <c r="AI270" s="262" t="str">
        <f t="shared" si="71"/>
        <v/>
      </c>
      <c r="AK270" s="185"/>
      <c r="AL270" s="259" t="str">
        <f t="shared" si="72"/>
        <v/>
      </c>
      <c r="AM270" s="132" t="str">
        <f t="shared" si="73"/>
        <v/>
      </c>
      <c r="AN270" s="132" t="str">
        <f t="shared" si="74"/>
        <v/>
      </c>
      <c r="AO270" s="132" t="str">
        <f t="shared" si="75"/>
        <v/>
      </c>
      <c r="AP270" s="132" t="str">
        <f t="shared" si="76"/>
        <v/>
      </c>
      <c r="AQ270" s="132" t="str">
        <f t="shared" si="77"/>
        <v/>
      </c>
      <c r="AR270" s="135" t="str">
        <f t="shared" si="78"/>
        <v/>
      </c>
      <c r="AS270" s="135" t="str">
        <f t="shared" si="79"/>
        <v/>
      </c>
      <c r="AT270" s="135" t="str">
        <f t="shared" si="80"/>
        <v/>
      </c>
    </row>
    <row r="271" spans="1:46" s="260" customFormat="1" ht="13">
      <c r="A271" s="185" t="str">
        <f t="shared" si="64"/>
        <v/>
      </c>
      <c r="B271" s="258" t="str">
        <f t="shared" si="65"/>
        <v/>
      </c>
      <c r="C271" s="259"/>
      <c r="D271" s="185">
        <v>237</v>
      </c>
      <c r="E271" s="185" t="str">
        <f t="shared" si="66"/>
        <v/>
      </c>
      <c r="F271" s="6"/>
      <c r="G271" s="6"/>
      <c r="H271" s="6"/>
      <c r="I271" s="6"/>
      <c r="J271" s="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85" t="str">
        <f t="shared" si="63"/>
        <v/>
      </c>
      <c r="W271" s="8"/>
      <c r="X271" s="6"/>
      <c r="Y271" s="336"/>
      <c r="Z271" s="6"/>
      <c r="AA271" s="6"/>
      <c r="AB271" s="6"/>
      <c r="AC271" s="261" t="str">
        <f t="shared" si="67"/>
        <v/>
      </c>
      <c r="AD271" s="28" t="str">
        <f t="shared" si="68"/>
        <v/>
      </c>
      <c r="AE271" s="26" t="str">
        <f>UPPER(IF($U271="","",IF(COUNTIF($AE$34:$AE270,$U271)&lt;1,$U271,"")))</f>
        <v/>
      </c>
      <c r="AF271" s="133" t="str">
        <f t="shared" si="69"/>
        <v/>
      </c>
      <c r="AG271" s="269"/>
      <c r="AH271" s="263" t="str">
        <f t="shared" si="70"/>
        <v/>
      </c>
      <c r="AI271" s="262" t="str">
        <f t="shared" si="71"/>
        <v/>
      </c>
      <c r="AK271" s="185"/>
      <c r="AL271" s="259" t="str">
        <f t="shared" si="72"/>
        <v/>
      </c>
      <c r="AM271" s="132" t="str">
        <f t="shared" si="73"/>
        <v/>
      </c>
      <c r="AN271" s="132" t="str">
        <f t="shared" si="74"/>
        <v/>
      </c>
      <c r="AO271" s="132" t="str">
        <f t="shared" si="75"/>
        <v/>
      </c>
      <c r="AP271" s="132" t="str">
        <f t="shared" si="76"/>
        <v/>
      </c>
      <c r="AQ271" s="132" t="str">
        <f t="shared" si="77"/>
        <v/>
      </c>
      <c r="AR271" s="135" t="str">
        <f t="shared" si="78"/>
        <v/>
      </c>
      <c r="AS271" s="135" t="str">
        <f t="shared" si="79"/>
        <v/>
      </c>
      <c r="AT271" s="135" t="str">
        <f t="shared" si="80"/>
        <v/>
      </c>
    </row>
    <row r="272" spans="1:46" s="260" customFormat="1" ht="13">
      <c r="A272" s="185" t="str">
        <f t="shared" si="64"/>
        <v/>
      </c>
      <c r="B272" s="258" t="str">
        <f t="shared" si="65"/>
        <v/>
      </c>
      <c r="C272" s="259"/>
      <c r="D272" s="185">
        <v>238</v>
      </c>
      <c r="E272" s="185" t="str">
        <f t="shared" si="66"/>
        <v/>
      </c>
      <c r="F272" s="6"/>
      <c r="G272" s="6"/>
      <c r="H272" s="6"/>
      <c r="I272" s="6"/>
      <c r="J272" s="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85" t="str">
        <f t="shared" si="63"/>
        <v/>
      </c>
      <c r="W272" s="8"/>
      <c r="X272" s="6"/>
      <c r="Y272" s="336"/>
      <c r="Z272" s="6"/>
      <c r="AA272" s="6"/>
      <c r="AB272" s="6"/>
      <c r="AC272" s="261" t="str">
        <f t="shared" si="67"/>
        <v/>
      </c>
      <c r="AD272" s="28" t="str">
        <f t="shared" si="68"/>
        <v/>
      </c>
      <c r="AE272" s="26" t="str">
        <f>UPPER(IF($U272="","",IF(COUNTIF($AE$34:$AE271,$U272)&lt;1,$U272,"")))</f>
        <v/>
      </c>
      <c r="AF272" s="133" t="str">
        <f t="shared" si="69"/>
        <v/>
      </c>
      <c r="AG272" s="269"/>
      <c r="AH272" s="263" t="str">
        <f t="shared" si="70"/>
        <v/>
      </c>
      <c r="AI272" s="262" t="str">
        <f t="shared" si="71"/>
        <v/>
      </c>
      <c r="AK272" s="185"/>
      <c r="AL272" s="259" t="str">
        <f t="shared" si="72"/>
        <v/>
      </c>
      <c r="AM272" s="132" t="str">
        <f t="shared" si="73"/>
        <v/>
      </c>
      <c r="AN272" s="132" t="str">
        <f t="shared" si="74"/>
        <v/>
      </c>
      <c r="AO272" s="132" t="str">
        <f t="shared" si="75"/>
        <v/>
      </c>
      <c r="AP272" s="132" t="str">
        <f t="shared" si="76"/>
        <v/>
      </c>
      <c r="AQ272" s="132" t="str">
        <f t="shared" si="77"/>
        <v/>
      </c>
      <c r="AR272" s="135" t="str">
        <f t="shared" si="78"/>
        <v/>
      </c>
      <c r="AS272" s="135" t="str">
        <f t="shared" si="79"/>
        <v/>
      </c>
      <c r="AT272" s="135" t="str">
        <f t="shared" si="80"/>
        <v/>
      </c>
    </row>
    <row r="273" spans="1:46" s="260" customFormat="1" ht="13">
      <c r="A273" s="185" t="str">
        <f t="shared" si="64"/>
        <v/>
      </c>
      <c r="B273" s="258" t="str">
        <f t="shared" si="65"/>
        <v/>
      </c>
      <c r="C273" s="259"/>
      <c r="D273" s="185">
        <v>239</v>
      </c>
      <c r="E273" s="185" t="str">
        <f t="shared" si="66"/>
        <v/>
      </c>
      <c r="F273" s="6"/>
      <c r="G273" s="6"/>
      <c r="H273" s="6"/>
      <c r="I273" s="6"/>
      <c r="J273" s="5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85" t="str">
        <f t="shared" si="63"/>
        <v/>
      </c>
      <c r="W273" s="8"/>
      <c r="X273" s="6"/>
      <c r="Y273" s="336"/>
      <c r="Z273" s="6"/>
      <c r="AA273" s="6"/>
      <c r="AB273" s="6"/>
      <c r="AC273" s="261" t="str">
        <f t="shared" si="67"/>
        <v/>
      </c>
      <c r="AD273" s="28" t="str">
        <f t="shared" si="68"/>
        <v/>
      </c>
      <c r="AE273" s="26" t="str">
        <f>UPPER(IF($U273="","",IF(COUNTIF($AE$34:$AE272,$U273)&lt;1,$U273,"")))</f>
        <v/>
      </c>
      <c r="AF273" s="133" t="str">
        <f t="shared" si="69"/>
        <v/>
      </c>
      <c r="AG273" s="269"/>
      <c r="AH273" s="263" t="str">
        <f t="shared" si="70"/>
        <v/>
      </c>
      <c r="AI273" s="262" t="str">
        <f t="shared" si="71"/>
        <v/>
      </c>
      <c r="AK273" s="185"/>
      <c r="AL273" s="259" t="str">
        <f t="shared" si="72"/>
        <v/>
      </c>
      <c r="AM273" s="132" t="str">
        <f t="shared" si="73"/>
        <v/>
      </c>
      <c r="AN273" s="132" t="str">
        <f t="shared" si="74"/>
        <v/>
      </c>
      <c r="AO273" s="132" t="str">
        <f t="shared" si="75"/>
        <v/>
      </c>
      <c r="AP273" s="132" t="str">
        <f t="shared" si="76"/>
        <v/>
      </c>
      <c r="AQ273" s="132" t="str">
        <f t="shared" si="77"/>
        <v/>
      </c>
      <c r="AR273" s="135" t="str">
        <f t="shared" si="78"/>
        <v/>
      </c>
      <c r="AS273" s="135" t="str">
        <f t="shared" si="79"/>
        <v/>
      </c>
      <c r="AT273" s="135" t="str">
        <f t="shared" si="80"/>
        <v/>
      </c>
    </row>
    <row r="274" spans="1:46" s="260" customFormat="1" ht="13">
      <c r="A274" s="185" t="str">
        <f t="shared" si="64"/>
        <v/>
      </c>
      <c r="B274" s="258" t="str">
        <f t="shared" si="65"/>
        <v/>
      </c>
      <c r="C274" s="259"/>
      <c r="D274" s="185">
        <v>240</v>
      </c>
      <c r="E274" s="185" t="str">
        <f t="shared" si="66"/>
        <v/>
      </c>
      <c r="F274" s="6"/>
      <c r="G274" s="6"/>
      <c r="H274" s="6"/>
      <c r="I274" s="6"/>
      <c r="J274" s="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85" t="str">
        <f t="shared" si="63"/>
        <v/>
      </c>
      <c r="W274" s="8"/>
      <c r="X274" s="6"/>
      <c r="Y274" s="336"/>
      <c r="Z274" s="6"/>
      <c r="AA274" s="6"/>
      <c r="AB274" s="6"/>
      <c r="AC274" s="261" t="str">
        <f t="shared" si="67"/>
        <v/>
      </c>
      <c r="AD274" s="28" t="str">
        <f t="shared" si="68"/>
        <v/>
      </c>
      <c r="AE274" s="26" t="str">
        <f>UPPER(IF($U274="","",IF(COUNTIF($AE$34:$AE273,$U274)&lt;1,$U274,"")))</f>
        <v/>
      </c>
      <c r="AF274" s="133" t="str">
        <f t="shared" si="69"/>
        <v/>
      </c>
      <c r="AG274" s="269"/>
      <c r="AH274" s="263" t="str">
        <f t="shared" si="70"/>
        <v/>
      </c>
      <c r="AI274" s="262" t="str">
        <f t="shared" si="71"/>
        <v/>
      </c>
      <c r="AK274" s="185"/>
      <c r="AL274" s="259" t="str">
        <f t="shared" si="72"/>
        <v/>
      </c>
      <c r="AM274" s="132" t="str">
        <f t="shared" si="73"/>
        <v/>
      </c>
      <c r="AN274" s="132" t="str">
        <f t="shared" si="74"/>
        <v/>
      </c>
      <c r="AO274" s="132" t="str">
        <f t="shared" si="75"/>
        <v/>
      </c>
      <c r="AP274" s="132" t="str">
        <f t="shared" si="76"/>
        <v/>
      </c>
      <c r="AQ274" s="132" t="str">
        <f t="shared" si="77"/>
        <v/>
      </c>
      <c r="AR274" s="135" t="str">
        <f t="shared" si="78"/>
        <v/>
      </c>
      <c r="AS274" s="135" t="str">
        <f t="shared" si="79"/>
        <v/>
      </c>
      <c r="AT274" s="135" t="str">
        <f t="shared" si="80"/>
        <v/>
      </c>
    </row>
    <row r="275" spans="1:46" s="260" customFormat="1" ht="13">
      <c r="A275" s="185" t="str">
        <f t="shared" si="64"/>
        <v/>
      </c>
      <c r="B275" s="258" t="str">
        <f t="shared" si="65"/>
        <v/>
      </c>
      <c r="C275" s="259"/>
      <c r="D275" s="185">
        <v>241</v>
      </c>
      <c r="E275" s="185" t="str">
        <f t="shared" si="66"/>
        <v/>
      </c>
      <c r="F275" s="6"/>
      <c r="G275" s="6"/>
      <c r="H275" s="6"/>
      <c r="I275" s="6"/>
      <c r="J275" s="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85" t="str">
        <f t="shared" ref="V275:V338" si="81">IF(U275="","",IF(COUNTIF(U$35:U$1035,$U275)&lt;4,"每隊最少4人",IF(COUNTIF(U$35:U$1035,U275)&gt;6,"每隊最多6人",COUNTIF(U$35:U$1035,U275))))</f>
        <v/>
      </c>
      <c r="W275" s="8"/>
      <c r="X275" s="6"/>
      <c r="Y275" s="336"/>
      <c r="Z275" s="6"/>
      <c r="AA275" s="6"/>
      <c r="AB275" s="6"/>
      <c r="AC275" s="261" t="str">
        <f t="shared" si="67"/>
        <v/>
      </c>
      <c r="AD275" s="28" t="str">
        <f t="shared" si="68"/>
        <v/>
      </c>
      <c r="AE275" s="26" t="str">
        <f>UPPER(IF($U275="","",IF(COUNTIF($AE$34:$AE274,$U275)&lt;1,$U275,"")))</f>
        <v/>
      </c>
      <c r="AF275" s="133" t="str">
        <f t="shared" si="69"/>
        <v/>
      </c>
      <c r="AG275" s="269"/>
      <c r="AH275" s="263" t="str">
        <f t="shared" si="70"/>
        <v/>
      </c>
      <c r="AI275" s="262" t="str">
        <f t="shared" si="71"/>
        <v/>
      </c>
      <c r="AK275" s="185"/>
      <c r="AL275" s="259" t="str">
        <f t="shared" si="72"/>
        <v/>
      </c>
      <c r="AM275" s="132" t="str">
        <f t="shared" si="73"/>
        <v/>
      </c>
      <c r="AN275" s="132" t="str">
        <f t="shared" si="74"/>
        <v/>
      </c>
      <c r="AO275" s="132" t="str">
        <f t="shared" si="75"/>
        <v/>
      </c>
      <c r="AP275" s="132" t="str">
        <f t="shared" si="76"/>
        <v/>
      </c>
      <c r="AQ275" s="132" t="str">
        <f t="shared" si="77"/>
        <v/>
      </c>
      <c r="AR275" s="135" t="str">
        <f t="shared" si="78"/>
        <v/>
      </c>
      <c r="AS275" s="135" t="str">
        <f t="shared" si="79"/>
        <v/>
      </c>
      <c r="AT275" s="135" t="str">
        <f t="shared" si="80"/>
        <v/>
      </c>
    </row>
    <row r="276" spans="1:46" s="260" customFormat="1" ht="13">
      <c r="A276" s="185" t="str">
        <f t="shared" si="64"/>
        <v/>
      </c>
      <c r="B276" s="258" t="str">
        <f t="shared" si="65"/>
        <v/>
      </c>
      <c r="C276" s="259"/>
      <c r="D276" s="185">
        <v>242</v>
      </c>
      <c r="E276" s="185" t="str">
        <f t="shared" si="66"/>
        <v/>
      </c>
      <c r="F276" s="6"/>
      <c r="G276" s="6"/>
      <c r="H276" s="6"/>
      <c r="I276" s="6"/>
      <c r="J276" s="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85" t="str">
        <f t="shared" si="81"/>
        <v/>
      </c>
      <c r="W276" s="8"/>
      <c r="X276" s="6"/>
      <c r="Y276" s="336"/>
      <c r="Z276" s="6"/>
      <c r="AA276" s="6"/>
      <c r="AB276" s="6"/>
      <c r="AC276" s="261" t="str">
        <f t="shared" si="67"/>
        <v/>
      </c>
      <c r="AD276" s="28" t="str">
        <f t="shared" si="68"/>
        <v/>
      </c>
      <c r="AE276" s="26" t="str">
        <f>UPPER(IF($U276="","",IF(COUNTIF($AE$34:$AE275,$U276)&lt;1,$U276,"")))</f>
        <v/>
      </c>
      <c r="AF276" s="133" t="str">
        <f t="shared" si="69"/>
        <v/>
      </c>
      <c r="AG276" s="269"/>
      <c r="AH276" s="263" t="str">
        <f t="shared" si="70"/>
        <v/>
      </c>
      <c r="AI276" s="262" t="str">
        <f t="shared" si="71"/>
        <v/>
      </c>
      <c r="AK276" s="185"/>
      <c r="AL276" s="259" t="str">
        <f t="shared" si="72"/>
        <v/>
      </c>
      <c r="AM276" s="132" t="str">
        <f t="shared" si="73"/>
        <v/>
      </c>
      <c r="AN276" s="132" t="str">
        <f t="shared" si="74"/>
        <v/>
      </c>
      <c r="AO276" s="132" t="str">
        <f t="shared" si="75"/>
        <v/>
      </c>
      <c r="AP276" s="132" t="str">
        <f t="shared" si="76"/>
        <v/>
      </c>
      <c r="AQ276" s="132" t="str">
        <f t="shared" si="77"/>
        <v/>
      </c>
      <c r="AR276" s="135" t="str">
        <f t="shared" si="78"/>
        <v/>
      </c>
      <c r="AS276" s="135" t="str">
        <f t="shared" si="79"/>
        <v/>
      </c>
      <c r="AT276" s="135" t="str">
        <f t="shared" si="80"/>
        <v/>
      </c>
    </row>
    <row r="277" spans="1:46" s="260" customFormat="1" ht="13">
      <c r="A277" s="185" t="str">
        <f t="shared" si="64"/>
        <v/>
      </c>
      <c r="B277" s="258" t="str">
        <f t="shared" si="65"/>
        <v/>
      </c>
      <c r="C277" s="259"/>
      <c r="D277" s="185">
        <v>243</v>
      </c>
      <c r="E277" s="185" t="str">
        <f t="shared" si="66"/>
        <v/>
      </c>
      <c r="F277" s="6"/>
      <c r="G277" s="6"/>
      <c r="H277" s="6"/>
      <c r="I277" s="6"/>
      <c r="J277" s="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85" t="str">
        <f t="shared" si="81"/>
        <v/>
      </c>
      <c r="W277" s="8"/>
      <c r="X277" s="6"/>
      <c r="Y277" s="336"/>
      <c r="Z277" s="6"/>
      <c r="AA277" s="6"/>
      <c r="AB277" s="6"/>
      <c r="AC277" s="261" t="str">
        <f t="shared" si="67"/>
        <v/>
      </c>
      <c r="AD277" s="28" t="str">
        <f t="shared" si="68"/>
        <v/>
      </c>
      <c r="AE277" s="26" t="str">
        <f>UPPER(IF($U277="","",IF(COUNTIF($AE$34:$AE276,$U277)&lt;1,$U277,"")))</f>
        <v/>
      </c>
      <c r="AF277" s="133" t="str">
        <f t="shared" si="69"/>
        <v/>
      </c>
      <c r="AG277" s="269"/>
      <c r="AH277" s="263" t="str">
        <f t="shared" si="70"/>
        <v/>
      </c>
      <c r="AI277" s="262" t="str">
        <f t="shared" si="71"/>
        <v/>
      </c>
      <c r="AK277" s="185"/>
      <c r="AL277" s="259" t="str">
        <f t="shared" si="72"/>
        <v/>
      </c>
      <c r="AM277" s="132" t="str">
        <f t="shared" si="73"/>
        <v/>
      </c>
      <c r="AN277" s="132" t="str">
        <f t="shared" si="74"/>
        <v/>
      </c>
      <c r="AO277" s="132" t="str">
        <f t="shared" si="75"/>
        <v/>
      </c>
      <c r="AP277" s="132" t="str">
        <f t="shared" si="76"/>
        <v/>
      </c>
      <c r="AQ277" s="132" t="str">
        <f t="shared" si="77"/>
        <v/>
      </c>
      <c r="AR277" s="135" t="str">
        <f t="shared" si="78"/>
        <v/>
      </c>
      <c r="AS277" s="135" t="str">
        <f t="shared" si="79"/>
        <v/>
      </c>
      <c r="AT277" s="135" t="str">
        <f t="shared" si="80"/>
        <v/>
      </c>
    </row>
    <row r="278" spans="1:46" s="260" customFormat="1" ht="13">
      <c r="A278" s="185" t="str">
        <f t="shared" si="64"/>
        <v/>
      </c>
      <c r="B278" s="258" t="str">
        <f t="shared" si="65"/>
        <v/>
      </c>
      <c r="C278" s="259"/>
      <c r="D278" s="185">
        <v>244</v>
      </c>
      <c r="E278" s="185" t="str">
        <f t="shared" si="66"/>
        <v/>
      </c>
      <c r="F278" s="6"/>
      <c r="G278" s="6"/>
      <c r="H278" s="6"/>
      <c r="I278" s="6"/>
      <c r="J278" s="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85" t="str">
        <f t="shared" si="81"/>
        <v/>
      </c>
      <c r="W278" s="8"/>
      <c r="X278" s="6"/>
      <c r="Y278" s="336"/>
      <c r="Z278" s="6"/>
      <c r="AA278" s="6"/>
      <c r="AB278" s="6"/>
      <c r="AC278" s="261" t="str">
        <f t="shared" si="67"/>
        <v/>
      </c>
      <c r="AD278" s="28" t="str">
        <f t="shared" si="68"/>
        <v/>
      </c>
      <c r="AE278" s="26" t="str">
        <f>UPPER(IF($U278="","",IF(COUNTIF($AE$34:$AE277,$U278)&lt;1,$U278,"")))</f>
        <v/>
      </c>
      <c r="AF278" s="133" t="str">
        <f t="shared" si="69"/>
        <v/>
      </c>
      <c r="AG278" s="269"/>
      <c r="AH278" s="263" t="str">
        <f t="shared" si="70"/>
        <v/>
      </c>
      <c r="AI278" s="262" t="str">
        <f t="shared" si="71"/>
        <v/>
      </c>
      <c r="AK278" s="185"/>
      <c r="AL278" s="259" t="str">
        <f t="shared" si="72"/>
        <v/>
      </c>
      <c r="AM278" s="132" t="str">
        <f t="shared" si="73"/>
        <v/>
      </c>
      <c r="AN278" s="132" t="str">
        <f t="shared" si="74"/>
        <v/>
      </c>
      <c r="AO278" s="132" t="str">
        <f t="shared" si="75"/>
        <v/>
      </c>
      <c r="AP278" s="132" t="str">
        <f t="shared" si="76"/>
        <v/>
      </c>
      <c r="AQ278" s="132" t="str">
        <f t="shared" si="77"/>
        <v/>
      </c>
      <c r="AR278" s="135" t="str">
        <f t="shared" si="78"/>
        <v/>
      </c>
      <c r="AS278" s="135" t="str">
        <f t="shared" si="79"/>
        <v/>
      </c>
      <c r="AT278" s="135" t="str">
        <f t="shared" si="80"/>
        <v/>
      </c>
    </row>
    <row r="279" spans="1:46" s="260" customFormat="1" ht="13">
      <c r="A279" s="185" t="str">
        <f t="shared" si="64"/>
        <v/>
      </c>
      <c r="B279" s="258" t="str">
        <f t="shared" si="65"/>
        <v/>
      </c>
      <c r="C279" s="259"/>
      <c r="D279" s="185">
        <v>245</v>
      </c>
      <c r="E279" s="185" t="str">
        <f t="shared" si="66"/>
        <v/>
      </c>
      <c r="F279" s="6"/>
      <c r="G279" s="6"/>
      <c r="H279" s="6"/>
      <c r="I279" s="6"/>
      <c r="J279" s="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85" t="str">
        <f t="shared" si="81"/>
        <v/>
      </c>
      <c r="W279" s="8"/>
      <c r="X279" s="6"/>
      <c r="Y279" s="336"/>
      <c r="Z279" s="6"/>
      <c r="AA279" s="6"/>
      <c r="AB279" s="6"/>
      <c r="AC279" s="261" t="str">
        <f t="shared" si="67"/>
        <v/>
      </c>
      <c r="AD279" s="28" t="str">
        <f t="shared" si="68"/>
        <v/>
      </c>
      <c r="AE279" s="26" t="str">
        <f>UPPER(IF($U279="","",IF(COUNTIF($AE$34:$AE278,$U279)&lt;1,$U279,"")))</f>
        <v/>
      </c>
      <c r="AF279" s="133" t="str">
        <f t="shared" si="69"/>
        <v/>
      </c>
      <c r="AG279" s="269"/>
      <c r="AH279" s="263" t="str">
        <f t="shared" si="70"/>
        <v/>
      </c>
      <c r="AI279" s="262" t="str">
        <f t="shared" si="71"/>
        <v/>
      </c>
      <c r="AK279" s="185"/>
      <c r="AL279" s="259" t="str">
        <f t="shared" si="72"/>
        <v/>
      </c>
      <c r="AM279" s="132" t="str">
        <f t="shared" si="73"/>
        <v/>
      </c>
      <c r="AN279" s="132" t="str">
        <f t="shared" si="74"/>
        <v/>
      </c>
      <c r="AO279" s="132" t="str">
        <f t="shared" si="75"/>
        <v/>
      </c>
      <c r="AP279" s="132" t="str">
        <f t="shared" si="76"/>
        <v/>
      </c>
      <c r="AQ279" s="132" t="str">
        <f t="shared" si="77"/>
        <v/>
      </c>
      <c r="AR279" s="135" t="str">
        <f t="shared" si="78"/>
        <v/>
      </c>
      <c r="AS279" s="135" t="str">
        <f t="shared" si="79"/>
        <v/>
      </c>
      <c r="AT279" s="135" t="str">
        <f t="shared" si="80"/>
        <v/>
      </c>
    </row>
    <row r="280" spans="1:46" s="260" customFormat="1" ht="13">
      <c r="A280" s="185" t="str">
        <f t="shared" si="64"/>
        <v/>
      </c>
      <c r="B280" s="258" t="str">
        <f t="shared" si="65"/>
        <v/>
      </c>
      <c r="C280" s="259"/>
      <c r="D280" s="185">
        <v>246</v>
      </c>
      <c r="E280" s="185" t="str">
        <f t="shared" si="66"/>
        <v/>
      </c>
      <c r="F280" s="6"/>
      <c r="G280" s="6"/>
      <c r="H280" s="6"/>
      <c r="I280" s="6"/>
      <c r="J280" s="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85" t="str">
        <f t="shared" si="81"/>
        <v/>
      </c>
      <c r="W280" s="8"/>
      <c r="X280" s="6"/>
      <c r="Y280" s="336"/>
      <c r="Z280" s="6"/>
      <c r="AA280" s="6"/>
      <c r="AB280" s="6"/>
      <c r="AC280" s="261" t="str">
        <f t="shared" si="67"/>
        <v/>
      </c>
      <c r="AD280" s="28" t="str">
        <f t="shared" si="68"/>
        <v/>
      </c>
      <c r="AE280" s="26" t="str">
        <f>UPPER(IF($U280="","",IF(COUNTIF($AE$34:$AE279,$U280)&lt;1,$U280,"")))</f>
        <v/>
      </c>
      <c r="AF280" s="133" t="str">
        <f t="shared" si="69"/>
        <v/>
      </c>
      <c r="AG280" s="269"/>
      <c r="AH280" s="263" t="str">
        <f t="shared" si="70"/>
        <v/>
      </c>
      <c r="AI280" s="262" t="str">
        <f t="shared" si="71"/>
        <v/>
      </c>
      <c r="AK280" s="185"/>
      <c r="AL280" s="259" t="str">
        <f t="shared" si="72"/>
        <v/>
      </c>
      <c r="AM280" s="132" t="str">
        <f t="shared" si="73"/>
        <v/>
      </c>
      <c r="AN280" s="132" t="str">
        <f t="shared" si="74"/>
        <v/>
      </c>
      <c r="AO280" s="132" t="str">
        <f t="shared" si="75"/>
        <v/>
      </c>
      <c r="AP280" s="132" t="str">
        <f t="shared" si="76"/>
        <v/>
      </c>
      <c r="AQ280" s="132" t="str">
        <f t="shared" si="77"/>
        <v/>
      </c>
      <c r="AR280" s="135" t="str">
        <f t="shared" si="78"/>
        <v/>
      </c>
      <c r="AS280" s="135" t="str">
        <f t="shared" si="79"/>
        <v/>
      </c>
      <c r="AT280" s="135" t="str">
        <f t="shared" si="80"/>
        <v/>
      </c>
    </row>
    <row r="281" spans="1:46" s="260" customFormat="1" ht="13">
      <c r="A281" s="185" t="str">
        <f t="shared" si="64"/>
        <v/>
      </c>
      <c r="B281" s="258" t="str">
        <f t="shared" si="65"/>
        <v/>
      </c>
      <c r="C281" s="259"/>
      <c r="D281" s="185">
        <v>247</v>
      </c>
      <c r="E281" s="185" t="str">
        <f t="shared" si="66"/>
        <v/>
      </c>
      <c r="F281" s="6"/>
      <c r="G281" s="6"/>
      <c r="H281" s="6"/>
      <c r="I281" s="6"/>
      <c r="J281" s="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85" t="str">
        <f t="shared" si="81"/>
        <v/>
      </c>
      <c r="W281" s="8"/>
      <c r="X281" s="6"/>
      <c r="Y281" s="336"/>
      <c r="Z281" s="6"/>
      <c r="AA281" s="6"/>
      <c r="AB281" s="6"/>
      <c r="AC281" s="261" t="str">
        <f t="shared" si="67"/>
        <v/>
      </c>
      <c r="AD281" s="28" t="str">
        <f t="shared" si="68"/>
        <v/>
      </c>
      <c r="AE281" s="26" t="str">
        <f>UPPER(IF($U281="","",IF(COUNTIF($AE$34:$AE280,$U281)&lt;1,$U281,"")))</f>
        <v/>
      </c>
      <c r="AF281" s="133" t="str">
        <f t="shared" si="69"/>
        <v/>
      </c>
      <c r="AG281" s="269"/>
      <c r="AH281" s="263" t="str">
        <f t="shared" si="70"/>
        <v/>
      </c>
      <c r="AI281" s="262" t="str">
        <f t="shared" si="71"/>
        <v/>
      </c>
      <c r="AK281" s="185"/>
      <c r="AL281" s="259" t="str">
        <f t="shared" si="72"/>
        <v/>
      </c>
      <c r="AM281" s="132" t="str">
        <f t="shared" si="73"/>
        <v/>
      </c>
      <c r="AN281" s="132" t="str">
        <f t="shared" si="74"/>
        <v/>
      </c>
      <c r="AO281" s="132" t="str">
        <f t="shared" si="75"/>
        <v/>
      </c>
      <c r="AP281" s="132" t="str">
        <f t="shared" si="76"/>
        <v/>
      </c>
      <c r="AQ281" s="132" t="str">
        <f t="shared" si="77"/>
        <v/>
      </c>
      <c r="AR281" s="135" t="str">
        <f t="shared" si="78"/>
        <v/>
      </c>
      <c r="AS281" s="135" t="str">
        <f t="shared" si="79"/>
        <v/>
      </c>
      <c r="AT281" s="135" t="str">
        <f t="shared" si="80"/>
        <v/>
      </c>
    </row>
    <row r="282" spans="1:46" s="260" customFormat="1" ht="13">
      <c r="A282" s="185" t="str">
        <f t="shared" si="64"/>
        <v/>
      </c>
      <c r="B282" s="258" t="str">
        <f t="shared" si="65"/>
        <v/>
      </c>
      <c r="C282" s="259"/>
      <c r="D282" s="185">
        <v>248</v>
      </c>
      <c r="E282" s="185" t="str">
        <f t="shared" si="66"/>
        <v/>
      </c>
      <c r="F282" s="6"/>
      <c r="G282" s="6"/>
      <c r="H282" s="6"/>
      <c r="I282" s="6"/>
      <c r="J282" s="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85" t="str">
        <f t="shared" si="81"/>
        <v/>
      </c>
      <c r="W282" s="8"/>
      <c r="X282" s="6"/>
      <c r="Y282" s="336"/>
      <c r="Z282" s="6"/>
      <c r="AA282" s="6"/>
      <c r="AB282" s="6"/>
      <c r="AC282" s="261" t="str">
        <f t="shared" si="67"/>
        <v/>
      </c>
      <c r="AD282" s="28" t="str">
        <f t="shared" si="68"/>
        <v/>
      </c>
      <c r="AE282" s="26" t="str">
        <f>UPPER(IF($U282="","",IF(COUNTIF($AE$34:$AE281,$U282)&lt;1,$U282,"")))</f>
        <v/>
      </c>
      <c r="AF282" s="133" t="str">
        <f t="shared" si="69"/>
        <v/>
      </c>
      <c r="AG282" s="269"/>
      <c r="AH282" s="263" t="str">
        <f t="shared" si="70"/>
        <v/>
      </c>
      <c r="AI282" s="262" t="str">
        <f t="shared" si="71"/>
        <v/>
      </c>
      <c r="AK282" s="185"/>
      <c r="AL282" s="259" t="str">
        <f t="shared" si="72"/>
        <v/>
      </c>
      <c r="AM282" s="132" t="str">
        <f t="shared" si="73"/>
        <v/>
      </c>
      <c r="AN282" s="132" t="str">
        <f t="shared" si="74"/>
        <v/>
      </c>
      <c r="AO282" s="132" t="str">
        <f t="shared" si="75"/>
        <v/>
      </c>
      <c r="AP282" s="132" t="str">
        <f t="shared" si="76"/>
        <v/>
      </c>
      <c r="AQ282" s="132" t="str">
        <f t="shared" si="77"/>
        <v/>
      </c>
      <c r="AR282" s="135" t="str">
        <f t="shared" si="78"/>
        <v/>
      </c>
      <c r="AS282" s="135" t="str">
        <f t="shared" si="79"/>
        <v/>
      </c>
      <c r="AT282" s="135" t="str">
        <f t="shared" si="80"/>
        <v/>
      </c>
    </row>
    <row r="283" spans="1:46" s="260" customFormat="1" ht="13">
      <c r="A283" s="185" t="str">
        <f t="shared" si="64"/>
        <v/>
      </c>
      <c r="B283" s="258" t="str">
        <f t="shared" si="65"/>
        <v/>
      </c>
      <c r="C283" s="259"/>
      <c r="D283" s="185">
        <v>249</v>
      </c>
      <c r="E283" s="185" t="str">
        <f t="shared" si="66"/>
        <v/>
      </c>
      <c r="F283" s="6"/>
      <c r="G283" s="6"/>
      <c r="H283" s="6"/>
      <c r="I283" s="6"/>
      <c r="J283" s="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85" t="str">
        <f t="shared" si="81"/>
        <v/>
      </c>
      <c r="W283" s="8"/>
      <c r="X283" s="6"/>
      <c r="Y283" s="336"/>
      <c r="Z283" s="6"/>
      <c r="AA283" s="6"/>
      <c r="AB283" s="6"/>
      <c r="AC283" s="261" t="str">
        <f t="shared" si="67"/>
        <v/>
      </c>
      <c r="AD283" s="28" t="str">
        <f t="shared" si="68"/>
        <v/>
      </c>
      <c r="AE283" s="26" t="str">
        <f>UPPER(IF($U283="","",IF(COUNTIF($AE$34:$AE282,$U283)&lt;1,$U283,"")))</f>
        <v/>
      </c>
      <c r="AF283" s="133" t="str">
        <f t="shared" si="69"/>
        <v/>
      </c>
      <c r="AG283" s="269"/>
      <c r="AH283" s="263" t="str">
        <f t="shared" si="70"/>
        <v/>
      </c>
      <c r="AI283" s="262" t="str">
        <f t="shared" si="71"/>
        <v/>
      </c>
      <c r="AK283" s="185"/>
      <c r="AL283" s="259" t="str">
        <f t="shared" si="72"/>
        <v/>
      </c>
      <c r="AM283" s="132" t="str">
        <f t="shared" si="73"/>
        <v/>
      </c>
      <c r="AN283" s="132" t="str">
        <f t="shared" si="74"/>
        <v/>
      </c>
      <c r="AO283" s="132" t="str">
        <f t="shared" si="75"/>
        <v/>
      </c>
      <c r="AP283" s="132" t="str">
        <f t="shared" si="76"/>
        <v/>
      </c>
      <c r="AQ283" s="132" t="str">
        <f t="shared" si="77"/>
        <v/>
      </c>
      <c r="AR283" s="135" t="str">
        <f t="shared" si="78"/>
        <v/>
      </c>
      <c r="AS283" s="135" t="str">
        <f t="shared" si="79"/>
        <v/>
      </c>
      <c r="AT283" s="135" t="str">
        <f t="shared" si="80"/>
        <v/>
      </c>
    </row>
    <row r="284" spans="1:46" s="260" customFormat="1" ht="13">
      <c r="A284" s="185" t="str">
        <f t="shared" si="64"/>
        <v/>
      </c>
      <c r="B284" s="258" t="str">
        <f t="shared" si="65"/>
        <v/>
      </c>
      <c r="C284" s="259"/>
      <c r="D284" s="185">
        <v>250</v>
      </c>
      <c r="E284" s="185" t="str">
        <f t="shared" si="66"/>
        <v/>
      </c>
      <c r="F284" s="6"/>
      <c r="G284" s="6"/>
      <c r="H284" s="6"/>
      <c r="I284" s="6"/>
      <c r="J284" s="5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85" t="str">
        <f t="shared" si="81"/>
        <v/>
      </c>
      <c r="W284" s="8"/>
      <c r="X284" s="6"/>
      <c r="Y284" s="336"/>
      <c r="Z284" s="6"/>
      <c r="AA284" s="6"/>
      <c r="AB284" s="6"/>
      <c r="AC284" s="261" t="str">
        <f t="shared" si="67"/>
        <v/>
      </c>
      <c r="AD284" s="28" t="str">
        <f t="shared" si="68"/>
        <v/>
      </c>
      <c r="AE284" s="26" t="str">
        <f>UPPER(IF($U284="","",IF(COUNTIF($AE$34:$AE283,$U284)&lt;1,$U284,"")))</f>
        <v/>
      </c>
      <c r="AF284" s="133" t="str">
        <f t="shared" si="69"/>
        <v/>
      </c>
      <c r="AG284" s="269"/>
      <c r="AH284" s="263" t="str">
        <f t="shared" si="70"/>
        <v/>
      </c>
      <c r="AI284" s="262" t="str">
        <f t="shared" si="71"/>
        <v/>
      </c>
      <c r="AK284" s="185"/>
      <c r="AL284" s="259" t="str">
        <f t="shared" si="72"/>
        <v/>
      </c>
      <c r="AM284" s="132" t="str">
        <f t="shared" si="73"/>
        <v/>
      </c>
      <c r="AN284" s="132" t="str">
        <f t="shared" si="74"/>
        <v/>
      </c>
      <c r="AO284" s="132" t="str">
        <f t="shared" si="75"/>
        <v/>
      </c>
      <c r="AP284" s="132" t="str">
        <f t="shared" si="76"/>
        <v/>
      </c>
      <c r="AQ284" s="132" t="str">
        <f t="shared" si="77"/>
        <v/>
      </c>
      <c r="AR284" s="135" t="str">
        <f t="shared" si="78"/>
        <v/>
      </c>
      <c r="AS284" s="135" t="str">
        <f t="shared" si="79"/>
        <v/>
      </c>
      <c r="AT284" s="135" t="str">
        <f t="shared" si="80"/>
        <v/>
      </c>
    </row>
    <row r="285" spans="1:46" s="260" customFormat="1" ht="13">
      <c r="A285" s="185" t="str">
        <f t="shared" si="64"/>
        <v/>
      </c>
      <c r="B285" s="258" t="str">
        <f t="shared" si="65"/>
        <v/>
      </c>
      <c r="C285" s="259"/>
      <c r="D285" s="185">
        <v>251</v>
      </c>
      <c r="E285" s="185" t="str">
        <f t="shared" si="66"/>
        <v/>
      </c>
      <c r="F285" s="6"/>
      <c r="G285" s="6"/>
      <c r="H285" s="6"/>
      <c r="I285" s="6"/>
      <c r="J285" s="5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85" t="str">
        <f t="shared" si="81"/>
        <v/>
      </c>
      <c r="W285" s="8"/>
      <c r="X285" s="6"/>
      <c r="Y285" s="336"/>
      <c r="Z285" s="6"/>
      <c r="AA285" s="6"/>
      <c r="AB285" s="6"/>
      <c r="AC285" s="261" t="str">
        <f t="shared" si="67"/>
        <v/>
      </c>
      <c r="AD285" s="28" t="str">
        <f t="shared" si="68"/>
        <v/>
      </c>
      <c r="AE285" s="26" t="str">
        <f>UPPER(IF($U285="","",IF(COUNTIF($AE$34:$AE284,$U285)&lt;1,$U285,"")))</f>
        <v/>
      </c>
      <c r="AF285" s="133" t="str">
        <f t="shared" si="69"/>
        <v/>
      </c>
      <c r="AG285" s="269"/>
      <c r="AH285" s="263" t="str">
        <f t="shared" si="70"/>
        <v/>
      </c>
      <c r="AI285" s="262" t="str">
        <f t="shared" si="71"/>
        <v/>
      </c>
      <c r="AK285" s="185"/>
      <c r="AL285" s="259" t="str">
        <f t="shared" si="72"/>
        <v/>
      </c>
      <c r="AM285" s="132" t="str">
        <f t="shared" si="73"/>
        <v/>
      </c>
      <c r="AN285" s="132" t="str">
        <f t="shared" si="74"/>
        <v/>
      </c>
      <c r="AO285" s="132" t="str">
        <f t="shared" si="75"/>
        <v/>
      </c>
      <c r="AP285" s="132" t="str">
        <f t="shared" si="76"/>
        <v/>
      </c>
      <c r="AQ285" s="132" t="str">
        <f t="shared" si="77"/>
        <v/>
      </c>
      <c r="AR285" s="135" t="str">
        <f t="shared" si="78"/>
        <v/>
      </c>
      <c r="AS285" s="135" t="str">
        <f t="shared" si="79"/>
        <v/>
      </c>
      <c r="AT285" s="135" t="str">
        <f t="shared" si="80"/>
        <v/>
      </c>
    </row>
    <row r="286" spans="1:46" s="260" customFormat="1" ht="13">
      <c r="A286" s="185" t="str">
        <f t="shared" si="64"/>
        <v/>
      </c>
      <c r="B286" s="258" t="str">
        <f t="shared" si="65"/>
        <v/>
      </c>
      <c r="C286" s="259"/>
      <c r="D286" s="185">
        <v>252</v>
      </c>
      <c r="E286" s="185" t="str">
        <f t="shared" si="66"/>
        <v/>
      </c>
      <c r="F286" s="6"/>
      <c r="G286" s="6"/>
      <c r="H286" s="6"/>
      <c r="I286" s="6"/>
      <c r="J286" s="5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85" t="str">
        <f t="shared" si="81"/>
        <v/>
      </c>
      <c r="W286" s="8"/>
      <c r="X286" s="6"/>
      <c r="Y286" s="336"/>
      <c r="Z286" s="6"/>
      <c r="AA286" s="6"/>
      <c r="AB286" s="6"/>
      <c r="AC286" s="261" t="str">
        <f t="shared" si="67"/>
        <v/>
      </c>
      <c r="AD286" s="28" t="str">
        <f t="shared" si="68"/>
        <v/>
      </c>
      <c r="AE286" s="26" t="str">
        <f>UPPER(IF($U286="","",IF(COUNTIF($AE$34:$AE285,$U286)&lt;1,$U286,"")))</f>
        <v/>
      </c>
      <c r="AF286" s="133" t="str">
        <f t="shared" si="69"/>
        <v/>
      </c>
      <c r="AG286" s="269"/>
      <c r="AH286" s="263" t="str">
        <f t="shared" si="70"/>
        <v/>
      </c>
      <c r="AI286" s="262" t="str">
        <f t="shared" si="71"/>
        <v/>
      </c>
      <c r="AK286" s="185"/>
      <c r="AL286" s="259" t="str">
        <f t="shared" si="72"/>
        <v/>
      </c>
      <c r="AM286" s="132" t="str">
        <f t="shared" si="73"/>
        <v/>
      </c>
      <c r="AN286" s="132" t="str">
        <f t="shared" si="74"/>
        <v/>
      </c>
      <c r="AO286" s="132" t="str">
        <f t="shared" si="75"/>
        <v/>
      </c>
      <c r="AP286" s="132" t="str">
        <f t="shared" si="76"/>
        <v/>
      </c>
      <c r="AQ286" s="132" t="str">
        <f t="shared" si="77"/>
        <v/>
      </c>
      <c r="AR286" s="135" t="str">
        <f t="shared" si="78"/>
        <v/>
      </c>
      <c r="AS286" s="135" t="str">
        <f t="shared" si="79"/>
        <v/>
      </c>
      <c r="AT286" s="135" t="str">
        <f t="shared" si="80"/>
        <v/>
      </c>
    </row>
    <row r="287" spans="1:46" s="260" customFormat="1" ht="13">
      <c r="A287" s="185" t="str">
        <f t="shared" si="64"/>
        <v/>
      </c>
      <c r="B287" s="258" t="str">
        <f t="shared" si="65"/>
        <v/>
      </c>
      <c r="C287" s="259"/>
      <c r="D287" s="185">
        <v>253</v>
      </c>
      <c r="E287" s="185" t="str">
        <f t="shared" si="66"/>
        <v/>
      </c>
      <c r="F287" s="6"/>
      <c r="G287" s="6"/>
      <c r="H287" s="6"/>
      <c r="I287" s="6"/>
      <c r="J287" s="5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85" t="str">
        <f t="shared" si="81"/>
        <v/>
      </c>
      <c r="W287" s="8"/>
      <c r="X287" s="6"/>
      <c r="Y287" s="336"/>
      <c r="Z287" s="6"/>
      <c r="AA287" s="6"/>
      <c r="AB287" s="6"/>
      <c r="AC287" s="261" t="str">
        <f t="shared" si="67"/>
        <v/>
      </c>
      <c r="AD287" s="28" t="str">
        <f t="shared" si="68"/>
        <v/>
      </c>
      <c r="AE287" s="26" t="str">
        <f>UPPER(IF($U287="","",IF(COUNTIF($AE$34:$AE286,$U287)&lt;1,$U287,"")))</f>
        <v/>
      </c>
      <c r="AF287" s="133" t="str">
        <f t="shared" si="69"/>
        <v/>
      </c>
      <c r="AG287" s="269"/>
      <c r="AH287" s="263" t="str">
        <f t="shared" si="70"/>
        <v/>
      </c>
      <c r="AI287" s="262" t="str">
        <f t="shared" si="71"/>
        <v/>
      </c>
      <c r="AK287" s="185"/>
      <c r="AL287" s="259" t="str">
        <f t="shared" si="72"/>
        <v/>
      </c>
      <c r="AM287" s="132" t="str">
        <f t="shared" si="73"/>
        <v/>
      </c>
      <c r="AN287" s="132" t="str">
        <f t="shared" si="74"/>
        <v/>
      </c>
      <c r="AO287" s="132" t="str">
        <f t="shared" si="75"/>
        <v/>
      </c>
      <c r="AP287" s="132" t="str">
        <f t="shared" si="76"/>
        <v/>
      </c>
      <c r="AQ287" s="132" t="str">
        <f t="shared" si="77"/>
        <v/>
      </c>
      <c r="AR287" s="135" t="str">
        <f t="shared" si="78"/>
        <v/>
      </c>
      <c r="AS287" s="135" t="str">
        <f t="shared" si="79"/>
        <v/>
      </c>
      <c r="AT287" s="135" t="str">
        <f t="shared" si="80"/>
        <v/>
      </c>
    </row>
    <row r="288" spans="1:46" s="260" customFormat="1" ht="13">
      <c r="A288" s="185" t="str">
        <f t="shared" si="64"/>
        <v/>
      </c>
      <c r="B288" s="258" t="str">
        <f t="shared" si="65"/>
        <v/>
      </c>
      <c r="C288" s="259"/>
      <c r="D288" s="185">
        <v>254</v>
      </c>
      <c r="E288" s="185" t="str">
        <f t="shared" si="66"/>
        <v/>
      </c>
      <c r="F288" s="6"/>
      <c r="G288" s="6"/>
      <c r="H288" s="6"/>
      <c r="I288" s="6"/>
      <c r="J288" s="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85" t="str">
        <f t="shared" si="81"/>
        <v/>
      </c>
      <c r="W288" s="8"/>
      <c r="X288" s="6"/>
      <c r="Y288" s="336"/>
      <c r="Z288" s="6"/>
      <c r="AA288" s="6"/>
      <c r="AB288" s="6"/>
      <c r="AC288" s="261" t="str">
        <f t="shared" si="67"/>
        <v/>
      </c>
      <c r="AD288" s="28" t="str">
        <f t="shared" si="68"/>
        <v/>
      </c>
      <c r="AE288" s="26" t="str">
        <f>UPPER(IF($U288="","",IF(COUNTIF($AE$34:$AE287,$U288)&lt;1,$U288,"")))</f>
        <v/>
      </c>
      <c r="AF288" s="133" t="str">
        <f t="shared" si="69"/>
        <v/>
      </c>
      <c r="AG288" s="269"/>
      <c r="AH288" s="263" t="str">
        <f t="shared" si="70"/>
        <v/>
      </c>
      <c r="AI288" s="262" t="str">
        <f t="shared" si="71"/>
        <v/>
      </c>
      <c r="AK288" s="185"/>
      <c r="AL288" s="259" t="str">
        <f t="shared" si="72"/>
        <v/>
      </c>
      <c r="AM288" s="132" t="str">
        <f t="shared" si="73"/>
        <v/>
      </c>
      <c r="AN288" s="132" t="str">
        <f t="shared" si="74"/>
        <v/>
      </c>
      <c r="AO288" s="132" t="str">
        <f t="shared" si="75"/>
        <v/>
      </c>
      <c r="AP288" s="132" t="str">
        <f t="shared" si="76"/>
        <v/>
      </c>
      <c r="AQ288" s="132" t="str">
        <f t="shared" si="77"/>
        <v/>
      </c>
      <c r="AR288" s="135" t="str">
        <f t="shared" si="78"/>
        <v/>
      </c>
      <c r="AS288" s="135" t="str">
        <f t="shared" si="79"/>
        <v/>
      </c>
      <c r="AT288" s="135" t="str">
        <f t="shared" si="80"/>
        <v/>
      </c>
    </row>
    <row r="289" spans="1:46" s="260" customFormat="1" ht="13">
      <c r="A289" s="185" t="str">
        <f t="shared" si="64"/>
        <v/>
      </c>
      <c r="B289" s="258" t="str">
        <f t="shared" si="65"/>
        <v/>
      </c>
      <c r="C289" s="259"/>
      <c r="D289" s="185">
        <v>255</v>
      </c>
      <c r="E289" s="185" t="str">
        <f t="shared" si="66"/>
        <v/>
      </c>
      <c r="F289" s="6"/>
      <c r="G289" s="6"/>
      <c r="H289" s="6"/>
      <c r="I289" s="6"/>
      <c r="J289" s="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85" t="str">
        <f t="shared" si="81"/>
        <v/>
      </c>
      <c r="W289" s="8"/>
      <c r="X289" s="6"/>
      <c r="Y289" s="336"/>
      <c r="Z289" s="6"/>
      <c r="AA289" s="6"/>
      <c r="AB289" s="6"/>
      <c r="AC289" s="261" t="str">
        <f t="shared" si="67"/>
        <v/>
      </c>
      <c r="AD289" s="28" t="str">
        <f t="shared" si="68"/>
        <v/>
      </c>
      <c r="AE289" s="26" t="str">
        <f>UPPER(IF($U289="","",IF(COUNTIF($AE$34:$AE288,$U289)&lt;1,$U289,"")))</f>
        <v/>
      </c>
      <c r="AF289" s="133" t="str">
        <f t="shared" si="69"/>
        <v/>
      </c>
      <c r="AG289" s="269"/>
      <c r="AH289" s="263" t="str">
        <f t="shared" si="70"/>
        <v/>
      </c>
      <c r="AI289" s="262" t="str">
        <f t="shared" si="71"/>
        <v/>
      </c>
      <c r="AK289" s="185"/>
      <c r="AL289" s="259" t="str">
        <f t="shared" si="72"/>
        <v/>
      </c>
      <c r="AM289" s="132" t="str">
        <f t="shared" si="73"/>
        <v/>
      </c>
      <c r="AN289" s="132" t="str">
        <f t="shared" si="74"/>
        <v/>
      </c>
      <c r="AO289" s="132" t="str">
        <f t="shared" si="75"/>
        <v/>
      </c>
      <c r="AP289" s="132" t="str">
        <f t="shared" si="76"/>
        <v/>
      </c>
      <c r="AQ289" s="132" t="str">
        <f t="shared" si="77"/>
        <v/>
      </c>
      <c r="AR289" s="135" t="str">
        <f t="shared" si="78"/>
        <v/>
      </c>
      <c r="AS289" s="135" t="str">
        <f t="shared" si="79"/>
        <v/>
      </c>
      <c r="AT289" s="135" t="str">
        <f t="shared" si="80"/>
        <v/>
      </c>
    </row>
    <row r="290" spans="1:46" s="260" customFormat="1" ht="13">
      <c r="A290" s="185" t="str">
        <f t="shared" si="64"/>
        <v/>
      </c>
      <c r="B290" s="258" t="str">
        <f t="shared" si="65"/>
        <v/>
      </c>
      <c r="C290" s="259"/>
      <c r="D290" s="185">
        <v>256</v>
      </c>
      <c r="E290" s="185" t="str">
        <f t="shared" si="66"/>
        <v/>
      </c>
      <c r="F290" s="6"/>
      <c r="G290" s="6"/>
      <c r="H290" s="6"/>
      <c r="I290" s="6"/>
      <c r="J290" s="5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85" t="str">
        <f t="shared" si="81"/>
        <v/>
      </c>
      <c r="W290" s="8"/>
      <c r="X290" s="6"/>
      <c r="Y290" s="336"/>
      <c r="Z290" s="6"/>
      <c r="AA290" s="6"/>
      <c r="AB290" s="6"/>
      <c r="AC290" s="261" t="str">
        <f t="shared" si="67"/>
        <v/>
      </c>
      <c r="AD290" s="28" t="str">
        <f t="shared" si="68"/>
        <v/>
      </c>
      <c r="AE290" s="26" t="str">
        <f>UPPER(IF($U290="","",IF(COUNTIF($AE$34:$AE289,$U290)&lt;1,$U290,"")))</f>
        <v/>
      </c>
      <c r="AF290" s="133" t="str">
        <f t="shared" si="69"/>
        <v/>
      </c>
      <c r="AG290" s="269"/>
      <c r="AH290" s="263" t="str">
        <f t="shared" si="70"/>
        <v/>
      </c>
      <c r="AI290" s="262" t="str">
        <f t="shared" si="71"/>
        <v/>
      </c>
      <c r="AK290" s="185"/>
      <c r="AL290" s="259" t="str">
        <f t="shared" si="72"/>
        <v/>
      </c>
      <c r="AM290" s="132" t="str">
        <f t="shared" si="73"/>
        <v/>
      </c>
      <c r="AN290" s="132" t="str">
        <f t="shared" si="74"/>
        <v/>
      </c>
      <c r="AO290" s="132" t="str">
        <f t="shared" si="75"/>
        <v/>
      </c>
      <c r="AP290" s="132" t="str">
        <f t="shared" si="76"/>
        <v/>
      </c>
      <c r="AQ290" s="132" t="str">
        <f t="shared" si="77"/>
        <v/>
      </c>
      <c r="AR290" s="135" t="str">
        <f t="shared" si="78"/>
        <v/>
      </c>
      <c r="AS290" s="135" t="str">
        <f t="shared" si="79"/>
        <v/>
      </c>
      <c r="AT290" s="135" t="str">
        <f t="shared" si="80"/>
        <v/>
      </c>
    </row>
    <row r="291" spans="1:46" s="260" customFormat="1" ht="13">
      <c r="A291" s="185" t="str">
        <f t="shared" ref="A291:A354" si="82">E291</f>
        <v/>
      </c>
      <c r="B291" s="258" t="str">
        <f t="shared" ref="B291:B354" si="83">IF(G291="","",IF(C291="","X",A291&amp;TEXT(C291,"000")))</f>
        <v/>
      </c>
      <c r="C291" s="259"/>
      <c r="D291" s="185">
        <v>257</v>
      </c>
      <c r="E291" s="185" t="str">
        <f t="shared" ref="E291:E354" si="84">IF($H291="M",VLOOKUP($I291,$D$4:$F$9,2,0),IF(H291="F",VLOOKUP($I291,$D$4:$F$9,3,0),IF($H291="","")))</f>
        <v/>
      </c>
      <c r="F291" s="6"/>
      <c r="G291" s="6"/>
      <c r="H291" s="6"/>
      <c r="I291" s="6"/>
      <c r="J291" s="5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85" t="str">
        <f t="shared" si="81"/>
        <v/>
      </c>
      <c r="W291" s="8"/>
      <c r="X291" s="6"/>
      <c r="Y291" s="336"/>
      <c r="Z291" s="6"/>
      <c r="AA291" s="6"/>
      <c r="AB291" s="6"/>
      <c r="AC291" s="261" t="str">
        <f t="shared" ref="AC291:AC354" si="85">IF(I291="","",IF(COUNTA(K291:S291)&gt;3,"限報三項個人項目",IF(COUNTA(K291:S291)=0,"最少填報一個人項目",IF(COUNTA(X291)=1,COUNTA(K291:S291)*($AC$31+$AC$32)+$AC$30,IF(COUNTA(X291)=0,COUNTA(K291:S291)*$AC$31+$AC$30,"Error")))))</f>
        <v/>
      </c>
      <c r="AD291" s="28" t="str">
        <f t="shared" ref="AD291:AD354" si="86">IF(AE291="","",$AD$31)</f>
        <v/>
      </c>
      <c r="AE291" s="26" t="str">
        <f>UPPER(IF($U291="","",IF(COUNTIF($AE$34:$AE290,$U291)&lt;1,$U291,"")))</f>
        <v/>
      </c>
      <c r="AF291" s="133" t="str">
        <f t="shared" ref="AF291:AF354" si="87">IF(E291="","",IF(W291="",SUM(AC291:AD291)+AG291,SUM(AC291:AD291)+AG291+$W$34))</f>
        <v/>
      </c>
      <c r="AG291" s="269"/>
      <c r="AH291" s="263" t="str">
        <f t="shared" ref="AH291:AH354" si="88">AF291</f>
        <v/>
      </c>
      <c r="AI291" s="262" t="str">
        <f t="shared" ref="AI291:AI354" si="89">IF(AF291="","",IF(AH291-AF291=0,"",AH291-AF291))</f>
        <v/>
      </c>
      <c r="AK291" s="185"/>
      <c r="AL291" s="259" t="str">
        <f t="shared" ref="AL291:AL354" si="90">B291</f>
        <v/>
      </c>
      <c r="AM291" s="132" t="str">
        <f t="shared" ref="AM291:AM329" si="91">E291</f>
        <v/>
      </c>
      <c r="AN291" s="132" t="str">
        <f t="shared" ref="AN291:AN354" si="92">SUBSTITUTE(F291," ","")</f>
        <v/>
      </c>
      <c r="AO291" s="132" t="str">
        <f t="shared" ref="AO291:AO354" si="93">UPPER(TRIM($G291))</f>
        <v/>
      </c>
      <c r="AP291" s="132" t="str">
        <f t="shared" ref="AP291:AP354" si="94">UPPER(TRIM(CONCATENATE(K291&amp;" ",L291&amp;" ",M291&amp;" ",N291&amp;" ",O291&amp;" ",P291&amp;" ",Q291&amp;" ",R291&amp;" ",S291&amp;" ",T291)))</f>
        <v/>
      </c>
      <c r="AQ291" s="132" t="str">
        <f t="shared" ref="AQ291:AQ354" si="95">IF($U291="","",$U291)</f>
        <v/>
      </c>
      <c r="AR291" s="135" t="str">
        <f t="shared" ref="AR291:AR326" si="96">IF(Z291="","",UPPER(Z291))</f>
        <v/>
      </c>
      <c r="AS291" s="135" t="str">
        <f t="shared" ref="AS291:AS326" si="97">IF(AA291="","",UPPER(AA291))</f>
        <v/>
      </c>
      <c r="AT291" s="135" t="str">
        <f t="shared" ref="AT291:AT354" si="98">IF(AJ291="","",UPPER(AJ291))</f>
        <v/>
      </c>
    </row>
    <row r="292" spans="1:46" s="260" customFormat="1" ht="13">
      <c r="A292" s="185" t="str">
        <f t="shared" si="82"/>
        <v/>
      </c>
      <c r="B292" s="258" t="str">
        <f t="shared" si="83"/>
        <v/>
      </c>
      <c r="C292" s="259"/>
      <c r="D292" s="185">
        <v>258</v>
      </c>
      <c r="E292" s="185" t="str">
        <f t="shared" si="84"/>
        <v/>
      </c>
      <c r="F292" s="6"/>
      <c r="G292" s="6"/>
      <c r="H292" s="6"/>
      <c r="I292" s="6"/>
      <c r="J292" s="5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85" t="str">
        <f t="shared" si="81"/>
        <v/>
      </c>
      <c r="W292" s="8"/>
      <c r="X292" s="6"/>
      <c r="Y292" s="336"/>
      <c r="Z292" s="6"/>
      <c r="AA292" s="6"/>
      <c r="AB292" s="6"/>
      <c r="AC292" s="261" t="str">
        <f t="shared" si="85"/>
        <v/>
      </c>
      <c r="AD292" s="28" t="str">
        <f t="shared" si="86"/>
        <v/>
      </c>
      <c r="AE292" s="26" t="str">
        <f>UPPER(IF($U292="","",IF(COUNTIF($AE$34:$AE291,$U292)&lt;1,$U292,"")))</f>
        <v/>
      </c>
      <c r="AF292" s="133" t="str">
        <f t="shared" si="87"/>
        <v/>
      </c>
      <c r="AG292" s="269"/>
      <c r="AH292" s="263" t="str">
        <f t="shared" si="88"/>
        <v/>
      </c>
      <c r="AI292" s="262" t="str">
        <f t="shared" si="89"/>
        <v/>
      </c>
      <c r="AK292" s="185"/>
      <c r="AL292" s="259" t="str">
        <f t="shared" si="90"/>
        <v/>
      </c>
      <c r="AM292" s="132" t="str">
        <f t="shared" si="91"/>
        <v/>
      </c>
      <c r="AN292" s="132" t="str">
        <f t="shared" si="92"/>
        <v/>
      </c>
      <c r="AO292" s="132" t="str">
        <f t="shared" si="93"/>
        <v/>
      </c>
      <c r="AP292" s="132" t="str">
        <f t="shared" si="94"/>
        <v/>
      </c>
      <c r="AQ292" s="132" t="str">
        <f t="shared" si="95"/>
        <v/>
      </c>
      <c r="AR292" s="135" t="str">
        <f t="shared" si="96"/>
        <v/>
      </c>
      <c r="AS292" s="135" t="str">
        <f t="shared" si="97"/>
        <v/>
      </c>
      <c r="AT292" s="135" t="str">
        <f t="shared" si="98"/>
        <v/>
      </c>
    </row>
    <row r="293" spans="1:46" s="260" customFormat="1" ht="13">
      <c r="A293" s="185" t="str">
        <f t="shared" si="82"/>
        <v/>
      </c>
      <c r="B293" s="258" t="str">
        <f t="shared" si="83"/>
        <v/>
      </c>
      <c r="C293" s="259"/>
      <c r="D293" s="185">
        <v>259</v>
      </c>
      <c r="E293" s="185" t="str">
        <f t="shared" si="84"/>
        <v/>
      </c>
      <c r="F293" s="6"/>
      <c r="G293" s="6"/>
      <c r="H293" s="6"/>
      <c r="I293" s="6"/>
      <c r="J293" s="5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85" t="str">
        <f t="shared" si="81"/>
        <v/>
      </c>
      <c r="W293" s="8"/>
      <c r="X293" s="6"/>
      <c r="Y293" s="336"/>
      <c r="Z293" s="6"/>
      <c r="AA293" s="6"/>
      <c r="AB293" s="6"/>
      <c r="AC293" s="261" t="str">
        <f t="shared" si="85"/>
        <v/>
      </c>
      <c r="AD293" s="28" t="str">
        <f t="shared" si="86"/>
        <v/>
      </c>
      <c r="AE293" s="26" t="str">
        <f>UPPER(IF($U293="","",IF(COUNTIF($AE$34:$AE292,$U293)&lt;1,$U293,"")))</f>
        <v/>
      </c>
      <c r="AF293" s="133" t="str">
        <f t="shared" si="87"/>
        <v/>
      </c>
      <c r="AG293" s="269"/>
      <c r="AH293" s="263" t="str">
        <f t="shared" si="88"/>
        <v/>
      </c>
      <c r="AI293" s="262" t="str">
        <f t="shared" si="89"/>
        <v/>
      </c>
      <c r="AK293" s="185"/>
      <c r="AL293" s="259" t="str">
        <f t="shared" si="90"/>
        <v/>
      </c>
      <c r="AM293" s="132" t="str">
        <f t="shared" si="91"/>
        <v/>
      </c>
      <c r="AN293" s="132" t="str">
        <f t="shared" si="92"/>
        <v/>
      </c>
      <c r="AO293" s="132" t="str">
        <f t="shared" si="93"/>
        <v/>
      </c>
      <c r="AP293" s="132" t="str">
        <f t="shared" si="94"/>
        <v/>
      </c>
      <c r="AQ293" s="132" t="str">
        <f t="shared" si="95"/>
        <v/>
      </c>
      <c r="AR293" s="135" t="str">
        <f t="shared" si="96"/>
        <v/>
      </c>
      <c r="AS293" s="135" t="str">
        <f t="shared" si="97"/>
        <v/>
      </c>
      <c r="AT293" s="135" t="str">
        <f t="shared" si="98"/>
        <v/>
      </c>
    </row>
    <row r="294" spans="1:46" s="260" customFormat="1" ht="13">
      <c r="A294" s="185" t="str">
        <f t="shared" si="82"/>
        <v/>
      </c>
      <c r="B294" s="258" t="str">
        <f t="shared" si="83"/>
        <v/>
      </c>
      <c r="C294" s="259"/>
      <c r="D294" s="185">
        <v>260</v>
      </c>
      <c r="E294" s="185" t="str">
        <f t="shared" si="84"/>
        <v/>
      </c>
      <c r="F294" s="6"/>
      <c r="G294" s="6"/>
      <c r="H294" s="6"/>
      <c r="I294" s="6"/>
      <c r="J294" s="5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85" t="str">
        <f t="shared" si="81"/>
        <v/>
      </c>
      <c r="W294" s="8"/>
      <c r="X294" s="6"/>
      <c r="Y294" s="336"/>
      <c r="Z294" s="6"/>
      <c r="AA294" s="6"/>
      <c r="AB294" s="6"/>
      <c r="AC294" s="261" t="str">
        <f t="shared" si="85"/>
        <v/>
      </c>
      <c r="AD294" s="28" t="str">
        <f t="shared" si="86"/>
        <v/>
      </c>
      <c r="AE294" s="26" t="str">
        <f>UPPER(IF($U294="","",IF(COUNTIF($AE$34:$AE293,$U294)&lt;1,$U294,"")))</f>
        <v/>
      </c>
      <c r="AF294" s="133" t="str">
        <f t="shared" si="87"/>
        <v/>
      </c>
      <c r="AG294" s="269"/>
      <c r="AH294" s="263" t="str">
        <f t="shared" si="88"/>
        <v/>
      </c>
      <c r="AI294" s="262" t="str">
        <f t="shared" si="89"/>
        <v/>
      </c>
      <c r="AK294" s="185"/>
      <c r="AL294" s="259" t="str">
        <f t="shared" si="90"/>
        <v/>
      </c>
      <c r="AM294" s="132" t="str">
        <f t="shared" si="91"/>
        <v/>
      </c>
      <c r="AN294" s="132" t="str">
        <f t="shared" si="92"/>
        <v/>
      </c>
      <c r="AO294" s="132" t="str">
        <f t="shared" si="93"/>
        <v/>
      </c>
      <c r="AP294" s="132" t="str">
        <f t="shared" si="94"/>
        <v/>
      </c>
      <c r="AQ294" s="132" t="str">
        <f t="shared" si="95"/>
        <v/>
      </c>
      <c r="AR294" s="135" t="str">
        <f t="shared" si="96"/>
        <v/>
      </c>
      <c r="AS294" s="135" t="str">
        <f t="shared" si="97"/>
        <v/>
      </c>
      <c r="AT294" s="135" t="str">
        <f t="shared" si="98"/>
        <v/>
      </c>
    </row>
    <row r="295" spans="1:46" s="260" customFormat="1" ht="13">
      <c r="A295" s="185" t="str">
        <f t="shared" si="82"/>
        <v/>
      </c>
      <c r="B295" s="258" t="str">
        <f t="shared" si="83"/>
        <v/>
      </c>
      <c r="C295" s="259"/>
      <c r="D295" s="185">
        <v>261</v>
      </c>
      <c r="E295" s="185" t="str">
        <f t="shared" si="84"/>
        <v/>
      </c>
      <c r="F295" s="6"/>
      <c r="G295" s="6"/>
      <c r="H295" s="6"/>
      <c r="I295" s="6"/>
      <c r="J295" s="5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85" t="str">
        <f t="shared" si="81"/>
        <v/>
      </c>
      <c r="W295" s="8"/>
      <c r="X295" s="6"/>
      <c r="Y295" s="336"/>
      <c r="Z295" s="6"/>
      <c r="AA295" s="6"/>
      <c r="AB295" s="6"/>
      <c r="AC295" s="261" t="str">
        <f t="shared" si="85"/>
        <v/>
      </c>
      <c r="AD295" s="28" t="str">
        <f t="shared" si="86"/>
        <v/>
      </c>
      <c r="AE295" s="26" t="str">
        <f>UPPER(IF($U295="","",IF(COUNTIF($AE$34:$AE294,$U295)&lt;1,$U295,"")))</f>
        <v/>
      </c>
      <c r="AF295" s="133" t="str">
        <f t="shared" si="87"/>
        <v/>
      </c>
      <c r="AG295" s="269"/>
      <c r="AH295" s="263" t="str">
        <f t="shared" si="88"/>
        <v/>
      </c>
      <c r="AI295" s="262" t="str">
        <f t="shared" si="89"/>
        <v/>
      </c>
      <c r="AK295" s="185"/>
      <c r="AL295" s="259" t="str">
        <f t="shared" si="90"/>
        <v/>
      </c>
      <c r="AM295" s="132" t="str">
        <f t="shared" si="91"/>
        <v/>
      </c>
      <c r="AN295" s="132" t="str">
        <f t="shared" si="92"/>
        <v/>
      </c>
      <c r="AO295" s="132" t="str">
        <f t="shared" si="93"/>
        <v/>
      </c>
      <c r="AP295" s="132" t="str">
        <f t="shared" si="94"/>
        <v/>
      </c>
      <c r="AQ295" s="132" t="str">
        <f t="shared" si="95"/>
        <v/>
      </c>
      <c r="AR295" s="135" t="str">
        <f t="shared" si="96"/>
        <v/>
      </c>
      <c r="AS295" s="135" t="str">
        <f t="shared" si="97"/>
        <v/>
      </c>
      <c r="AT295" s="135" t="str">
        <f t="shared" si="98"/>
        <v/>
      </c>
    </row>
    <row r="296" spans="1:46" s="260" customFormat="1" ht="13">
      <c r="A296" s="185" t="str">
        <f t="shared" si="82"/>
        <v/>
      </c>
      <c r="B296" s="258" t="str">
        <f t="shared" si="83"/>
        <v/>
      </c>
      <c r="C296" s="259"/>
      <c r="D296" s="185">
        <v>262</v>
      </c>
      <c r="E296" s="185" t="str">
        <f t="shared" si="84"/>
        <v/>
      </c>
      <c r="F296" s="6"/>
      <c r="G296" s="6"/>
      <c r="H296" s="6"/>
      <c r="I296" s="6"/>
      <c r="J296" s="5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85" t="str">
        <f t="shared" si="81"/>
        <v/>
      </c>
      <c r="W296" s="8"/>
      <c r="X296" s="6"/>
      <c r="Y296" s="336"/>
      <c r="Z296" s="6"/>
      <c r="AA296" s="6"/>
      <c r="AB296" s="6"/>
      <c r="AC296" s="261" t="str">
        <f t="shared" si="85"/>
        <v/>
      </c>
      <c r="AD296" s="28" t="str">
        <f t="shared" si="86"/>
        <v/>
      </c>
      <c r="AE296" s="26" t="str">
        <f>UPPER(IF($U296="","",IF(COUNTIF($AE$34:$AE295,$U296)&lt;1,$U296,"")))</f>
        <v/>
      </c>
      <c r="AF296" s="133" t="str">
        <f t="shared" si="87"/>
        <v/>
      </c>
      <c r="AG296" s="269"/>
      <c r="AH296" s="263" t="str">
        <f t="shared" si="88"/>
        <v/>
      </c>
      <c r="AI296" s="262" t="str">
        <f t="shared" si="89"/>
        <v/>
      </c>
      <c r="AK296" s="185"/>
      <c r="AL296" s="259" t="str">
        <f t="shared" si="90"/>
        <v/>
      </c>
      <c r="AM296" s="132" t="str">
        <f t="shared" si="91"/>
        <v/>
      </c>
      <c r="AN296" s="132" t="str">
        <f t="shared" si="92"/>
        <v/>
      </c>
      <c r="AO296" s="132" t="str">
        <f t="shared" si="93"/>
        <v/>
      </c>
      <c r="AP296" s="132" t="str">
        <f t="shared" si="94"/>
        <v/>
      </c>
      <c r="AQ296" s="132" t="str">
        <f t="shared" si="95"/>
        <v/>
      </c>
      <c r="AR296" s="135" t="str">
        <f t="shared" si="96"/>
        <v/>
      </c>
      <c r="AS296" s="135" t="str">
        <f t="shared" si="97"/>
        <v/>
      </c>
      <c r="AT296" s="135" t="str">
        <f t="shared" si="98"/>
        <v/>
      </c>
    </row>
    <row r="297" spans="1:46" s="260" customFormat="1" ht="13">
      <c r="A297" s="185" t="str">
        <f t="shared" si="82"/>
        <v/>
      </c>
      <c r="B297" s="258" t="str">
        <f t="shared" si="83"/>
        <v/>
      </c>
      <c r="C297" s="259"/>
      <c r="D297" s="185">
        <v>263</v>
      </c>
      <c r="E297" s="185" t="str">
        <f t="shared" si="84"/>
        <v/>
      </c>
      <c r="F297" s="6"/>
      <c r="G297" s="6"/>
      <c r="H297" s="6"/>
      <c r="I297" s="6"/>
      <c r="J297" s="5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85" t="str">
        <f t="shared" si="81"/>
        <v/>
      </c>
      <c r="W297" s="8"/>
      <c r="X297" s="6"/>
      <c r="Y297" s="336"/>
      <c r="Z297" s="6"/>
      <c r="AA297" s="6"/>
      <c r="AB297" s="6"/>
      <c r="AC297" s="261" t="str">
        <f t="shared" si="85"/>
        <v/>
      </c>
      <c r="AD297" s="28" t="str">
        <f t="shared" si="86"/>
        <v/>
      </c>
      <c r="AE297" s="26" t="str">
        <f>UPPER(IF($U297="","",IF(COUNTIF($AE$34:$AE296,$U297)&lt;1,$U297,"")))</f>
        <v/>
      </c>
      <c r="AF297" s="133" t="str">
        <f t="shared" si="87"/>
        <v/>
      </c>
      <c r="AG297" s="269"/>
      <c r="AH297" s="263" t="str">
        <f t="shared" si="88"/>
        <v/>
      </c>
      <c r="AI297" s="262" t="str">
        <f t="shared" si="89"/>
        <v/>
      </c>
      <c r="AK297" s="185"/>
      <c r="AL297" s="259" t="str">
        <f t="shared" si="90"/>
        <v/>
      </c>
      <c r="AM297" s="132" t="str">
        <f t="shared" si="91"/>
        <v/>
      </c>
      <c r="AN297" s="132" t="str">
        <f t="shared" si="92"/>
        <v/>
      </c>
      <c r="AO297" s="132" t="str">
        <f t="shared" si="93"/>
        <v/>
      </c>
      <c r="AP297" s="132" t="str">
        <f t="shared" si="94"/>
        <v/>
      </c>
      <c r="AQ297" s="132" t="str">
        <f t="shared" si="95"/>
        <v/>
      </c>
      <c r="AR297" s="135" t="str">
        <f t="shared" si="96"/>
        <v/>
      </c>
      <c r="AS297" s="135" t="str">
        <f t="shared" si="97"/>
        <v/>
      </c>
      <c r="AT297" s="135" t="str">
        <f t="shared" si="98"/>
        <v/>
      </c>
    </row>
    <row r="298" spans="1:46" s="260" customFormat="1" ht="13">
      <c r="A298" s="185" t="str">
        <f t="shared" si="82"/>
        <v/>
      </c>
      <c r="B298" s="258" t="str">
        <f t="shared" si="83"/>
        <v/>
      </c>
      <c r="C298" s="259"/>
      <c r="D298" s="185">
        <v>264</v>
      </c>
      <c r="E298" s="185" t="str">
        <f t="shared" si="84"/>
        <v/>
      </c>
      <c r="F298" s="6"/>
      <c r="G298" s="6"/>
      <c r="H298" s="6"/>
      <c r="I298" s="6"/>
      <c r="J298" s="5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85" t="str">
        <f t="shared" si="81"/>
        <v/>
      </c>
      <c r="W298" s="8"/>
      <c r="X298" s="6"/>
      <c r="Y298" s="336"/>
      <c r="Z298" s="6"/>
      <c r="AA298" s="6"/>
      <c r="AB298" s="6"/>
      <c r="AC298" s="261" t="str">
        <f t="shared" si="85"/>
        <v/>
      </c>
      <c r="AD298" s="28" t="str">
        <f t="shared" si="86"/>
        <v/>
      </c>
      <c r="AE298" s="26" t="str">
        <f>UPPER(IF($U298="","",IF(COUNTIF($AE$34:$AE297,$U298)&lt;1,$U298,"")))</f>
        <v/>
      </c>
      <c r="AF298" s="133" t="str">
        <f t="shared" si="87"/>
        <v/>
      </c>
      <c r="AG298" s="269"/>
      <c r="AH298" s="263" t="str">
        <f t="shared" si="88"/>
        <v/>
      </c>
      <c r="AI298" s="262" t="str">
        <f t="shared" si="89"/>
        <v/>
      </c>
      <c r="AK298" s="185"/>
      <c r="AL298" s="259" t="str">
        <f t="shared" si="90"/>
        <v/>
      </c>
      <c r="AM298" s="132" t="str">
        <f t="shared" si="91"/>
        <v/>
      </c>
      <c r="AN298" s="132" t="str">
        <f t="shared" si="92"/>
        <v/>
      </c>
      <c r="AO298" s="132" t="str">
        <f t="shared" si="93"/>
        <v/>
      </c>
      <c r="AP298" s="132" t="str">
        <f t="shared" si="94"/>
        <v/>
      </c>
      <c r="AQ298" s="132" t="str">
        <f t="shared" si="95"/>
        <v/>
      </c>
      <c r="AR298" s="135" t="str">
        <f t="shared" si="96"/>
        <v/>
      </c>
      <c r="AS298" s="135" t="str">
        <f t="shared" si="97"/>
        <v/>
      </c>
      <c r="AT298" s="135" t="str">
        <f t="shared" si="98"/>
        <v/>
      </c>
    </row>
    <row r="299" spans="1:46" s="260" customFormat="1" ht="13">
      <c r="A299" s="185" t="str">
        <f t="shared" si="82"/>
        <v/>
      </c>
      <c r="B299" s="258" t="str">
        <f t="shared" si="83"/>
        <v/>
      </c>
      <c r="C299" s="259"/>
      <c r="D299" s="185">
        <v>265</v>
      </c>
      <c r="E299" s="185" t="str">
        <f t="shared" si="84"/>
        <v/>
      </c>
      <c r="F299" s="6"/>
      <c r="G299" s="6"/>
      <c r="H299" s="6"/>
      <c r="I299" s="6"/>
      <c r="J299" s="5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85" t="str">
        <f t="shared" si="81"/>
        <v/>
      </c>
      <c r="W299" s="8"/>
      <c r="X299" s="6"/>
      <c r="Y299" s="336"/>
      <c r="Z299" s="6"/>
      <c r="AA299" s="6"/>
      <c r="AB299" s="6"/>
      <c r="AC299" s="261" t="str">
        <f t="shared" si="85"/>
        <v/>
      </c>
      <c r="AD299" s="28" t="str">
        <f t="shared" si="86"/>
        <v/>
      </c>
      <c r="AE299" s="26" t="str">
        <f>UPPER(IF($U299="","",IF(COUNTIF($AE$34:$AE298,$U299)&lt;1,$U299,"")))</f>
        <v/>
      </c>
      <c r="AF299" s="133" t="str">
        <f t="shared" si="87"/>
        <v/>
      </c>
      <c r="AG299" s="269"/>
      <c r="AH299" s="263" t="str">
        <f t="shared" si="88"/>
        <v/>
      </c>
      <c r="AI299" s="262" t="str">
        <f t="shared" si="89"/>
        <v/>
      </c>
      <c r="AK299" s="185"/>
      <c r="AL299" s="259" t="str">
        <f t="shared" si="90"/>
        <v/>
      </c>
      <c r="AM299" s="132" t="str">
        <f t="shared" si="91"/>
        <v/>
      </c>
      <c r="AN299" s="132" t="str">
        <f t="shared" si="92"/>
        <v/>
      </c>
      <c r="AO299" s="132" t="str">
        <f t="shared" si="93"/>
        <v/>
      </c>
      <c r="AP299" s="132" t="str">
        <f t="shared" si="94"/>
        <v/>
      </c>
      <c r="AQ299" s="132" t="str">
        <f t="shared" si="95"/>
        <v/>
      </c>
      <c r="AR299" s="135" t="str">
        <f t="shared" si="96"/>
        <v/>
      </c>
      <c r="AS299" s="135" t="str">
        <f t="shared" si="97"/>
        <v/>
      </c>
      <c r="AT299" s="135" t="str">
        <f t="shared" si="98"/>
        <v/>
      </c>
    </row>
    <row r="300" spans="1:46" s="260" customFormat="1" ht="13">
      <c r="A300" s="185" t="str">
        <f t="shared" si="82"/>
        <v/>
      </c>
      <c r="B300" s="258" t="str">
        <f t="shared" si="83"/>
        <v/>
      </c>
      <c r="C300" s="259"/>
      <c r="D300" s="185">
        <v>266</v>
      </c>
      <c r="E300" s="185" t="str">
        <f t="shared" si="84"/>
        <v/>
      </c>
      <c r="F300" s="6"/>
      <c r="G300" s="6"/>
      <c r="H300" s="6"/>
      <c r="I300" s="6"/>
      <c r="J300" s="5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85" t="str">
        <f t="shared" si="81"/>
        <v/>
      </c>
      <c r="W300" s="8"/>
      <c r="X300" s="6"/>
      <c r="Y300" s="336"/>
      <c r="Z300" s="6"/>
      <c r="AA300" s="6"/>
      <c r="AB300" s="6"/>
      <c r="AC300" s="261" t="str">
        <f t="shared" si="85"/>
        <v/>
      </c>
      <c r="AD300" s="28" t="str">
        <f t="shared" si="86"/>
        <v/>
      </c>
      <c r="AE300" s="26" t="str">
        <f>UPPER(IF($U300="","",IF(COUNTIF($AE$34:$AE299,$U300)&lt;1,$U300,"")))</f>
        <v/>
      </c>
      <c r="AF300" s="133" t="str">
        <f t="shared" si="87"/>
        <v/>
      </c>
      <c r="AG300" s="269"/>
      <c r="AH300" s="263" t="str">
        <f t="shared" si="88"/>
        <v/>
      </c>
      <c r="AI300" s="262" t="str">
        <f t="shared" si="89"/>
        <v/>
      </c>
      <c r="AK300" s="185"/>
      <c r="AL300" s="259" t="str">
        <f t="shared" si="90"/>
        <v/>
      </c>
      <c r="AM300" s="132" t="str">
        <f t="shared" si="91"/>
        <v/>
      </c>
      <c r="AN300" s="132" t="str">
        <f t="shared" si="92"/>
        <v/>
      </c>
      <c r="AO300" s="132" t="str">
        <f t="shared" si="93"/>
        <v/>
      </c>
      <c r="AP300" s="132" t="str">
        <f t="shared" si="94"/>
        <v/>
      </c>
      <c r="AQ300" s="132" t="str">
        <f t="shared" si="95"/>
        <v/>
      </c>
      <c r="AR300" s="135" t="str">
        <f t="shared" si="96"/>
        <v/>
      </c>
      <c r="AS300" s="135" t="str">
        <f t="shared" si="97"/>
        <v/>
      </c>
      <c r="AT300" s="135" t="str">
        <f t="shared" si="98"/>
        <v/>
      </c>
    </row>
    <row r="301" spans="1:46" s="260" customFormat="1" ht="13">
      <c r="A301" s="185" t="str">
        <f t="shared" si="82"/>
        <v/>
      </c>
      <c r="B301" s="258" t="str">
        <f t="shared" si="83"/>
        <v/>
      </c>
      <c r="C301" s="259"/>
      <c r="D301" s="185">
        <v>267</v>
      </c>
      <c r="E301" s="185" t="str">
        <f t="shared" si="84"/>
        <v/>
      </c>
      <c r="F301" s="6"/>
      <c r="G301" s="6"/>
      <c r="H301" s="6"/>
      <c r="I301" s="6"/>
      <c r="J301" s="5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85" t="str">
        <f t="shared" si="81"/>
        <v/>
      </c>
      <c r="W301" s="8"/>
      <c r="X301" s="6"/>
      <c r="Y301" s="336"/>
      <c r="Z301" s="6"/>
      <c r="AA301" s="6"/>
      <c r="AB301" s="6"/>
      <c r="AC301" s="261" t="str">
        <f t="shared" si="85"/>
        <v/>
      </c>
      <c r="AD301" s="28" t="str">
        <f t="shared" si="86"/>
        <v/>
      </c>
      <c r="AE301" s="26" t="str">
        <f>UPPER(IF($U301="","",IF(COUNTIF($AE$34:$AE300,$U301)&lt;1,$U301,"")))</f>
        <v/>
      </c>
      <c r="AF301" s="133" t="str">
        <f t="shared" si="87"/>
        <v/>
      </c>
      <c r="AG301" s="269"/>
      <c r="AH301" s="263" t="str">
        <f t="shared" si="88"/>
        <v/>
      </c>
      <c r="AI301" s="262" t="str">
        <f t="shared" si="89"/>
        <v/>
      </c>
      <c r="AK301" s="185"/>
      <c r="AL301" s="259" t="str">
        <f t="shared" si="90"/>
        <v/>
      </c>
      <c r="AM301" s="132" t="str">
        <f t="shared" si="91"/>
        <v/>
      </c>
      <c r="AN301" s="132" t="str">
        <f t="shared" si="92"/>
        <v/>
      </c>
      <c r="AO301" s="132" t="str">
        <f t="shared" si="93"/>
        <v/>
      </c>
      <c r="AP301" s="132" t="str">
        <f t="shared" si="94"/>
        <v/>
      </c>
      <c r="AQ301" s="132" t="str">
        <f t="shared" si="95"/>
        <v/>
      </c>
      <c r="AR301" s="135" t="str">
        <f t="shared" si="96"/>
        <v/>
      </c>
      <c r="AS301" s="135" t="str">
        <f t="shared" si="97"/>
        <v/>
      </c>
      <c r="AT301" s="135" t="str">
        <f t="shared" si="98"/>
        <v/>
      </c>
    </row>
    <row r="302" spans="1:46" s="260" customFormat="1" ht="13">
      <c r="A302" s="185" t="str">
        <f t="shared" si="82"/>
        <v/>
      </c>
      <c r="B302" s="258" t="str">
        <f t="shared" si="83"/>
        <v/>
      </c>
      <c r="C302" s="259"/>
      <c r="D302" s="185">
        <v>268</v>
      </c>
      <c r="E302" s="185" t="str">
        <f t="shared" si="84"/>
        <v/>
      </c>
      <c r="F302" s="6"/>
      <c r="G302" s="6"/>
      <c r="H302" s="6"/>
      <c r="I302" s="6"/>
      <c r="J302" s="5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85" t="str">
        <f t="shared" si="81"/>
        <v/>
      </c>
      <c r="W302" s="8"/>
      <c r="X302" s="6"/>
      <c r="Y302" s="336"/>
      <c r="Z302" s="6"/>
      <c r="AA302" s="6"/>
      <c r="AB302" s="6"/>
      <c r="AC302" s="261" t="str">
        <f t="shared" si="85"/>
        <v/>
      </c>
      <c r="AD302" s="28" t="str">
        <f t="shared" si="86"/>
        <v/>
      </c>
      <c r="AE302" s="26" t="str">
        <f>UPPER(IF($U302="","",IF(COUNTIF($AE$34:$AE301,$U302)&lt;1,$U302,"")))</f>
        <v/>
      </c>
      <c r="AF302" s="133" t="str">
        <f t="shared" si="87"/>
        <v/>
      </c>
      <c r="AG302" s="269"/>
      <c r="AH302" s="263" t="str">
        <f t="shared" si="88"/>
        <v/>
      </c>
      <c r="AI302" s="262" t="str">
        <f t="shared" si="89"/>
        <v/>
      </c>
      <c r="AK302" s="185"/>
      <c r="AL302" s="259" t="str">
        <f t="shared" si="90"/>
        <v/>
      </c>
      <c r="AM302" s="132" t="str">
        <f t="shared" si="91"/>
        <v/>
      </c>
      <c r="AN302" s="132" t="str">
        <f t="shared" si="92"/>
        <v/>
      </c>
      <c r="AO302" s="132" t="str">
        <f t="shared" si="93"/>
        <v/>
      </c>
      <c r="AP302" s="132" t="str">
        <f t="shared" si="94"/>
        <v/>
      </c>
      <c r="AQ302" s="132" t="str">
        <f t="shared" si="95"/>
        <v/>
      </c>
      <c r="AR302" s="135" t="str">
        <f t="shared" si="96"/>
        <v/>
      </c>
      <c r="AS302" s="135" t="str">
        <f t="shared" si="97"/>
        <v/>
      </c>
      <c r="AT302" s="135" t="str">
        <f t="shared" si="98"/>
        <v/>
      </c>
    </row>
    <row r="303" spans="1:46" s="260" customFormat="1" ht="13">
      <c r="A303" s="185" t="str">
        <f t="shared" si="82"/>
        <v/>
      </c>
      <c r="B303" s="258" t="str">
        <f t="shared" si="83"/>
        <v/>
      </c>
      <c r="C303" s="259"/>
      <c r="D303" s="185">
        <v>269</v>
      </c>
      <c r="E303" s="185" t="str">
        <f t="shared" si="84"/>
        <v/>
      </c>
      <c r="F303" s="6"/>
      <c r="G303" s="6"/>
      <c r="H303" s="6"/>
      <c r="I303" s="6"/>
      <c r="J303" s="5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85" t="str">
        <f t="shared" si="81"/>
        <v/>
      </c>
      <c r="W303" s="8"/>
      <c r="X303" s="6"/>
      <c r="Y303" s="336"/>
      <c r="Z303" s="6"/>
      <c r="AA303" s="6"/>
      <c r="AB303" s="6"/>
      <c r="AC303" s="261" t="str">
        <f t="shared" si="85"/>
        <v/>
      </c>
      <c r="AD303" s="28" t="str">
        <f t="shared" si="86"/>
        <v/>
      </c>
      <c r="AE303" s="26" t="str">
        <f>UPPER(IF($U303="","",IF(COUNTIF($AE$34:$AE302,$U303)&lt;1,$U303,"")))</f>
        <v/>
      </c>
      <c r="AF303" s="133" t="str">
        <f t="shared" si="87"/>
        <v/>
      </c>
      <c r="AG303" s="269"/>
      <c r="AH303" s="263" t="str">
        <f t="shared" si="88"/>
        <v/>
      </c>
      <c r="AI303" s="262" t="str">
        <f t="shared" si="89"/>
        <v/>
      </c>
      <c r="AK303" s="185"/>
      <c r="AL303" s="259" t="str">
        <f t="shared" si="90"/>
        <v/>
      </c>
      <c r="AM303" s="132" t="str">
        <f t="shared" si="91"/>
        <v/>
      </c>
      <c r="AN303" s="132" t="str">
        <f t="shared" si="92"/>
        <v/>
      </c>
      <c r="AO303" s="132" t="str">
        <f t="shared" si="93"/>
        <v/>
      </c>
      <c r="AP303" s="132" t="str">
        <f t="shared" si="94"/>
        <v/>
      </c>
      <c r="AQ303" s="132" t="str">
        <f t="shared" si="95"/>
        <v/>
      </c>
      <c r="AR303" s="135" t="str">
        <f t="shared" si="96"/>
        <v/>
      </c>
      <c r="AS303" s="135" t="str">
        <f t="shared" si="97"/>
        <v/>
      </c>
      <c r="AT303" s="135" t="str">
        <f t="shared" si="98"/>
        <v/>
      </c>
    </row>
    <row r="304" spans="1:46" s="260" customFormat="1" ht="13">
      <c r="A304" s="185" t="str">
        <f t="shared" si="82"/>
        <v/>
      </c>
      <c r="B304" s="258" t="str">
        <f t="shared" si="83"/>
        <v/>
      </c>
      <c r="C304" s="259"/>
      <c r="D304" s="185">
        <v>270</v>
      </c>
      <c r="E304" s="185" t="str">
        <f t="shared" si="84"/>
        <v/>
      </c>
      <c r="F304" s="6"/>
      <c r="G304" s="6"/>
      <c r="H304" s="6"/>
      <c r="I304" s="6"/>
      <c r="J304" s="5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85" t="str">
        <f t="shared" si="81"/>
        <v/>
      </c>
      <c r="W304" s="8"/>
      <c r="X304" s="6"/>
      <c r="Y304" s="336"/>
      <c r="Z304" s="6"/>
      <c r="AA304" s="6"/>
      <c r="AB304" s="6"/>
      <c r="AC304" s="261" t="str">
        <f t="shared" si="85"/>
        <v/>
      </c>
      <c r="AD304" s="28" t="str">
        <f t="shared" si="86"/>
        <v/>
      </c>
      <c r="AE304" s="26" t="str">
        <f>UPPER(IF($U304="","",IF(COUNTIF($AE$34:$AE303,$U304)&lt;1,$U304,"")))</f>
        <v/>
      </c>
      <c r="AF304" s="133" t="str">
        <f t="shared" si="87"/>
        <v/>
      </c>
      <c r="AG304" s="269"/>
      <c r="AH304" s="263" t="str">
        <f t="shared" si="88"/>
        <v/>
      </c>
      <c r="AI304" s="262" t="str">
        <f t="shared" si="89"/>
        <v/>
      </c>
      <c r="AK304" s="185"/>
      <c r="AL304" s="259" t="str">
        <f t="shared" si="90"/>
        <v/>
      </c>
      <c r="AM304" s="132" t="str">
        <f t="shared" si="91"/>
        <v/>
      </c>
      <c r="AN304" s="132" t="str">
        <f t="shared" si="92"/>
        <v/>
      </c>
      <c r="AO304" s="132" t="str">
        <f t="shared" si="93"/>
        <v/>
      </c>
      <c r="AP304" s="132" t="str">
        <f t="shared" si="94"/>
        <v/>
      </c>
      <c r="AQ304" s="132" t="str">
        <f t="shared" si="95"/>
        <v/>
      </c>
      <c r="AR304" s="135" t="str">
        <f t="shared" si="96"/>
        <v/>
      </c>
      <c r="AS304" s="135" t="str">
        <f t="shared" si="97"/>
        <v/>
      </c>
      <c r="AT304" s="135" t="str">
        <f t="shared" si="98"/>
        <v/>
      </c>
    </row>
    <row r="305" spans="1:46" s="260" customFormat="1" ht="13">
      <c r="A305" s="185" t="str">
        <f t="shared" si="82"/>
        <v/>
      </c>
      <c r="B305" s="258" t="str">
        <f t="shared" si="83"/>
        <v/>
      </c>
      <c r="C305" s="259"/>
      <c r="D305" s="185">
        <v>271</v>
      </c>
      <c r="E305" s="185" t="str">
        <f t="shared" si="84"/>
        <v/>
      </c>
      <c r="F305" s="6"/>
      <c r="G305" s="6"/>
      <c r="H305" s="6"/>
      <c r="I305" s="6"/>
      <c r="J305" s="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85" t="str">
        <f t="shared" si="81"/>
        <v/>
      </c>
      <c r="W305" s="8"/>
      <c r="X305" s="6"/>
      <c r="Y305" s="336"/>
      <c r="Z305" s="6"/>
      <c r="AA305" s="6"/>
      <c r="AB305" s="6"/>
      <c r="AC305" s="261" t="str">
        <f t="shared" si="85"/>
        <v/>
      </c>
      <c r="AD305" s="28" t="str">
        <f t="shared" si="86"/>
        <v/>
      </c>
      <c r="AE305" s="26" t="str">
        <f>UPPER(IF($U305="","",IF(COUNTIF($AE$34:$AE304,$U305)&lt;1,$U305,"")))</f>
        <v/>
      </c>
      <c r="AF305" s="133" t="str">
        <f t="shared" si="87"/>
        <v/>
      </c>
      <c r="AG305" s="269"/>
      <c r="AH305" s="263" t="str">
        <f t="shared" si="88"/>
        <v/>
      </c>
      <c r="AI305" s="262" t="str">
        <f t="shared" si="89"/>
        <v/>
      </c>
      <c r="AK305" s="185"/>
      <c r="AL305" s="259" t="str">
        <f t="shared" si="90"/>
        <v/>
      </c>
      <c r="AM305" s="132" t="str">
        <f t="shared" si="91"/>
        <v/>
      </c>
      <c r="AN305" s="132" t="str">
        <f t="shared" si="92"/>
        <v/>
      </c>
      <c r="AO305" s="132" t="str">
        <f t="shared" si="93"/>
        <v/>
      </c>
      <c r="AP305" s="132" t="str">
        <f t="shared" si="94"/>
        <v/>
      </c>
      <c r="AQ305" s="132" t="str">
        <f t="shared" si="95"/>
        <v/>
      </c>
      <c r="AR305" s="135" t="str">
        <f t="shared" si="96"/>
        <v/>
      </c>
      <c r="AS305" s="135" t="str">
        <f t="shared" si="97"/>
        <v/>
      </c>
      <c r="AT305" s="135" t="str">
        <f t="shared" si="98"/>
        <v/>
      </c>
    </row>
    <row r="306" spans="1:46" s="260" customFormat="1" ht="13">
      <c r="A306" s="185" t="str">
        <f t="shared" si="82"/>
        <v/>
      </c>
      <c r="B306" s="258" t="str">
        <f t="shared" si="83"/>
        <v/>
      </c>
      <c r="C306" s="259"/>
      <c r="D306" s="185">
        <v>272</v>
      </c>
      <c r="E306" s="185" t="str">
        <f t="shared" si="84"/>
        <v/>
      </c>
      <c r="F306" s="6"/>
      <c r="G306" s="6"/>
      <c r="H306" s="6"/>
      <c r="I306" s="6"/>
      <c r="J306" s="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85" t="str">
        <f t="shared" si="81"/>
        <v/>
      </c>
      <c r="W306" s="8"/>
      <c r="X306" s="6"/>
      <c r="Y306" s="336"/>
      <c r="Z306" s="6"/>
      <c r="AA306" s="6"/>
      <c r="AB306" s="6"/>
      <c r="AC306" s="261" t="str">
        <f t="shared" si="85"/>
        <v/>
      </c>
      <c r="AD306" s="28" t="str">
        <f t="shared" si="86"/>
        <v/>
      </c>
      <c r="AE306" s="26" t="str">
        <f>UPPER(IF($U306="","",IF(COUNTIF($AE$34:$AE305,$U306)&lt;1,$U306,"")))</f>
        <v/>
      </c>
      <c r="AF306" s="133" t="str">
        <f t="shared" si="87"/>
        <v/>
      </c>
      <c r="AG306" s="269"/>
      <c r="AH306" s="263" t="str">
        <f t="shared" si="88"/>
        <v/>
      </c>
      <c r="AI306" s="262" t="str">
        <f t="shared" si="89"/>
        <v/>
      </c>
      <c r="AK306" s="185"/>
      <c r="AL306" s="259" t="str">
        <f t="shared" si="90"/>
        <v/>
      </c>
      <c r="AM306" s="132" t="str">
        <f t="shared" si="91"/>
        <v/>
      </c>
      <c r="AN306" s="132" t="str">
        <f t="shared" si="92"/>
        <v/>
      </c>
      <c r="AO306" s="132" t="str">
        <f t="shared" si="93"/>
        <v/>
      </c>
      <c r="AP306" s="132" t="str">
        <f t="shared" si="94"/>
        <v/>
      </c>
      <c r="AQ306" s="132" t="str">
        <f t="shared" si="95"/>
        <v/>
      </c>
      <c r="AR306" s="135" t="str">
        <f t="shared" si="96"/>
        <v/>
      </c>
      <c r="AS306" s="135" t="str">
        <f t="shared" si="97"/>
        <v/>
      </c>
      <c r="AT306" s="135" t="str">
        <f t="shared" si="98"/>
        <v/>
      </c>
    </row>
    <row r="307" spans="1:46" s="260" customFormat="1" ht="13">
      <c r="A307" s="185" t="str">
        <f t="shared" si="82"/>
        <v/>
      </c>
      <c r="B307" s="258" t="str">
        <f t="shared" si="83"/>
        <v/>
      </c>
      <c r="C307" s="259"/>
      <c r="D307" s="185">
        <v>273</v>
      </c>
      <c r="E307" s="185" t="str">
        <f t="shared" si="84"/>
        <v/>
      </c>
      <c r="F307" s="6"/>
      <c r="G307" s="6"/>
      <c r="H307" s="6"/>
      <c r="I307" s="6"/>
      <c r="J307" s="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85" t="str">
        <f t="shared" si="81"/>
        <v/>
      </c>
      <c r="W307" s="8"/>
      <c r="X307" s="6"/>
      <c r="Y307" s="336"/>
      <c r="Z307" s="6"/>
      <c r="AA307" s="6"/>
      <c r="AB307" s="6"/>
      <c r="AC307" s="261" t="str">
        <f t="shared" si="85"/>
        <v/>
      </c>
      <c r="AD307" s="28" t="str">
        <f t="shared" si="86"/>
        <v/>
      </c>
      <c r="AE307" s="26" t="str">
        <f>UPPER(IF($U307="","",IF(COUNTIF($AE$34:$AE306,$U307)&lt;1,$U307,"")))</f>
        <v/>
      </c>
      <c r="AF307" s="133" t="str">
        <f t="shared" si="87"/>
        <v/>
      </c>
      <c r="AG307" s="269"/>
      <c r="AH307" s="263" t="str">
        <f t="shared" si="88"/>
        <v/>
      </c>
      <c r="AI307" s="262" t="str">
        <f t="shared" si="89"/>
        <v/>
      </c>
      <c r="AK307" s="185"/>
      <c r="AL307" s="259" t="str">
        <f t="shared" si="90"/>
        <v/>
      </c>
      <c r="AM307" s="132" t="str">
        <f t="shared" si="91"/>
        <v/>
      </c>
      <c r="AN307" s="132" t="str">
        <f t="shared" si="92"/>
        <v/>
      </c>
      <c r="AO307" s="132" t="str">
        <f t="shared" si="93"/>
        <v/>
      </c>
      <c r="AP307" s="132" t="str">
        <f t="shared" si="94"/>
        <v/>
      </c>
      <c r="AQ307" s="132" t="str">
        <f t="shared" si="95"/>
        <v/>
      </c>
      <c r="AR307" s="135" t="str">
        <f t="shared" si="96"/>
        <v/>
      </c>
      <c r="AS307" s="135" t="str">
        <f t="shared" si="97"/>
        <v/>
      </c>
      <c r="AT307" s="135" t="str">
        <f t="shared" si="98"/>
        <v/>
      </c>
    </row>
    <row r="308" spans="1:46" s="260" customFormat="1" ht="13">
      <c r="A308" s="185" t="str">
        <f t="shared" si="82"/>
        <v/>
      </c>
      <c r="B308" s="258" t="str">
        <f t="shared" si="83"/>
        <v/>
      </c>
      <c r="C308" s="259"/>
      <c r="D308" s="185">
        <v>274</v>
      </c>
      <c r="E308" s="185" t="str">
        <f t="shared" si="84"/>
        <v/>
      </c>
      <c r="F308" s="6"/>
      <c r="G308" s="6"/>
      <c r="H308" s="6"/>
      <c r="I308" s="6"/>
      <c r="J308" s="5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85" t="str">
        <f t="shared" si="81"/>
        <v/>
      </c>
      <c r="W308" s="8"/>
      <c r="X308" s="6"/>
      <c r="Y308" s="336"/>
      <c r="Z308" s="6"/>
      <c r="AA308" s="6"/>
      <c r="AB308" s="6"/>
      <c r="AC308" s="261" t="str">
        <f t="shared" si="85"/>
        <v/>
      </c>
      <c r="AD308" s="28" t="str">
        <f t="shared" si="86"/>
        <v/>
      </c>
      <c r="AE308" s="26" t="str">
        <f>UPPER(IF($U308="","",IF(COUNTIF($AE$34:$AE307,$U308)&lt;1,$U308,"")))</f>
        <v/>
      </c>
      <c r="AF308" s="133" t="str">
        <f t="shared" si="87"/>
        <v/>
      </c>
      <c r="AG308" s="269"/>
      <c r="AH308" s="263" t="str">
        <f t="shared" si="88"/>
        <v/>
      </c>
      <c r="AI308" s="262" t="str">
        <f t="shared" si="89"/>
        <v/>
      </c>
      <c r="AK308" s="185"/>
      <c r="AL308" s="259" t="str">
        <f t="shared" si="90"/>
        <v/>
      </c>
      <c r="AM308" s="132" t="str">
        <f t="shared" si="91"/>
        <v/>
      </c>
      <c r="AN308" s="132" t="str">
        <f t="shared" si="92"/>
        <v/>
      </c>
      <c r="AO308" s="132" t="str">
        <f t="shared" si="93"/>
        <v/>
      </c>
      <c r="AP308" s="132" t="str">
        <f t="shared" si="94"/>
        <v/>
      </c>
      <c r="AQ308" s="132" t="str">
        <f t="shared" si="95"/>
        <v/>
      </c>
      <c r="AR308" s="135" t="str">
        <f t="shared" si="96"/>
        <v/>
      </c>
      <c r="AS308" s="135" t="str">
        <f t="shared" si="97"/>
        <v/>
      </c>
      <c r="AT308" s="135" t="str">
        <f t="shared" si="98"/>
        <v/>
      </c>
    </row>
    <row r="309" spans="1:46" s="260" customFormat="1" ht="13">
      <c r="A309" s="185" t="str">
        <f t="shared" si="82"/>
        <v/>
      </c>
      <c r="B309" s="258" t="str">
        <f t="shared" si="83"/>
        <v/>
      </c>
      <c r="C309" s="259"/>
      <c r="D309" s="185">
        <v>275</v>
      </c>
      <c r="E309" s="185" t="str">
        <f t="shared" si="84"/>
        <v/>
      </c>
      <c r="F309" s="6"/>
      <c r="G309" s="6"/>
      <c r="H309" s="6"/>
      <c r="I309" s="6"/>
      <c r="J309" s="5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85" t="str">
        <f t="shared" si="81"/>
        <v/>
      </c>
      <c r="W309" s="8"/>
      <c r="X309" s="6"/>
      <c r="Y309" s="336"/>
      <c r="Z309" s="6"/>
      <c r="AA309" s="6"/>
      <c r="AB309" s="6"/>
      <c r="AC309" s="261" t="str">
        <f t="shared" si="85"/>
        <v/>
      </c>
      <c r="AD309" s="28" t="str">
        <f t="shared" si="86"/>
        <v/>
      </c>
      <c r="AE309" s="26" t="str">
        <f>UPPER(IF($U309="","",IF(COUNTIF($AE$34:$AE308,$U309)&lt;1,$U309,"")))</f>
        <v/>
      </c>
      <c r="AF309" s="133" t="str">
        <f t="shared" si="87"/>
        <v/>
      </c>
      <c r="AG309" s="269"/>
      <c r="AH309" s="263" t="str">
        <f t="shared" si="88"/>
        <v/>
      </c>
      <c r="AI309" s="262" t="str">
        <f t="shared" si="89"/>
        <v/>
      </c>
      <c r="AK309" s="185"/>
      <c r="AL309" s="259" t="str">
        <f t="shared" si="90"/>
        <v/>
      </c>
      <c r="AM309" s="132" t="str">
        <f t="shared" si="91"/>
        <v/>
      </c>
      <c r="AN309" s="132" t="str">
        <f t="shared" si="92"/>
        <v/>
      </c>
      <c r="AO309" s="132" t="str">
        <f t="shared" si="93"/>
        <v/>
      </c>
      <c r="AP309" s="132" t="str">
        <f t="shared" si="94"/>
        <v/>
      </c>
      <c r="AQ309" s="132" t="str">
        <f t="shared" si="95"/>
        <v/>
      </c>
      <c r="AR309" s="135" t="str">
        <f t="shared" si="96"/>
        <v/>
      </c>
      <c r="AS309" s="135" t="str">
        <f t="shared" si="97"/>
        <v/>
      </c>
      <c r="AT309" s="135" t="str">
        <f t="shared" si="98"/>
        <v/>
      </c>
    </row>
    <row r="310" spans="1:46" s="260" customFormat="1" ht="13">
      <c r="A310" s="185" t="str">
        <f t="shared" si="82"/>
        <v/>
      </c>
      <c r="B310" s="258" t="str">
        <f t="shared" si="83"/>
        <v/>
      </c>
      <c r="C310" s="259"/>
      <c r="D310" s="185">
        <v>276</v>
      </c>
      <c r="E310" s="185" t="str">
        <f t="shared" si="84"/>
        <v/>
      </c>
      <c r="F310" s="6"/>
      <c r="G310" s="6"/>
      <c r="H310" s="6"/>
      <c r="I310" s="6"/>
      <c r="J310" s="5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85" t="str">
        <f t="shared" si="81"/>
        <v/>
      </c>
      <c r="W310" s="8"/>
      <c r="X310" s="6"/>
      <c r="Y310" s="336"/>
      <c r="Z310" s="6"/>
      <c r="AA310" s="6"/>
      <c r="AB310" s="6"/>
      <c r="AC310" s="261" t="str">
        <f t="shared" si="85"/>
        <v/>
      </c>
      <c r="AD310" s="28" t="str">
        <f t="shared" si="86"/>
        <v/>
      </c>
      <c r="AE310" s="26" t="str">
        <f>UPPER(IF($U310="","",IF(COUNTIF($AE$34:$AE309,$U310)&lt;1,$U310,"")))</f>
        <v/>
      </c>
      <c r="AF310" s="133" t="str">
        <f t="shared" si="87"/>
        <v/>
      </c>
      <c r="AG310" s="269"/>
      <c r="AH310" s="263" t="str">
        <f t="shared" si="88"/>
        <v/>
      </c>
      <c r="AI310" s="262" t="str">
        <f t="shared" si="89"/>
        <v/>
      </c>
      <c r="AK310" s="185"/>
      <c r="AL310" s="259" t="str">
        <f t="shared" si="90"/>
        <v/>
      </c>
      <c r="AM310" s="132" t="str">
        <f t="shared" si="91"/>
        <v/>
      </c>
      <c r="AN310" s="132" t="str">
        <f t="shared" si="92"/>
        <v/>
      </c>
      <c r="AO310" s="132" t="str">
        <f t="shared" si="93"/>
        <v/>
      </c>
      <c r="AP310" s="132" t="str">
        <f t="shared" si="94"/>
        <v/>
      </c>
      <c r="AQ310" s="132" t="str">
        <f t="shared" si="95"/>
        <v/>
      </c>
      <c r="AR310" s="135" t="str">
        <f t="shared" si="96"/>
        <v/>
      </c>
      <c r="AS310" s="135" t="str">
        <f t="shared" si="97"/>
        <v/>
      </c>
      <c r="AT310" s="135" t="str">
        <f t="shared" si="98"/>
        <v/>
      </c>
    </row>
    <row r="311" spans="1:46" s="260" customFormat="1" ht="13">
      <c r="A311" s="185" t="str">
        <f t="shared" si="82"/>
        <v/>
      </c>
      <c r="B311" s="258" t="str">
        <f t="shared" si="83"/>
        <v/>
      </c>
      <c r="C311" s="259"/>
      <c r="D311" s="185">
        <v>277</v>
      </c>
      <c r="E311" s="185" t="str">
        <f t="shared" si="84"/>
        <v/>
      </c>
      <c r="F311" s="6"/>
      <c r="G311" s="6"/>
      <c r="H311" s="6"/>
      <c r="I311" s="6"/>
      <c r="J311" s="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85" t="str">
        <f t="shared" si="81"/>
        <v/>
      </c>
      <c r="W311" s="8"/>
      <c r="X311" s="6"/>
      <c r="Y311" s="336"/>
      <c r="Z311" s="6"/>
      <c r="AA311" s="6"/>
      <c r="AB311" s="6"/>
      <c r="AC311" s="261" t="str">
        <f t="shared" si="85"/>
        <v/>
      </c>
      <c r="AD311" s="28" t="str">
        <f t="shared" si="86"/>
        <v/>
      </c>
      <c r="AE311" s="26" t="str">
        <f>UPPER(IF($U311="","",IF(COUNTIF($AE$34:$AE310,$U311)&lt;1,$U311,"")))</f>
        <v/>
      </c>
      <c r="AF311" s="133" t="str">
        <f t="shared" si="87"/>
        <v/>
      </c>
      <c r="AG311" s="269"/>
      <c r="AH311" s="263" t="str">
        <f t="shared" si="88"/>
        <v/>
      </c>
      <c r="AI311" s="262" t="str">
        <f t="shared" si="89"/>
        <v/>
      </c>
      <c r="AK311" s="185"/>
      <c r="AL311" s="259" t="str">
        <f t="shared" si="90"/>
        <v/>
      </c>
      <c r="AM311" s="132" t="str">
        <f t="shared" si="91"/>
        <v/>
      </c>
      <c r="AN311" s="132" t="str">
        <f t="shared" si="92"/>
        <v/>
      </c>
      <c r="AO311" s="132" t="str">
        <f t="shared" si="93"/>
        <v/>
      </c>
      <c r="AP311" s="132" t="str">
        <f t="shared" si="94"/>
        <v/>
      </c>
      <c r="AQ311" s="132" t="str">
        <f t="shared" si="95"/>
        <v/>
      </c>
      <c r="AR311" s="135" t="str">
        <f t="shared" si="96"/>
        <v/>
      </c>
      <c r="AS311" s="135" t="str">
        <f t="shared" si="97"/>
        <v/>
      </c>
      <c r="AT311" s="135" t="str">
        <f t="shared" si="98"/>
        <v/>
      </c>
    </row>
    <row r="312" spans="1:46" s="260" customFormat="1" ht="13">
      <c r="A312" s="185" t="str">
        <f t="shared" si="82"/>
        <v/>
      </c>
      <c r="B312" s="258" t="str">
        <f t="shared" si="83"/>
        <v/>
      </c>
      <c r="C312" s="259"/>
      <c r="D312" s="185">
        <v>278</v>
      </c>
      <c r="E312" s="185" t="str">
        <f t="shared" si="84"/>
        <v/>
      </c>
      <c r="F312" s="6"/>
      <c r="G312" s="6"/>
      <c r="H312" s="6"/>
      <c r="I312" s="6"/>
      <c r="J312" s="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85" t="str">
        <f t="shared" si="81"/>
        <v/>
      </c>
      <c r="W312" s="8"/>
      <c r="X312" s="6"/>
      <c r="Y312" s="336"/>
      <c r="Z312" s="6"/>
      <c r="AA312" s="6"/>
      <c r="AB312" s="6"/>
      <c r="AC312" s="261" t="str">
        <f t="shared" si="85"/>
        <v/>
      </c>
      <c r="AD312" s="28" t="str">
        <f t="shared" si="86"/>
        <v/>
      </c>
      <c r="AE312" s="26" t="str">
        <f>UPPER(IF($U312="","",IF(COUNTIF($AE$34:$AE311,$U312)&lt;1,$U312,"")))</f>
        <v/>
      </c>
      <c r="AF312" s="133" t="str">
        <f t="shared" si="87"/>
        <v/>
      </c>
      <c r="AG312" s="269"/>
      <c r="AH312" s="263" t="str">
        <f t="shared" si="88"/>
        <v/>
      </c>
      <c r="AI312" s="262" t="str">
        <f t="shared" si="89"/>
        <v/>
      </c>
      <c r="AK312" s="185"/>
      <c r="AL312" s="259" t="str">
        <f t="shared" si="90"/>
        <v/>
      </c>
      <c r="AM312" s="132" t="str">
        <f t="shared" si="91"/>
        <v/>
      </c>
      <c r="AN312" s="132" t="str">
        <f t="shared" si="92"/>
        <v/>
      </c>
      <c r="AO312" s="132" t="str">
        <f t="shared" si="93"/>
        <v/>
      </c>
      <c r="AP312" s="132" t="str">
        <f t="shared" si="94"/>
        <v/>
      </c>
      <c r="AQ312" s="132" t="str">
        <f t="shared" si="95"/>
        <v/>
      </c>
      <c r="AR312" s="135" t="str">
        <f t="shared" si="96"/>
        <v/>
      </c>
      <c r="AS312" s="135" t="str">
        <f t="shared" si="97"/>
        <v/>
      </c>
      <c r="AT312" s="135" t="str">
        <f t="shared" si="98"/>
        <v/>
      </c>
    </row>
    <row r="313" spans="1:46" s="260" customFormat="1" ht="13">
      <c r="A313" s="185" t="str">
        <f t="shared" si="82"/>
        <v/>
      </c>
      <c r="B313" s="258" t="str">
        <f t="shared" si="83"/>
        <v/>
      </c>
      <c r="C313" s="259"/>
      <c r="D313" s="185">
        <v>279</v>
      </c>
      <c r="E313" s="185" t="str">
        <f t="shared" si="84"/>
        <v/>
      </c>
      <c r="F313" s="6"/>
      <c r="G313" s="6"/>
      <c r="H313" s="6"/>
      <c r="I313" s="6"/>
      <c r="J313" s="5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85" t="str">
        <f t="shared" si="81"/>
        <v/>
      </c>
      <c r="W313" s="8"/>
      <c r="X313" s="6"/>
      <c r="Y313" s="336"/>
      <c r="Z313" s="6"/>
      <c r="AA313" s="6"/>
      <c r="AB313" s="6"/>
      <c r="AC313" s="261" t="str">
        <f t="shared" si="85"/>
        <v/>
      </c>
      <c r="AD313" s="28" t="str">
        <f t="shared" si="86"/>
        <v/>
      </c>
      <c r="AE313" s="26" t="str">
        <f>UPPER(IF($U313="","",IF(COUNTIF($AE$34:$AE312,$U313)&lt;1,$U313,"")))</f>
        <v/>
      </c>
      <c r="AF313" s="133" t="str">
        <f t="shared" si="87"/>
        <v/>
      </c>
      <c r="AG313" s="269"/>
      <c r="AH313" s="263" t="str">
        <f t="shared" si="88"/>
        <v/>
      </c>
      <c r="AI313" s="262" t="str">
        <f t="shared" si="89"/>
        <v/>
      </c>
      <c r="AK313" s="185"/>
      <c r="AL313" s="259" t="str">
        <f t="shared" si="90"/>
        <v/>
      </c>
      <c r="AM313" s="132" t="str">
        <f t="shared" si="91"/>
        <v/>
      </c>
      <c r="AN313" s="132" t="str">
        <f t="shared" si="92"/>
        <v/>
      </c>
      <c r="AO313" s="132" t="str">
        <f t="shared" si="93"/>
        <v/>
      </c>
      <c r="AP313" s="132" t="str">
        <f t="shared" si="94"/>
        <v/>
      </c>
      <c r="AQ313" s="132" t="str">
        <f t="shared" si="95"/>
        <v/>
      </c>
      <c r="AR313" s="135" t="str">
        <f t="shared" si="96"/>
        <v/>
      </c>
      <c r="AS313" s="135" t="str">
        <f t="shared" si="97"/>
        <v/>
      </c>
      <c r="AT313" s="135" t="str">
        <f t="shared" si="98"/>
        <v/>
      </c>
    </row>
    <row r="314" spans="1:46" s="260" customFormat="1" ht="13">
      <c r="A314" s="185" t="str">
        <f t="shared" si="82"/>
        <v/>
      </c>
      <c r="B314" s="258" t="str">
        <f t="shared" si="83"/>
        <v/>
      </c>
      <c r="C314" s="259"/>
      <c r="D314" s="185">
        <v>280</v>
      </c>
      <c r="E314" s="185" t="str">
        <f t="shared" si="84"/>
        <v/>
      </c>
      <c r="F314" s="6"/>
      <c r="G314" s="6"/>
      <c r="H314" s="6"/>
      <c r="I314" s="6"/>
      <c r="J314" s="5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85" t="str">
        <f t="shared" si="81"/>
        <v/>
      </c>
      <c r="W314" s="8"/>
      <c r="X314" s="6"/>
      <c r="Y314" s="336"/>
      <c r="Z314" s="6"/>
      <c r="AA314" s="6"/>
      <c r="AB314" s="6"/>
      <c r="AC314" s="261" t="str">
        <f t="shared" si="85"/>
        <v/>
      </c>
      <c r="AD314" s="28" t="str">
        <f t="shared" si="86"/>
        <v/>
      </c>
      <c r="AE314" s="26" t="str">
        <f>UPPER(IF($U314="","",IF(COUNTIF($AE$34:$AE313,$U314)&lt;1,$U314,"")))</f>
        <v/>
      </c>
      <c r="AF314" s="133" t="str">
        <f t="shared" si="87"/>
        <v/>
      </c>
      <c r="AG314" s="269"/>
      <c r="AH314" s="263" t="str">
        <f t="shared" si="88"/>
        <v/>
      </c>
      <c r="AI314" s="262" t="str">
        <f t="shared" si="89"/>
        <v/>
      </c>
      <c r="AK314" s="185"/>
      <c r="AL314" s="259" t="str">
        <f t="shared" si="90"/>
        <v/>
      </c>
      <c r="AM314" s="132" t="str">
        <f t="shared" si="91"/>
        <v/>
      </c>
      <c r="AN314" s="132" t="str">
        <f t="shared" si="92"/>
        <v/>
      </c>
      <c r="AO314" s="132" t="str">
        <f t="shared" si="93"/>
        <v/>
      </c>
      <c r="AP314" s="132" t="str">
        <f t="shared" si="94"/>
        <v/>
      </c>
      <c r="AQ314" s="132" t="str">
        <f t="shared" si="95"/>
        <v/>
      </c>
      <c r="AR314" s="135" t="str">
        <f t="shared" si="96"/>
        <v/>
      </c>
      <c r="AS314" s="135" t="str">
        <f t="shared" si="97"/>
        <v/>
      </c>
      <c r="AT314" s="135" t="str">
        <f t="shared" si="98"/>
        <v/>
      </c>
    </row>
    <row r="315" spans="1:46" s="260" customFormat="1" ht="13">
      <c r="A315" s="185" t="str">
        <f t="shared" si="82"/>
        <v/>
      </c>
      <c r="B315" s="258" t="str">
        <f t="shared" si="83"/>
        <v/>
      </c>
      <c r="C315" s="259"/>
      <c r="D315" s="185">
        <v>281</v>
      </c>
      <c r="E315" s="185" t="str">
        <f t="shared" si="84"/>
        <v/>
      </c>
      <c r="F315" s="6"/>
      <c r="G315" s="6"/>
      <c r="H315" s="6"/>
      <c r="I315" s="6"/>
      <c r="J315" s="5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185" t="str">
        <f t="shared" si="81"/>
        <v/>
      </c>
      <c r="W315" s="8"/>
      <c r="X315" s="6"/>
      <c r="Y315" s="336"/>
      <c r="Z315" s="6"/>
      <c r="AA315" s="6"/>
      <c r="AB315" s="6"/>
      <c r="AC315" s="261" t="str">
        <f t="shared" si="85"/>
        <v/>
      </c>
      <c r="AD315" s="28" t="str">
        <f t="shared" si="86"/>
        <v/>
      </c>
      <c r="AE315" s="26" t="str">
        <f>UPPER(IF($U315="","",IF(COUNTIF($AE$34:$AE314,$U315)&lt;1,$U315,"")))</f>
        <v/>
      </c>
      <c r="AF315" s="133" t="str">
        <f t="shared" si="87"/>
        <v/>
      </c>
      <c r="AG315" s="269"/>
      <c r="AH315" s="263" t="str">
        <f t="shared" si="88"/>
        <v/>
      </c>
      <c r="AI315" s="262" t="str">
        <f t="shared" si="89"/>
        <v/>
      </c>
      <c r="AK315" s="185"/>
      <c r="AL315" s="259" t="str">
        <f t="shared" si="90"/>
        <v/>
      </c>
      <c r="AM315" s="132" t="str">
        <f t="shared" si="91"/>
        <v/>
      </c>
      <c r="AN315" s="132" t="str">
        <f t="shared" si="92"/>
        <v/>
      </c>
      <c r="AO315" s="132" t="str">
        <f t="shared" si="93"/>
        <v/>
      </c>
      <c r="AP315" s="132" t="str">
        <f t="shared" si="94"/>
        <v/>
      </c>
      <c r="AQ315" s="132" t="str">
        <f t="shared" si="95"/>
        <v/>
      </c>
      <c r="AR315" s="135" t="str">
        <f t="shared" si="96"/>
        <v/>
      </c>
      <c r="AS315" s="135" t="str">
        <f t="shared" si="97"/>
        <v/>
      </c>
      <c r="AT315" s="135" t="str">
        <f t="shared" si="98"/>
        <v/>
      </c>
    </row>
    <row r="316" spans="1:46" s="260" customFormat="1" ht="13">
      <c r="A316" s="185" t="str">
        <f t="shared" si="82"/>
        <v/>
      </c>
      <c r="B316" s="258" t="str">
        <f t="shared" si="83"/>
        <v/>
      </c>
      <c r="C316" s="259"/>
      <c r="D316" s="185">
        <v>282</v>
      </c>
      <c r="E316" s="185" t="str">
        <f t="shared" si="84"/>
        <v/>
      </c>
      <c r="F316" s="6"/>
      <c r="G316" s="6"/>
      <c r="H316" s="6"/>
      <c r="I316" s="6"/>
      <c r="J316" s="5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185" t="str">
        <f t="shared" si="81"/>
        <v/>
      </c>
      <c r="W316" s="8"/>
      <c r="X316" s="6"/>
      <c r="Y316" s="336"/>
      <c r="Z316" s="6"/>
      <c r="AA316" s="6"/>
      <c r="AB316" s="6"/>
      <c r="AC316" s="261" t="str">
        <f t="shared" si="85"/>
        <v/>
      </c>
      <c r="AD316" s="28" t="str">
        <f t="shared" si="86"/>
        <v/>
      </c>
      <c r="AE316" s="26" t="str">
        <f>UPPER(IF($U316="","",IF(COUNTIF($AE$34:$AE315,$U316)&lt;1,$U316,"")))</f>
        <v/>
      </c>
      <c r="AF316" s="133" t="str">
        <f t="shared" si="87"/>
        <v/>
      </c>
      <c r="AG316" s="269"/>
      <c r="AH316" s="263" t="str">
        <f t="shared" si="88"/>
        <v/>
      </c>
      <c r="AI316" s="262" t="str">
        <f t="shared" si="89"/>
        <v/>
      </c>
      <c r="AK316" s="185"/>
      <c r="AL316" s="259" t="str">
        <f t="shared" si="90"/>
        <v/>
      </c>
      <c r="AM316" s="132" t="str">
        <f t="shared" si="91"/>
        <v/>
      </c>
      <c r="AN316" s="132" t="str">
        <f t="shared" si="92"/>
        <v/>
      </c>
      <c r="AO316" s="132" t="str">
        <f t="shared" si="93"/>
        <v/>
      </c>
      <c r="AP316" s="132" t="str">
        <f t="shared" si="94"/>
        <v/>
      </c>
      <c r="AQ316" s="132" t="str">
        <f t="shared" si="95"/>
        <v/>
      </c>
      <c r="AR316" s="135" t="str">
        <f t="shared" si="96"/>
        <v/>
      </c>
      <c r="AS316" s="135" t="str">
        <f t="shared" si="97"/>
        <v/>
      </c>
      <c r="AT316" s="135" t="str">
        <f t="shared" si="98"/>
        <v/>
      </c>
    </row>
    <row r="317" spans="1:46" s="260" customFormat="1" ht="13">
      <c r="A317" s="185" t="str">
        <f t="shared" si="82"/>
        <v/>
      </c>
      <c r="B317" s="258" t="str">
        <f t="shared" si="83"/>
        <v/>
      </c>
      <c r="C317" s="259"/>
      <c r="D317" s="185">
        <v>283</v>
      </c>
      <c r="E317" s="185" t="str">
        <f t="shared" si="84"/>
        <v/>
      </c>
      <c r="F317" s="6"/>
      <c r="G317" s="6"/>
      <c r="H317" s="6"/>
      <c r="I317" s="6"/>
      <c r="J317" s="5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185" t="str">
        <f t="shared" si="81"/>
        <v/>
      </c>
      <c r="W317" s="8"/>
      <c r="X317" s="6"/>
      <c r="Y317" s="336"/>
      <c r="Z317" s="6"/>
      <c r="AA317" s="6"/>
      <c r="AB317" s="6"/>
      <c r="AC317" s="261" t="str">
        <f t="shared" si="85"/>
        <v/>
      </c>
      <c r="AD317" s="28" t="str">
        <f t="shared" si="86"/>
        <v/>
      </c>
      <c r="AE317" s="26" t="str">
        <f>UPPER(IF($U317="","",IF(COUNTIF($AE$34:$AE316,$U317)&lt;1,$U317,"")))</f>
        <v/>
      </c>
      <c r="AF317" s="133" t="str">
        <f t="shared" si="87"/>
        <v/>
      </c>
      <c r="AG317" s="269"/>
      <c r="AH317" s="263" t="str">
        <f t="shared" si="88"/>
        <v/>
      </c>
      <c r="AI317" s="262" t="str">
        <f t="shared" si="89"/>
        <v/>
      </c>
      <c r="AK317" s="185"/>
      <c r="AL317" s="259" t="str">
        <f t="shared" si="90"/>
        <v/>
      </c>
      <c r="AM317" s="132" t="str">
        <f t="shared" si="91"/>
        <v/>
      </c>
      <c r="AN317" s="132" t="str">
        <f t="shared" si="92"/>
        <v/>
      </c>
      <c r="AO317" s="132" t="str">
        <f t="shared" si="93"/>
        <v/>
      </c>
      <c r="AP317" s="132" t="str">
        <f t="shared" si="94"/>
        <v/>
      </c>
      <c r="AQ317" s="132" t="str">
        <f t="shared" si="95"/>
        <v/>
      </c>
      <c r="AR317" s="135" t="str">
        <f t="shared" si="96"/>
        <v/>
      </c>
      <c r="AS317" s="135" t="str">
        <f t="shared" si="97"/>
        <v/>
      </c>
      <c r="AT317" s="135" t="str">
        <f t="shared" si="98"/>
        <v/>
      </c>
    </row>
    <row r="318" spans="1:46" s="260" customFormat="1" ht="13">
      <c r="A318" s="185" t="str">
        <f t="shared" si="82"/>
        <v/>
      </c>
      <c r="B318" s="258" t="str">
        <f t="shared" si="83"/>
        <v/>
      </c>
      <c r="C318" s="259"/>
      <c r="D318" s="185">
        <v>284</v>
      </c>
      <c r="E318" s="185" t="str">
        <f t="shared" si="84"/>
        <v/>
      </c>
      <c r="F318" s="6"/>
      <c r="G318" s="6"/>
      <c r="H318" s="6"/>
      <c r="I318" s="6"/>
      <c r="J318" s="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185" t="str">
        <f t="shared" si="81"/>
        <v/>
      </c>
      <c r="W318" s="8"/>
      <c r="X318" s="6"/>
      <c r="Y318" s="336"/>
      <c r="Z318" s="6"/>
      <c r="AA318" s="6"/>
      <c r="AB318" s="6"/>
      <c r="AC318" s="261" t="str">
        <f t="shared" si="85"/>
        <v/>
      </c>
      <c r="AD318" s="28" t="str">
        <f t="shared" si="86"/>
        <v/>
      </c>
      <c r="AE318" s="26" t="str">
        <f>UPPER(IF($U318="","",IF(COUNTIF($AE$34:$AE317,$U318)&lt;1,$U318,"")))</f>
        <v/>
      </c>
      <c r="AF318" s="133" t="str">
        <f t="shared" si="87"/>
        <v/>
      </c>
      <c r="AG318" s="269"/>
      <c r="AH318" s="263" t="str">
        <f t="shared" si="88"/>
        <v/>
      </c>
      <c r="AI318" s="262" t="str">
        <f t="shared" si="89"/>
        <v/>
      </c>
      <c r="AK318" s="185"/>
      <c r="AL318" s="259" t="str">
        <f t="shared" si="90"/>
        <v/>
      </c>
      <c r="AM318" s="132" t="str">
        <f t="shared" si="91"/>
        <v/>
      </c>
      <c r="AN318" s="132" t="str">
        <f t="shared" si="92"/>
        <v/>
      </c>
      <c r="AO318" s="132" t="str">
        <f t="shared" si="93"/>
        <v/>
      </c>
      <c r="AP318" s="132" t="str">
        <f t="shared" si="94"/>
        <v/>
      </c>
      <c r="AQ318" s="132" t="str">
        <f t="shared" si="95"/>
        <v/>
      </c>
      <c r="AR318" s="135" t="str">
        <f t="shared" si="96"/>
        <v/>
      </c>
      <c r="AS318" s="135" t="str">
        <f t="shared" si="97"/>
        <v/>
      </c>
      <c r="AT318" s="135" t="str">
        <f t="shared" si="98"/>
        <v/>
      </c>
    </row>
    <row r="319" spans="1:46" s="260" customFormat="1" ht="13">
      <c r="A319" s="185" t="str">
        <f t="shared" si="82"/>
        <v/>
      </c>
      <c r="B319" s="258" t="str">
        <f t="shared" si="83"/>
        <v/>
      </c>
      <c r="C319" s="259"/>
      <c r="D319" s="185">
        <v>285</v>
      </c>
      <c r="E319" s="185" t="str">
        <f t="shared" si="84"/>
        <v/>
      </c>
      <c r="F319" s="6"/>
      <c r="G319" s="6"/>
      <c r="H319" s="6"/>
      <c r="I319" s="6"/>
      <c r="J319" s="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185" t="str">
        <f t="shared" si="81"/>
        <v/>
      </c>
      <c r="W319" s="8"/>
      <c r="X319" s="6"/>
      <c r="Y319" s="336"/>
      <c r="Z319" s="6"/>
      <c r="AA319" s="6"/>
      <c r="AB319" s="6"/>
      <c r="AC319" s="261" t="str">
        <f t="shared" si="85"/>
        <v/>
      </c>
      <c r="AD319" s="28" t="str">
        <f t="shared" si="86"/>
        <v/>
      </c>
      <c r="AE319" s="26" t="str">
        <f>UPPER(IF($U319="","",IF(COUNTIF($AE$34:$AE318,$U319)&lt;1,$U319,"")))</f>
        <v/>
      </c>
      <c r="AF319" s="133" t="str">
        <f t="shared" si="87"/>
        <v/>
      </c>
      <c r="AG319" s="269"/>
      <c r="AH319" s="263" t="str">
        <f t="shared" si="88"/>
        <v/>
      </c>
      <c r="AI319" s="262" t="str">
        <f t="shared" si="89"/>
        <v/>
      </c>
      <c r="AK319" s="185"/>
      <c r="AL319" s="259" t="str">
        <f t="shared" si="90"/>
        <v/>
      </c>
      <c r="AM319" s="132" t="str">
        <f t="shared" si="91"/>
        <v/>
      </c>
      <c r="AN319" s="132" t="str">
        <f t="shared" si="92"/>
        <v/>
      </c>
      <c r="AO319" s="132" t="str">
        <f t="shared" si="93"/>
        <v/>
      </c>
      <c r="AP319" s="132" t="str">
        <f t="shared" si="94"/>
        <v/>
      </c>
      <c r="AQ319" s="132" t="str">
        <f t="shared" si="95"/>
        <v/>
      </c>
      <c r="AR319" s="135" t="str">
        <f t="shared" si="96"/>
        <v/>
      </c>
      <c r="AS319" s="135" t="str">
        <f t="shared" si="97"/>
        <v/>
      </c>
      <c r="AT319" s="135" t="str">
        <f t="shared" si="98"/>
        <v/>
      </c>
    </row>
    <row r="320" spans="1:46" s="260" customFormat="1" ht="13">
      <c r="A320" s="185" t="str">
        <f t="shared" si="82"/>
        <v/>
      </c>
      <c r="B320" s="258" t="str">
        <f t="shared" si="83"/>
        <v/>
      </c>
      <c r="C320" s="259"/>
      <c r="D320" s="185">
        <v>286</v>
      </c>
      <c r="E320" s="185" t="str">
        <f t="shared" si="84"/>
        <v/>
      </c>
      <c r="F320" s="6"/>
      <c r="G320" s="6"/>
      <c r="H320" s="6"/>
      <c r="I320" s="6"/>
      <c r="J320" s="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185" t="str">
        <f t="shared" si="81"/>
        <v/>
      </c>
      <c r="W320" s="8"/>
      <c r="X320" s="6"/>
      <c r="Y320" s="336"/>
      <c r="Z320" s="6"/>
      <c r="AA320" s="6"/>
      <c r="AB320" s="6"/>
      <c r="AC320" s="261" t="str">
        <f t="shared" si="85"/>
        <v/>
      </c>
      <c r="AD320" s="28" t="str">
        <f t="shared" si="86"/>
        <v/>
      </c>
      <c r="AE320" s="26" t="str">
        <f>UPPER(IF($U320="","",IF(COUNTIF($AE$34:$AE319,$U320)&lt;1,$U320,"")))</f>
        <v/>
      </c>
      <c r="AF320" s="133" t="str">
        <f t="shared" si="87"/>
        <v/>
      </c>
      <c r="AG320" s="269"/>
      <c r="AH320" s="263" t="str">
        <f t="shared" si="88"/>
        <v/>
      </c>
      <c r="AI320" s="262" t="str">
        <f t="shared" si="89"/>
        <v/>
      </c>
      <c r="AK320" s="185"/>
      <c r="AL320" s="259" t="str">
        <f t="shared" si="90"/>
        <v/>
      </c>
      <c r="AM320" s="132" t="str">
        <f t="shared" si="91"/>
        <v/>
      </c>
      <c r="AN320" s="132" t="str">
        <f t="shared" si="92"/>
        <v/>
      </c>
      <c r="AO320" s="132" t="str">
        <f t="shared" si="93"/>
        <v/>
      </c>
      <c r="AP320" s="132" t="str">
        <f t="shared" si="94"/>
        <v/>
      </c>
      <c r="AQ320" s="132" t="str">
        <f t="shared" si="95"/>
        <v/>
      </c>
      <c r="AR320" s="135" t="str">
        <f t="shared" si="96"/>
        <v/>
      </c>
      <c r="AS320" s="135" t="str">
        <f t="shared" si="97"/>
        <v/>
      </c>
      <c r="AT320" s="135" t="str">
        <f t="shared" si="98"/>
        <v/>
      </c>
    </row>
    <row r="321" spans="1:46" s="260" customFormat="1" ht="13">
      <c r="A321" s="185" t="str">
        <f t="shared" si="82"/>
        <v/>
      </c>
      <c r="B321" s="258" t="str">
        <f t="shared" si="83"/>
        <v/>
      </c>
      <c r="C321" s="259"/>
      <c r="D321" s="185">
        <v>287</v>
      </c>
      <c r="E321" s="185" t="str">
        <f t="shared" si="84"/>
        <v/>
      </c>
      <c r="F321" s="6"/>
      <c r="G321" s="6"/>
      <c r="H321" s="6"/>
      <c r="I321" s="6"/>
      <c r="J321" s="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185" t="str">
        <f t="shared" si="81"/>
        <v/>
      </c>
      <c r="W321" s="8"/>
      <c r="X321" s="6"/>
      <c r="Y321" s="336"/>
      <c r="Z321" s="6"/>
      <c r="AA321" s="6"/>
      <c r="AB321" s="6"/>
      <c r="AC321" s="261" t="str">
        <f t="shared" si="85"/>
        <v/>
      </c>
      <c r="AD321" s="28" t="str">
        <f t="shared" si="86"/>
        <v/>
      </c>
      <c r="AE321" s="26" t="str">
        <f>UPPER(IF($U321="","",IF(COUNTIF($AE$34:$AE320,$U321)&lt;1,$U321,"")))</f>
        <v/>
      </c>
      <c r="AF321" s="133" t="str">
        <f t="shared" si="87"/>
        <v/>
      </c>
      <c r="AG321" s="269"/>
      <c r="AH321" s="263" t="str">
        <f t="shared" si="88"/>
        <v/>
      </c>
      <c r="AI321" s="262" t="str">
        <f t="shared" si="89"/>
        <v/>
      </c>
      <c r="AK321" s="185"/>
      <c r="AL321" s="259" t="str">
        <f t="shared" si="90"/>
        <v/>
      </c>
      <c r="AM321" s="132" t="str">
        <f t="shared" si="91"/>
        <v/>
      </c>
      <c r="AN321" s="132" t="str">
        <f t="shared" si="92"/>
        <v/>
      </c>
      <c r="AO321" s="132" t="str">
        <f t="shared" si="93"/>
        <v/>
      </c>
      <c r="AP321" s="132" t="str">
        <f t="shared" si="94"/>
        <v/>
      </c>
      <c r="AQ321" s="132" t="str">
        <f t="shared" si="95"/>
        <v/>
      </c>
      <c r="AR321" s="135" t="str">
        <f t="shared" si="96"/>
        <v/>
      </c>
      <c r="AS321" s="135" t="str">
        <f t="shared" si="97"/>
        <v/>
      </c>
      <c r="AT321" s="135" t="str">
        <f t="shared" si="98"/>
        <v/>
      </c>
    </row>
    <row r="322" spans="1:46" s="260" customFormat="1" ht="13">
      <c r="A322" s="185" t="str">
        <f t="shared" si="82"/>
        <v/>
      </c>
      <c r="B322" s="258" t="str">
        <f t="shared" si="83"/>
        <v/>
      </c>
      <c r="C322" s="259"/>
      <c r="D322" s="185">
        <v>288</v>
      </c>
      <c r="E322" s="185" t="str">
        <f t="shared" si="84"/>
        <v/>
      </c>
      <c r="F322" s="6"/>
      <c r="G322" s="6"/>
      <c r="H322" s="6"/>
      <c r="I322" s="6"/>
      <c r="J322" s="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185" t="str">
        <f t="shared" si="81"/>
        <v/>
      </c>
      <c r="W322" s="8"/>
      <c r="X322" s="6"/>
      <c r="Y322" s="336"/>
      <c r="Z322" s="6"/>
      <c r="AA322" s="6"/>
      <c r="AB322" s="6"/>
      <c r="AC322" s="261" t="str">
        <f t="shared" si="85"/>
        <v/>
      </c>
      <c r="AD322" s="28" t="str">
        <f t="shared" si="86"/>
        <v/>
      </c>
      <c r="AE322" s="26" t="str">
        <f>UPPER(IF($U322="","",IF(COUNTIF($AE$34:$AE321,$U322)&lt;1,$U322,"")))</f>
        <v/>
      </c>
      <c r="AF322" s="133" t="str">
        <f t="shared" si="87"/>
        <v/>
      </c>
      <c r="AG322" s="269"/>
      <c r="AH322" s="263" t="str">
        <f t="shared" si="88"/>
        <v/>
      </c>
      <c r="AI322" s="262" t="str">
        <f t="shared" si="89"/>
        <v/>
      </c>
      <c r="AK322" s="185"/>
      <c r="AL322" s="259" t="str">
        <f t="shared" si="90"/>
        <v/>
      </c>
      <c r="AM322" s="132" t="str">
        <f t="shared" si="91"/>
        <v/>
      </c>
      <c r="AN322" s="132" t="str">
        <f t="shared" si="92"/>
        <v/>
      </c>
      <c r="AO322" s="132" t="str">
        <f t="shared" si="93"/>
        <v/>
      </c>
      <c r="AP322" s="132" t="str">
        <f t="shared" si="94"/>
        <v/>
      </c>
      <c r="AQ322" s="132" t="str">
        <f t="shared" si="95"/>
        <v/>
      </c>
      <c r="AR322" s="135" t="str">
        <f t="shared" si="96"/>
        <v/>
      </c>
      <c r="AS322" s="135" t="str">
        <f t="shared" si="97"/>
        <v/>
      </c>
      <c r="AT322" s="135" t="str">
        <f t="shared" si="98"/>
        <v/>
      </c>
    </row>
    <row r="323" spans="1:46" s="260" customFormat="1" ht="13">
      <c r="A323" s="185" t="str">
        <f t="shared" si="82"/>
        <v/>
      </c>
      <c r="B323" s="258" t="str">
        <f t="shared" si="83"/>
        <v/>
      </c>
      <c r="C323" s="259"/>
      <c r="D323" s="185">
        <v>289</v>
      </c>
      <c r="E323" s="185" t="str">
        <f t="shared" si="84"/>
        <v/>
      </c>
      <c r="F323" s="6"/>
      <c r="G323" s="6"/>
      <c r="H323" s="6"/>
      <c r="I323" s="6"/>
      <c r="J323" s="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185" t="str">
        <f t="shared" si="81"/>
        <v/>
      </c>
      <c r="W323" s="8"/>
      <c r="X323" s="6"/>
      <c r="Y323" s="336"/>
      <c r="Z323" s="6"/>
      <c r="AA323" s="6"/>
      <c r="AB323" s="6"/>
      <c r="AC323" s="261" t="str">
        <f t="shared" si="85"/>
        <v/>
      </c>
      <c r="AD323" s="28" t="str">
        <f t="shared" si="86"/>
        <v/>
      </c>
      <c r="AE323" s="26" t="str">
        <f>UPPER(IF($U323="","",IF(COUNTIF($AE$34:$AE322,$U323)&lt;1,$U323,"")))</f>
        <v/>
      </c>
      <c r="AF323" s="133" t="str">
        <f t="shared" si="87"/>
        <v/>
      </c>
      <c r="AG323" s="269"/>
      <c r="AH323" s="263" t="str">
        <f t="shared" si="88"/>
        <v/>
      </c>
      <c r="AI323" s="262" t="str">
        <f t="shared" si="89"/>
        <v/>
      </c>
      <c r="AK323" s="185"/>
      <c r="AL323" s="259" t="str">
        <f t="shared" si="90"/>
        <v/>
      </c>
      <c r="AM323" s="132" t="str">
        <f t="shared" si="91"/>
        <v/>
      </c>
      <c r="AN323" s="132" t="str">
        <f t="shared" si="92"/>
        <v/>
      </c>
      <c r="AO323" s="132" t="str">
        <f t="shared" si="93"/>
        <v/>
      </c>
      <c r="AP323" s="132" t="str">
        <f t="shared" si="94"/>
        <v/>
      </c>
      <c r="AQ323" s="132" t="str">
        <f t="shared" si="95"/>
        <v/>
      </c>
      <c r="AR323" s="135" t="str">
        <f t="shared" si="96"/>
        <v/>
      </c>
      <c r="AS323" s="135" t="str">
        <f t="shared" si="97"/>
        <v/>
      </c>
      <c r="AT323" s="135" t="str">
        <f t="shared" si="98"/>
        <v/>
      </c>
    </row>
    <row r="324" spans="1:46" s="260" customFormat="1" ht="13">
      <c r="A324" s="185" t="str">
        <f t="shared" si="82"/>
        <v/>
      </c>
      <c r="B324" s="258" t="str">
        <f t="shared" si="83"/>
        <v/>
      </c>
      <c r="C324" s="259"/>
      <c r="D324" s="185">
        <v>290</v>
      </c>
      <c r="E324" s="185" t="str">
        <f t="shared" si="84"/>
        <v/>
      </c>
      <c r="F324" s="6"/>
      <c r="G324" s="6"/>
      <c r="H324" s="6"/>
      <c r="I324" s="6"/>
      <c r="J324" s="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185" t="str">
        <f t="shared" si="81"/>
        <v/>
      </c>
      <c r="W324" s="8"/>
      <c r="X324" s="6"/>
      <c r="Y324" s="336"/>
      <c r="Z324" s="6"/>
      <c r="AA324" s="6"/>
      <c r="AB324" s="6"/>
      <c r="AC324" s="261" t="str">
        <f t="shared" si="85"/>
        <v/>
      </c>
      <c r="AD324" s="28" t="str">
        <f t="shared" si="86"/>
        <v/>
      </c>
      <c r="AE324" s="26" t="str">
        <f>UPPER(IF($U324="","",IF(COUNTIF($AE$34:$AE323,$U324)&lt;1,$U324,"")))</f>
        <v/>
      </c>
      <c r="AF324" s="133" t="str">
        <f t="shared" si="87"/>
        <v/>
      </c>
      <c r="AG324" s="269"/>
      <c r="AH324" s="263" t="str">
        <f t="shared" si="88"/>
        <v/>
      </c>
      <c r="AI324" s="262" t="str">
        <f t="shared" si="89"/>
        <v/>
      </c>
      <c r="AK324" s="185"/>
      <c r="AL324" s="259" t="str">
        <f t="shared" si="90"/>
        <v/>
      </c>
      <c r="AM324" s="132" t="str">
        <f t="shared" si="91"/>
        <v/>
      </c>
      <c r="AN324" s="132" t="str">
        <f t="shared" si="92"/>
        <v/>
      </c>
      <c r="AO324" s="132" t="str">
        <f t="shared" si="93"/>
        <v/>
      </c>
      <c r="AP324" s="132" t="str">
        <f t="shared" si="94"/>
        <v/>
      </c>
      <c r="AQ324" s="132" t="str">
        <f t="shared" si="95"/>
        <v/>
      </c>
      <c r="AR324" s="135" t="str">
        <f t="shared" si="96"/>
        <v/>
      </c>
      <c r="AS324" s="135" t="str">
        <f t="shared" si="97"/>
        <v/>
      </c>
      <c r="AT324" s="135" t="str">
        <f t="shared" si="98"/>
        <v/>
      </c>
    </row>
    <row r="325" spans="1:46" s="260" customFormat="1" ht="13">
      <c r="A325" s="185" t="str">
        <f t="shared" si="82"/>
        <v/>
      </c>
      <c r="B325" s="258" t="str">
        <f t="shared" si="83"/>
        <v/>
      </c>
      <c r="C325" s="259"/>
      <c r="D325" s="185">
        <v>291</v>
      </c>
      <c r="E325" s="185" t="str">
        <f t="shared" si="84"/>
        <v/>
      </c>
      <c r="F325" s="6"/>
      <c r="G325" s="6"/>
      <c r="H325" s="6"/>
      <c r="I325" s="6"/>
      <c r="J325" s="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185" t="str">
        <f t="shared" si="81"/>
        <v/>
      </c>
      <c r="W325" s="8"/>
      <c r="X325" s="6"/>
      <c r="Y325" s="336"/>
      <c r="Z325" s="6"/>
      <c r="AA325" s="6"/>
      <c r="AB325" s="6"/>
      <c r="AC325" s="261" t="str">
        <f t="shared" si="85"/>
        <v/>
      </c>
      <c r="AD325" s="28" t="str">
        <f t="shared" si="86"/>
        <v/>
      </c>
      <c r="AE325" s="26" t="str">
        <f>UPPER(IF($U325="","",IF(COUNTIF($AE$34:$AE324,$U325)&lt;1,$U325,"")))</f>
        <v/>
      </c>
      <c r="AF325" s="133" t="str">
        <f t="shared" si="87"/>
        <v/>
      </c>
      <c r="AG325" s="269"/>
      <c r="AH325" s="263" t="str">
        <f t="shared" si="88"/>
        <v/>
      </c>
      <c r="AI325" s="262" t="str">
        <f t="shared" si="89"/>
        <v/>
      </c>
      <c r="AK325" s="185"/>
      <c r="AL325" s="259" t="str">
        <f t="shared" si="90"/>
        <v/>
      </c>
      <c r="AM325" s="132" t="str">
        <f t="shared" si="91"/>
        <v/>
      </c>
      <c r="AN325" s="132" t="str">
        <f t="shared" si="92"/>
        <v/>
      </c>
      <c r="AO325" s="132" t="str">
        <f t="shared" si="93"/>
        <v/>
      </c>
      <c r="AP325" s="132" t="str">
        <f t="shared" si="94"/>
        <v/>
      </c>
      <c r="AQ325" s="132" t="str">
        <f t="shared" si="95"/>
        <v/>
      </c>
      <c r="AR325" s="135" t="str">
        <f t="shared" si="96"/>
        <v/>
      </c>
      <c r="AS325" s="135" t="str">
        <f t="shared" si="97"/>
        <v/>
      </c>
      <c r="AT325" s="135" t="str">
        <f t="shared" si="98"/>
        <v/>
      </c>
    </row>
    <row r="326" spans="1:46" s="260" customFormat="1" ht="13">
      <c r="A326" s="185" t="str">
        <f t="shared" si="82"/>
        <v/>
      </c>
      <c r="B326" s="258" t="str">
        <f t="shared" si="83"/>
        <v/>
      </c>
      <c r="C326" s="259"/>
      <c r="D326" s="185">
        <v>292</v>
      </c>
      <c r="E326" s="185" t="str">
        <f t="shared" si="84"/>
        <v/>
      </c>
      <c r="F326" s="6"/>
      <c r="G326" s="6"/>
      <c r="H326" s="6"/>
      <c r="I326" s="6"/>
      <c r="J326" s="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185" t="str">
        <f t="shared" si="81"/>
        <v/>
      </c>
      <c r="W326" s="8"/>
      <c r="X326" s="6"/>
      <c r="Y326" s="336"/>
      <c r="Z326" s="6"/>
      <c r="AA326" s="6"/>
      <c r="AB326" s="6"/>
      <c r="AC326" s="261" t="str">
        <f t="shared" si="85"/>
        <v/>
      </c>
      <c r="AD326" s="28" t="str">
        <f t="shared" si="86"/>
        <v/>
      </c>
      <c r="AE326" s="26" t="str">
        <f>UPPER(IF($U326="","",IF(COUNTIF($AE$34:$AE325,$U326)&lt;1,$U326,"")))</f>
        <v/>
      </c>
      <c r="AF326" s="133" t="str">
        <f t="shared" si="87"/>
        <v/>
      </c>
      <c r="AG326" s="269"/>
      <c r="AH326" s="263" t="str">
        <f t="shared" si="88"/>
        <v/>
      </c>
      <c r="AI326" s="262" t="str">
        <f t="shared" si="89"/>
        <v/>
      </c>
      <c r="AK326" s="185"/>
      <c r="AL326" s="259" t="str">
        <f t="shared" si="90"/>
        <v/>
      </c>
      <c r="AM326" s="132" t="str">
        <f t="shared" si="91"/>
        <v/>
      </c>
      <c r="AN326" s="132" t="str">
        <f t="shared" si="92"/>
        <v/>
      </c>
      <c r="AO326" s="132" t="str">
        <f t="shared" si="93"/>
        <v/>
      </c>
      <c r="AP326" s="132" t="str">
        <f t="shared" si="94"/>
        <v/>
      </c>
      <c r="AQ326" s="132" t="str">
        <f t="shared" si="95"/>
        <v/>
      </c>
      <c r="AR326" s="135" t="str">
        <f t="shared" si="96"/>
        <v/>
      </c>
      <c r="AS326" s="135" t="str">
        <f t="shared" si="97"/>
        <v/>
      </c>
      <c r="AT326" s="135" t="str">
        <f t="shared" si="98"/>
        <v/>
      </c>
    </row>
    <row r="327" spans="1:46" s="260" customFormat="1" ht="13">
      <c r="A327" s="185" t="str">
        <f t="shared" si="82"/>
        <v/>
      </c>
      <c r="B327" s="258" t="str">
        <f t="shared" si="83"/>
        <v/>
      </c>
      <c r="C327" s="259"/>
      <c r="D327" s="185">
        <v>293</v>
      </c>
      <c r="E327" s="185" t="str">
        <f t="shared" si="84"/>
        <v/>
      </c>
      <c r="F327" s="6"/>
      <c r="G327" s="6"/>
      <c r="H327" s="6"/>
      <c r="I327" s="6"/>
      <c r="J327" s="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185" t="str">
        <f t="shared" si="81"/>
        <v/>
      </c>
      <c r="W327" s="8"/>
      <c r="AC327" s="261" t="str">
        <f t="shared" si="85"/>
        <v/>
      </c>
      <c r="AD327" s="28" t="str">
        <f t="shared" si="86"/>
        <v/>
      </c>
      <c r="AE327" s="26" t="str">
        <f>UPPER(IF($U327="","",IF(COUNTIF($AE$34:$AE326,$U327)&lt;1,$U327,"")))</f>
        <v/>
      </c>
      <c r="AF327" s="133" t="str">
        <f t="shared" si="87"/>
        <v/>
      </c>
      <c r="AG327" s="269"/>
      <c r="AH327" s="263" t="str">
        <f t="shared" si="88"/>
        <v/>
      </c>
      <c r="AI327" s="262" t="str">
        <f t="shared" si="89"/>
        <v/>
      </c>
      <c r="AK327" s="185"/>
      <c r="AL327" s="259" t="str">
        <f t="shared" si="90"/>
        <v/>
      </c>
      <c r="AM327" s="132" t="str">
        <f t="shared" si="91"/>
        <v/>
      </c>
      <c r="AN327" s="132" t="str">
        <f t="shared" si="92"/>
        <v/>
      </c>
      <c r="AO327" s="132" t="str">
        <f t="shared" si="93"/>
        <v/>
      </c>
      <c r="AP327" s="132" t="str">
        <f t="shared" si="94"/>
        <v/>
      </c>
      <c r="AQ327" s="132" t="str">
        <f t="shared" si="95"/>
        <v/>
      </c>
      <c r="AR327" s="135" t="str">
        <f>IF(Z328="","",UPPER(Z328))</f>
        <v/>
      </c>
      <c r="AS327" s="135" t="str">
        <f>IF(AA328="","",UPPER(AA328))</f>
        <v/>
      </c>
      <c r="AT327" s="135" t="str">
        <f t="shared" si="98"/>
        <v/>
      </c>
    </row>
    <row r="328" spans="1:46" s="260" customFormat="1" ht="13">
      <c r="A328" s="185" t="str">
        <f t="shared" si="82"/>
        <v/>
      </c>
      <c r="B328" s="258" t="str">
        <f t="shared" si="83"/>
        <v/>
      </c>
      <c r="C328" s="259"/>
      <c r="D328" s="185">
        <v>294</v>
      </c>
      <c r="E328" s="185" t="str">
        <f t="shared" si="84"/>
        <v/>
      </c>
      <c r="F328" s="6"/>
      <c r="G328" s="6"/>
      <c r="H328" s="6"/>
      <c r="I328" s="6"/>
      <c r="J328" s="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185" t="str">
        <f t="shared" si="81"/>
        <v/>
      </c>
      <c r="W328" s="8"/>
      <c r="X328" s="6"/>
      <c r="Y328" s="336"/>
      <c r="Z328" s="6"/>
      <c r="AA328" s="6"/>
      <c r="AB328" s="6"/>
      <c r="AC328" s="261" t="str">
        <f t="shared" si="85"/>
        <v/>
      </c>
      <c r="AD328" s="28" t="str">
        <f t="shared" si="86"/>
        <v/>
      </c>
      <c r="AE328" s="26" t="str">
        <f>UPPER(IF($U328="","",IF(COUNTIF($AE$34:$AE327,$U328)&lt;1,$U328,"")))</f>
        <v/>
      </c>
      <c r="AF328" s="133" t="str">
        <f t="shared" si="87"/>
        <v/>
      </c>
      <c r="AG328" s="269"/>
      <c r="AH328" s="263" t="str">
        <f t="shared" si="88"/>
        <v/>
      </c>
      <c r="AI328" s="262" t="str">
        <f t="shared" si="89"/>
        <v/>
      </c>
      <c r="AK328" s="185"/>
      <c r="AL328" s="259" t="str">
        <f t="shared" si="90"/>
        <v/>
      </c>
      <c r="AM328" s="132" t="str">
        <f t="shared" si="91"/>
        <v/>
      </c>
      <c r="AN328" s="132" t="str">
        <f t="shared" si="92"/>
        <v/>
      </c>
      <c r="AO328" s="132" t="str">
        <f t="shared" si="93"/>
        <v/>
      </c>
      <c r="AP328" s="132" t="str">
        <f t="shared" si="94"/>
        <v/>
      </c>
      <c r="AQ328" s="132" t="str">
        <f t="shared" si="95"/>
        <v/>
      </c>
      <c r="AR328" s="135" t="e">
        <f>IF(#REF!="","",UPPER(#REF!))</f>
        <v>#REF!</v>
      </c>
      <c r="AS328" s="135" t="e">
        <f>IF(#REF!="","",UPPER(#REF!))</f>
        <v>#REF!</v>
      </c>
      <c r="AT328" s="135" t="str">
        <f t="shared" si="98"/>
        <v/>
      </c>
    </row>
    <row r="329" spans="1:46" s="260" customFormat="1" ht="13">
      <c r="A329" s="185" t="str">
        <f t="shared" si="82"/>
        <v/>
      </c>
      <c r="B329" s="258" t="str">
        <f t="shared" si="83"/>
        <v/>
      </c>
      <c r="C329" s="259"/>
      <c r="D329" s="185">
        <v>295</v>
      </c>
      <c r="E329" s="185" t="str">
        <f t="shared" si="84"/>
        <v/>
      </c>
      <c r="F329" s="6"/>
      <c r="G329" s="6"/>
      <c r="H329" s="6"/>
      <c r="I329" s="6"/>
      <c r="J329" s="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185" t="str">
        <f t="shared" si="81"/>
        <v/>
      </c>
      <c r="W329" s="8"/>
      <c r="X329" s="6"/>
      <c r="Y329" s="336"/>
      <c r="Z329" s="6"/>
      <c r="AA329" s="6"/>
      <c r="AB329" s="6"/>
      <c r="AC329" s="261" t="str">
        <f t="shared" si="85"/>
        <v/>
      </c>
      <c r="AD329" s="28" t="str">
        <f t="shared" si="86"/>
        <v/>
      </c>
      <c r="AE329" s="26" t="str">
        <f>UPPER(IF($U329="","",IF(COUNTIF($AE$34:$AE328,$U329)&lt;1,$U329,"")))</f>
        <v/>
      </c>
      <c r="AF329" s="133" t="str">
        <f t="shared" si="87"/>
        <v/>
      </c>
      <c r="AG329" s="269"/>
      <c r="AH329" s="263" t="str">
        <f t="shared" si="88"/>
        <v/>
      </c>
      <c r="AI329" s="262" t="str">
        <f t="shared" si="89"/>
        <v/>
      </c>
      <c r="AK329" s="185"/>
      <c r="AL329" s="259" t="str">
        <f t="shared" si="90"/>
        <v/>
      </c>
      <c r="AM329" s="132" t="str">
        <f t="shared" si="91"/>
        <v/>
      </c>
      <c r="AN329" s="132" t="str">
        <f t="shared" si="92"/>
        <v/>
      </c>
      <c r="AO329" s="132" t="str">
        <f t="shared" si="93"/>
        <v/>
      </c>
      <c r="AP329" s="132" t="str">
        <f t="shared" si="94"/>
        <v/>
      </c>
      <c r="AQ329" s="132" t="str">
        <f t="shared" si="95"/>
        <v/>
      </c>
      <c r="AR329" s="135" t="str">
        <f t="shared" ref="AR329:AR392" si="99">IF(Z329="","",UPPER(Z329))</f>
        <v/>
      </c>
      <c r="AS329" s="135" t="str">
        <f t="shared" ref="AS329:AS392" si="100">IF(AA329="","",UPPER(AA329))</f>
        <v/>
      </c>
      <c r="AT329" s="135" t="str">
        <f t="shared" si="98"/>
        <v/>
      </c>
    </row>
    <row r="330" spans="1:46" s="260" customFormat="1" ht="13">
      <c r="A330" s="185" t="str">
        <f t="shared" si="82"/>
        <v/>
      </c>
      <c r="B330" s="258" t="str">
        <f t="shared" si="83"/>
        <v/>
      </c>
      <c r="C330" s="259"/>
      <c r="D330" s="185">
        <v>296</v>
      </c>
      <c r="E330" s="185" t="str">
        <f t="shared" si="84"/>
        <v/>
      </c>
      <c r="F330" s="6"/>
      <c r="G330" s="6"/>
      <c r="H330" s="6"/>
      <c r="I330" s="6"/>
      <c r="J330" s="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185" t="str">
        <f t="shared" si="81"/>
        <v/>
      </c>
      <c r="W330" s="8"/>
      <c r="X330" s="6"/>
      <c r="Y330" s="336"/>
      <c r="Z330" s="6"/>
      <c r="AA330" s="6"/>
      <c r="AB330" s="6"/>
      <c r="AC330" s="261" t="str">
        <f t="shared" si="85"/>
        <v/>
      </c>
      <c r="AD330" s="28" t="str">
        <f t="shared" si="86"/>
        <v/>
      </c>
      <c r="AE330" s="26" t="str">
        <f>UPPER(IF($U330="","",IF(COUNTIF($AE$34:$AE329,$U330)&lt;1,$U330,"")))</f>
        <v/>
      </c>
      <c r="AF330" s="133" t="str">
        <f t="shared" si="87"/>
        <v/>
      </c>
      <c r="AG330" s="269"/>
      <c r="AH330" s="263" t="str">
        <f t="shared" si="88"/>
        <v/>
      </c>
      <c r="AI330" s="262" t="str">
        <f t="shared" si="89"/>
        <v/>
      </c>
      <c r="AK330" s="185"/>
      <c r="AL330" s="259" t="str">
        <f t="shared" si="90"/>
        <v/>
      </c>
      <c r="AM330" s="132"/>
      <c r="AN330" s="132" t="str">
        <f t="shared" si="92"/>
        <v/>
      </c>
      <c r="AO330" s="132" t="str">
        <f t="shared" si="93"/>
        <v/>
      </c>
      <c r="AP330" s="132" t="str">
        <f t="shared" si="94"/>
        <v/>
      </c>
      <c r="AQ330" s="132" t="str">
        <f t="shared" si="95"/>
        <v/>
      </c>
      <c r="AR330" s="135" t="str">
        <f t="shared" si="99"/>
        <v/>
      </c>
      <c r="AS330" s="135" t="str">
        <f t="shared" si="100"/>
        <v/>
      </c>
      <c r="AT330" s="135" t="str">
        <f t="shared" si="98"/>
        <v/>
      </c>
    </row>
    <row r="331" spans="1:46" s="260" customFormat="1" ht="13">
      <c r="A331" s="185" t="str">
        <f t="shared" si="82"/>
        <v/>
      </c>
      <c r="B331" s="258" t="str">
        <f t="shared" si="83"/>
        <v/>
      </c>
      <c r="C331" s="259"/>
      <c r="D331" s="185">
        <v>297</v>
      </c>
      <c r="E331" s="185" t="str">
        <f t="shared" si="84"/>
        <v/>
      </c>
      <c r="F331" s="6"/>
      <c r="G331" s="6"/>
      <c r="H331" s="6"/>
      <c r="I331" s="6"/>
      <c r="J331" s="5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185" t="str">
        <f t="shared" si="81"/>
        <v/>
      </c>
      <c r="W331" s="8"/>
      <c r="X331" s="6"/>
      <c r="Y331" s="336"/>
      <c r="Z331" s="6"/>
      <c r="AA331" s="6"/>
      <c r="AB331" s="6"/>
      <c r="AC331" s="261" t="str">
        <f t="shared" si="85"/>
        <v/>
      </c>
      <c r="AD331" s="28" t="str">
        <f t="shared" si="86"/>
        <v/>
      </c>
      <c r="AE331" s="26" t="str">
        <f>UPPER(IF($U331="","",IF(COUNTIF($AE$34:$AE330,$U331)&lt;1,$U331,"")))</f>
        <v/>
      </c>
      <c r="AF331" s="133" t="str">
        <f t="shared" si="87"/>
        <v/>
      </c>
      <c r="AG331" s="269"/>
      <c r="AH331" s="263" t="str">
        <f t="shared" si="88"/>
        <v/>
      </c>
      <c r="AI331" s="262" t="str">
        <f t="shared" si="89"/>
        <v/>
      </c>
      <c r="AK331" s="185"/>
      <c r="AL331" s="259" t="str">
        <f t="shared" si="90"/>
        <v/>
      </c>
      <c r="AM331" s="132" t="str">
        <f t="shared" ref="AM331:AM394" si="101">E331</f>
        <v/>
      </c>
      <c r="AN331" s="132" t="str">
        <f t="shared" si="92"/>
        <v/>
      </c>
      <c r="AO331" s="132" t="str">
        <f t="shared" si="93"/>
        <v/>
      </c>
      <c r="AP331" s="132" t="str">
        <f t="shared" si="94"/>
        <v/>
      </c>
      <c r="AQ331" s="132" t="str">
        <f t="shared" si="95"/>
        <v/>
      </c>
      <c r="AR331" s="135" t="str">
        <f t="shared" si="99"/>
        <v/>
      </c>
      <c r="AS331" s="135" t="str">
        <f t="shared" si="100"/>
        <v/>
      </c>
      <c r="AT331" s="135" t="str">
        <f t="shared" si="98"/>
        <v/>
      </c>
    </row>
    <row r="332" spans="1:46" s="260" customFormat="1" ht="13">
      <c r="A332" s="185" t="str">
        <f t="shared" si="82"/>
        <v/>
      </c>
      <c r="B332" s="258" t="str">
        <f t="shared" si="83"/>
        <v/>
      </c>
      <c r="C332" s="259"/>
      <c r="D332" s="185">
        <v>298</v>
      </c>
      <c r="E332" s="185" t="str">
        <f t="shared" si="84"/>
        <v/>
      </c>
      <c r="F332" s="6"/>
      <c r="G332" s="6"/>
      <c r="H332" s="6"/>
      <c r="I332" s="6"/>
      <c r="J332" s="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185" t="str">
        <f t="shared" si="81"/>
        <v/>
      </c>
      <c r="W332" s="8"/>
      <c r="X332" s="6"/>
      <c r="Y332" s="336"/>
      <c r="Z332" s="6"/>
      <c r="AA332" s="6"/>
      <c r="AB332" s="6"/>
      <c r="AC332" s="261" t="str">
        <f t="shared" si="85"/>
        <v/>
      </c>
      <c r="AD332" s="28" t="str">
        <f t="shared" si="86"/>
        <v/>
      </c>
      <c r="AE332" s="26" t="str">
        <f>UPPER(IF($U332="","",IF(COUNTIF($AE$34:$AE331,$U332)&lt;1,$U332,"")))</f>
        <v/>
      </c>
      <c r="AF332" s="133" t="str">
        <f t="shared" si="87"/>
        <v/>
      </c>
      <c r="AG332" s="269"/>
      <c r="AH332" s="263" t="str">
        <f t="shared" si="88"/>
        <v/>
      </c>
      <c r="AI332" s="262" t="str">
        <f t="shared" si="89"/>
        <v/>
      </c>
      <c r="AK332" s="185"/>
      <c r="AL332" s="259" t="str">
        <f t="shared" si="90"/>
        <v/>
      </c>
      <c r="AM332" s="132" t="str">
        <f t="shared" si="101"/>
        <v/>
      </c>
      <c r="AN332" s="132" t="str">
        <f t="shared" si="92"/>
        <v/>
      </c>
      <c r="AO332" s="132" t="str">
        <f t="shared" si="93"/>
        <v/>
      </c>
      <c r="AP332" s="132" t="str">
        <f t="shared" si="94"/>
        <v/>
      </c>
      <c r="AQ332" s="132" t="str">
        <f t="shared" si="95"/>
        <v/>
      </c>
      <c r="AR332" s="135" t="str">
        <f t="shared" si="99"/>
        <v/>
      </c>
      <c r="AS332" s="135" t="str">
        <f t="shared" si="100"/>
        <v/>
      </c>
      <c r="AT332" s="135" t="str">
        <f t="shared" si="98"/>
        <v/>
      </c>
    </row>
    <row r="333" spans="1:46" s="260" customFormat="1" ht="13">
      <c r="A333" s="185" t="str">
        <f t="shared" si="82"/>
        <v/>
      </c>
      <c r="B333" s="258" t="str">
        <f t="shared" si="83"/>
        <v/>
      </c>
      <c r="C333" s="259"/>
      <c r="D333" s="185">
        <v>299</v>
      </c>
      <c r="E333" s="185" t="str">
        <f t="shared" si="84"/>
        <v/>
      </c>
      <c r="F333" s="6"/>
      <c r="G333" s="6"/>
      <c r="H333" s="6"/>
      <c r="I333" s="6"/>
      <c r="J333" s="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185" t="str">
        <f t="shared" si="81"/>
        <v/>
      </c>
      <c r="W333" s="8"/>
      <c r="X333" s="6"/>
      <c r="Y333" s="336"/>
      <c r="Z333" s="6"/>
      <c r="AA333" s="6"/>
      <c r="AB333" s="6"/>
      <c r="AC333" s="261" t="str">
        <f t="shared" si="85"/>
        <v/>
      </c>
      <c r="AD333" s="28" t="str">
        <f t="shared" si="86"/>
        <v/>
      </c>
      <c r="AE333" s="26" t="str">
        <f>UPPER(IF($U333="","",IF(COUNTIF($AE$34:$AE332,$U333)&lt;1,$U333,"")))</f>
        <v/>
      </c>
      <c r="AF333" s="133" t="str">
        <f t="shared" si="87"/>
        <v/>
      </c>
      <c r="AG333" s="269"/>
      <c r="AH333" s="263" t="str">
        <f t="shared" si="88"/>
        <v/>
      </c>
      <c r="AI333" s="262" t="str">
        <f t="shared" si="89"/>
        <v/>
      </c>
      <c r="AK333" s="185"/>
      <c r="AL333" s="259" t="str">
        <f t="shared" si="90"/>
        <v/>
      </c>
      <c r="AM333" s="132" t="str">
        <f t="shared" si="101"/>
        <v/>
      </c>
      <c r="AN333" s="132" t="str">
        <f t="shared" si="92"/>
        <v/>
      </c>
      <c r="AO333" s="132" t="str">
        <f t="shared" si="93"/>
        <v/>
      </c>
      <c r="AP333" s="132" t="str">
        <f t="shared" si="94"/>
        <v/>
      </c>
      <c r="AQ333" s="132" t="str">
        <f t="shared" si="95"/>
        <v/>
      </c>
      <c r="AR333" s="135" t="str">
        <f t="shared" si="99"/>
        <v/>
      </c>
      <c r="AS333" s="135" t="str">
        <f t="shared" si="100"/>
        <v/>
      </c>
      <c r="AT333" s="135" t="str">
        <f t="shared" si="98"/>
        <v/>
      </c>
    </row>
    <row r="334" spans="1:46" s="260" customFormat="1" ht="13">
      <c r="A334" s="185" t="str">
        <f t="shared" si="82"/>
        <v/>
      </c>
      <c r="B334" s="258" t="str">
        <f t="shared" si="83"/>
        <v/>
      </c>
      <c r="C334" s="259"/>
      <c r="D334" s="185">
        <v>300</v>
      </c>
      <c r="E334" s="185" t="str">
        <f t="shared" si="84"/>
        <v/>
      </c>
      <c r="F334" s="6"/>
      <c r="G334" s="6"/>
      <c r="H334" s="6"/>
      <c r="I334" s="6"/>
      <c r="J334" s="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185" t="str">
        <f t="shared" si="81"/>
        <v/>
      </c>
      <c r="W334" s="8"/>
      <c r="X334" s="6"/>
      <c r="Y334" s="336"/>
      <c r="Z334" s="6"/>
      <c r="AA334" s="6"/>
      <c r="AB334" s="6"/>
      <c r="AC334" s="261" t="str">
        <f t="shared" si="85"/>
        <v/>
      </c>
      <c r="AD334" s="28" t="str">
        <f t="shared" si="86"/>
        <v/>
      </c>
      <c r="AE334" s="26" t="str">
        <f>UPPER(IF($U334="","",IF(COUNTIF($AE$34:$AE333,$U334)&lt;1,$U334,"")))</f>
        <v/>
      </c>
      <c r="AF334" s="133" t="str">
        <f t="shared" si="87"/>
        <v/>
      </c>
      <c r="AG334" s="269"/>
      <c r="AH334" s="263" t="str">
        <f t="shared" si="88"/>
        <v/>
      </c>
      <c r="AI334" s="262" t="str">
        <f t="shared" si="89"/>
        <v/>
      </c>
      <c r="AK334" s="185"/>
      <c r="AL334" s="259" t="str">
        <f t="shared" si="90"/>
        <v/>
      </c>
      <c r="AM334" s="132" t="str">
        <f t="shared" si="101"/>
        <v/>
      </c>
      <c r="AN334" s="132" t="str">
        <f t="shared" si="92"/>
        <v/>
      </c>
      <c r="AO334" s="132" t="str">
        <f t="shared" si="93"/>
        <v/>
      </c>
      <c r="AP334" s="132" t="str">
        <f t="shared" si="94"/>
        <v/>
      </c>
      <c r="AQ334" s="132" t="str">
        <f t="shared" si="95"/>
        <v/>
      </c>
      <c r="AR334" s="135" t="str">
        <f t="shared" si="99"/>
        <v/>
      </c>
      <c r="AS334" s="135" t="str">
        <f t="shared" si="100"/>
        <v/>
      </c>
      <c r="AT334" s="135" t="str">
        <f t="shared" si="98"/>
        <v/>
      </c>
    </row>
    <row r="335" spans="1:46" s="260" customFormat="1" ht="13">
      <c r="A335" s="185" t="str">
        <f t="shared" si="82"/>
        <v/>
      </c>
      <c r="B335" s="258" t="str">
        <f t="shared" si="83"/>
        <v/>
      </c>
      <c r="C335" s="259"/>
      <c r="D335" s="185">
        <v>301</v>
      </c>
      <c r="E335" s="185" t="str">
        <f t="shared" si="84"/>
        <v/>
      </c>
      <c r="F335" s="6"/>
      <c r="G335" s="6"/>
      <c r="H335" s="6"/>
      <c r="I335" s="6"/>
      <c r="J335" s="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185" t="str">
        <f t="shared" si="81"/>
        <v/>
      </c>
      <c r="W335" s="8"/>
      <c r="X335" s="6"/>
      <c r="Y335" s="336"/>
      <c r="Z335" s="6"/>
      <c r="AA335" s="6"/>
      <c r="AB335" s="6"/>
      <c r="AC335" s="261" t="str">
        <f t="shared" si="85"/>
        <v/>
      </c>
      <c r="AD335" s="28" t="str">
        <f t="shared" si="86"/>
        <v/>
      </c>
      <c r="AE335" s="26" t="str">
        <f>UPPER(IF($U335="","",IF(COUNTIF($AE$34:$AE334,$U335)&lt;1,$U335,"")))</f>
        <v/>
      </c>
      <c r="AF335" s="133" t="str">
        <f t="shared" si="87"/>
        <v/>
      </c>
      <c r="AG335" s="269"/>
      <c r="AH335" s="263" t="str">
        <f t="shared" si="88"/>
        <v/>
      </c>
      <c r="AI335" s="262" t="str">
        <f t="shared" si="89"/>
        <v/>
      </c>
      <c r="AK335" s="185"/>
      <c r="AL335" s="259" t="str">
        <f t="shared" si="90"/>
        <v/>
      </c>
      <c r="AM335" s="132" t="str">
        <f t="shared" si="101"/>
        <v/>
      </c>
      <c r="AN335" s="132" t="str">
        <f t="shared" si="92"/>
        <v/>
      </c>
      <c r="AO335" s="132" t="str">
        <f t="shared" si="93"/>
        <v/>
      </c>
      <c r="AP335" s="132" t="str">
        <f t="shared" si="94"/>
        <v/>
      </c>
      <c r="AQ335" s="132" t="str">
        <f t="shared" si="95"/>
        <v/>
      </c>
      <c r="AR335" s="135" t="str">
        <f t="shared" si="99"/>
        <v/>
      </c>
      <c r="AS335" s="135" t="str">
        <f t="shared" si="100"/>
        <v/>
      </c>
      <c r="AT335" s="135" t="str">
        <f t="shared" si="98"/>
        <v/>
      </c>
    </row>
    <row r="336" spans="1:46" s="260" customFormat="1" ht="13">
      <c r="A336" s="185" t="str">
        <f t="shared" si="82"/>
        <v/>
      </c>
      <c r="B336" s="258" t="str">
        <f t="shared" si="83"/>
        <v/>
      </c>
      <c r="C336" s="259"/>
      <c r="D336" s="185">
        <v>302</v>
      </c>
      <c r="E336" s="185" t="str">
        <f t="shared" si="84"/>
        <v/>
      </c>
      <c r="F336" s="6"/>
      <c r="G336" s="6"/>
      <c r="H336" s="6"/>
      <c r="I336" s="6"/>
      <c r="J336" s="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185" t="str">
        <f t="shared" si="81"/>
        <v/>
      </c>
      <c r="W336" s="8"/>
      <c r="X336" s="6"/>
      <c r="Y336" s="336"/>
      <c r="Z336" s="6"/>
      <c r="AA336" s="6"/>
      <c r="AB336" s="6"/>
      <c r="AC336" s="261" t="str">
        <f t="shared" si="85"/>
        <v/>
      </c>
      <c r="AD336" s="28" t="str">
        <f t="shared" si="86"/>
        <v/>
      </c>
      <c r="AE336" s="26" t="str">
        <f>UPPER(IF($U336="","",IF(COUNTIF($AE$34:$AE335,$U336)&lt;1,$U336,"")))</f>
        <v/>
      </c>
      <c r="AF336" s="133" t="str">
        <f t="shared" si="87"/>
        <v/>
      </c>
      <c r="AG336" s="269"/>
      <c r="AH336" s="263" t="str">
        <f t="shared" si="88"/>
        <v/>
      </c>
      <c r="AI336" s="262" t="str">
        <f t="shared" si="89"/>
        <v/>
      </c>
      <c r="AK336" s="185"/>
      <c r="AL336" s="259" t="str">
        <f t="shared" si="90"/>
        <v/>
      </c>
      <c r="AM336" s="132" t="str">
        <f t="shared" si="101"/>
        <v/>
      </c>
      <c r="AN336" s="132" t="str">
        <f t="shared" si="92"/>
        <v/>
      </c>
      <c r="AO336" s="132" t="str">
        <f t="shared" si="93"/>
        <v/>
      </c>
      <c r="AP336" s="132" t="str">
        <f t="shared" si="94"/>
        <v/>
      </c>
      <c r="AQ336" s="132" t="str">
        <f t="shared" si="95"/>
        <v/>
      </c>
      <c r="AR336" s="135" t="str">
        <f t="shared" si="99"/>
        <v/>
      </c>
      <c r="AS336" s="135" t="str">
        <f t="shared" si="100"/>
        <v/>
      </c>
      <c r="AT336" s="135" t="str">
        <f t="shared" si="98"/>
        <v/>
      </c>
    </row>
    <row r="337" spans="1:46" s="260" customFormat="1" ht="13">
      <c r="A337" s="185" t="str">
        <f t="shared" si="82"/>
        <v/>
      </c>
      <c r="B337" s="258" t="str">
        <f t="shared" si="83"/>
        <v/>
      </c>
      <c r="C337" s="259"/>
      <c r="D337" s="185">
        <v>303</v>
      </c>
      <c r="E337" s="185" t="str">
        <f t="shared" si="84"/>
        <v/>
      </c>
      <c r="F337" s="6"/>
      <c r="G337" s="6"/>
      <c r="H337" s="6"/>
      <c r="I337" s="6"/>
      <c r="J337" s="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185" t="str">
        <f t="shared" si="81"/>
        <v/>
      </c>
      <c r="W337" s="8"/>
      <c r="X337" s="6"/>
      <c r="Y337" s="336"/>
      <c r="Z337" s="6"/>
      <c r="AA337" s="6"/>
      <c r="AB337" s="6"/>
      <c r="AC337" s="261" t="str">
        <f t="shared" si="85"/>
        <v/>
      </c>
      <c r="AD337" s="28" t="str">
        <f t="shared" si="86"/>
        <v/>
      </c>
      <c r="AE337" s="26" t="str">
        <f>UPPER(IF($U337="","",IF(COUNTIF($AE$34:$AE336,$U337)&lt;1,$U337,"")))</f>
        <v/>
      </c>
      <c r="AF337" s="133" t="str">
        <f t="shared" si="87"/>
        <v/>
      </c>
      <c r="AG337" s="269"/>
      <c r="AH337" s="263" t="str">
        <f t="shared" si="88"/>
        <v/>
      </c>
      <c r="AI337" s="262" t="str">
        <f t="shared" si="89"/>
        <v/>
      </c>
      <c r="AK337" s="185"/>
      <c r="AL337" s="259" t="str">
        <f t="shared" si="90"/>
        <v/>
      </c>
      <c r="AM337" s="132" t="str">
        <f t="shared" si="101"/>
        <v/>
      </c>
      <c r="AN337" s="132" t="str">
        <f t="shared" si="92"/>
        <v/>
      </c>
      <c r="AO337" s="132" t="str">
        <f t="shared" si="93"/>
        <v/>
      </c>
      <c r="AP337" s="132" t="str">
        <f t="shared" si="94"/>
        <v/>
      </c>
      <c r="AQ337" s="132" t="str">
        <f t="shared" si="95"/>
        <v/>
      </c>
      <c r="AR337" s="135" t="str">
        <f t="shared" si="99"/>
        <v/>
      </c>
      <c r="AS337" s="135" t="str">
        <f t="shared" si="100"/>
        <v/>
      </c>
      <c r="AT337" s="135" t="str">
        <f t="shared" si="98"/>
        <v/>
      </c>
    </row>
    <row r="338" spans="1:46" s="260" customFormat="1" ht="13">
      <c r="A338" s="185" t="str">
        <f t="shared" si="82"/>
        <v/>
      </c>
      <c r="B338" s="258" t="str">
        <f t="shared" si="83"/>
        <v/>
      </c>
      <c r="C338" s="259"/>
      <c r="D338" s="185">
        <v>304</v>
      </c>
      <c r="E338" s="185" t="str">
        <f t="shared" si="84"/>
        <v/>
      </c>
      <c r="F338" s="6"/>
      <c r="G338" s="6"/>
      <c r="H338" s="6"/>
      <c r="I338" s="6"/>
      <c r="J338" s="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185" t="str">
        <f t="shared" si="81"/>
        <v/>
      </c>
      <c r="W338" s="8"/>
      <c r="X338" s="6"/>
      <c r="Y338" s="336"/>
      <c r="Z338" s="6"/>
      <c r="AA338" s="6"/>
      <c r="AB338" s="6"/>
      <c r="AC338" s="261" t="str">
        <f t="shared" si="85"/>
        <v/>
      </c>
      <c r="AD338" s="28" t="str">
        <f t="shared" si="86"/>
        <v/>
      </c>
      <c r="AE338" s="26" t="str">
        <f>UPPER(IF($U338="","",IF(COUNTIF($AE$34:$AE337,$U338)&lt;1,$U338,"")))</f>
        <v/>
      </c>
      <c r="AF338" s="133" t="str">
        <f t="shared" si="87"/>
        <v/>
      </c>
      <c r="AG338" s="269"/>
      <c r="AH338" s="263" t="str">
        <f t="shared" si="88"/>
        <v/>
      </c>
      <c r="AI338" s="262" t="str">
        <f t="shared" si="89"/>
        <v/>
      </c>
      <c r="AK338" s="185"/>
      <c r="AL338" s="259" t="str">
        <f t="shared" si="90"/>
        <v/>
      </c>
      <c r="AM338" s="132" t="str">
        <f t="shared" si="101"/>
        <v/>
      </c>
      <c r="AN338" s="132" t="str">
        <f t="shared" si="92"/>
        <v/>
      </c>
      <c r="AO338" s="132" t="str">
        <f t="shared" si="93"/>
        <v/>
      </c>
      <c r="AP338" s="132" t="str">
        <f t="shared" si="94"/>
        <v/>
      </c>
      <c r="AQ338" s="132" t="str">
        <f t="shared" si="95"/>
        <v/>
      </c>
      <c r="AR338" s="135" t="str">
        <f t="shared" si="99"/>
        <v/>
      </c>
      <c r="AS338" s="135" t="str">
        <f t="shared" si="100"/>
        <v/>
      </c>
      <c r="AT338" s="135" t="str">
        <f t="shared" si="98"/>
        <v/>
      </c>
    </row>
    <row r="339" spans="1:46" s="260" customFormat="1" ht="13" customHeight="1">
      <c r="A339" s="185" t="str">
        <f t="shared" si="82"/>
        <v/>
      </c>
      <c r="B339" s="258" t="str">
        <f t="shared" si="83"/>
        <v/>
      </c>
      <c r="C339" s="259"/>
      <c r="D339" s="185">
        <v>305</v>
      </c>
      <c r="E339" s="185" t="str">
        <f t="shared" si="84"/>
        <v/>
      </c>
      <c r="F339" s="6"/>
      <c r="G339" s="6"/>
      <c r="H339" s="6"/>
      <c r="I339" s="6"/>
      <c r="J339" s="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85" t="str">
        <f t="shared" ref="V339:V402" si="102">IF(U339="","",IF(COUNTIF(U$35:U$1035,$U339)&lt;4,"每隊最少4人",IF(COUNTIF(U$35:U$1035,U339)&gt;6,"每隊最多6人",COUNTIF(U$35:U$1035,U339))))</f>
        <v/>
      </c>
      <c r="W339" s="8"/>
      <c r="X339" s="6"/>
      <c r="Y339" s="336"/>
      <c r="Z339" s="6"/>
      <c r="AA339" s="6"/>
      <c r="AB339" s="6"/>
      <c r="AC339" s="261" t="str">
        <f t="shared" si="85"/>
        <v/>
      </c>
      <c r="AD339" s="28" t="str">
        <f t="shared" si="86"/>
        <v/>
      </c>
      <c r="AE339" s="26" t="str">
        <f>UPPER(IF($U339="","",IF(COUNTIF($AE$34:$AE338,$U339)&lt;1,$U339,"")))</f>
        <v/>
      </c>
      <c r="AF339" s="133" t="str">
        <f t="shared" si="87"/>
        <v/>
      </c>
      <c r="AG339" s="269"/>
      <c r="AH339" s="263" t="str">
        <f t="shared" si="88"/>
        <v/>
      </c>
      <c r="AI339" s="262" t="str">
        <f t="shared" si="89"/>
        <v/>
      </c>
      <c r="AK339" s="185"/>
      <c r="AL339" s="259" t="str">
        <f t="shared" si="90"/>
        <v/>
      </c>
      <c r="AM339" s="132" t="str">
        <f t="shared" si="101"/>
        <v/>
      </c>
      <c r="AN339" s="132" t="str">
        <f t="shared" si="92"/>
        <v/>
      </c>
      <c r="AO339" s="132" t="str">
        <f t="shared" si="93"/>
        <v/>
      </c>
      <c r="AP339" s="132" t="str">
        <f t="shared" si="94"/>
        <v/>
      </c>
      <c r="AQ339" s="132" t="str">
        <f t="shared" si="95"/>
        <v/>
      </c>
      <c r="AR339" s="135" t="str">
        <f t="shared" si="99"/>
        <v/>
      </c>
      <c r="AS339" s="135" t="str">
        <f t="shared" si="100"/>
        <v/>
      </c>
      <c r="AT339" s="135" t="str">
        <f t="shared" si="98"/>
        <v/>
      </c>
    </row>
    <row r="340" spans="1:46" s="260" customFormat="1" ht="13" customHeight="1">
      <c r="A340" s="185" t="str">
        <f t="shared" si="82"/>
        <v/>
      </c>
      <c r="B340" s="258" t="str">
        <f t="shared" si="83"/>
        <v/>
      </c>
      <c r="C340" s="259"/>
      <c r="D340" s="185">
        <v>306</v>
      </c>
      <c r="E340" s="185" t="str">
        <f t="shared" si="84"/>
        <v/>
      </c>
      <c r="F340" s="6"/>
      <c r="G340" s="6"/>
      <c r="H340" s="6"/>
      <c r="I340" s="6"/>
      <c r="J340" s="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85" t="str">
        <f t="shared" si="102"/>
        <v/>
      </c>
      <c r="W340" s="8"/>
      <c r="X340" s="6"/>
      <c r="Y340" s="336"/>
      <c r="Z340" s="6"/>
      <c r="AA340" s="6"/>
      <c r="AB340" s="6"/>
      <c r="AC340" s="261" t="str">
        <f t="shared" si="85"/>
        <v/>
      </c>
      <c r="AD340" s="28" t="str">
        <f t="shared" si="86"/>
        <v/>
      </c>
      <c r="AE340" s="26" t="str">
        <f>UPPER(IF($U340="","",IF(COUNTIF($AE$34:$AE339,$U340)&lt;1,$U340,"")))</f>
        <v/>
      </c>
      <c r="AF340" s="133" t="str">
        <f t="shared" si="87"/>
        <v/>
      </c>
      <c r="AG340" s="269"/>
      <c r="AH340" s="263" t="str">
        <f t="shared" si="88"/>
        <v/>
      </c>
      <c r="AI340" s="262" t="str">
        <f t="shared" si="89"/>
        <v/>
      </c>
      <c r="AK340" s="185"/>
      <c r="AL340" s="259" t="str">
        <f t="shared" si="90"/>
        <v/>
      </c>
      <c r="AM340" s="132" t="str">
        <f t="shared" si="101"/>
        <v/>
      </c>
      <c r="AN340" s="132" t="str">
        <f t="shared" si="92"/>
        <v/>
      </c>
      <c r="AO340" s="132" t="str">
        <f t="shared" si="93"/>
        <v/>
      </c>
      <c r="AP340" s="132" t="str">
        <f t="shared" si="94"/>
        <v/>
      </c>
      <c r="AQ340" s="132" t="str">
        <f t="shared" si="95"/>
        <v/>
      </c>
      <c r="AR340" s="135" t="str">
        <f t="shared" si="99"/>
        <v/>
      </c>
      <c r="AS340" s="135" t="str">
        <f t="shared" si="100"/>
        <v/>
      </c>
      <c r="AT340" s="135" t="str">
        <f t="shared" si="98"/>
        <v/>
      </c>
    </row>
    <row r="341" spans="1:46" s="260" customFormat="1" ht="13">
      <c r="A341" s="185" t="str">
        <f t="shared" si="82"/>
        <v/>
      </c>
      <c r="B341" s="258" t="str">
        <f t="shared" si="83"/>
        <v/>
      </c>
      <c r="C341" s="259"/>
      <c r="D341" s="185">
        <v>307</v>
      </c>
      <c r="E341" s="185" t="str">
        <f t="shared" si="84"/>
        <v/>
      </c>
      <c r="F341" s="6"/>
      <c r="G341" s="6"/>
      <c r="H341" s="6"/>
      <c r="I341" s="6"/>
      <c r="J341" s="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185" t="str">
        <f t="shared" si="102"/>
        <v/>
      </c>
      <c r="W341" s="8"/>
      <c r="X341" s="6"/>
      <c r="Y341" s="336"/>
      <c r="Z341" s="6"/>
      <c r="AA341" s="6"/>
      <c r="AB341" s="6"/>
      <c r="AC341" s="261" t="str">
        <f t="shared" si="85"/>
        <v/>
      </c>
      <c r="AD341" s="28" t="str">
        <f t="shared" si="86"/>
        <v/>
      </c>
      <c r="AE341" s="26" t="str">
        <f>UPPER(IF($U341="","",IF(COUNTIF($AE$34:$AE340,$U341)&lt;1,$U341,"")))</f>
        <v/>
      </c>
      <c r="AF341" s="133" t="str">
        <f t="shared" si="87"/>
        <v/>
      </c>
      <c r="AG341" s="269"/>
      <c r="AH341" s="263" t="str">
        <f t="shared" si="88"/>
        <v/>
      </c>
      <c r="AI341" s="262" t="str">
        <f t="shared" si="89"/>
        <v/>
      </c>
      <c r="AK341" s="185"/>
      <c r="AL341" s="259" t="str">
        <f t="shared" si="90"/>
        <v/>
      </c>
      <c r="AM341" s="132" t="str">
        <f t="shared" si="101"/>
        <v/>
      </c>
      <c r="AN341" s="132" t="str">
        <f t="shared" si="92"/>
        <v/>
      </c>
      <c r="AO341" s="132" t="str">
        <f t="shared" si="93"/>
        <v/>
      </c>
      <c r="AP341" s="132" t="str">
        <f t="shared" si="94"/>
        <v/>
      </c>
      <c r="AQ341" s="132" t="str">
        <f t="shared" si="95"/>
        <v/>
      </c>
      <c r="AR341" s="135" t="str">
        <f t="shared" si="99"/>
        <v/>
      </c>
      <c r="AS341" s="135" t="str">
        <f t="shared" si="100"/>
        <v/>
      </c>
      <c r="AT341" s="135" t="str">
        <f t="shared" si="98"/>
        <v/>
      </c>
    </row>
    <row r="342" spans="1:46" s="260" customFormat="1" ht="13">
      <c r="A342" s="185" t="str">
        <f t="shared" si="82"/>
        <v/>
      </c>
      <c r="B342" s="258" t="str">
        <f t="shared" si="83"/>
        <v/>
      </c>
      <c r="C342" s="259"/>
      <c r="D342" s="185">
        <v>308</v>
      </c>
      <c r="E342" s="185" t="str">
        <f t="shared" si="84"/>
        <v/>
      </c>
      <c r="F342" s="6"/>
      <c r="G342" s="6"/>
      <c r="H342" s="6"/>
      <c r="I342" s="6"/>
      <c r="J342" s="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185" t="str">
        <f t="shared" si="102"/>
        <v/>
      </c>
      <c r="W342" s="8"/>
      <c r="X342" s="6"/>
      <c r="Y342" s="336"/>
      <c r="Z342" s="6"/>
      <c r="AA342" s="6"/>
      <c r="AB342" s="6"/>
      <c r="AC342" s="261" t="str">
        <f t="shared" si="85"/>
        <v/>
      </c>
      <c r="AD342" s="28" t="str">
        <f t="shared" si="86"/>
        <v/>
      </c>
      <c r="AE342" s="26" t="str">
        <f>UPPER(IF($U342="","",IF(COUNTIF($AE$34:$AE341,$U342)&lt;1,$U342,"")))</f>
        <v/>
      </c>
      <c r="AF342" s="133" t="str">
        <f t="shared" si="87"/>
        <v/>
      </c>
      <c r="AG342" s="269"/>
      <c r="AH342" s="263" t="str">
        <f t="shared" si="88"/>
        <v/>
      </c>
      <c r="AI342" s="262" t="str">
        <f t="shared" si="89"/>
        <v/>
      </c>
      <c r="AK342" s="185"/>
      <c r="AL342" s="259" t="str">
        <f t="shared" si="90"/>
        <v/>
      </c>
      <c r="AM342" s="132" t="str">
        <f t="shared" si="101"/>
        <v/>
      </c>
      <c r="AN342" s="132" t="str">
        <f t="shared" si="92"/>
        <v/>
      </c>
      <c r="AO342" s="132" t="str">
        <f t="shared" si="93"/>
        <v/>
      </c>
      <c r="AP342" s="132" t="str">
        <f t="shared" si="94"/>
        <v/>
      </c>
      <c r="AQ342" s="132" t="str">
        <f t="shared" si="95"/>
        <v/>
      </c>
      <c r="AR342" s="135" t="str">
        <f t="shared" si="99"/>
        <v/>
      </c>
      <c r="AS342" s="135" t="str">
        <f t="shared" si="100"/>
        <v/>
      </c>
      <c r="AT342" s="135" t="str">
        <f t="shared" si="98"/>
        <v/>
      </c>
    </row>
    <row r="343" spans="1:46" s="260" customFormat="1" ht="13">
      <c r="A343" s="185" t="str">
        <f t="shared" si="82"/>
        <v/>
      </c>
      <c r="B343" s="258" t="str">
        <f t="shared" si="83"/>
        <v/>
      </c>
      <c r="C343" s="259"/>
      <c r="D343" s="185">
        <v>309</v>
      </c>
      <c r="E343" s="185" t="str">
        <f t="shared" si="84"/>
        <v/>
      </c>
      <c r="F343" s="6"/>
      <c r="G343" s="6"/>
      <c r="H343" s="6"/>
      <c r="I343" s="6"/>
      <c r="J343" s="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185" t="str">
        <f t="shared" si="102"/>
        <v/>
      </c>
      <c r="W343" s="8"/>
      <c r="X343" s="6"/>
      <c r="Y343" s="336"/>
      <c r="Z343" s="6"/>
      <c r="AA343" s="6"/>
      <c r="AB343" s="6"/>
      <c r="AC343" s="261" t="str">
        <f t="shared" si="85"/>
        <v/>
      </c>
      <c r="AD343" s="28" t="str">
        <f t="shared" si="86"/>
        <v/>
      </c>
      <c r="AE343" s="26" t="str">
        <f>UPPER(IF($U343="","",IF(COUNTIF($AE$34:$AE342,$U343)&lt;1,$U343,"")))</f>
        <v/>
      </c>
      <c r="AF343" s="133" t="str">
        <f t="shared" si="87"/>
        <v/>
      </c>
      <c r="AG343" s="269"/>
      <c r="AH343" s="263" t="str">
        <f t="shared" si="88"/>
        <v/>
      </c>
      <c r="AI343" s="262" t="str">
        <f t="shared" si="89"/>
        <v/>
      </c>
      <c r="AK343" s="185"/>
      <c r="AL343" s="259" t="str">
        <f t="shared" si="90"/>
        <v/>
      </c>
      <c r="AM343" s="132" t="str">
        <f t="shared" si="101"/>
        <v/>
      </c>
      <c r="AN343" s="132" t="str">
        <f t="shared" si="92"/>
        <v/>
      </c>
      <c r="AO343" s="132" t="str">
        <f t="shared" si="93"/>
        <v/>
      </c>
      <c r="AP343" s="132" t="str">
        <f t="shared" si="94"/>
        <v/>
      </c>
      <c r="AQ343" s="132" t="str">
        <f t="shared" si="95"/>
        <v/>
      </c>
      <c r="AR343" s="135" t="str">
        <f t="shared" si="99"/>
        <v/>
      </c>
      <c r="AS343" s="135" t="str">
        <f t="shared" si="100"/>
        <v/>
      </c>
      <c r="AT343" s="135" t="str">
        <f t="shared" si="98"/>
        <v/>
      </c>
    </row>
    <row r="344" spans="1:46" s="260" customFormat="1" ht="13">
      <c r="A344" s="185" t="str">
        <f t="shared" si="82"/>
        <v/>
      </c>
      <c r="B344" s="258" t="str">
        <f t="shared" si="83"/>
        <v/>
      </c>
      <c r="C344" s="259"/>
      <c r="D344" s="185">
        <v>310</v>
      </c>
      <c r="E344" s="185" t="str">
        <f t="shared" si="84"/>
        <v/>
      </c>
      <c r="F344" s="6"/>
      <c r="G344" s="6"/>
      <c r="H344" s="6"/>
      <c r="I344" s="6"/>
      <c r="J344" s="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185" t="str">
        <f t="shared" si="102"/>
        <v/>
      </c>
      <c r="W344" s="8"/>
      <c r="X344" s="6"/>
      <c r="Y344" s="336"/>
      <c r="Z344" s="6"/>
      <c r="AA344" s="6"/>
      <c r="AB344" s="6"/>
      <c r="AC344" s="261" t="str">
        <f t="shared" si="85"/>
        <v/>
      </c>
      <c r="AD344" s="28" t="str">
        <f t="shared" si="86"/>
        <v/>
      </c>
      <c r="AE344" s="26" t="str">
        <f>UPPER(IF($U344="","",IF(COUNTIF($AE$34:$AE343,$U344)&lt;1,$U344,"")))</f>
        <v/>
      </c>
      <c r="AF344" s="133" t="str">
        <f t="shared" si="87"/>
        <v/>
      </c>
      <c r="AG344" s="269"/>
      <c r="AH344" s="263" t="str">
        <f t="shared" si="88"/>
        <v/>
      </c>
      <c r="AI344" s="262" t="str">
        <f t="shared" si="89"/>
        <v/>
      </c>
      <c r="AK344" s="185"/>
      <c r="AL344" s="259" t="str">
        <f t="shared" si="90"/>
        <v/>
      </c>
      <c r="AM344" s="132" t="str">
        <f t="shared" si="101"/>
        <v/>
      </c>
      <c r="AN344" s="132" t="str">
        <f t="shared" si="92"/>
        <v/>
      </c>
      <c r="AO344" s="132" t="str">
        <f t="shared" si="93"/>
        <v/>
      </c>
      <c r="AP344" s="132" t="str">
        <f t="shared" si="94"/>
        <v/>
      </c>
      <c r="AQ344" s="132" t="str">
        <f t="shared" si="95"/>
        <v/>
      </c>
      <c r="AR344" s="135" t="str">
        <f t="shared" si="99"/>
        <v/>
      </c>
      <c r="AS344" s="135" t="str">
        <f t="shared" si="100"/>
        <v/>
      </c>
      <c r="AT344" s="135" t="str">
        <f t="shared" si="98"/>
        <v/>
      </c>
    </row>
    <row r="345" spans="1:46" s="260" customFormat="1" ht="13">
      <c r="A345" s="185" t="str">
        <f t="shared" si="82"/>
        <v/>
      </c>
      <c r="B345" s="258" t="str">
        <f t="shared" si="83"/>
        <v/>
      </c>
      <c r="C345" s="259"/>
      <c r="D345" s="185">
        <v>311</v>
      </c>
      <c r="E345" s="185" t="str">
        <f t="shared" si="84"/>
        <v/>
      </c>
      <c r="F345" s="6"/>
      <c r="G345" s="6"/>
      <c r="H345" s="6"/>
      <c r="I345" s="6"/>
      <c r="J345" s="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185" t="str">
        <f t="shared" si="102"/>
        <v/>
      </c>
      <c r="W345" s="8"/>
      <c r="X345" s="6"/>
      <c r="Y345" s="336"/>
      <c r="Z345" s="6"/>
      <c r="AA345" s="6"/>
      <c r="AB345" s="6"/>
      <c r="AC345" s="261" t="str">
        <f t="shared" si="85"/>
        <v/>
      </c>
      <c r="AD345" s="28" t="str">
        <f t="shared" si="86"/>
        <v/>
      </c>
      <c r="AE345" s="26" t="str">
        <f>UPPER(IF($U345="","",IF(COUNTIF($AE$34:$AE344,$U345)&lt;1,$U345,"")))</f>
        <v/>
      </c>
      <c r="AF345" s="133" t="str">
        <f t="shared" si="87"/>
        <v/>
      </c>
      <c r="AG345" s="269"/>
      <c r="AH345" s="263" t="str">
        <f t="shared" si="88"/>
        <v/>
      </c>
      <c r="AI345" s="262" t="str">
        <f t="shared" si="89"/>
        <v/>
      </c>
      <c r="AK345" s="185"/>
      <c r="AL345" s="259" t="str">
        <f t="shared" si="90"/>
        <v/>
      </c>
      <c r="AM345" s="132" t="str">
        <f t="shared" si="101"/>
        <v/>
      </c>
      <c r="AN345" s="132" t="str">
        <f t="shared" si="92"/>
        <v/>
      </c>
      <c r="AO345" s="132" t="str">
        <f t="shared" si="93"/>
        <v/>
      </c>
      <c r="AP345" s="132" t="str">
        <f t="shared" si="94"/>
        <v/>
      </c>
      <c r="AQ345" s="132" t="str">
        <f t="shared" si="95"/>
        <v/>
      </c>
      <c r="AR345" s="135" t="str">
        <f t="shared" si="99"/>
        <v/>
      </c>
      <c r="AS345" s="135" t="str">
        <f t="shared" si="100"/>
        <v/>
      </c>
      <c r="AT345" s="135" t="str">
        <f t="shared" si="98"/>
        <v/>
      </c>
    </row>
    <row r="346" spans="1:46" s="260" customFormat="1" ht="13">
      <c r="A346" s="185" t="str">
        <f t="shared" si="82"/>
        <v/>
      </c>
      <c r="B346" s="258" t="str">
        <f t="shared" si="83"/>
        <v/>
      </c>
      <c r="C346" s="259"/>
      <c r="D346" s="185">
        <v>312</v>
      </c>
      <c r="E346" s="185" t="str">
        <f t="shared" si="84"/>
        <v/>
      </c>
      <c r="F346" s="6"/>
      <c r="G346" s="6"/>
      <c r="H346" s="6"/>
      <c r="I346" s="6"/>
      <c r="J346" s="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85" t="str">
        <f t="shared" si="102"/>
        <v/>
      </c>
      <c r="W346" s="8"/>
      <c r="X346" s="6"/>
      <c r="Y346" s="336"/>
      <c r="Z346" s="6"/>
      <c r="AA346" s="6"/>
      <c r="AB346" s="6"/>
      <c r="AC346" s="261" t="str">
        <f t="shared" si="85"/>
        <v/>
      </c>
      <c r="AD346" s="28" t="str">
        <f t="shared" si="86"/>
        <v/>
      </c>
      <c r="AE346" s="26" t="str">
        <f>UPPER(IF($U346="","",IF(COUNTIF($AE$34:$AE345,$U346)&lt;1,$U346,"")))</f>
        <v/>
      </c>
      <c r="AF346" s="133" t="str">
        <f t="shared" si="87"/>
        <v/>
      </c>
      <c r="AG346" s="269"/>
      <c r="AH346" s="263" t="str">
        <f t="shared" si="88"/>
        <v/>
      </c>
      <c r="AI346" s="262" t="str">
        <f t="shared" si="89"/>
        <v/>
      </c>
      <c r="AK346" s="185"/>
      <c r="AL346" s="259" t="str">
        <f t="shared" si="90"/>
        <v/>
      </c>
      <c r="AM346" s="132" t="str">
        <f t="shared" si="101"/>
        <v/>
      </c>
      <c r="AN346" s="132" t="str">
        <f t="shared" si="92"/>
        <v/>
      </c>
      <c r="AO346" s="132" t="str">
        <f t="shared" si="93"/>
        <v/>
      </c>
      <c r="AP346" s="132" t="str">
        <f t="shared" si="94"/>
        <v/>
      </c>
      <c r="AQ346" s="132" t="str">
        <f t="shared" si="95"/>
        <v/>
      </c>
      <c r="AR346" s="135" t="str">
        <f t="shared" si="99"/>
        <v/>
      </c>
      <c r="AS346" s="135" t="str">
        <f t="shared" si="100"/>
        <v/>
      </c>
      <c r="AT346" s="135" t="str">
        <f t="shared" si="98"/>
        <v/>
      </c>
    </row>
    <row r="347" spans="1:46" s="260" customFormat="1" ht="13">
      <c r="A347" s="185" t="str">
        <f t="shared" si="82"/>
        <v/>
      </c>
      <c r="B347" s="258" t="str">
        <f t="shared" si="83"/>
        <v/>
      </c>
      <c r="C347" s="259"/>
      <c r="D347" s="185">
        <v>313</v>
      </c>
      <c r="E347" s="185" t="str">
        <f t="shared" si="84"/>
        <v/>
      </c>
      <c r="F347" s="6"/>
      <c r="G347" s="6"/>
      <c r="H347" s="6"/>
      <c r="I347" s="6"/>
      <c r="J347" s="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185" t="str">
        <f t="shared" si="102"/>
        <v/>
      </c>
      <c r="W347" s="8"/>
      <c r="X347" s="6"/>
      <c r="Y347" s="336"/>
      <c r="Z347" s="6"/>
      <c r="AA347" s="6"/>
      <c r="AB347" s="6"/>
      <c r="AC347" s="261" t="str">
        <f t="shared" si="85"/>
        <v/>
      </c>
      <c r="AD347" s="28" t="str">
        <f t="shared" si="86"/>
        <v/>
      </c>
      <c r="AE347" s="26" t="str">
        <f>UPPER(IF($U347="","",IF(COUNTIF($AE$34:$AE346,$U347)&lt;1,$U347,"")))</f>
        <v/>
      </c>
      <c r="AF347" s="133" t="str">
        <f t="shared" si="87"/>
        <v/>
      </c>
      <c r="AG347" s="269"/>
      <c r="AH347" s="263" t="str">
        <f t="shared" si="88"/>
        <v/>
      </c>
      <c r="AI347" s="262" t="str">
        <f t="shared" si="89"/>
        <v/>
      </c>
      <c r="AK347" s="185"/>
      <c r="AL347" s="259" t="str">
        <f t="shared" si="90"/>
        <v/>
      </c>
      <c r="AM347" s="132" t="str">
        <f t="shared" si="101"/>
        <v/>
      </c>
      <c r="AN347" s="132" t="str">
        <f t="shared" si="92"/>
        <v/>
      </c>
      <c r="AO347" s="132" t="str">
        <f t="shared" si="93"/>
        <v/>
      </c>
      <c r="AP347" s="132" t="str">
        <f t="shared" si="94"/>
        <v/>
      </c>
      <c r="AQ347" s="132" t="str">
        <f t="shared" si="95"/>
        <v/>
      </c>
      <c r="AR347" s="135" t="str">
        <f t="shared" si="99"/>
        <v/>
      </c>
      <c r="AS347" s="135" t="str">
        <f t="shared" si="100"/>
        <v/>
      </c>
      <c r="AT347" s="135" t="str">
        <f t="shared" si="98"/>
        <v/>
      </c>
    </row>
    <row r="348" spans="1:46" s="260" customFormat="1" ht="13">
      <c r="A348" s="185" t="str">
        <f t="shared" si="82"/>
        <v/>
      </c>
      <c r="B348" s="258" t="str">
        <f t="shared" si="83"/>
        <v/>
      </c>
      <c r="C348" s="259"/>
      <c r="D348" s="185">
        <v>314</v>
      </c>
      <c r="E348" s="185" t="str">
        <f t="shared" si="84"/>
        <v/>
      </c>
      <c r="F348" s="6"/>
      <c r="G348" s="6"/>
      <c r="H348" s="6"/>
      <c r="I348" s="6"/>
      <c r="J348" s="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185" t="str">
        <f t="shared" si="102"/>
        <v/>
      </c>
      <c r="W348" s="8"/>
      <c r="X348" s="6"/>
      <c r="Y348" s="336"/>
      <c r="Z348" s="6"/>
      <c r="AA348" s="6"/>
      <c r="AB348" s="6"/>
      <c r="AC348" s="261" t="str">
        <f t="shared" si="85"/>
        <v/>
      </c>
      <c r="AD348" s="28" t="str">
        <f t="shared" si="86"/>
        <v/>
      </c>
      <c r="AE348" s="26" t="str">
        <f>UPPER(IF($U348="","",IF(COUNTIF($AE$34:$AE347,$U348)&lt;1,$U348,"")))</f>
        <v/>
      </c>
      <c r="AF348" s="133" t="str">
        <f t="shared" si="87"/>
        <v/>
      </c>
      <c r="AG348" s="269"/>
      <c r="AH348" s="263" t="str">
        <f t="shared" si="88"/>
        <v/>
      </c>
      <c r="AI348" s="262" t="str">
        <f t="shared" si="89"/>
        <v/>
      </c>
      <c r="AK348" s="185"/>
      <c r="AL348" s="259" t="str">
        <f t="shared" si="90"/>
        <v/>
      </c>
      <c r="AM348" s="132" t="str">
        <f t="shared" si="101"/>
        <v/>
      </c>
      <c r="AN348" s="132" t="str">
        <f t="shared" si="92"/>
        <v/>
      </c>
      <c r="AO348" s="132" t="str">
        <f t="shared" si="93"/>
        <v/>
      </c>
      <c r="AP348" s="132" t="str">
        <f t="shared" si="94"/>
        <v/>
      </c>
      <c r="AQ348" s="132" t="str">
        <f t="shared" si="95"/>
        <v/>
      </c>
      <c r="AR348" s="135" t="str">
        <f t="shared" si="99"/>
        <v/>
      </c>
      <c r="AS348" s="135" t="str">
        <f t="shared" si="100"/>
        <v/>
      </c>
      <c r="AT348" s="135" t="str">
        <f t="shared" si="98"/>
        <v/>
      </c>
    </row>
    <row r="349" spans="1:46" s="260" customFormat="1" ht="13">
      <c r="A349" s="185" t="str">
        <f t="shared" si="82"/>
        <v/>
      </c>
      <c r="B349" s="258" t="str">
        <f t="shared" si="83"/>
        <v/>
      </c>
      <c r="C349" s="259"/>
      <c r="D349" s="185">
        <v>315</v>
      </c>
      <c r="E349" s="185" t="str">
        <f t="shared" si="84"/>
        <v/>
      </c>
      <c r="F349" s="6"/>
      <c r="G349" s="6"/>
      <c r="H349" s="6"/>
      <c r="I349" s="6"/>
      <c r="J349" s="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185" t="str">
        <f t="shared" si="102"/>
        <v/>
      </c>
      <c r="W349" s="8"/>
      <c r="X349" s="6"/>
      <c r="Y349" s="336"/>
      <c r="Z349" s="6"/>
      <c r="AA349" s="6"/>
      <c r="AB349" s="6"/>
      <c r="AC349" s="261" t="str">
        <f t="shared" si="85"/>
        <v/>
      </c>
      <c r="AD349" s="28" t="str">
        <f t="shared" si="86"/>
        <v/>
      </c>
      <c r="AE349" s="26" t="str">
        <f>UPPER(IF($U349="","",IF(COUNTIF($AE$34:$AE348,$U349)&lt;1,$U349,"")))</f>
        <v/>
      </c>
      <c r="AF349" s="133" t="str">
        <f t="shared" si="87"/>
        <v/>
      </c>
      <c r="AG349" s="269"/>
      <c r="AH349" s="263" t="str">
        <f t="shared" si="88"/>
        <v/>
      </c>
      <c r="AI349" s="262" t="str">
        <f t="shared" si="89"/>
        <v/>
      </c>
      <c r="AK349" s="185"/>
      <c r="AL349" s="259" t="str">
        <f t="shared" si="90"/>
        <v/>
      </c>
      <c r="AM349" s="132" t="str">
        <f t="shared" si="101"/>
        <v/>
      </c>
      <c r="AN349" s="132" t="str">
        <f t="shared" si="92"/>
        <v/>
      </c>
      <c r="AO349" s="132" t="str">
        <f t="shared" si="93"/>
        <v/>
      </c>
      <c r="AP349" s="132" t="str">
        <f t="shared" si="94"/>
        <v/>
      </c>
      <c r="AQ349" s="132" t="str">
        <f t="shared" si="95"/>
        <v/>
      </c>
      <c r="AR349" s="135" t="str">
        <f t="shared" si="99"/>
        <v/>
      </c>
      <c r="AS349" s="135" t="str">
        <f t="shared" si="100"/>
        <v/>
      </c>
      <c r="AT349" s="135" t="str">
        <f t="shared" si="98"/>
        <v/>
      </c>
    </row>
    <row r="350" spans="1:46" s="260" customFormat="1" ht="13">
      <c r="A350" s="185" t="str">
        <f t="shared" si="82"/>
        <v/>
      </c>
      <c r="B350" s="258" t="str">
        <f t="shared" si="83"/>
        <v/>
      </c>
      <c r="C350" s="259"/>
      <c r="D350" s="185">
        <v>316</v>
      </c>
      <c r="E350" s="185" t="str">
        <f t="shared" si="84"/>
        <v/>
      </c>
      <c r="F350" s="6"/>
      <c r="G350" s="6"/>
      <c r="H350" s="6"/>
      <c r="I350" s="6"/>
      <c r="J350" s="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185" t="str">
        <f t="shared" si="102"/>
        <v/>
      </c>
      <c r="W350" s="8"/>
      <c r="X350" s="6"/>
      <c r="Y350" s="336"/>
      <c r="Z350" s="6"/>
      <c r="AA350" s="6"/>
      <c r="AB350" s="6"/>
      <c r="AC350" s="261" t="str">
        <f t="shared" si="85"/>
        <v/>
      </c>
      <c r="AD350" s="28" t="str">
        <f t="shared" si="86"/>
        <v/>
      </c>
      <c r="AE350" s="26" t="str">
        <f>UPPER(IF($U350="","",IF(COUNTIF($AE$34:$AE349,$U350)&lt;1,$U350,"")))</f>
        <v/>
      </c>
      <c r="AF350" s="133" t="str">
        <f t="shared" si="87"/>
        <v/>
      </c>
      <c r="AG350" s="269"/>
      <c r="AH350" s="263" t="str">
        <f t="shared" si="88"/>
        <v/>
      </c>
      <c r="AI350" s="262" t="str">
        <f t="shared" si="89"/>
        <v/>
      </c>
      <c r="AK350" s="185"/>
      <c r="AL350" s="259" t="str">
        <f t="shared" si="90"/>
        <v/>
      </c>
      <c r="AM350" s="132" t="str">
        <f t="shared" si="101"/>
        <v/>
      </c>
      <c r="AN350" s="132" t="str">
        <f t="shared" si="92"/>
        <v/>
      </c>
      <c r="AO350" s="132" t="str">
        <f t="shared" si="93"/>
        <v/>
      </c>
      <c r="AP350" s="132" t="str">
        <f t="shared" si="94"/>
        <v/>
      </c>
      <c r="AQ350" s="132" t="str">
        <f t="shared" si="95"/>
        <v/>
      </c>
      <c r="AR350" s="135" t="str">
        <f t="shared" si="99"/>
        <v/>
      </c>
      <c r="AS350" s="135" t="str">
        <f t="shared" si="100"/>
        <v/>
      </c>
      <c r="AT350" s="135" t="str">
        <f t="shared" si="98"/>
        <v/>
      </c>
    </row>
    <row r="351" spans="1:46" s="260" customFormat="1" ht="13">
      <c r="A351" s="185" t="str">
        <f t="shared" si="82"/>
        <v/>
      </c>
      <c r="B351" s="258" t="str">
        <f t="shared" si="83"/>
        <v/>
      </c>
      <c r="C351" s="259"/>
      <c r="D351" s="185">
        <v>317</v>
      </c>
      <c r="E351" s="185" t="str">
        <f t="shared" si="84"/>
        <v/>
      </c>
      <c r="F351" s="6"/>
      <c r="G351" s="6"/>
      <c r="H351" s="6"/>
      <c r="I351" s="6"/>
      <c r="J351" s="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185" t="str">
        <f t="shared" si="102"/>
        <v/>
      </c>
      <c r="W351" s="8"/>
      <c r="X351" s="6"/>
      <c r="Y351" s="336"/>
      <c r="Z351" s="6"/>
      <c r="AA351" s="6"/>
      <c r="AB351" s="6"/>
      <c r="AC351" s="261" t="str">
        <f t="shared" si="85"/>
        <v/>
      </c>
      <c r="AD351" s="28" t="str">
        <f t="shared" si="86"/>
        <v/>
      </c>
      <c r="AE351" s="26" t="str">
        <f>UPPER(IF($U351="","",IF(COUNTIF($AE$34:$AE350,$U351)&lt;1,$U351,"")))</f>
        <v/>
      </c>
      <c r="AF351" s="133" t="str">
        <f t="shared" si="87"/>
        <v/>
      </c>
      <c r="AG351" s="269"/>
      <c r="AH351" s="263" t="str">
        <f t="shared" si="88"/>
        <v/>
      </c>
      <c r="AI351" s="262" t="str">
        <f t="shared" si="89"/>
        <v/>
      </c>
      <c r="AK351" s="185"/>
      <c r="AL351" s="259" t="str">
        <f t="shared" si="90"/>
        <v/>
      </c>
      <c r="AM351" s="132" t="str">
        <f t="shared" si="101"/>
        <v/>
      </c>
      <c r="AN351" s="132" t="str">
        <f t="shared" si="92"/>
        <v/>
      </c>
      <c r="AO351" s="132" t="str">
        <f t="shared" si="93"/>
        <v/>
      </c>
      <c r="AP351" s="132" t="str">
        <f t="shared" si="94"/>
        <v/>
      </c>
      <c r="AQ351" s="132" t="str">
        <f t="shared" si="95"/>
        <v/>
      </c>
      <c r="AR351" s="135" t="str">
        <f t="shared" si="99"/>
        <v/>
      </c>
      <c r="AS351" s="135" t="str">
        <f t="shared" si="100"/>
        <v/>
      </c>
      <c r="AT351" s="135" t="str">
        <f t="shared" si="98"/>
        <v/>
      </c>
    </row>
    <row r="352" spans="1:46" s="260" customFormat="1" ht="13">
      <c r="A352" s="185" t="str">
        <f t="shared" si="82"/>
        <v/>
      </c>
      <c r="B352" s="258" t="str">
        <f t="shared" si="83"/>
        <v/>
      </c>
      <c r="C352" s="259"/>
      <c r="D352" s="185">
        <v>318</v>
      </c>
      <c r="E352" s="185" t="str">
        <f t="shared" si="84"/>
        <v/>
      </c>
      <c r="F352" s="6"/>
      <c r="G352" s="6"/>
      <c r="H352" s="6"/>
      <c r="I352" s="6"/>
      <c r="J352" s="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185" t="str">
        <f t="shared" si="102"/>
        <v/>
      </c>
      <c r="W352" s="8"/>
      <c r="X352" s="6"/>
      <c r="Y352" s="336"/>
      <c r="Z352" s="6"/>
      <c r="AA352" s="6"/>
      <c r="AB352" s="6"/>
      <c r="AC352" s="261" t="str">
        <f t="shared" si="85"/>
        <v/>
      </c>
      <c r="AD352" s="28" t="str">
        <f t="shared" si="86"/>
        <v/>
      </c>
      <c r="AE352" s="26" t="str">
        <f>UPPER(IF($U352="","",IF(COUNTIF($AE$34:$AE351,$U352)&lt;1,$U352,"")))</f>
        <v/>
      </c>
      <c r="AF352" s="133" t="str">
        <f t="shared" si="87"/>
        <v/>
      </c>
      <c r="AG352" s="269"/>
      <c r="AH352" s="263" t="str">
        <f t="shared" si="88"/>
        <v/>
      </c>
      <c r="AI352" s="262" t="str">
        <f t="shared" si="89"/>
        <v/>
      </c>
      <c r="AK352" s="185"/>
      <c r="AL352" s="259" t="str">
        <f t="shared" si="90"/>
        <v/>
      </c>
      <c r="AM352" s="132" t="str">
        <f t="shared" si="101"/>
        <v/>
      </c>
      <c r="AN352" s="132" t="str">
        <f t="shared" si="92"/>
        <v/>
      </c>
      <c r="AO352" s="132" t="str">
        <f t="shared" si="93"/>
        <v/>
      </c>
      <c r="AP352" s="132" t="str">
        <f t="shared" si="94"/>
        <v/>
      </c>
      <c r="AQ352" s="132" t="str">
        <f t="shared" si="95"/>
        <v/>
      </c>
      <c r="AR352" s="135" t="str">
        <f t="shared" si="99"/>
        <v/>
      </c>
      <c r="AS352" s="135" t="str">
        <f t="shared" si="100"/>
        <v/>
      </c>
      <c r="AT352" s="135" t="str">
        <f t="shared" si="98"/>
        <v/>
      </c>
    </row>
    <row r="353" spans="1:46" s="260" customFormat="1" ht="13">
      <c r="A353" s="185" t="str">
        <f t="shared" si="82"/>
        <v/>
      </c>
      <c r="B353" s="258" t="str">
        <f t="shared" si="83"/>
        <v/>
      </c>
      <c r="C353" s="259"/>
      <c r="D353" s="185">
        <v>319</v>
      </c>
      <c r="E353" s="185" t="str">
        <f t="shared" si="84"/>
        <v/>
      </c>
      <c r="F353" s="6"/>
      <c r="G353" s="6"/>
      <c r="H353" s="6"/>
      <c r="I353" s="6"/>
      <c r="J353" s="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185" t="str">
        <f t="shared" si="102"/>
        <v/>
      </c>
      <c r="W353" s="8"/>
      <c r="X353" s="6"/>
      <c r="Y353" s="336"/>
      <c r="Z353" s="6"/>
      <c r="AA353" s="6"/>
      <c r="AB353" s="6"/>
      <c r="AC353" s="261" t="str">
        <f t="shared" si="85"/>
        <v/>
      </c>
      <c r="AD353" s="28" t="str">
        <f t="shared" si="86"/>
        <v/>
      </c>
      <c r="AE353" s="26" t="str">
        <f>UPPER(IF($U353="","",IF(COUNTIF($AE$34:$AE352,$U353)&lt;1,$U353,"")))</f>
        <v/>
      </c>
      <c r="AF353" s="133" t="str">
        <f t="shared" si="87"/>
        <v/>
      </c>
      <c r="AG353" s="269"/>
      <c r="AH353" s="263" t="str">
        <f t="shared" si="88"/>
        <v/>
      </c>
      <c r="AI353" s="262" t="str">
        <f t="shared" si="89"/>
        <v/>
      </c>
      <c r="AK353" s="185"/>
      <c r="AL353" s="259" t="str">
        <f t="shared" si="90"/>
        <v/>
      </c>
      <c r="AM353" s="132" t="str">
        <f t="shared" si="101"/>
        <v/>
      </c>
      <c r="AN353" s="132" t="str">
        <f t="shared" si="92"/>
        <v/>
      </c>
      <c r="AO353" s="132" t="str">
        <f t="shared" si="93"/>
        <v/>
      </c>
      <c r="AP353" s="132" t="str">
        <f t="shared" si="94"/>
        <v/>
      </c>
      <c r="AQ353" s="132" t="str">
        <f t="shared" si="95"/>
        <v/>
      </c>
      <c r="AR353" s="135" t="str">
        <f t="shared" si="99"/>
        <v/>
      </c>
      <c r="AS353" s="135" t="str">
        <f t="shared" si="100"/>
        <v/>
      </c>
      <c r="AT353" s="135" t="str">
        <f t="shared" si="98"/>
        <v/>
      </c>
    </row>
    <row r="354" spans="1:46" s="260" customFormat="1" ht="13">
      <c r="A354" s="185" t="str">
        <f t="shared" si="82"/>
        <v/>
      </c>
      <c r="B354" s="258" t="str">
        <f t="shared" si="83"/>
        <v/>
      </c>
      <c r="C354" s="259"/>
      <c r="D354" s="185">
        <v>320</v>
      </c>
      <c r="E354" s="185" t="str">
        <f t="shared" si="84"/>
        <v/>
      </c>
      <c r="F354" s="6"/>
      <c r="G354" s="6"/>
      <c r="H354" s="6"/>
      <c r="I354" s="6"/>
      <c r="J354" s="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185" t="str">
        <f t="shared" si="102"/>
        <v/>
      </c>
      <c r="W354" s="8"/>
      <c r="X354" s="6"/>
      <c r="Y354" s="336"/>
      <c r="Z354" s="6"/>
      <c r="AA354" s="6"/>
      <c r="AB354" s="6"/>
      <c r="AC354" s="261" t="str">
        <f t="shared" si="85"/>
        <v/>
      </c>
      <c r="AD354" s="28" t="str">
        <f t="shared" si="86"/>
        <v/>
      </c>
      <c r="AE354" s="26" t="str">
        <f>UPPER(IF($U354="","",IF(COUNTIF($AE$34:$AE353,$U354)&lt;1,$U354,"")))</f>
        <v/>
      </c>
      <c r="AF354" s="133" t="str">
        <f t="shared" si="87"/>
        <v/>
      </c>
      <c r="AG354" s="269"/>
      <c r="AH354" s="263" t="str">
        <f t="shared" si="88"/>
        <v/>
      </c>
      <c r="AI354" s="262" t="str">
        <f t="shared" si="89"/>
        <v/>
      </c>
      <c r="AK354" s="185"/>
      <c r="AL354" s="259" t="str">
        <f t="shared" si="90"/>
        <v/>
      </c>
      <c r="AM354" s="132" t="str">
        <f t="shared" si="101"/>
        <v/>
      </c>
      <c r="AN354" s="132" t="str">
        <f t="shared" si="92"/>
        <v/>
      </c>
      <c r="AO354" s="132" t="str">
        <f t="shared" si="93"/>
        <v/>
      </c>
      <c r="AP354" s="132" t="str">
        <f t="shared" si="94"/>
        <v/>
      </c>
      <c r="AQ354" s="132" t="str">
        <f t="shared" si="95"/>
        <v/>
      </c>
      <c r="AR354" s="135" t="str">
        <f t="shared" si="99"/>
        <v/>
      </c>
      <c r="AS354" s="135" t="str">
        <f t="shared" si="100"/>
        <v/>
      </c>
      <c r="AT354" s="135" t="str">
        <f t="shared" si="98"/>
        <v/>
      </c>
    </row>
    <row r="355" spans="1:46" s="260" customFormat="1" ht="13">
      <c r="A355" s="185" t="str">
        <f t="shared" ref="A355:A418" si="103">E355</f>
        <v/>
      </c>
      <c r="B355" s="258" t="str">
        <f t="shared" ref="B355:B418" si="104">IF(G355="","",IF(C355="","X",A355&amp;TEXT(C355,"000")))</f>
        <v/>
      </c>
      <c r="C355" s="259"/>
      <c r="D355" s="185">
        <v>321</v>
      </c>
      <c r="E355" s="185" t="str">
        <f t="shared" ref="E355:E418" si="105">IF($H355="M",VLOOKUP($I355,$D$4:$F$9,2,0),IF(H355="F",VLOOKUP($I355,$D$4:$F$9,3,0),IF($H355="","")))</f>
        <v/>
      </c>
      <c r="F355" s="6"/>
      <c r="G355" s="6"/>
      <c r="H355" s="6"/>
      <c r="I355" s="6"/>
      <c r="J355" s="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185" t="str">
        <f t="shared" si="102"/>
        <v/>
      </c>
      <c r="W355" s="8"/>
      <c r="X355" s="6"/>
      <c r="Y355" s="336"/>
      <c r="Z355" s="6"/>
      <c r="AA355" s="6"/>
      <c r="AB355" s="6"/>
      <c r="AC355" s="261" t="str">
        <f t="shared" ref="AC355:AC418" si="106">IF(I355="","",IF(COUNTA(K355:S355)&gt;3,"限報三項個人項目",IF(COUNTA(K355:S355)=0,"最少填報一個人項目",IF(COUNTA(X355)=1,COUNTA(K355:S355)*($AC$31+$AC$32)+$AC$30,IF(COUNTA(X355)=0,COUNTA(K355:S355)*$AC$31+$AC$30,"Error")))))</f>
        <v/>
      </c>
      <c r="AD355" s="28" t="str">
        <f t="shared" ref="AD355:AD418" si="107">IF(AE355="","",$AD$31)</f>
        <v/>
      </c>
      <c r="AE355" s="26" t="str">
        <f>UPPER(IF($U355="","",IF(COUNTIF($AE$34:$AE354,$U355)&lt;1,$U355,"")))</f>
        <v/>
      </c>
      <c r="AF355" s="133" t="str">
        <f t="shared" ref="AF355:AF418" si="108">IF(E355="","",IF(W355="",SUM(AC355:AD355)+AG355,SUM(AC355:AD355)+AG355+$W$34))</f>
        <v/>
      </c>
      <c r="AG355" s="269"/>
      <c r="AH355" s="263" t="str">
        <f t="shared" ref="AH355:AH418" si="109">AF355</f>
        <v/>
      </c>
      <c r="AI355" s="262" t="str">
        <f t="shared" ref="AI355:AI418" si="110">IF(AF355="","",IF(AH355-AF355=0,"",AH355-AF355))</f>
        <v/>
      </c>
      <c r="AK355" s="185"/>
      <c r="AL355" s="259" t="str">
        <f t="shared" ref="AL355:AL418" si="111">B355</f>
        <v/>
      </c>
      <c r="AM355" s="132" t="str">
        <f t="shared" si="101"/>
        <v/>
      </c>
      <c r="AN355" s="132" t="str">
        <f t="shared" ref="AN355:AN418" si="112">SUBSTITUTE(F355," ","")</f>
        <v/>
      </c>
      <c r="AO355" s="132" t="str">
        <f t="shared" ref="AO355:AO418" si="113">UPPER(TRIM($G355))</f>
        <v/>
      </c>
      <c r="AP355" s="132" t="str">
        <f t="shared" ref="AP355:AP418" si="114">UPPER(TRIM(CONCATENATE(K355&amp;" ",L355&amp;" ",M355&amp;" ",N355&amp;" ",O355&amp;" ",P355&amp;" ",Q355&amp;" ",R355&amp;" ",S355&amp;" ",T355)))</f>
        <v/>
      </c>
      <c r="AQ355" s="132" t="str">
        <f t="shared" ref="AQ355:AQ418" si="115">IF($U355="","",$U355)</f>
        <v/>
      </c>
      <c r="AR355" s="135" t="str">
        <f t="shared" si="99"/>
        <v/>
      </c>
      <c r="AS355" s="135" t="str">
        <f t="shared" si="100"/>
        <v/>
      </c>
      <c r="AT355" s="135" t="str">
        <f t="shared" ref="AT355:AT418" si="116">IF(AJ355="","",UPPER(AJ355))</f>
        <v/>
      </c>
    </row>
    <row r="356" spans="1:46" s="260" customFormat="1" ht="13">
      <c r="A356" s="185" t="str">
        <f t="shared" si="103"/>
        <v/>
      </c>
      <c r="B356" s="258" t="str">
        <f t="shared" si="104"/>
        <v/>
      </c>
      <c r="C356" s="259"/>
      <c r="D356" s="185">
        <v>322</v>
      </c>
      <c r="E356" s="185" t="str">
        <f t="shared" si="105"/>
        <v/>
      </c>
      <c r="F356" s="6"/>
      <c r="G356" s="6"/>
      <c r="H356" s="6"/>
      <c r="I356" s="6"/>
      <c r="J356" s="5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185" t="str">
        <f t="shared" si="102"/>
        <v/>
      </c>
      <c r="W356" s="8"/>
      <c r="X356" s="6"/>
      <c r="Y356" s="336"/>
      <c r="Z356" s="6"/>
      <c r="AA356" s="6"/>
      <c r="AB356" s="6"/>
      <c r="AC356" s="261" t="str">
        <f t="shared" si="106"/>
        <v/>
      </c>
      <c r="AD356" s="28" t="str">
        <f t="shared" si="107"/>
        <v/>
      </c>
      <c r="AE356" s="26" t="str">
        <f>UPPER(IF($U356="","",IF(COUNTIF($AE$34:$AE355,$U356)&lt;1,$U356,"")))</f>
        <v/>
      </c>
      <c r="AF356" s="133" t="str">
        <f t="shared" si="108"/>
        <v/>
      </c>
      <c r="AG356" s="269"/>
      <c r="AH356" s="263" t="str">
        <f t="shared" si="109"/>
        <v/>
      </c>
      <c r="AI356" s="262" t="str">
        <f t="shared" si="110"/>
        <v/>
      </c>
      <c r="AK356" s="185"/>
      <c r="AL356" s="259" t="str">
        <f t="shared" si="111"/>
        <v/>
      </c>
      <c r="AM356" s="132" t="str">
        <f t="shared" si="101"/>
        <v/>
      </c>
      <c r="AN356" s="132" t="str">
        <f t="shared" si="112"/>
        <v/>
      </c>
      <c r="AO356" s="132" t="str">
        <f t="shared" si="113"/>
        <v/>
      </c>
      <c r="AP356" s="132" t="str">
        <f t="shared" si="114"/>
        <v/>
      </c>
      <c r="AQ356" s="132" t="str">
        <f t="shared" si="115"/>
        <v/>
      </c>
      <c r="AR356" s="135" t="str">
        <f t="shared" si="99"/>
        <v/>
      </c>
      <c r="AS356" s="135" t="str">
        <f t="shared" si="100"/>
        <v/>
      </c>
      <c r="AT356" s="135" t="str">
        <f t="shared" si="116"/>
        <v/>
      </c>
    </row>
    <row r="357" spans="1:46" s="260" customFormat="1" ht="13">
      <c r="A357" s="185" t="str">
        <f t="shared" si="103"/>
        <v/>
      </c>
      <c r="B357" s="258" t="str">
        <f t="shared" si="104"/>
        <v/>
      </c>
      <c r="C357" s="259"/>
      <c r="D357" s="185">
        <v>323</v>
      </c>
      <c r="E357" s="185" t="str">
        <f t="shared" si="105"/>
        <v/>
      </c>
      <c r="F357" s="6"/>
      <c r="G357" s="6"/>
      <c r="H357" s="6"/>
      <c r="I357" s="6"/>
      <c r="J357" s="5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185" t="str">
        <f t="shared" si="102"/>
        <v/>
      </c>
      <c r="W357" s="8"/>
      <c r="X357" s="6"/>
      <c r="Y357" s="336"/>
      <c r="Z357" s="6"/>
      <c r="AA357" s="6"/>
      <c r="AB357" s="6"/>
      <c r="AC357" s="261" t="str">
        <f t="shared" si="106"/>
        <v/>
      </c>
      <c r="AD357" s="28" t="str">
        <f t="shared" si="107"/>
        <v/>
      </c>
      <c r="AE357" s="26" t="str">
        <f>UPPER(IF($U357="","",IF(COUNTIF($AE$34:$AE356,$U357)&lt;1,$U357,"")))</f>
        <v/>
      </c>
      <c r="AF357" s="133" t="str">
        <f t="shared" si="108"/>
        <v/>
      </c>
      <c r="AG357" s="269"/>
      <c r="AH357" s="263" t="str">
        <f t="shared" si="109"/>
        <v/>
      </c>
      <c r="AI357" s="262" t="str">
        <f t="shared" si="110"/>
        <v/>
      </c>
      <c r="AK357" s="185"/>
      <c r="AL357" s="259" t="str">
        <f t="shared" si="111"/>
        <v/>
      </c>
      <c r="AM357" s="132" t="str">
        <f t="shared" si="101"/>
        <v/>
      </c>
      <c r="AN357" s="132" t="str">
        <f t="shared" si="112"/>
        <v/>
      </c>
      <c r="AO357" s="132" t="str">
        <f t="shared" si="113"/>
        <v/>
      </c>
      <c r="AP357" s="132" t="str">
        <f t="shared" si="114"/>
        <v/>
      </c>
      <c r="AQ357" s="132" t="str">
        <f t="shared" si="115"/>
        <v/>
      </c>
      <c r="AR357" s="135" t="str">
        <f t="shared" si="99"/>
        <v/>
      </c>
      <c r="AS357" s="135" t="str">
        <f t="shared" si="100"/>
        <v/>
      </c>
      <c r="AT357" s="135" t="str">
        <f t="shared" si="116"/>
        <v/>
      </c>
    </row>
    <row r="358" spans="1:46" s="260" customFormat="1" ht="13">
      <c r="A358" s="185" t="str">
        <f t="shared" si="103"/>
        <v/>
      </c>
      <c r="B358" s="258" t="str">
        <f t="shared" si="104"/>
        <v/>
      </c>
      <c r="C358" s="259"/>
      <c r="D358" s="185">
        <v>324</v>
      </c>
      <c r="E358" s="185" t="str">
        <f t="shared" si="105"/>
        <v/>
      </c>
      <c r="F358" s="6"/>
      <c r="G358" s="6"/>
      <c r="H358" s="6"/>
      <c r="I358" s="6"/>
      <c r="J358" s="5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185" t="str">
        <f t="shared" si="102"/>
        <v/>
      </c>
      <c r="W358" s="8"/>
      <c r="X358" s="6"/>
      <c r="Y358" s="336"/>
      <c r="Z358" s="6"/>
      <c r="AA358" s="6"/>
      <c r="AB358" s="6"/>
      <c r="AC358" s="261" t="str">
        <f t="shared" si="106"/>
        <v/>
      </c>
      <c r="AD358" s="28" t="str">
        <f t="shared" si="107"/>
        <v/>
      </c>
      <c r="AE358" s="26" t="str">
        <f>UPPER(IF($U358="","",IF(COUNTIF($AE$34:$AE357,$U358)&lt;1,$U358,"")))</f>
        <v/>
      </c>
      <c r="AF358" s="133" t="str">
        <f t="shared" si="108"/>
        <v/>
      </c>
      <c r="AG358" s="269"/>
      <c r="AH358" s="263" t="str">
        <f t="shared" si="109"/>
        <v/>
      </c>
      <c r="AI358" s="262" t="str">
        <f t="shared" si="110"/>
        <v/>
      </c>
      <c r="AK358" s="185"/>
      <c r="AL358" s="259" t="str">
        <f t="shared" si="111"/>
        <v/>
      </c>
      <c r="AM358" s="132" t="str">
        <f t="shared" si="101"/>
        <v/>
      </c>
      <c r="AN358" s="132" t="str">
        <f t="shared" si="112"/>
        <v/>
      </c>
      <c r="AO358" s="132" t="str">
        <f t="shared" si="113"/>
        <v/>
      </c>
      <c r="AP358" s="132" t="str">
        <f t="shared" si="114"/>
        <v/>
      </c>
      <c r="AQ358" s="132" t="str">
        <f t="shared" si="115"/>
        <v/>
      </c>
      <c r="AR358" s="135" t="str">
        <f t="shared" si="99"/>
        <v/>
      </c>
      <c r="AS358" s="135" t="str">
        <f t="shared" si="100"/>
        <v/>
      </c>
      <c r="AT358" s="135" t="str">
        <f t="shared" si="116"/>
        <v/>
      </c>
    </row>
    <row r="359" spans="1:46" s="260" customFormat="1" ht="13">
      <c r="A359" s="185" t="str">
        <f t="shared" si="103"/>
        <v/>
      </c>
      <c r="B359" s="258" t="str">
        <f t="shared" si="104"/>
        <v/>
      </c>
      <c r="C359" s="259"/>
      <c r="D359" s="185">
        <v>325</v>
      </c>
      <c r="E359" s="185" t="str">
        <f t="shared" si="105"/>
        <v/>
      </c>
      <c r="F359" s="6"/>
      <c r="G359" s="6"/>
      <c r="H359" s="6"/>
      <c r="I359" s="6"/>
      <c r="J359" s="5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185" t="str">
        <f t="shared" si="102"/>
        <v/>
      </c>
      <c r="W359" s="8"/>
      <c r="X359" s="6"/>
      <c r="Y359" s="336"/>
      <c r="Z359" s="6"/>
      <c r="AA359" s="6"/>
      <c r="AB359" s="6"/>
      <c r="AC359" s="261" t="str">
        <f t="shared" si="106"/>
        <v/>
      </c>
      <c r="AD359" s="28" t="str">
        <f t="shared" si="107"/>
        <v/>
      </c>
      <c r="AE359" s="26" t="str">
        <f>UPPER(IF($U359="","",IF(COUNTIF($AE$34:$AE358,$U359)&lt;1,$U359,"")))</f>
        <v/>
      </c>
      <c r="AF359" s="133" t="str">
        <f t="shared" si="108"/>
        <v/>
      </c>
      <c r="AG359" s="269"/>
      <c r="AH359" s="263" t="str">
        <f t="shared" si="109"/>
        <v/>
      </c>
      <c r="AI359" s="262" t="str">
        <f t="shared" si="110"/>
        <v/>
      </c>
      <c r="AK359" s="185"/>
      <c r="AL359" s="259" t="str">
        <f t="shared" si="111"/>
        <v/>
      </c>
      <c r="AM359" s="132" t="str">
        <f t="shared" si="101"/>
        <v/>
      </c>
      <c r="AN359" s="132" t="str">
        <f t="shared" si="112"/>
        <v/>
      </c>
      <c r="AO359" s="132" t="str">
        <f t="shared" si="113"/>
        <v/>
      </c>
      <c r="AP359" s="132" t="str">
        <f t="shared" si="114"/>
        <v/>
      </c>
      <c r="AQ359" s="132" t="str">
        <f t="shared" si="115"/>
        <v/>
      </c>
      <c r="AR359" s="135" t="str">
        <f t="shared" si="99"/>
        <v/>
      </c>
      <c r="AS359" s="135" t="str">
        <f t="shared" si="100"/>
        <v/>
      </c>
      <c r="AT359" s="135" t="str">
        <f t="shared" si="116"/>
        <v/>
      </c>
    </row>
    <row r="360" spans="1:46" s="260" customFormat="1" ht="13">
      <c r="A360" s="185" t="str">
        <f t="shared" si="103"/>
        <v/>
      </c>
      <c r="B360" s="258" t="str">
        <f t="shared" si="104"/>
        <v/>
      </c>
      <c r="C360" s="259"/>
      <c r="D360" s="185">
        <v>326</v>
      </c>
      <c r="E360" s="185" t="str">
        <f t="shared" si="105"/>
        <v/>
      </c>
      <c r="F360" s="6"/>
      <c r="G360" s="6"/>
      <c r="H360" s="6"/>
      <c r="I360" s="6"/>
      <c r="J360" s="5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185" t="str">
        <f t="shared" si="102"/>
        <v/>
      </c>
      <c r="W360" s="8"/>
      <c r="X360" s="6"/>
      <c r="Y360" s="336"/>
      <c r="Z360" s="6"/>
      <c r="AA360" s="6"/>
      <c r="AB360" s="6"/>
      <c r="AC360" s="261" t="str">
        <f t="shared" si="106"/>
        <v/>
      </c>
      <c r="AD360" s="28" t="str">
        <f t="shared" si="107"/>
        <v/>
      </c>
      <c r="AE360" s="26" t="str">
        <f>UPPER(IF($U360="","",IF(COUNTIF($AE$34:$AE359,$U360)&lt;1,$U360,"")))</f>
        <v/>
      </c>
      <c r="AF360" s="133" t="str">
        <f t="shared" si="108"/>
        <v/>
      </c>
      <c r="AG360" s="269"/>
      <c r="AH360" s="263" t="str">
        <f t="shared" si="109"/>
        <v/>
      </c>
      <c r="AI360" s="262" t="str">
        <f t="shared" si="110"/>
        <v/>
      </c>
      <c r="AK360" s="185"/>
      <c r="AL360" s="259" t="str">
        <f t="shared" si="111"/>
        <v/>
      </c>
      <c r="AM360" s="132" t="str">
        <f t="shared" si="101"/>
        <v/>
      </c>
      <c r="AN360" s="132" t="str">
        <f t="shared" si="112"/>
        <v/>
      </c>
      <c r="AO360" s="132" t="str">
        <f t="shared" si="113"/>
        <v/>
      </c>
      <c r="AP360" s="132" t="str">
        <f t="shared" si="114"/>
        <v/>
      </c>
      <c r="AQ360" s="132" t="str">
        <f t="shared" si="115"/>
        <v/>
      </c>
      <c r="AR360" s="135" t="str">
        <f t="shared" si="99"/>
        <v/>
      </c>
      <c r="AS360" s="135" t="str">
        <f t="shared" si="100"/>
        <v/>
      </c>
      <c r="AT360" s="135" t="str">
        <f t="shared" si="116"/>
        <v/>
      </c>
    </row>
    <row r="361" spans="1:46" s="260" customFormat="1" ht="13">
      <c r="A361" s="185" t="str">
        <f t="shared" si="103"/>
        <v/>
      </c>
      <c r="B361" s="258" t="str">
        <f t="shared" si="104"/>
        <v/>
      </c>
      <c r="C361" s="259"/>
      <c r="D361" s="185">
        <v>327</v>
      </c>
      <c r="E361" s="185" t="str">
        <f t="shared" si="105"/>
        <v/>
      </c>
      <c r="F361" s="6"/>
      <c r="G361" s="6"/>
      <c r="H361" s="6"/>
      <c r="I361" s="6"/>
      <c r="J361" s="5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185" t="str">
        <f t="shared" si="102"/>
        <v/>
      </c>
      <c r="W361" s="8"/>
      <c r="X361" s="6"/>
      <c r="Y361" s="336"/>
      <c r="Z361" s="6"/>
      <c r="AA361" s="6"/>
      <c r="AB361" s="6"/>
      <c r="AC361" s="261" t="str">
        <f t="shared" si="106"/>
        <v/>
      </c>
      <c r="AD361" s="28" t="str">
        <f t="shared" si="107"/>
        <v/>
      </c>
      <c r="AE361" s="26" t="str">
        <f>UPPER(IF($U361="","",IF(COUNTIF($AE$34:$AE360,$U361)&lt;1,$U361,"")))</f>
        <v/>
      </c>
      <c r="AF361" s="133" t="str">
        <f t="shared" si="108"/>
        <v/>
      </c>
      <c r="AG361" s="269"/>
      <c r="AH361" s="263" t="str">
        <f t="shared" si="109"/>
        <v/>
      </c>
      <c r="AI361" s="262" t="str">
        <f t="shared" si="110"/>
        <v/>
      </c>
      <c r="AK361" s="185"/>
      <c r="AL361" s="259" t="str">
        <f t="shared" si="111"/>
        <v/>
      </c>
      <c r="AM361" s="132" t="str">
        <f t="shared" si="101"/>
        <v/>
      </c>
      <c r="AN361" s="132" t="str">
        <f t="shared" si="112"/>
        <v/>
      </c>
      <c r="AO361" s="132" t="str">
        <f t="shared" si="113"/>
        <v/>
      </c>
      <c r="AP361" s="132" t="str">
        <f t="shared" si="114"/>
        <v/>
      </c>
      <c r="AQ361" s="132" t="str">
        <f t="shared" si="115"/>
        <v/>
      </c>
      <c r="AR361" s="135" t="str">
        <f t="shared" si="99"/>
        <v/>
      </c>
      <c r="AS361" s="135" t="str">
        <f t="shared" si="100"/>
        <v/>
      </c>
      <c r="AT361" s="135" t="str">
        <f t="shared" si="116"/>
        <v/>
      </c>
    </row>
    <row r="362" spans="1:46" s="260" customFormat="1" ht="13">
      <c r="A362" s="185" t="str">
        <f t="shared" si="103"/>
        <v/>
      </c>
      <c r="B362" s="258" t="str">
        <f t="shared" si="104"/>
        <v/>
      </c>
      <c r="C362" s="259"/>
      <c r="D362" s="185">
        <v>328</v>
      </c>
      <c r="E362" s="185" t="str">
        <f t="shared" si="105"/>
        <v/>
      </c>
      <c r="F362" s="6"/>
      <c r="G362" s="6"/>
      <c r="H362" s="6"/>
      <c r="I362" s="6"/>
      <c r="J362" s="5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185" t="str">
        <f t="shared" si="102"/>
        <v/>
      </c>
      <c r="W362" s="8"/>
      <c r="X362" s="6"/>
      <c r="Y362" s="336"/>
      <c r="Z362" s="6"/>
      <c r="AA362" s="6"/>
      <c r="AB362" s="6"/>
      <c r="AC362" s="261" t="str">
        <f t="shared" si="106"/>
        <v/>
      </c>
      <c r="AD362" s="28" t="str">
        <f t="shared" si="107"/>
        <v/>
      </c>
      <c r="AE362" s="26" t="str">
        <f>UPPER(IF($U362="","",IF(COUNTIF($AE$34:$AE361,$U362)&lt;1,$U362,"")))</f>
        <v/>
      </c>
      <c r="AF362" s="133" t="str">
        <f t="shared" si="108"/>
        <v/>
      </c>
      <c r="AG362" s="269"/>
      <c r="AH362" s="263" t="str">
        <f t="shared" si="109"/>
        <v/>
      </c>
      <c r="AI362" s="262" t="str">
        <f t="shared" si="110"/>
        <v/>
      </c>
      <c r="AK362" s="185"/>
      <c r="AL362" s="259" t="str">
        <f t="shared" si="111"/>
        <v/>
      </c>
      <c r="AM362" s="132" t="str">
        <f t="shared" si="101"/>
        <v/>
      </c>
      <c r="AN362" s="132" t="str">
        <f t="shared" si="112"/>
        <v/>
      </c>
      <c r="AO362" s="132" t="str">
        <f t="shared" si="113"/>
        <v/>
      </c>
      <c r="AP362" s="132" t="str">
        <f t="shared" si="114"/>
        <v/>
      </c>
      <c r="AQ362" s="132" t="str">
        <f t="shared" si="115"/>
        <v/>
      </c>
      <c r="AR362" s="135" t="str">
        <f t="shared" si="99"/>
        <v/>
      </c>
      <c r="AS362" s="135" t="str">
        <f t="shared" si="100"/>
        <v/>
      </c>
      <c r="AT362" s="135" t="str">
        <f t="shared" si="116"/>
        <v/>
      </c>
    </row>
    <row r="363" spans="1:46" s="260" customFormat="1" ht="13">
      <c r="A363" s="185" t="str">
        <f t="shared" si="103"/>
        <v/>
      </c>
      <c r="B363" s="258" t="str">
        <f t="shared" si="104"/>
        <v/>
      </c>
      <c r="C363" s="259"/>
      <c r="D363" s="185">
        <v>329</v>
      </c>
      <c r="E363" s="185" t="str">
        <f t="shared" si="105"/>
        <v/>
      </c>
      <c r="F363" s="6"/>
      <c r="G363" s="6"/>
      <c r="H363" s="6"/>
      <c r="I363" s="6"/>
      <c r="J363" s="5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185" t="str">
        <f t="shared" si="102"/>
        <v/>
      </c>
      <c r="W363" s="8"/>
      <c r="X363" s="6"/>
      <c r="Y363" s="336"/>
      <c r="Z363" s="6"/>
      <c r="AA363" s="6"/>
      <c r="AB363" s="6"/>
      <c r="AC363" s="261" t="str">
        <f t="shared" si="106"/>
        <v/>
      </c>
      <c r="AD363" s="28" t="str">
        <f t="shared" si="107"/>
        <v/>
      </c>
      <c r="AE363" s="26" t="str">
        <f>UPPER(IF($U363="","",IF(COUNTIF($AE$34:$AE362,$U363)&lt;1,$U363,"")))</f>
        <v/>
      </c>
      <c r="AF363" s="133" t="str">
        <f t="shared" si="108"/>
        <v/>
      </c>
      <c r="AG363" s="269"/>
      <c r="AH363" s="263" t="str">
        <f t="shared" si="109"/>
        <v/>
      </c>
      <c r="AI363" s="262" t="str">
        <f t="shared" si="110"/>
        <v/>
      </c>
      <c r="AK363" s="185"/>
      <c r="AL363" s="259" t="str">
        <f t="shared" si="111"/>
        <v/>
      </c>
      <c r="AM363" s="132" t="str">
        <f t="shared" si="101"/>
        <v/>
      </c>
      <c r="AN363" s="132" t="str">
        <f t="shared" si="112"/>
        <v/>
      </c>
      <c r="AO363" s="132" t="str">
        <f t="shared" si="113"/>
        <v/>
      </c>
      <c r="AP363" s="132" t="str">
        <f t="shared" si="114"/>
        <v/>
      </c>
      <c r="AQ363" s="132" t="str">
        <f t="shared" si="115"/>
        <v/>
      </c>
      <c r="AR363" s="135" t="str">
        <f t="shared" si="99"/>
        <v/>
      </c>
      <c r="AS363" s="135" t="str">
        <f t="shared" si="100"/>
        <v/>
      </c>
      <c r="AT363" s="135" t="str">
        <f t="shared" si="116"/>
        <v/>
      </c>
    </row>
    <row r="364" spans="1:46" s="260" customFormat="1" ht="13">
      <c r="A364" s="185" t="str">
        <f t="shared" si="103"/>
        <v/>
      </c>
      <c r="B364" s="258" t="str">
        <f t="shared" si="104"/>
        <v/>
      </c>
      <c r="C364" s="259"/>
      <c r="D364" s="185">
        <v>330</v>
      </c>
      <c r="E364" s="185" t="str">
        <f t="shared" si="105"/>
        <v/>
      </c>
      <c r="F364" s="6"/>
      <c r="G364" s="6"/>
      <c r="H364" s="6"/>
      <c r="I364" s="6"/>
      <c r="J364" s="5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185" t="str">
        <f t="shared" si="102"/>
        <v/>
      </c>
      <c r="W364" s="8"/>
      <c r="X364" s="6"/>
      <c r="Y364" s="336"/>
      <c r="Z364" s="6"/>
      <c r="AA364" s="6"/>
      <c r="AB364" s="6"/>
      <c r="AC364" s="261" t="str">
        <f t="shared" si="106"/>
        <v/>
      </c>
      <c r="AD364" s="28" t="str">
        <f t="shared" si="107"/>
        <v/>
      </c>
      <c r="AE364" s="26" t="str">
        <f>UPPER(IF($U364="","",IF(COUNTIF($AE$34:$AE363,$U364)&lt;1,$U364,"")))</f>
        <v/>
      </c>
      <c r="AF364" s="133" t="str">
        <f t="shared" si="108"/>
        <v/>
      </c>
      <c r="AG364" s="269"/>
      <c r="AH364" s="263" t="str">
        <f t="shared" si="109"/>
        <v/>
      </c>
      <c r="AI364" s="262" t="str">
        <f t="shared" si="110"/>
        <v/>
      </c>
      <c r="AK364" s="185"/>
      <c r="AL364" s="259" t="str">
        <f t="shared" si="111"/>
        <v/>
      </c>
      <c r="AM364" s="132" t="str">
        <f t="shared" si="101"/>
        <v/>
      </c>
      <c r="AN364" s="132" t="str">
        <f t="shared" si="112"/>
        <v/>
      </c>
      <c r="AO364" s="132" t="str">
        <f t="shared" si="113"/>
        <v/>
      </c>
      <c r="AP364" s="132" t="str">
        <f t="shared" si="114"/>
        <v/>
      </c>
      <c r="AQ364" s="132" t="str">
        <f t="shared" si="115"/>
        <v/>
      </c>
      <c r="AR364" s="135" t="str">
        <f t="shared" si="99"/>
        <v/>
      </c>
      <c r="AS364" s="135" t="str">
        <f t="shared" si="100"/>
        <v/>
      </c>
      <c r="AT364" s="135" t="str">
        <f t="shared" si="116"/>
        <v/>
      </c>
    </row>
    <row r="365" spans="1:46" s="260" customFormat="1" ht="13">
      <c r="A365" s="185" t="str">
        <f t="shared" si="103"/>
        <v/>
      </c>
      <c r="B365" s="258" t="str">
        <f t="shared" si="104"/>
        <v/>
      </c>
      <c r="C365" s="259"/>
      <c r="D365" s="185">
        <v>331</v>
      </c>
      <c r="E365" s="185" t="str">
        <f t="shared" si="105"/>
        <v/>
      </c>
      <c r="F365" s="6"/>
      <c r="G365" s="6"/>
      <c r="H365" s="6"/>
      <c r="I365" s="6"/>
      <c r="J365" s="5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185" t="str">
        <f t="shared" si="102"/>
        <v/>
      </c>
      <c r="W365" s="8"/>
      <c r="X365" s="6"/>
      <c r="Y365" s="336"/>
      <c r="Z365" s="6"/>
      <c r="AA365" s="6"/>
      <c r="AB365" s="6"/>
      <c r="AC365" s="261" t="str">
        <f t="shared" si="106"/>
        <v/>
      </c>
      <c r="AD365" s="28" t="str">
        <f t="shared" si="107"/>
        <v/>
      </c>
      <c r="AE365" s="26" t="str">
        <f>UPPER(IF($U365="","",IF(COUNTIF($AE$34:$AE364,$U365)&lt;1,$U365,"")))</f>
        <v/>
      </c>
      <c r="AF365" s="133" t="str">
        <f t="shared" si="108"/>
        <v/>
      </c>
      <c r="AG365" s="269"/>
      <c r="AH365" s="263" t="str">
        <f t="shared" si="109"/>
        <v/>
      </c>
      <c r="AI365" s="262" t="str">
        <f t="shared" si="110"/>
        <v/>
      </c>
      <c r="AK365" s="185"/>
      <c r="AL365" s="259" t="str">
        <f t="shared" si="111"/>
        <v/>
      </c>
      <c r="AM365" s="132" t="str">
        <f t="shared" si="101"/>
        <v/>
      </c>
      <c r="AN365" s="132" t="str">
        <f t="shared" si="112"/>
        <v/>
      </c>
      <c r="AO365" s="132" t="str">
        <f t="shared" si="113"/>
        <v/>
      </c>
      <c r="AP365" s="132" t="str">
        <f t="shared" si="114"/>
        <v/>
      </c>
      <c r="AQ365" s="132" t="str">
        <f t="shared" si="115"/>
        <v/>
      </c>
      <c r="AR365" s="135" t="str">
        <f t="shared" si="99"/>
        <v/>
      </c>
      <c r="AS365" s="135" t="str">
        <f t="shared" si="100"/>
        <v/>
      </c>
      <c r="AT365" s="135" t="str">
        <f t="shared" si="116"/>
        <v/>
      </c>
    </row>
    <row r="366" spans="1:46" s="260" customFormat="1" ht="13">
      <c r="A366" s="185" t="str">
        <f t="shared" si="103"/>
        <v/>
      </c>
      <c r="B366" s="258" t="str">
        <f t="shared" si="104"/>
        <v/>
      </c>
      <c r="C366" s="259"/>
      <c r="D366" s="185">
        <v>332</v>
      </c>
      <c r="E366" s="185" t="str">
        <f t="shared" si="105"/>
        <v/>
      </c>
      <c r="F366" s="6"/>
      <c r="G366" s="6"/>
      <c r="H366" s="6"/>
      <c r="I366" s="6"/>
      <c r="J366" s="5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185" t="str">
        <f t="shared" si="102"/>
        <v/>
      </c>
      <c r="W366" s="8"/>
      <c r="X366" s="6"/>
      <c r="Y366" s="336"/>
      <c r="Z366" s="6"/>
      <c r="AA366" s="6"/>
      <c r="AB366" s="6"/>
      <c r="AC366" s="261" t="str">
        <f t="shared" si="106"/>
        <v/>
      </c>
      <c r="AD366" s="28" t="str">
        <f t="shared" si="107"/>
        <v/>
      </c>
      <c r="AE366" s="26" t="str">
        <f>UPPER(IF($U366="","",IF(COUNTIF($AE$34:$AE365,$U366)&lt;1,$U366,"")))</f>
        <v/>
      </c>
      <c r="AF366" s="133" t="str">
        <f t="shared" si="108"/>
        <v/>
      </c>
      <c r="AG366" s="269"/>
      <c r="AH366" s="263" t="str">
        <f t="shared" si="109"/>
        <v/>
      </c>
      <c r="AI366" s="262" t="str">
        <f t="shared" si="110"/>
        <v/>
      </c>
      <c r="AK366" s="185"/>
      <c r="AL366" s="259" t="str">
        <f t="shared" si="111"/>
        <v/>
      </c>
      <c r="AM366" s="132" t="str">
        <f t="shared" si="101"/>
        <v/>
      </c>
      <c r="AN366" s="132" t="str">
        <f t="shared" si="112"/>
        <v/>
      </c>
      <c r="AO366" s="132" t="str">
        <f t="shared" si="113"/>
        <v/>
      </c>
      <c r="AP366" s="132" t="str">
        <f t="shared" si="114"/>
        <v/>
      </c>
      <c r="AQ366" s="132" t="str">
        <f t="shared" si="115"/>
        <v/>
      </c>
      <c r="AR366" s="135" t="str">
        <f t="shared" si="99"/>
        <v/>
      </c>
      <c r="AS366" s="135" t="str">
        <f t="shared" si="100"/>
        <v/>
      </c>
      <c r="AT366" s="135" t="str">
        <f t="shared" si="116"/>
        <v/>
      </c>
    </row>
    <row r="367" spans="1:46" s="260" customFormat="1" ht="13">
      <c r="A367" s="185" t="str">
        <f t="shared" si="103"/>
        <v/>
      </c>
      <c r="B367" s="258" t="str">
        <f t="shared" si="104"/>
        <v/>
      </c>
      <c r="C367" s="259"/>
      <c r="D367" s="185">
        <v>333</v>
      </c>
      <c r="E367" s="185" t="str">
        <f t="shared" si="105"/>
        <v/>
      </c>
      <c r="F367" s="6"/>
      <c r="G367" s="6"/>
      <c r="H367" s="6"/>
      <c r="I367" s="6"/>
      <c r="J367" s="5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185" t="str">
        <f t="shared" si="102"/>
        <v/>
      </c>
      <c r="W367" s="8"/>
      <c r="X367" s="6"/>
      <c r="Y367" s="336"/>
      <c r="Z367" s="6"/>
      <c r="AA367" s="6"/>
      <c r="AB367" s="6"/>
      <c r="AC367" s="261" t="str">
        <f t="shared" si="106"/>
        <v/>
      </c>
      <c r="AD367" s="28" t="str">
        <f t="shared" si="107"/>
        <v/>
      </c>
      <c r="AE367" s="26" t="str">
        <f>UPPER(IF($U367="","",IF(COUNTIF($AE$34:$AE366,$U367)&lt;1,$U367,"")))</f>
        <v/>
      </c>
      <c r="AF367" s="133" t="str">
        <f t="shared" si="108"/>
        <v/>
      </c>
      <c r="AG367" s="269"/>
      <c r="AH367" s="263" t="str">
        <f t="shared" si="109"/>
        <v/>
      </c>
      <c r="AI367" s="262" t="str">
        <f t="shared" si="110"/>
        <v/>
      </c>
      <c r="AK367" s="185"/>
      <c r="AL367" s="259" t="str">
        <f t="shared" si="111"/>
        <v/>
      </c>
      <c r="AM367" s="132" t="str">
        <f t="shared" si="101"/>
        <v/>
      </c>
      <c r="AN367" s="132" t="str">
        <f t="shared" si="112"/>
        <v/>
      </c>
      <c r="AO367" s="132" t="str">
        <f t="shared" si="113"/>
        <v/>
      </c>
      <c r="AP367" s="132" t="str">
        <f t="shared" si="114"/>
        <v/>
      </c>
      <c r="AQ367" s="132" t="str">
        <f t="shared" si="115"/>
        <v/>
      </c>
      <c r="AR367" s="135" t="str">
        <f t="shared" si="99"/>
        <v/>
      </c>
      <c r="AS367" s="135" t="str">
        <f t="shared" si="100"/>
        <v/>
      </c>
      <c r="AT367" s="135" t="str">
        <f t="shared" si="116"/>
        <v/>
      </c>
    </row>
    <row r="368" spans="1:46" s="260" customFormat="1" ht="13">
      <c r="A368" s="185" t="str">
        <f t="shared" si="103"/>
        <v/>
      </c>
      <c r="B368" s="258" t="str">
        <f t="shared" si="104"/>
        <v/>
      </c>
      <c r="C368" s="259"/>
      <c r="D368" s="185">
        <v>334</v>
      </c>
      <c r="E368" s="185" t="str">
        <f t="shared" si="105"/>
        <v/>
      </c>
      <c r="F368" s="6"/>
      <c r="G368" s="6"/>
      <c r="H368" s="6"/>
      <c r="I368" s="6"/>
      <c r="J368" s="5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185" t="str">
        <f t="shared" si="102"/>
        <v/>
      </c>
      <c r="W368" s="8"/>
      <c r="X368" s="6"/>
      <c r="Y368" s="336"/>
      <c r="Z368" s="6"/>
      <c r="AA368" s="6"/>
      <c r="AB368" s="6"/>
      <c r="AC368" s="261" t="str">
        <f t="shared" si="106"/>
        <v/>
      </c>
      <c r="AD368" s="28" t="str">
        <f t="shared" si="107"/>
        <v/>
      </c>
      <c r="AE368" s="26" t="str">
        <f>UPPER(IF($U368="","",IF(COUNTIF($AE$34:$AE367,$U368)&lt;1,$U368,"")))</f>
        <v/>
      </c>
      <c r="AF368" s="133" t="str">
        <f t="shared" si="108"/>
        <v/>
      </c>
      <c r="AG368" s="269"/>
      <c r="AH368" s="263" t="str">
        <f t="shared" si="109"/>
        <v/>
      </c>
      <c r="AI368" s="262" t="str">
        <f t="shared" si="110"/>
        <v/>
      </c>
      <c r="AK368" s="185"/>
      <c r="AL368" s="259" t="str">
        <f t="shared" si="111"/>
        <v/>
      </c>
      <c r="AM368" s="132" t="str">
        <f t="shared" si="101"/>
        <v/>
      </c>
      <c r="AN368" s="132" t="str">
        <f t="shared" si="112"/>
        <v/>
      </c>
      <c r="AO368" s="132" t="str">
        <f t="shared" si="113"/>
        <v/>
      </c>
      <c r="AP368" s="132" t="str">
        <f t="shared" si="114"/>
        <v/>
      </c>
      <c r="AQ368" s="132" t="str">
        <f t="shared" si="115"/>
        <v/>
      </c>
      <c r="AR368" s="135" t="str">
        <f t="shared" si="99"/>
        <v/>
      </c>
      <c r="AS368" s="135" t="str">
        <f t="shared" si="100"/>
        <v/>
      </c>
      <c r="AT368" s="135" t="str">
        <f t="shared" si="116"/>
        <v/>
      </c>
    </row>
    <row r="369" spans="1:46" s="260" customFormat="1" ht="13">
      <c r="A369" s="185" t="str">
        <f t="shared" si="103"/>
        <v/>
      </c>
      <c r="B369" s="258" t="str">
        <f t="shared" si="104"/>
        <v/>
      </c>
      <c r="C369" s="259"/>
      <c r="D369" s="185">
        <v>335</v>
      </c>
      <c r="E369" s="185" t="str">
        <f t="shared" si="105"/>
        <v/>
      </c>
      <c r="F369" s="6"/>
      <c r="G369" s="6"/>
      <c r="H369" s="6"/>
      <c r="I369" s="6"/>
      <c r="J369" s="5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185" t="str">
        <f t="shared" si="102"/>
        <v/>
      </c>
      <c r="W369" s="8"/>
      <c r="X369" s="6"/>
      <c r="Y369" s="336"/>
      <c r="Z369" s="6"/>
      <c r="AA369" s="6"/>
      <c r="AB369" s="6"/>
      <c r="AC369" s="261" t="str">
        <f t="shared" si="106"/>
        <v/>
      </c>
      <c r="AD369" s="28" t="str">
        <f t="shared" si="107"/>
        <v/>
      </c>
      <c r="AE369" s="26" t="str">
        <f>UPPER(IF($U369="","",IF(COUNTIF($AE$34:$AE368,$U369)&lt;1,$U369,"")))</f>
        <v/>
      </c>
      <c r="AF369" s="133" t="str">
        <f t="shared" si="108"/>
        <v/>
      </c>
      <c r="AG369" s="269"/>
      <c r="AH369" s="263" t="str">
        <f t="shared" si="109"/>
        <v/>
      </c>
      <c r="AI369" s="262" t="str">
        <f t="shared" si="110"/>
        <v/>
      </c>
      <c r="AK369" s="185"/>
      <c r="AL369" s="259" t="str">
        <f t="shared" si="111"/>
        <v/>
      </c>
      <c r="AM369" s="132" t="str">
        <f t="shared" si="101"/>
        <v/>
      </c>
      <c r="AN369" s="132" t="str">
        <f t="shared" si="112"/>
        <v/>
      </c>
      <c r="AO369" s="132" t="str">
        <f t="shared" si="113"/>
        <v/>
      </c>
      <c r="AP369" s="132" t="str">
        <f t="shared" si="114"/>
        <v/>
      </c>
      <c r="AQ369" s="132" t="str">
        <f t="shared" si="115"/>
        <v/>
      </c>
      <c r="AR369" s="135" t="str">
        <f t="shared" si="99"/>
        <v/>
      </c>
      <c r="AS369" s="135" t="str">
        <f t="shared" si="100"/>
        <v/>
      </c>
      <c r="AT369" s="135" t="str">
        <f t="shared" si="116"/>
        <v/>
      </c>
    </row>
    <row r="370" spans="1:46" s="260" customFormat="1" ht="13">
      <c r="A370" s="185" t="str">
        <f t="shared" si="103"/>
        <v/>
      </c>
      <c r="B370" s="258" t="str">
        <f t="shared" si="104"/>
        <v/>
      </c>
      <c r="C370" s="259"/>
      <c r="D370" s="185">
        <v>336</v>
      </c>
      <c r="E370" s="185" t="str">
        <f t="shared" si="105"/>
        <v/>
      </c>
      <c r="F370" s="6"/>
      <c r="G370" s="6"/>
      <c r="H370" s="6"/>
      <c r="I370" s="6"/>
      <c r="J370" s="5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185" t="str">
        <f t="shared" si="102"/>
        <v/>
      </c>
      <c r="W370" s="8"/>
      <c r="X370" s="6"/>
      <c r="Y370" s="336"/>
      <c r="Z370" s="6"/>
      <c r="AA370" s="6"/>
      <c r="AB370" s="6"/>
      <c r="AC370" s="261" t="str">
        <f t="shared" si="106"/>
        <v/>
      </c>
      <c r="AD370" s="28" t="str">
        <f t="shared" si="107"/>
        <v/>
      </c>
      <c r="AE370" s="26" t="str">
        <f>UPPER(IF($U370="","",IF(COUNTIF($AE$34:$AE369,$U370)&lt;1,$U370,"")))</f>
        <v/>
      </c>
      <c r="AF370" s="133" t="str">
        <f t="shared" si="108"/>
        <v/>
      </c>
      <c r="AG370" s="269"/>
      <c r="AH370" s="263" t="str">
        <f t="shared" si="109"/>
        <v/>
      </c>
      <c r="AI370" s="262" t="str">
        <f t="shared" si="110"/>
        <v/>
      </c>
      <c r="AK370" s="185"/>
      <c r="AL370" s="259" t="str">
        <f t="shared" si="111"/>
        <v/>
      </c>
      <c r="AM370" s="132" t="str">
        <f t="shared" si="101"/>
        <v/>
      </c>
      <c r="AN370" s="132" t="str">
        <f t="shared" si="112"/>
        <v/>
      </c>
      <c r="AO370" s="132" t="str">
        <f t="shared" si="113"/>
        <v/>
      </c>
      <c r="AP370" s="132" t="str">
        <f t="shared" si="114"/>
        <v/>
      </c>
      <c r="AQ370" s="132" t="str">
        <f t="shared" si="115"/>
        <v/>
      </c>
      <c r="AR370" s="135" t="str">
        <f t="shared" si="99"/>
        <v/>
      </c>
      <c r="AS370" s="135" t="str">
        <f t="shared" si="100"/>
        <v/>
      </c>
      <c r="AT370" s="135" t="str">
        <f t="shared" si="116"/>
        <v/>
      </c>
    </row>
    <row r="371" spans="1:46" s="260" customFormat="1" ht="13">
      <c r="A371" s="185" t="str">
        <f t="shared" si="103"/>
        <v/>
      </c>
      <c r="B371" s="258" t="str">
        <f t="shared" si="104"/>
        <v/>
      </c>
      <c r="C371" s="259"/>
      <c r="D371" s="185">
        <v>337</v>
      </c>
      <c r="E371" s="185" t="str">
        <f t="shared" si="105"/>
        <v/>
      </c>
      <c r="F371" s="6"/>
      <c r="G371" s="6"/>
      <c r="H371" s="6"/>
      <c r="I371" s="6"/>
      <c r="J371" s="5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185" t="str">
        <f t="shared" si="102"/>
        <v/>
      </c>
      <c r="W371" s="8"/>
      <c r="X371" s="6"/>
      <c r="Y371" s="336"/>
      <c r="Z371" s="6"/>
      <c r="AA371" s="6"/>
      <c r="AB371" s="6"/>
      <c r="AC371" s="261" t="str">
        <f t="shared" si="106"/>
        <v/>
      </c>
      <c r="AD371" s="28" t="str">
        <f t="shared" si="107"/>
        <v/>
      </c>
      <c r="AE371" s="26" t="str">
        <f>UPPER(IF($U371="","",IF(COUNTIF($AE$34:$AE370,$U371)&lt;1,$U371,"")))</f>
        <v/>
      </c>
      <c r="AF371" s="133" t="str">
        <f t="shared" si="108"/>
        <v/>
      </c>
      <c r="AG371" s="269"/>
      <c r="AH371" s="263" t="str">
        <f t="shared" si="109"/>
        <v/>
      </c>
      <c r="AI371" s="262" t="str">
        <f t="shared" si="110"/>
        <v/>
      </c>
      <c r="AK371" s="185"/>
      <c r="AL371" s="259" t="str">
        <f t="shared" si="111"/>
        <v/>
      </c>
      <c r="AM371" s="132" t="str">
        <f t="shared" si="101"/>
        <v/>
      </c>
      <c r="AN371" s="132" t="str">
        <f t="shared" si="112"/>
        <v/>
      </c>
      <c r="AO371" s="132" t="str">
        <f t="shared" si="113"/>
        <v/>
      </c>
      <c r="AP371" s="132" t="str">
        <f t="shared" si="114"/>
        <v/>
      </c>
      <c r="AQ371" s="132" t="str">
        <f t="shared" si="115"/>
        <v/>
      </c>
      <c r="AR371" s="135" t="str">
        <f t="shared" si="99"/>
        <v/>
      </c>
      <c r="AS371" s="135" t="str">
        <f t="shared" si="100"/>
        <v/>
      </c>
      <c r="AT371" s="135" t="str">
        <f t="shared" si="116"/>
        <v/>
      </c>
    </row>
    <row r="372" spans="1:46" s="260" customFormat="1" ht="13">
      <c r="A372" s="185" t="str">
        <f t="shared" si="103"/>
        <v/>
      </c>
      <c r="B372" s="258" t="str">
        <f t="shared" si="104"/>
        <v/>
      </c>
      <c r="C372" s="259"/>
      <c r="D372" s="185">
        <v>338</v>
      </c>
      <c r="E372" s="185" t="str">
        <f t="shared" si="105"/>
        <v/>
      </c>
      <c r="F372" s="6"/>
      <c r="G372" s="6"/>
      <c r="H372" s="6"/>
      <c r="I372" s="6"/>
      <c r="J372" s="5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185" t="str">
        <f t="shared" si="102"/>
        <v/>
      </c>
      <c r="W372" s="8"/>
      <c r="X372" s="6"/>
      <c r="Y372" s="336"/>
      <c r="Z372" s="6"/>
      <c r="AA372" s="6"/>
      <c r="AB372" s="6"/>
      <c r="AC372" s="261" t="str">
        <f t="shared" si="106"/>
        <v/>
      </c>
      <c r="AD372" s="28" t="str">
        <f t="shared" si="107"/>
        <v/>
      </c>
      <c r="AE372" s="26" t="str">
        <f>UPPER(IF($U372="","",IF(COUNTIF($AE$34:$AE371,$U372)&lt;1,$U372,"")))</f>
        <v/>
      </c>
      <c r="AF372" s="133" t="str">
        <f t="shared" si="108"/>
        <v/>
      </c>
      <c r="AG372" s="269"/>
      <c r="AH372" s="263" t="str">
        <f t="shared" si="109"/>
        <v/>
      </c>
      <c r="AI372" s="262" t="str">
        <f t="shared" si="110"/>
        <v/>
      </c>
      <c r="AK372" s="185"/>
      <c r="AL372" s="259" t="str">
        <f t="shared" si="111"/>
        <v/>
      </c>
      <c r="AM372" s="132" t="str">
        <f t="shared" si="101"/>
        <v/>
      </c>
      <c r="AN372" s="132" t="str">
        <f t="shared" si="112"/>
        <v/>
      </c>
      <c r="AO372" s="132" t="str">
        <f t="shared" si="113"/>
        <v/>
      </c>
      <c r="AP372" s="132" t="str">
        <f t="shared" si="114"/>
        <v/>
      </c>
      <c r="AQ372" s="132" t="str">
        <f t="shared" si="115"/>
        <v/>
      </c>
      <c r="AR372" s="135" t="str">
        <f t="shared" si="99"/>
        <v/>
      </c>
      <c r="AS372" s="135" t="str">
        <f t="shared" si="100"/>
        <v/>
      </c>
      <c r="AT372" s="135" t="str">
        <f t="shared" si="116"/>
        <v/>
      </c>
    </row>
    <row r="373" spans="1:46" s="260" customFormat="1" ht="13">
      <c r="A373" s="185" t="str">
        <f t="shared" si="103"/>
        <v/>
      </c>
      <c r="B373" s="258" t="str">
        <f t="shared" si="104"/>
        <v/>
      </c>
      <c r="C373" s="259"/>
      <c r="D373" s="185">
        <v>339</v>
      </c>
      <c r="E373" s="185" t="str">
        <f t="shared" si="105"/>
        <v/>
      </c>
      <c r="F373" s="6"/>
      <c r="G373" s="6"/>
      <c r="H373" s="6"/>
      <c r="I373" s="6"/>
      <c r="J373" s="5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185" t="str">
        <f t="shared" si="102"/>
        <v/>
      </c>
      <c r="W373" s="8"/>
      <c r="X373" s="6"/>
      <c r="Y373" s="336"/>
      <c r="Z373" s="6"/>
      <c r="AA373" s="6"/>
      <c r="AB373" s="6"/>
      <c r="AC373" s="261" t="str">
        <f t="shared" si="106"/>
        <v/>
      </c>
      <c r="AD373" s="28" t="str">
        <f t="shared" si="107"/>
        <v/>
      </c>
      <c r="AE373" s="26" t="str">
        <f>UPPER(IF($U373="","",IF(COUNTIF($AE$34:$AE372,$U373)&lt;1,$U373,"")))</f>
        <v/>
      </c>
      <c r="AF373" s="133" t="str">
        <f t="shared" si="108"/>
        <v/>
      </c>
      <c r="AG373" s="269"/>
      <c r="AH373" s="263" t="str">
        <f t="shared" si="109"/>
        <v/>
      </c>
      <c r="AI373" s="262" t="str">
        <f t="shared" si="110"/>
        <v/>
      </c>
      <c r="AK373" s="185"/>
      <c r="AL373" s="259" t="str">
        <f t="shared" si="111"/>
        <v/>
      </c>
      <c r="AM373" s="132" t="str">
        <f t="shared" si="101"/>
        <v/>
      </c>
      <c r="AN373" s="132" t="str">
        <f t="shared" si="112"/>
        <v/>
      </c>
      <c r="AO373" s="132" t="str">
        <f t="shared" si="113"/>
        <v/>
      </c>
      <c r="AP373" s="132" t="str">
        <f t="shared" si="114"/>
        <v/>
      </c>
      <c r="AQ373" s="132" t="str">
        <f t="shared" si="115"/>
        <v/>
      </c>
      <c r="AR373" s="135" t="str">
        <f t="shared" si="99"/>
        <v/>
      </c>
      <c r="AS373" s="135" t="str">
        <f t="shared" si="100"/>
        <v/>
      </c>
      <c r="AT373" s="135" t="str">
        <f t="shared" si="116"/>
        <v/>
      </c>
    </row>
    <row r="374" spans="1:46" s="260" customFormat="1" ht="13">
      <c r="A374" s="185" t="str">
        <f t="shared" si="103"/>
        <v/>
      </c>
      <c r="B374" s="258" t="str">
        <f t="shared" si="104"/>
        <v/>
      </c>
      <c r="C374" s="259"/>
      <c r="D374" s="185">
        <v>340</v>
      </c>
      <c r="E374" s="185" t="str">
        <f t="shared" si="105"/>
        <v/>
      </c>
      <c r="F374" s="6"/>
      <c r="G374" s="6"/>
      <c r="H374" s="6"/>
      <c r="I374" s="6"/>
      <c r="J374" s="5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185" t="str">
        <f t="shared" si="102"/>
        <v/>
      </c>
      <c r="W374" s="8"/>
      <c r="X374" s="6"/>
      <c r="Y374" s="336"/>
      <c r="Z374" s="6"/>
      <c r="AA374" s="6"/>
      <c r="AB374" s="6"/>
      <c r="AC374" s="261" t="str">
        <f t="shared" si="106"/>
        <v/>
      </c>
      <c r="AD374" s="28" t="str">
        <f t="shared" si="107"/>
        <v/>
      </c>
      <c r="AE374" s="26" t="str">
        <f>UPPER(IF($U374="","",IF(COUNTIF($AE$34:$AE373,$U374)&lt;1,$U374,"")))</f>
        <v/>
      </c>
      <c r="AF374" s="133" t="str">
        <f t="shared" si="108"/>
        <v/>
      </c>
      <c r="AG374" s="269"/>
      <c r="AH374" s="263" t="str">
        <f t="shared" si="109"/>
        <v/>
      </c>
      <c r="AI374" s="262" t="str">
        <f t="shared" si="110"/>
        <v/>
      </c>
      <c r="AK374" s="185"/>
      <c r="AL374" s="259" t="str">
        <f t="shared" si="111"/>
        <v/>
      </c>
      <c r="AM374" s="132" t="str">
        <f t="shared" si="101"/>
        <v/>
      </c>
      <c r="AN374" s="132" t="str">
        <f t="shared" si="112"/>
        <v/>
      </c>
      <c r="AO374" s="132" t="str">
        <f t="shared" si="113"/>
        <v/>
      </c>
      <c r="AP374" s="132" t="str">
        <f t="shared" si="114"/>
        <v/>
      </c>
      <c r="AQ374" s="132" t="str">
        <f t="shared" si="115"/>
        <v/>
      </c>
      <c r="AR374" s="135" t="str">
        <f t="shared" si="99"/>
        <v/>
      </c>
      <c r="AS374" s="135" t="str">
        <f t="shared" si="100"/>
        <v/>
      </c>
      <c r="AT374" s="135" t="str">
        <f t="shared" si="116"/>
        <v/>
      </c>
    </row>
    <row r="375" spans="1:46" s="260" customFormat="1" ht="13">
      <c r="A375" s="185" t="str">
        <f t="shared" si="103"/>
        <v/>
      </c>
      <c r="B375" s="258" t="str">
        <f t="shared" si="104"/>
        <v/>
      </c>
      <c r="C375" s="259"/>
      <c r="D375" s="185">
        <v>341</v>
      </c>
      <c r="E375" s="185" t="str">
        <f t="shared" si="105"/>
        <v/>
      </c>
      <c r="F375" s="6"/>
      <c r="G375" s="6"/>
      <c r="H375" s="6"/>
      <c r="I375" s="6"/>
      <c r="J375" s="5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185" t="str">
        <f t="shared" si="102"/>
        <v/>
      </c>
      <c r="W375" s="8"/>
      <c r="X375" s="6"/>
      <c r="Y375" s="336"/>
      <c r="Z375" s="6"/>
      <c r="AA375" s="6"/>
      <c r="AB375" s="6"/>
      <c r="AC375" s="261" t="str">
        <f t="shared" si="106"/>
        <v/>
      </c>
      <c r="AD375" s="28" t="str">
        <f t="shared" si="107"/>
        <v/>
      </c>
      <c r="AE375" s="26" t="str">
        <f>UPPER(IF($U375="","",IF(COUNTIF($AE$34:$AE374,$U375)&lt;1,$U375,"")))</f>
        <v/>
      </c>
      <c r="AF375" s="133" t="str">
        <f t="shared" si="108"/>
        <v/>
      </c>
      <c r="AG375" s="269"/>
      <c r="AH375" s="263" t="str">
        <f t="shared" si="109"/>
        <v/>
      </c>
      <c r="AI375" s="262" t="str">
        <f t="shared" si="110"/>
        <v/>
      </c>
      <c r="AK375" s="185"/>
      <c r="AL375" s="259" t="str">
        <f t="shared" si="111"/>
        <v/>
      </c>
      <c r="AM375" s="132" t="str">
        <f t="shared" si="101"/>
        <v/>
      </c>
      <c r="AN375" s="132" t="str">
        <f t="shared" si="112"/>
        <v/>
      </c>
      <c r="AO375" s="132" t="str">
        <f t="shared" si="113"/>
        <v/>
      </c>
      <c r="AP375" s="132" t="str">
        <f t="shared" si="114"/>
        <v/>
      </c>
      <c r="AQ375" s="132" t="str">
        <f t="shared" si="115"/>
        <v/>
      </c>
      <c r="AR375" s="135" t="str">
        <f t="shared" si="99"/>
        <v/>
      </c>
      <c r="AS375" s="135" t="str">
        <f t="shared" si="100"/>
        <v/>
      </c>
      <c r="AT375" s="135" t="str">
        <f t="shared" si="116"/>
        <v/>
      </c>
    </row>
    <row r="376" spans="1:46" s="260" customFormat="1" ht="13">
      <c r="A376" s="185" t="str">
        <f t="shared" si="103"/>
        <v/>
      </c>
      <c r="B376" s="258" t="str">
        <f t="shared" si="104"/>
        <v/>
      </c>
      <c r="C376" s="259"/>
      <c r="D376" s="185">
        <v>342</v>
      </c>
      <c r="E376" s="185" t="str">
        <f t="shared" si="105"/>
        <v/>
      </c>
      <c r="F376" s="6"/>
      <c r="G376" s="6"/>
      <c r="H376" s="6"/>
      <c r="I376" s="6"/>
      <c r="J376" s="5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185" t="str">
        <f t="shared" si="102"/>
        <v/>
      </c>
      <c r="W376" s="8"/>
      <c r="X376" s="6"/>
      <c r="Y376" s="336"/>
      <c r="Z376" s="6"/>
      <c r="AA376" s="6"/>
      <c r="AB376" s="6"/>
      <c r="AC376" s="261" t="str">
        <f t="shared" si="106"/>
        <v/>
      </c>
      <c r="AD376" s="28" t="str">
        <f t="shared" si="107"/>
        <v/>
      </c>
      <c r="AE376" s="26" t="str">
        <f>UPPER(IF($U376="","",IF(COUNTIF($AE$34:$AE375,$U376)&lt;1,$U376,"")))</f>
        <v/>
      </c>
      <c r="AF376" s="133" t="str">
        <f t="shared" si="108"/>
        <v/>
      </c>
      <c r="AG376" s="269"/>
      <c r="AH376" s="263" t="str">
        <f t="shared" si="109"/>
        <v/>
      </c>
      <c r="AI376" s="262" t="str">
        <f t="shared" si="110"/>
        <v/>
      </c>
      <c r="AK376" s="185"/>
      <c r="AL376" s="259" t="str">
        <f t="shared" si="111"/>
        <v/>
      </c>
      <c r="AM376" s="132" t="str">
        <f t="shared" si="101"/>
        <v/>
      </c>
      <c r="AN376" s="132" t="str">
        <f t="shared" si="112"/>
        <v/>
      </c>
      <c r="AO376" s="132" t="str">
        <f t="shared" si="113"/>
        <v/>
      </c>
      <c r="AP376" s="132" t="str">
        <f t="shared" si="114"/>
        <v/>
      </c>
      <c r="AQ376" s="132" t="str">
        <f t="shared" si="115"/>
        <v/>
      </c>
      <c r="AR376" s="135" t="str">
        <f t="shared" si="99"/>
        <v/>
      </c>
      <c r="AS376" s="135" t="str">
        <f t="shared" si="100"/>
        <v/>
      </c>
      <c r="AT376" s="135" t="str">
        <f t="shared" si="116"/>
        <v/>
      </c>
    </row>
    <row r="377" spans="1:46" s="260" customFormat="1" ht="13">
      <c r="A377" s="185" t="str">
        <f t="shared" si="103"/>
        <v/>
      </c>
      <c r="B377" s="258" t="str">
        <f t="shared" si="104"/>
        <v/>
      </c>
      <c r="C377" s="259"/>
      <c r="D377" s="185">
        <v>343</v>
      </c>
      <c r="E377" s="185" t="str">
        <f t="shared" si="105"/>
        <v/>
      </c>
      <c r="F377" s="6"/>
      <c r="G377" s="6"/>
      <c r="H377" s="6"/>
      <c r="I377" s="6"/>
      <c r="J377" s="5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185" t="str">
        <f t="shared" si="102"/>
        <v/>
      </c>
      <c r="W377" s="8"/>
      <c r="X377" s="6"/>
      <c r="Y377" s="336"/>
      <c r="Z377" s="6"/>
      <c r="AA377" s="6"/>
      <c r="AB377" s="6"/>
      <c r="AC377" s="261" t="str">
        <f t="shared" si="106"/>
        <v/>
      </c>
      <c r="AD377" s="28" t="str">
        <f t="shared" si="107"/>
        <v/>
      </c>
      <c r="AE377" s="26" t="str">
        <f>UPPER(IF($U377="","",IF(COUNTIF($AE$34:$AE376,$U377)&lt;1,$U377,"")))</f>
        <v/>
      </c>
      <c r="AF377" s="133" t="str">
        <f t="shared" si="108"/>
        <v/>
      </c>
      <c r="AG377" s="269"/>
      <c r="AH377" s="263" t="str">
        <f t="shared" si="109"/>
        <v/>
      </c>
      <c r="AI377" s="262" t="str">
        <f t="shared" si="110"/>
        <v/>
      </c>
      <c r="AK377" s="185"/>
      <c r="AL377" s="259" t="str">
        <f t="shared" si="111"/>
        <v/>
      </c>
      <c r="AM377" s="132" t="str">
        <f t="shared" si="101"/>
        <v/>
      </c>
      <c r="AN377" s="132" t="str">
        <f t="shared" si="112"/>
        <v/>
      </c>
      <c r="AO377" s="132" t="str">
        <f t="shared" si="113"/>
        <v/>
      </c>
      <c r="AP377" s="132" t="str">
        <f t="shared" si="114"/>
        <v/>
      </c>
      <c r="AQ377" s="132" t="str">
        <f t="shared" si="115"/>
        <v/>
      </c>
      <c r="AR377" s="135" t="str">
        <f t="shared" si="99"/>
        <v/>
      </c>
      <c r="AS377" s="135" t="str">
        <f t="shared" si="100"/>
        <v/>
      </c>
      <c r="AT377" s="135" t="str">
        <f t="shared" si="116"/>
        <v/>
      </c>
    </row>
    <row r="378" spans="1:46" s="260" customFormat="1" ht="13">
      <c r="A378" s="185" t="str">
        <f t="shared" si="103"/>
        <v/>
      </c>
      <c r="B378" s="258" t="str">
        <f t="shared" si="104"/>
        <v/>
      </c>
      <c r="C378" s="259"/>
      <c r="D378" s="185">
        <v>344</v>
      </c>
      <c r="E378" s="185" t="str">
        <f t="shared" si="105"/>
        <v/>
      </c>
      <c r="F378" s="6"/>
      <c r="G378" s="6"/>
      <c r="H378" s="6"/>
      <c r="I378" s="6"/>
      <c r="J378" s="5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185" t="str">
        <f t="shared" si="102"/>
        <v/>
      </c>
      <c r="W378" s="8"/>
      <c r="X378" s="6"/>
      <c r="Y378" s="336"/>
      <c r="Z378" s="6"/>
      <c r="AA378" s="6"/>
      <c r="AB378" s="6"/>
      <c r="AC378" s="261" t="str">
        <f t="shared" si="106"/>
        <v/>
      </c>
      <c r="AD378" s="28" t="str">
        <f t="shared" si="107"/>
        <v/>
      </c>
      <c r="AE378" s="26" t="str">
        <f>UPPER(IF($U378="","",IF(COUNTIF($AE$34:$AE377,$U378)&lt;1,$U378,"")))</f>
        <v/>
      </c>
      <c r="AF378" s="133" t="str">
        <f t="shared" si="108"/>
        <v/>
      </c>
      <c r="AG378" s="269"/>
      <c r="AH378" s="263" t="str">
        <f t="shared" si="109"/>
        <v/>
      </c>
      <c r="AI378" s="262" t="str">
        <f t="shared" si="110"/>
        <v/>
      </c>
      <c r="AK378" s="185"/>
      <c r="AL378" s="259" t="str">
        <f t="shared" si="111"/>
        <v/>
      </c>
      <c r="AM378" s="132" t="str">
        <f t="shared" si="101"/>
        <v/>
      </c>
      <c r="AN378" s="132" t="str">
        <f t="shared" si="112"/>
        <v/>
      </c>
      <c r="AO378" s="132" t="str">
        <f t="shared" si="113"/>
        <v/>
      </c>
      <c r="AP378" s="132" t="str">
        <f t="shared" si="114"/>
        <v/>
      </c>
      <c r="AQ378" s="132" t="str">
        <f t="shared" si="115"/>
        <v/>
      </c>
      <c r="AR378" s="135" t="str">
        <f t="shared" si="99"/>
        <v/>
      </c>
      <c r="AS378" s="135" t="str">
        <f t="shared" si="100"/>
        <v/>
      </c>
      <c r="AT378" s="135" t="str">
        <f t="shared" si="116"/>
        <v/>
      </c>
    </row>
    <row r="379" spans="1:46" s="260" customFormat="1" ht="13">
      <c r="A379" s="185" t="str">
        <f t="shared" si="103"/>
        <v/>
      </c>
      <c r="B379" s="258" t="str">
        <f t="shared" si="104"/>
        <v/>
      </c>
      <c r="C379" s="259"/>
      <c r="D379" s="185">
        <v>345</v>
      </c>
      <c r="E379" s="185" t="str">
        <f t="shared" si="105"/>
        <v/>
      </c>
      <c r="F379" s="6"/>
      <c r="G379" s="6"/>
      <c r="H379" s="6"/>
      <c r="I379" s="6"/>
      <c r="J379" s="5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185" t="str">
        <f t="shared" si="102"/>
        <v/>
      </c>
      <c r="W379" s="8"/>
      <c r="X379" s="6"/>
      <c r="Y379" s="336"/>
      <c r="Z379" s="6"/>
      <c r="AA379" s="6"/>
      <c r="AB379" s="6"/>
      <c r="AC379" s="261" t="str">
        <f t="shared" si="106"/>
        <v/>
      </c>
      <c r="AD379" s="28" t="str">
        <f t="shared" si="107"/>
        <v/>
      </c>
      <c r="AE379" s="26" t="str">
        <f>UPPER(IF($U379="","",IF(COUNTIF($AE$34:$AE378,$U379)&lt;1,$U379,"")))</f>
        <v/>
      </c>
      <c r="AF379" s="133" t="str">
        <f t="shared" si="108"/>
        <v/>
      </c>
      <c r="AG379" s="269"/>
      <c r="AH379" s="263" t="str">
        <f t="shared" si="109"/>
        <v/>
      </c>
      <c r="AI379" s="262" t="str">
        <f t="shared" si="110"/>
        <v/>
      </c>
      <c r="AK379" s="185"/>
      <c r="AL379" s="259" t="str">
        <f t="shared" si="111"/>
        <v/>
      </c>
      <c r="AM379" s="132" t="str">
        <f t="shared" si="101"/>
        <v/>
      </c>
      <c r="AN379" s="132" t="str">
        <f t="shared" si="112"/>
        <v/>
      </c>
      <c r="AO379" s="132" t="str">
        <f t="shared" si="113"/>
        <v/>
      </c>
      <c r="AP379" s="132" t="str">
        <f t="shared" si="114"/>
        <v/>
      </c>
      <c r="AQ379" s="132" t="str">
        <f t="shared" si="115"/>
        <v/>
      </c>
      <c r="AR379" s="135" t="str">
        <f t="shared" si="99"/>
        <v/>
      </c>
      <c r="AS379" s="135" t="str">
        <f t="shared" si="100"/>
        <v/>
      </c>
      <c r="AT379" s="135" t="str">
        <f t="shared" si="116"/>
        <v/>
      </c>
    </row>
    <row r="380" spans="1:46" s="260" customFormat="1" ht="13">
      <c r="A380" s="185" t="str">
        <f t="shared" si="103"/>
        <v/>
      </c>
      <c r="B380" s="258" t="str">
        <f t="shared" si="104"/>
        <v/>
      </c>
      <c r="C380" s="259"/>
      <c r="D380" s="185">
        <v>346</v>
      </c>
      <c r="E380" s="185" t="str">
        <f t="shared" si="105"/>
        <v/>
      </c>
      <c r="F380" s="6"/>
      <c r="G380" s="6"/>
      <c r="H380" s="6"/>
      <c r="I380" s="6"/>
      <c r="J380" s="5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85" t="str">
        <f t="shared" si="102"/>
        <v/>
      </c>
      <c r="W380" s="8"/>
      <c r="X380" s="6"/>
      <c r="Y380" s="336"/>
      <c r="Z380" s="6"/>
      <c r="AA380" s="6"/>
      <c r="AB380" s="6"/>
      <c r="AC380" s="261" t="str">
        <f t="shared" si="106"/>
        <v/>
      </c>
      <c r="AD380" s="28" t="str">
        <f t="shared" si="107"/>
        <v/>
      </c>
      <c r="AE380" s="26" t="str">
        <f>UPPER(IF($U380="","",IF(COUNTIF($AE$34:$AE379,$U380)&lt;1,$U380,"")))</f>
        <v/>
      </c>
      <c r="AF380" s="133" t="str">
        <f t="shared" si="108"/>
        <v/>
      </c>
      <c r="AG380" s="269"/>
      <c r="AH380" s="263" t="str">
        <f t="shared" si="109"/>
        <v/>
      </c>
      <c r="AI380" s="262" t="str">
        <f t="shared" si="110"/>
        <v/>
      </c>
      <c r="AK380" s="185"/>
      <c r="AL380" s="259" t="str">
        <f t="shared" si="111"/>
        <v/>
      </c>
      <c r="AM380" s="132" t="str">
        <f t="shared" si="101"/>
        <v/>
      </c>
      <c r="AN380" s="132" t="str">
        <f t="shared" si="112"/>
        <v/>
      </c>
      <c r="AO380" s="132" t="str">
        <f t="shared" si="113"/>
        <v/>
      </c>
      <c r="AP380" s="132" t="str">
        <f t="shared" si="114"/>
        <v/>
      </c>
      <c r="AQ380" s="132" t="str">
        <f t="shared" si="115"/>
        <v/>
      </c>
      <c r="AR380" s="135" t="str">
        <f t="shared" si="99"/>
        <v/>
      </c>
      <c r="AS380" s="135" t="str">
        <f t="shared" si="100"/>
        <v/>
      </c>
      <c r="AT380" s="135" t="str">
        <f t="shared" si="116"/>
        <v/>
      </c>
    </row>
    <row r="381" spans="1:46" s="260" customFormat="1" ht="13">
      <c r="A381" s="185" t="str">
        <f t="shared" si="103"/>
        <v/>
      </c>
      <c r="B381" s="258" t="str">
        <f t="shared" si="104"/>
        <v/>
      </c>
      <c r="C381" s="259"/>
      <c r="D381" s="185">
        <v>347</v>
      </c>
      <c r="E381" s="185" t="str">
        <f t="shared" si="105"/>
        <v/>
      </c>
      <c r="F381" s="6"/>
      <c r="G381" s="6"/>
      <c r="H381" s="6"/>
      <c r="I381" s="6"/>
      <c r="J381" s="5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85" t="str">
        <f t="shared" si="102"/>
        <v/>
      </c>
      <c r="W381" s="8"/>
      <c r="X381" s="6"/>
      <c r="Y381" s="336"/>
      <c r="Z381" s="6"/>
      <c r="AA381" s="6"/>
      <c r="AB381" s="6"/>
      <c r="AC381" s="261" t="str">
        <f t="shared" si="106"/>
        <v/>
      </c>
      <c r="AD381" s="28" t="str">
        <f t="shared" si="107"/>
        <v/>
      </c>
      <c r="AE381" s="26" t="str">
        <f>UPPER(IF($U381="","",IF(COUNTIF($AE$34:$AE380,$U381)&lt;1,$U381,"")))</f>
        <v/>
      </c>
      <c r="AF381" s="133" t="str">
        <f t="shared" si="108"/>
        <v/>
      </c>
      <c r="AG381" s="269"/>
      <c r="AH381" s="263" t="str">
        <f t="shared" si="109"/>
        <v/>
      </c>
      <c r="AI381" s="262" t="str">
        <f t="shared" si="110"/>
        <v/>
      </c>
      <c r="AK381" s="185"/>
      <c r="AL381" s="259" t="str">
        <f t="shared" si="111"/>
        <v/>
      </c>
      <c r="AM381" s="132" t="str">
        <f t="shared" si="101"/>
        <v/>
      </c>
      <c r="AN381" s="132" t="str">
        <f t="shared" si="112"/>
        <v/>
      </c>
      <c r="AO381" s="132" t="str">
        <f t="shared" si="113"/>
        <v/>
      </c>
      <c r="AP381" s="132" t="str">
        <f t="shared" si="114"/>
        <v/>
      </c>
      <c r="AQ381" s="132" t="str">
        <f t="shared" si="115"/>
        <v/>
      </c>
      <c r="AR381" s="135" t="str">
        <f t="shared" si="99"/>
        <v/>
      </c>
      <c r="AS381" s="135" t="str">
        <f t="shared" si="100"/>
        <v/>
      </c>
      <c r="AT381" s="135" t="str">
        <f t="shared" si="116"/>
        <v/>
      </c>
    </row>
    <row r="382" spans="1:46" s="260" customFormat="1" ht="13">
      <c r="A382" s="185" t="str">
        <f t="shared" si="103"/>
        <v/>
      </c>
      <c r="B382" s="258" t="str">
        <f t="shared" si="104"/>
        <v/>
      </c>
      <c r="C382" s="259"/>
      <c r="D382" s="185">
        <v>348</v>
      </c>
      <c r="E382" s="185" t="str">
        <f t="shared" si="105"/>
        <v/>
      </c>
      <c r="F382" s="6"/>
      <c r="G382" s="6"/>
      <c r="H382" s="6"/>
      <c r="I382" s="6"/>
      <c r="J382" s="5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85" t="str">
        <f t="shared" si="102"/>
        <v/>
      </c>
      <c r="W382" s="8"/>
      <c r="X382" s="6"/>
      <c r="Y382" s="336"/>
      <c r="Z382" s="6"/>
      <c r="AA382" s="6"/>
      <c r="AB382" s="6"/>
      <c r="AC382" s="261" t="str">
        <f t="shared" si="106"/>
        <v/>
      </c>
      <c r="AD382" s="28" t="str">
        <f t="shared" si="107"/>
        <v/>
      </c>
      <c r="AE382" s="26" t="str">
        <f>UPPER(IF($U382="","",IF(COUNTIF($AE$34:$AE381,$U382)&lt;1,$U382,"")))</f>
        <v/>
      </c>
      <c r="AF382" s="133" t="str">
        <f t="shared" si="108"/>
        <v/>
      </c>
      <c r="AG382" s="269"/>
      <c r="AH382" s="263" t="str">
        <f t="shared" si="109"/>
        <v/>
      </c>
      <c r="AI382" s="262" t="str">
        <f t="shared" si="110"/>
        <v/>
      </c>
      <c r="AK382" s="185"/>
      <c r="AL382" s="259" t="str">
        <f t="shared" si="111"/>
        <v/>
      </c>
      <c r="AM382" s="132" t="str">
        <f t="shared" si="101"/>
        <v/>
      </c>
      <c r="AN382" s="132" t="str">
        <f t="shared" si="112"/>
        <v/>
      </c>
      <c r="AO382" s="132" t="str">
        <f t="shared" si="113"/>
        <v/>
      </c>
      <c r="AP382" s="132" t="str">
        <f t="shared" si="114"/>
        <v/>
      </c>
      <c r="AQ382" s="132" t="str">
        <f t="shared" si="115"/>
        <v/>
      </c>
      <c r="AR382" s="135" t="str">
        <f t="shared" si="99"/>
        <v/>
      </c>
      <c r="AS382" s="135" t="str">
        <f t="shared" si="100"/>
        <v/>
      </c>
      <c r="AT382" s="135" t="str">
        <f t="shared" si="116"/>
        <v/>
      </c>
    </row>
    <row r="383" spans="1:46" s="260" customFormat="1" ht="13" customHeight="1">
      <c r="A383" s="185" t="str">
        <f t="shared" si="103"/>
        <v/>
      </c>
      <c r="B383" s="258" t="str">
        <f t="shared" si="104"/>
        <v/>
      </c>
      <c r="C383" s="259"/>
      <c r="D383" s="185">
        <v>349</v>
      </c>
      <c r="E383" s="185" t="str">
        <f t="shared" si="105"/>
        <v/>
      </c>
      <c r="F383" s="6"/>
      <c r="G383" s="6"/>
      <c r="H383" s="6"/>
      <c r="I383" s="6"/>
      <c r="J383" s="5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185" t="str">
        <f t="shared" si="102"/>
        <v/>
      </c>
      <c r="W383" s="8"/>
      <c r="X383" s="6"/>
      <c r="Y383" s="336"/>
      <c r="Z383" s="6"/>
      <c r="AA383" s="6"/>
      <c r="AB383" s="6"/>
      <c r="AC383" s="261" t="str">
        <f t="shared" si="106"/>
        <v/>
      </c>
      <c r="AD383" s="28" t="str">
        <f t="shared" si="107"/>
        <v/>
      </c>
      <c r="AE383" s="26" t="str">
        <f>UPPER(IF($U383="","",IF(COUNTIF($AE$34:$AE382,$U383)&lt;1,$U383,"")))</f>
        <v/>
      </c>
      <c r="AF383" s="133" t="str">
        <f t="shared" si="108"/>
        <v/>
      </c>
      <c r="AG383" s="269"/>
      <c r="AH383" s="263" t="str">
        <f t="shared" si="109"/>
        <v/>
      </c>
      <c r="AI383" s="262" t="str">
        <f t="shared" si="110"/>
        <v/>
      </c>
      <c r="AK383" s="185"/>
      <c r="AL383" s="259" t="str">
        <f t="shared" si="111"/>
        <v/>
      </c>
      <c r="AM383" s="132" t="str">
        <f t="shared" si="101"/>
        <v/>
      </c>
      <c r="AN383" s="132" t="str">
        <f t="shared" si="112"/>
        <v/>
      </c>
      <c r="AO383" s="132" t="str">
        <f t="shared" si="113"/>
        <v/>
      </c>
      <c r="AP383" s="132" t="str">
        <f t="shared" si="114"/>
        <v/>
      </c>
      <c r="AQ383" s="132" t="str">
        <f t="shared" si="115"/>
        <v/>
      </c>
      <c r="AR383" s="135" t="str">
        <f t="shared" si="99"/>
        <v/>
      </c>
      <c r="AS383" s="135" t="str">
        <f t="shared" si="100"/>
        <v/>
      </c>
      <c r="AT383" s="135" t="str">
        <f t="shared" si="116"/>
        <v/>
      </c>
    </row>
    <row r="384" spans="1:46" s="260" customFormat="1" ht="13">
      <c r="A384" s="185" t="str">
        <f t="shared" si="103"/>
        <v/>
      </c>
      <c r="B384" s="258" t="str">
        <f t="shared" si="104"/>
        <v/>
      </c>
      <c r="C384" s="259"/>
      <c r="D384" s="185">
        <v>350</v>
      </c>
      <c r="E384" s="185" t="str">
        <f t="shared" si="105"/>
        <v/>
      </c>
      <c r="F384" s="6"/>
      <c r="G384" s="6"/>
      <c r="H384" s="6"/>
      <c r="I384" s="6"/>
      <c r="J384" s="5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185" t="str">
        <f t="shared" si="102"/>
        <v/>
      </c>
      <c r="W384" s="8"/>
      <c r="X384" s="6"/>
      <c r="Y384" s="336"/>
      <c r="Z384" s="6"/>
      <c r="AA384" s="6"/>
      <c r="AB384" s="6"/>
      <c r="AC384" s="261" t="str">
        <f t="shared" si="106"/>
        <v/>
      </c>
      <c r="AD384" s="28" t="str">
        <f t="shared" si="107"/>
        <v/>
      </c>
      <c r="AE384" s="26" t="str">
        <f>UPPER(IF($U384="","",IF(COUNTIF($AE$34:$AE383,$U384)&lt;1,$U384,"")))</f>
        <v/>
      </c>
      <c r="AF384" s="133" t="str">
        <f t="shared" si="108"/>
        <v/>
      </c>
      <c r="AG384" s="269"/>
      <c r="AH384" s="263" t="str">
        <f t="shared" si="109"/>
        <v/>
      </c>
      <c r="AI384" s="262" t="str">
        <f t="shared" si="110"/>
        <v/>
      </c>
      <c r="AK384" s="185"/>
      <c r="AL384" s="259" t="str">
        <f t="shared" si="111"/>
        <v/>
      </c>
      <c r="AM384" s="132" t="str">
        <f t="shared" si="101"/>
        <v/>
      </c>
      <c r="AN384" s="132" t="str">
        <f t="shared" si="112"/>
        <v/>
      </c>
      <c r="AO384" s="132" t="str">
        <f t="shared" si="113"/>
        <v/>
      </c>
      <c r="AP384" s="132" t="str">
        <f t="shared" si="114"/>
        <v/>
      </c>
      <c r="AQ384" s="132" t="str">
        <f t="shared" si="115"/>
        <v/>
      </c>
      <c r="AR384" s="135" t="str">
        <f t="shared" si="99"/>
        <v/>
      </c>
      <c r="AS384" s="135" t="str">
        <f t="shared" si="100"/>
        <v/>
      </c>
      <c r="AT384" s="135" t="str">
        <f t="shared" si="116"/>
        <v/>
      </c>
    </row>
    <row r="385" spans="1:46" s="260" customFormat="1" ht="13">
      <c r="A385" s="185" t="str">
        <f t="shared" si="103"/>
        <v/>
      </c>
      <c r="B385" s="258" t="str">
        <f t="shared" si="104"/>
        <v/>
      </c>
      <c r="C385" s="259"/>
      <c r="D385" s="185">
        <v>351</v>
      </c>
      <c r="E385" s="185" t="str">
        <f t="shared" si="105"/>
        <v/>
      </c>
      <c r="F385" s="6"/>
      <c r="G385" s="6"/>
      <c r="H385" s="6"/>
      <c r="I385" s="6"/>
      <c r="J385" s="5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185" t="str">
        <f t="shared" si="102"/>
        <v/>
      </c>
      <c r="W385" s="8"/>
      <c r="X385" s="6"/>
      <c r="Y385" s="336"/>
      <c r="Z385" s="6"/>
      <c r="AA385" s="6"/>
      <c r="AB385" s="6"/>
      <c r="AC385" s="261" t="str">
        <f t="shared" si="106"/>
        <v/>
      </c>
      <c r="AD385" s="28" t="str">
        <f t="shared" si="107"/>
        <v/>
      </c>
      <c r="AE385" s="26" t="str">
        <f>UPPER(IF($U385="","",IF(COUNTIF($AE$34:$AE384,$U385)&lt;1,$U385,"")))</f>
        <v/>
      </c>
      <c r="AF385" s="133" t="str">
        <f t="shared" si="108"/>
        <v/>
      </c>
      <c r="AG385" s="269"/>
      <c r="AH385" s="263" t="str">
        <f t="shared" si="109"/>
        <v/>
      </c>
      <c r="AI385" s="262" t="str">
        <f t="shared" si="110"/>
        <v/>
      </c>
      <c r="AK385" s="185"/>
      <c r="AL385" s="259" t="str">
        <f t="shared" si="111"/>
        <v/>
      </c>
      <c r="AM385" s="132" t="str">
        <f t="shared" si="101"/>
        <v/>
      </c>
      <c r="AN385" s="132" t="str">
        <f t="shared" si="112"/>
        <v/>
      </c>
      <c r="AO385" s="132" t="str">
        <f t="shared" si="113"/>
        <v/>
      </c>
      <c r="AP385" s="132" t="str">
        <f t="shared" si="114"/>
        <v/>
      </c>
      <c r="AQ385" s="132" t="str">
        <f t="shared" si="115"/>
        <v/>
      </c>
      <c r="AR385" s="135" t="str">
        <f t="shared" si="99"/>
        <v/>
      </c>
      <c r="AS385" s="135" t="str">
        <f t="shared" si="100"/>
        <v/>
      </c>
      <c r="AT385" s="135" t="str">
        <f t="shared" si="116"/>
        <v/>
      </c>
    </row>
    <row r="386" spans="1:46" s="260" customFormat="1" ht="13">
      <c r="A386" s="185" t="str">
        <f t="shared" si="103"/>
        <v/>
      </c>
      <c r="B386" s="258" t="str">
        <f t="shared" si="104"/>
        <v/>
      </c>
      <c r="C386" s="259"/>
      <c r="D386" s="185">
        <v>352</v>
      </c>
      <c r="E386" s="185" t="str">
        <f t="shared" si="105"/>
        <v/>
      </c>
      <c r="F386" s="6"/>
      <c r="G386" s="6"/>
      <c r="H386" s="6"/>
      <c r="I386" s="6"/>
      <c r="J386" s="5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185" t="str">
        <f t="shared" si="102"/>
        <v/>
      </c>
      <c r="W386" s="8"/>
      <c r="X386" s="6"/>
      <c r="Y386" s="336"/>
      <c r="Z386" s="6"/>
      <c r="AA386" s="6"/>
      <c r="AB386" s="6"/>
      <c r="AC386" s="261" t="str">
        <f t="shared" si="106"/>
        <v/>
      </c>
      <c r="AD386" s="28" t="str">
        <f t="shared" si="107"/>
        <v/>
      </c>
      <c r="AE386" s="26" t="str">
        <f>UPPER(IF($U386="","",IF(COUNTIF($AE$34:$AE385,$U386)&lt;1,$U386,"")))</f>
        <v/>
      </c>
      <c r="AF386" s="133" t="str">
        <f t="shared" si="108"/>
        <v/>
      </c>
      <c r="AG386" s="269"/>
      <c r="AH386" s="263" t="str">
        <f t="shared" si="109"/>
        <v/>
      </c>
      <c r="AI386" s="262" t="str">
        <f t="shared" si="110"/>
        <v/>
      </c>
      <c r="AK386" s="185"/>
      <c r="AL386" s="259" t="str">
        <f t="shared" si="111"/>
        <v/>
      </c>
      <c r="AM386" s="132" t="str">
        <f t="shared" si="101"/>
        <v/>
      </c>
      <c r="AN386" s="132" t="str">
        <f t="shared" si="112"/>
        <v/>
      </c>
      <c r="AO386" s="132" t="str">
        <f t="shared" si="113"/>
        <v/>
      </c>
      <c r="AP386" s="132" t="str">
        <f t="shared" si="114"/>
        <v/>
      </c>
      <c r="AQ386" s="132" t="str">
        <f t="shared" si="115"/>
        <v/>
      </c>
      <c r="AR386" s="135" t="str">
        <f t="shared" si="99"/>
        <v/>
      </c>
      <c r="AS386" s="135" t="str">
        <f t="shared" si="100"/>
        <v/>
      </c>
      <c r="AT386" s="135" t="str">
        <f t="shared" si="116"/>
        <v/>
      </c>
    </row>
    <row r="387" spans="1:46" s="260" customFormat="1" ht="13">
      <c r="A387" s="185" t="str">
        <f t="shared" si="103"/>
        <v/>
      </c>
      <c r="B387" s="258" t="str">
        <f t="shared" si="104"/>
        <v/>
      </c>
      <c r="C387" s="259"/>
      <c r="D387" s="185">
        <v>353</v>
      </c>
      <c r="E387" s="185" t="str">
        <f t="shared" si="105"/>
        <v/>
      </c>
      <c r="F387" s="6"/>
      <c r="G387" s="6"/>
      <c r="H387" s="6"/>
      <c r="I387" s="6"/>
      <c r="J387" s="5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185" t="str">
        <f t="shared" si="102"/>
        <v/>
      </c>
      <c r="W387" s="8"/>
      <c r="X387" s="6"/>
      <c r="Y387" s="336"/>
      <c r="Z387" s="6"/>
      <c r="AA387" s="6"/>
      <c r="AB387" s="6"/>
      <c r="AC387" s="261" t="str">
        <f t="shared" si="106"/>
        <v/>
      </c>
      <c r="AD387" s="28" t="str">
        <f t="shared" si="107"/>
        <v/>
      </c>
      <c r="AE387" s="26" t="str">
        <f>UPPER(IF($U387="","",IF(COUNTIF($AE$34:$AE386,$U387)&lt;1,$U387,"")))</f>
        <v/>
      </c>
      <c r="AF387" s="133" t="str">
        <f t="shared" si="108"/>
        <v/>
      </c>
      <c r="AG387" s="269"/>
      <c r="AH387" s="263" t="str">
        <f t="shared" si="109"/>
        <v/>
      </c>
      <c r="AI387" s="262" t="str">
        <f t="shared" si="110"/>
        <v/>
      </c>
      <c r="AK387" s="185"/>
      <c r="AL387" s="259" t="str">
        <f t="shared" si="111"/>
        <v/>
      </c>
      <c r="AM387" s="132" t="str">
        <f t="shared" si="101"/>
        <v/>
      </c>
      <c r="AN387" s="132" t="str">
        <f t="shared" si="112"/>
        <v/>
      </c>
      <c r="AO387" s="132" t="str">
        <f t="shared" si="113"/>
        <v/>
      </c>
      <c r="AP387" s="132" t="str">
        <f t="shared" si="114"/>
        <v/>
      </c>
      <c r="AQ387" s="132" t="str">
        <f t="shared" si="115"/>
        <v/>
      </c>
      <c r="AR387" s="135" t="str">
        <f t="shared" si="99"/>
        <v/>
      </c>
      <c r="AS387" s="135" t="str">
        <f t="shared" si="100"/>
        <v/>
      </c>
      <c r="AT387" s="135" t="str">
        <f t="shared" si="116"/>
        <v/>
      </c>
    </row>
    <row r="388" spans="1:46" s="260" customFormat="1" ht="13">
      <c r="A388" s="185" t="str">
        <f t="shared" si="103"/>
        <v/>
      </c>
      <c r="B388" s="258" t="str">
        <f t="shared" si="104"/>
        <v/>
      </c>
      <c r="C388" s="259"/>
      <c r="D388" s="185">
        <v>354</v>
      </c>
      <c r="E388" s="185" t="str">
        <f t="shared" si="105"/>
        <v/>
      </c>
      <c r="F388" s="6"/>
      <c r="G388" s="6"/>
      <c r="H388" s="6"/>
      <c r="I388" s="6"/>
      <c r="J388" s="5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85" t="str">
        <f t="shared" si="102"/>
        <v/>
      </c>
      <c r="W388" s="8"/>
      <c r="X388" s="6"/>
      <c r="Y388" s="336"/>
      <c r="Z388" s="6"/>
      <c r="AA388" s="6"/>
      <c r="AB388" s="6"/>
      <c r="AC388" s="261" t="str">
        <f t="shared" si="106"/>
        <v/>
      </c>
      <c r="AD388" s="28" t="str">
        <f t="shared" si="107"/>
        <v/>
      </c>
      <c r="AE388" s="26" t="str">
        <f>UPPER(IF($U388="","",IF(COUNTIF($AE$34:$AE387,$U388)&lt;1,$U388,"")))</f>
        <v/>
      </c>
      <c r="AF388" s="133" t="str">
        <f t="shared" si="108"/>
        <v/>
      </c>
      <c r="AG388" s="269"/>
      <c r="AH388" s="263" t="str">
        <f t="shared" si="109"/>
        <v/>
      </c>
      <c r="AI388" s="262" t="str">
        <f t="shared" si="110"/>
        <v/>
      </c>
      <c r="AK388" s="185"/>
      <c r="AL388" s="259" t="str">
        <f t="shared" si="111"/>
        <v/>
      </c>
      <c r="AM388" s="132" t="str">
        <f t="shared" si="101"/>
        <v/>
      </c>
      <c r="AN388" s="132" t="str">
        <f t="shared" si="112"/>
        <v/>
      </c>
      <c r="AO388" s="132" t="str">
        <f t="shared" si="113"/>
        <v/>
      </c>
      <c r="AP388" s="132" t="str">
        <f t="shared" si="114"/>
        <v/>
      </c>
      <c r="AQ388" s="132" t="str">
        <f t="shared" si="115"/>
        <v/>
      </c>
      <c r="AR388" s="135" t="str">
        <f t="shared" si="99"/>
        <v/>
      </c>
      <c r="AS388" s="135" t="str">
        <f t="shared" si="100"/>
        <v/>
      </c>
      <c r="AT388" s="135" t="str">
        <f t="shared" si="116"/>
        <v/>
      </c>
    </row>
    <row r="389" spans="1:46" s="260" customFormat="1" ht="13">
      <c r="A389" s="185" t="str">
        <f t="shared" si="103"/>
        <v/>
      </c>
      <c r="B389" s="258" t="str">
        <f t="shared" si="104"/>
        <v/>
      </c>
      <c r="C389" s="259"/>
      <c r="D389" s="185">
        <v>355</v>
      </c>
      <c r="E389" s="185" t="str">
        <f t="shared" si="105"/>
        <v/>
      </c>
      <c r="F389" s="6"/>
      <c r="G389" s="6"/>
      <c r="H389" s="6"/>
      <c r="I389" s="6"/>
      <c r="J389" s="5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185" t="str">
        <f t="shared" si="102"/>
        <v/>
      </c>
      <c r="W389" s="8"/>
      <c r="X389" s="6"/>
      <c r="Y389" s="336"/>
      <c r="Z389" s="6"/>
      <c r="AA389" s="6"/>
      <c r="AB389" s="6"/>
      <c r="AC389" s="261" t="str">
        <f t="shared" si="106"/>
        <v/>
      </c>
      <c r="AD389" s="28" t="str">
        <f t="shared" si="107"/>
        <v/>
      </c>
      <c r="AE389" s="26" t="str">
        <f>UPPER(IF($U389="","",IF(COUNTIF($AE$34:$AE388,$U389)&lt;1,$U389,"")))</f>
        <v/>
      </c>
      <c r="AF389" s="133" t="str">
        <f t="shared" si="108"/>
        <v/>
      </c>
      <c r="AG389" s="269"/>
      <c r="AH389" s="263" t="str">
        <f t="shared" si="109"/>
        <v/>
      </c>
      <c r="AI389" s="262" t="str">
        <f t="shared" si="110"/>
        <v/>
      </c>
      <c r="AK389" s="185"/>
      <c r="AL389" s="259" t="str">
        <f t="shared" si="111"/>
        <v/>
      </c>
      <c r="AM389" s="132" t="str">
        <f t="shared" si="101"/>
        <v/>
      </c>
      <c r="AN389" s="132" t="str">
        <f t="shared" si="112"/>
        <v/>
      </c>
      <c r="AO389" s="132" t="str">
        <f t="shared" si="113"/>
        <v/>
      </c>
      <c r="AP389" s="132" t="str">
        <f t="shared" si="114"/>
        <v/>
      </c>
      <c r="AQ389" s="132" t="str">
        <f t="shared" si="115"/>
        <v/>
      </c>
      <c r="AR389" s="135" t="str">
        <f t="shared" si="99"/>
        <v/>
      </c>
      <c r="AS389" s="135" t="str">
        <f t="shared" si="100"/>
        <v/>
      </c>
      <c r="AT389" s="135" t="str">
        <f t="shared" si="116"/>
        <v/>
      </c>
    </row>
    <row r="390" spans="1:46" s="260" customFormat="1" ht="13">
      <c r="A390" s="185" t="str">
        <f t="shared" si="103"/>
        <v/>
      </c>
      <c r="B390" s="258" t="str">
        <f t="shared" si="104"/>
        <v/>
      </c>
      <c r="C390" s="259"/>
      <c r="D390" s="185">
        <v>356</v>
      </c>
      <c r="E390" s="185" t="str">
        <f t="shared" si="105"/>
        <v/>
      </c>
      <c r="F390" s="6"/>
      <c r="G390" s="6"/>
      <c r="H390" s="6"/>
      <c r="I390" s="6"/>
      <c r="J390" s="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185" t="str">
        <f t="shared" si="102"/>
        <v/>
      </c>
      <c r="W390" s="8"/>
      <c r="X390" s="6"/>
      <c r="Y390" s="336"/>
      <c r="Z390" s="6"/>
      <c r="AA390" s="6"/>
      <c r="AB390" s="6"/>
      <c r="AC390" s="261" t="str">
        <f t="shared" si="106"/>
        <v/>
      </c>
      <c r="AD390" s="28" t="str">
        <f t="shared" si="107"/>
        <v/>
      </c>
      <c r="AE390" s="26" t="str">
        <f>UPPER(IF($U390="","",IF(COUNTIF($AE$34:$AE389,$U390)&lt;1,$U390,"")))</f>
        <v/>
      </c>
      <c r="AF390" s="133" t="str">
        <f t="shared" si="108"/>
        <v/>
      </c>
      <c r="AG390" s="269"/>
      <c r="AH390" s="263" t="str">
        <f t="shared" si="109"/>
        <v/>
      </c>
      <c r="AI390" s="262" t="str">
        <f t="shared" si="110"/>
        <v/>
      </c>
      <c r="AK390" s="185"/>
      <c r="AL390" s="259" t="str">
        <f t="shared" si="111"/>
        <v/>
      </c>
      <c r="AM390" s="132" t="str">
        <f t="shared" si="101"/>
        <v/>
      </c>
      <c r="AN390" s="132" t="str">
        <f t="shared" si="112"/>
        <v/>
      </c>
      <c r="AO390" s="132" t="str">
        <f t="shared" si="113"/>
        <v/>
      </c>
      <c r="AP390" s="132" t="str">
        <f t="shared" si="114"/>
        <v/>
      </c>
      <c r="AQ390" s="132" t="str">
        <f t="shared" si="115"/>
        <v/>
      </c>
      <c r="AR390" s="135" t="str">
        <f t="shared" si="99"/>
        <v/>
      </c>
      <c r="AS390" s="135" t="str">
        <f t="shared" si="100"/>
        <v/>
      </c>
      <c r="AT390" s="135" t="str">
        <f t="shared" si="116"/>
        <v/>
      </c>
    </row>
    <row r="391" spans="1:46" s="260" customFormat="1" ht="13">
      <c r="A391" s="185" t="str">
        <f t="shared" si="103"/>
        <v/>
      </c>
      <c r="B391" s="258" t="str">
        <f t="shared" si="104"/>
        <v/>
      </c>
      <c r="C391" s="259"/>
      <c r="D391" s="185">
        <v>357</v>
      </c>
      <c r="E391" s="185" t="str">
        <f t="shared" si="105"/>
        <v/>
      </c>
      <c r="F391" s="6"/>
      <c r="G391" s="6"/>
      <c r="H391" s="6"/>
      <c r="I391" s="6"/>
      <c r="J391" s="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185" t="str">
        <f t="shared" si="102"/>
        <v/>
      </c>
      <c r="W391" s="8"/>
      <c r="X391" s="6"/>
      <c r="Y391" s="336"/>
      <c r="Z391" s="6"/>
      <c r="AA391" s="6"/>
      <c r="AB391" s="6"/>
      <c r="AC391" s="261" t="str">
        <f t="shared" si="106"/>
        <v/>
      </c>
      <c r="AD391" s="28" t="str">
        <f t="shared" si="107"/>
        <v/>
      </c>
      <c r="AE391" s="26" t="str">
        <f>UPPER(IF($U391="","",IF(COUNTIF($AE$34:$AE390,$U391)&lt;1,$U391,"")))</f>
        <v/>
      </c>
      <c r="AF391" s="133" t="str">
        <f t="shared" si="108"/>
        <v/>
      </c>
      <c r="AG391" s="269"/>
      <c r="AH391" s="263" t="str">
        <f t="shared" si="109"/>
        <v/>
      </c>
      <c r="AI391" s="262" t="str">
        <f t="shared" si="110"/>
        <v/>
      </c>
      <c r="AK391" s="185"/>
      <c r="AL391" s="259" t="str">
        <f t="shared" si="111"/>
        <v/>
      </c>
      <c r="AM391" s="132" t="str">
        <f t="shared" si="101"/>
        <v/>
      </c>
      <c r="AN391" s="132" t="str">
        <f t="shared" si="112"/>
        <v/>
      </c>
      <c r="AO391" s="132" t="str">
        <f t="shared" si="113"/>
        <v/>
      </c>
      <c r="AP391" s="132" t="str">
        <f t="shared" si="114"/>
        <v/>
      </c>
      <c r="AQ391" s="132" t="str">
        <f t="shared" si="115"/>
        <v/>
      </c>
      <c r="AR391" s="135" t="str">
        <f t="shared" si="99"/>
        <v/>
      </c>
      <c r="AS391" s="135" t="str">
        <f t="shared" si="100"/>
        <v/>
      </c>
      <c r="AT391" s="135" t="str">
        <f t="shared" si="116"/>
        <v/>
      </c>
    </row>
    <row r="392" spans="1:46" s="260" customFormat="1" ht="13">
      <c r="A392" s="185" t="str">
        <f t="shared" si="103"/>
        <v/>
      </c>
      <c r="B392" s="258" t="str">
        <f t="shared" si="104"/>
        <v/>
      </c>
      <c r="C392" s="259"/>
      <c r="D392" s="185">
        <v>358</v>
      </c>
      <c r="E392" s="185" t="str">
        <f t="shared" si="105"/>
        <v/>
      </c>
      <c r="F392" s="6"/>
      <c r="G392" s="6"/>
      <c r="H392" s="6"/>
      <c r="I392" s="6"/>
      <c r="J392" s="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185" t="str">
        <f t="shared" si="102"/>
        <v/>
      </c>
      <c r="W392" s="8"/>
      <c r="X392" s="6"/>
      <c r="Y392" s="336"/>
      <c r="Z392" s="6"/>
      <c r="AA392" s="6"/>
      <c r="AB392" s="6"/>
      <c r="AC392" s="261" t="str">
        <f t="shared" si="106"/>
        <v/>
      </c>
      <c r="AD392" s="28" t="str">
        <f t="shared" si="107"/>
        <v/>
      </c>
      <c r="AE392" s="26" t="str">
        <f>UPPER(IF($U392="","",IF(COUNTIF($AE$34:$AE391,$U392)&lt;1,$U392,"")))</f>
        <v/>
      </c>
      <c r="AF392" s="133" t="str">
        <f t="shared" si="108"/>
        <v/>
      </c>
      <c r="AG392" s="269"/>
      <c r="AH392" s="263" t="str">
        <f t="shared" si="109"/>
        <v/>
      </c>
      <c r="AI392" s="262" t="str">
        <f t="shared" si="110"/>
        <v/>
      </c>
      <c r="AK392" s="185"/>
      <c r="AL392" s="259" t="str">
        <f t="shared" si="111"/>
        <v/>
      </c>
      <c r="AM392" s="132" t="str">
        <f t="shared" si="101"/>
        <v/>
      </c>
      <c r="AN392" s="132" t="str">
        <f t="shared" si="112"/>
        <v/>
      </c>
      <c r="AO392" s="132" t="str">
        <f t="shared" si="113"/>
        <v/>
      </c>
      <c r="AP392" s="132" t="str">
        <f t="shared" si="114"/>
        <v/>
      </c>
      <c r="AQ392" s="132" t="str">
        <f t="shared" si="115"/>
        <v/>
      </c>
      <c r="AR392" s="135" t="str">
        <f t="shared" si="99"/>
        <v/>
      </c>
      <c r="AS392" s="135" t="str">
        <f t="shared" si="100"/>
        <v/>
      </c>
      <c r="AT392" s="135" t="str">
        <f t="shared" si="116"/>
        <v/>
      </c>
    </row>
    <row r="393" spans="1:46" s="260" customFormat="1" ht="13">
      <c r="A393" s="185" t="str">
        <f t="shared" si="103"/>
        <v/>
      </c>
      <c r="B393" s="258" t="str">
        <f t="shared" si="104"/>
        <v/>
      </c>
      <c r="C393" s="259"/>
      <c r="D393" s="185">
        <v>359</v>
      </c>
      <c r="E393" s="185" t="str">
        <f t="shared" si="105"/>
        <v/>
      </c>
      <c r="F393" s="6"/>
      <c r="G393" s="6"/>
      <c r="H393" s="6"/>
      <c r="I393" s="6"/>
      <c r="J393" s="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185" t="str">
        <f t="shared" si="102"/>
        <v/>
      </c>
      <c r="W393" s="8"/>
      <c r="X393" s="6"/>
      <c r="Y393" s="336"/>
      <c r="Z393" s="6"/>
      <c r="AA393" s="6"/>
      <c r="AB393" s="6"/>
      <c r="AC393" s="261" t="str">
        <f t="shared" si="106"/>
        <v/>
      </c>
      <c r="AD393" s="28" t="str">
        <f t="shared" si="107"/>
        <v/>
      </c>
      <c r="AE393" s="26" t="str">
        <f>UPPER(IF($U393="","",IF(COUNTIF($AE$34:$AE392,$U393)&lt;1,$U393,"")))</f>
        <v/>
      </c>
      <c r="AF393" s="133" t="str">
        <f t="shared" si="108"/>
        <v/>
      </c>
      <c r="AG393" s="269"/>
      <c r="AH393" s="263" t="str">
        <f t="shared" si="109"/>
        <v/>
      </c>
      <c r="AI393" s="262" t="str">
        <f t="shared" si="110"/>
        <v/>
      </c>
      <c r="AK393" s="185"/>
      <c r="AL393" s="259" t="str">
        <f t="shared" si="111"/>
        <v/>
      </c>
      <c r="AM393" s="132" t="str">
        <f t="shared" si="101"/>
        <v/>
      </c>
      <c r="AN393" s="132" t="str">
        <f t="shared" si="112"/>
        <v/>
      </c>
      <c r="AO393" s="132" t="str">
        <f t="shared" si="113"/>
        <v/>
      </c>
      <c r="AP393" s="132" t="str">
        <f t="shared" si="114"/>
        <v/>
      </c>
      <c r="AQ393" s="132" t="str">
        <f t="shared" si="115"/>
        <v/>
      </c>
      <c r="AR393" s="135" t="str">
        <f t="shared" ref="AR393:AR456" si="117">IF(Z393="","",UPPER(Z393))</f>
        <v/>
      </c>
      <c r="AS393" s="135" t="str">
        <f t="shared" ref="AS393:AS456" si="118">IF(AA393="","",UPPER(AA393))</f>
        <v/>
      </c>
      <c r="AT393" s="135" t="str">
        <f t="shared" si="116"/>
        <v/>
      </c>
    </row>
    <row r="394" spans="1:46" s="260" customFormat="1" ht="13">
      <c r="A394" s="185" t="str">
        <f t="shared" si="103"/>
        <v/>
      </c>
      <c r="B394" s="258" t="str">
        <f t="shared" si="104"/>
        <v/>
      </c>
      <c r="C394" s="259"/>
      <c r="D394" s="185">
        <v>360</v>
      </c>
      <c r="E394" s="185" t="str">
        <f t="shared" si="105"/>
        <v/>
      </c>
      <c r="F394" s="6"/>
      <c r="G394" s="6"/>
      <c r="H394" s="6"/>
      <c r="I394" s="6"/>
      <c r="J394" s="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185" t="str">
        <f t="shared" si="102"/>
        <v/>
      </c>
      <c r="W394" s="8"/>
      <c r="X394" s="6"/>
      <c r="Y394" s="336"/>
      <c r="Z394" s="6"/>
      <c r="AA394" s="6"/>
      <c r="AB394" s="6"/>
      <c r="AC394" s="261" t="str">
        <f t="shared" si="106"/>
        <v/>
      </c>
      <c r="AD394" s="28" t="str">
        <f t="shared" si="107"/>
        <v/>
      </c>
      <c r="AE394" s="26" t="str">
        <f>UPPER(IF($U394="","",IF(COUNTIF($AE$34:$AE393,$U394)&lt;1,$U394,"")))</f>
        <v/>
      </c>
      <c r="AF394" s="133" t="str">
        <f t="shared" si="108"/>
        <v/>
      </c>
      <c r="AG394" s="269"/>
      <c r="AH394" s="263" t="str">
        <f t="shared" si="109"/>
        <v/>
      </c>
      <c r="AI394" s="262" t="str">
        <f t="shared" si="110"/>
        <v/>
      </c>
      <c r="AK394" s="185"/>
      <c r="AL394" s="259" t="str">
        <f t="shared" si="111"/>
        <v/>
      </c>
      <c r="AM394" s="132" t="str">
        <f t="shared" si="101"/>
        <v/>
      </c>
      <c r="AN394" s="132" t="str">
        <f t="shared" si="112"/>
        <v/>
      </c>
      <c r="AO394" s="132" t="str">
        <f t="shared" si="113"/>
        <v/>
      </c>
      <c r="AP394" s="132" t="str">
        <f t="shared" si="114"/>
        <v/>
      </c>
      <c r="AQ394" s="132" t="str">
        <f t="shared" si="115"/>
        <v/>
      </c>
      <c r="AR394" s="135" t="str">
        <f t="shared" si="117"/>
        <v/>
      </c>
      <c r="AS394" s="135" t="str">
        <f t="shared" si="118"/>
        <v/>
      </c>
      <c r="AT394" s="135" t="str">
        <f t="shared" si="116"/>
        <v/>
      </c>
    </row>
    <row r="395" spans="1:46" s="260" customFormat="1" ht="13">
      <c r="A395" s="185" t="str">
        <f t="shared" si="103"/>
        <v/>
      </c>
      <c r="B395" s="258" t="str">
        <f t="shared" si="104"/>
        <v/>
      </c>
      <c r="C395" s="259"/>
      <c r="D395" s="185">
        <v>361</v>
      </c>
      <c r="E395" s="185" t="str">
        <f t="shared" si="105"/>
        <v/>
      </c>
      <c r="F395" s="6"/>
      <c r="G395" s="6"/>
      <c r="H395" s="6"/>
      <c r="I395" s="6"/>
      <c r="J395" s="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185" t="str">
        <f t="shared" si="102"/>
        <v/>
      </c>
      <c r="W395" s="8"/>
      <c r="X395" s="6"/>
      <c r="Y395" s="336"/>
      <c r="Z395" s="6"/>
      <c r="AA395" s="6"/>
      <c r="AB395" s="6"/>
      <c r="AC395" s="261" t="str">
        <f t="shared" si="106"/>
        <v/>
      </c>
      <c r="AD395" s="28" t="str">
        <f t="shared" si="107"/>
        <v/>
      </c>
      <c r="AE395" s="26" t="str">
        <f>UPPER(IF($U395="","",IF(COUNTIF($AE$34:$AE394,$U395)&lt;1,$U395,"")))</f>
        <v/>
      </c>
      <c r="AF395" s="133" t="str">
        <f t="shared" si="108"/>
        <v/>
      </c>
      <c r="AG395" s="269"/>
      <c r="AH395" s="263" t="str">
        <f t="shared" si="109"/>
        <v/>
      </c>
      <c r="AI395" s="262" t="str">
        <f t="shared" si="110"/>
        <v/>
      </c>
      <c r="AK395" s="185"/>
      <c r="AL395" s="259" t="str">
        <f t="shared" si="111"/>
        <v/>
      </c>
      <c r="AM395" s="132" t="str">
        <f t="shared" ref="AM395:AM458" si="119">E395</f>
        <v/>
      </c>
      <c r="AN395" s="132" t="str">
        <f t="shared" si="112"/>
        <v/>
      </c>
      <c r="AO395" s="132" t="str">
        <f t="shared" si="113"/>
        <v/>
      </c>
      <c r="AP395" s="132" t="str">
        <f t="shared" si="114"/>
        <v/>
      </c>
      <c r="AQ395" s="132" t="str">
        <f t="shared" si="115"/>
        <v/>
      </c>
      <c r="AR395" s="135" t="str">
        <f t="shared" si="117"/>
        <v/>
      </c>
      <c r="AS395" s="135" t="str">
        <f t="shared" si="118"/>
        <v/>
      </c>
      <c r="AT395" s="135" t="str">
        <f t="shared" si="116"/>
        <v/>
      </c>
    </row>
    <row r="396" spans="1:46" s="260" customFormat="1" ht="13">
      <c r="A396" s="185" t="str">
        <f t="shared" si="103"/>
        <v/>
      </c>
      <c r="B396" s="258" t="str">
        <f t="shared" si="104"/>
        <v/>
      </c>
      <c r="C396" s="259"/>
      <c r="D396" s="185">
        <v>362</v>
      </c>
      <c r="E396" s="185" t="str">
        <f t="shared" si="105"/>
        <v/>
      </c>
      <c r="F396" s="6"/>
      <c r="G396" s="6"/>
      <c r="H396" s="6"/>
      <c r="I396" s="6"/>
      <c r="J396" s="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85" t="str">
        <f t="shared" si="102"/>
        <v/>
      </c>
      <c r="W396" s="8"/>
      <c r="X396" s="6"/>
      <c r="Y396" s="336"/>
      <c r="Z396" s="6"/>
      <c r="AA396" s="6"/>
      <c r="AB396" s="6"/>
      <c r="AC396" s="261" t="str">
        <f t="shared" si="106"/>
        <v/>
      </c>
      <c r="AD396" s="28" t="str">
        <f t="shared" si="107"/>
        <v/>
      </c>
      <c r="AE396" s="26" t="str">
        <f>UPPER(IF($U396="","",IF(COUNTIF($AE$34:$AE395,$U396)&lt;1,$U396,"")))</f>
        <v/>
      </c>
      <c r="AF396" s="133" t="str">
        <f t="shared" si="108"/>
        <v/>
      </c>
      <c r="AG396" s="269"/>
      <c r="AH396" s="263" t="str">
        <f t="shared" si="109"/>
        <v/>
      </c>
      <c r="AI396" s="262" t="str">
        <f t="shared" si="110"/>
        <v/>
      </c>
      <c r="AK396" s="185"/>
      <c r="AL396" s="259" t="str">
        <f t="shared" si="111"/>
        <v/>
      </c>
      <c r="AM396" s="132" t="str">
        <f t="shared" si="119"/>
        <v/>
      </c>
      <c r="AN396" s="132" t="str">
        <f t="shared" si="112"/>
        <v/>
      </c>
      <c r="AO396" s="132" t="str">
        <f t="shared" si="113"/>
        <v/>
      </c>
      <c r="AP396" s="132" t="str">
        <f t="shared" si="114"/>
        <v/>
      </c>
      <c r="AQ396" s="132" t="str">
        <f t="shared" si="115"/>
        <v/>
      </c>
      <c r="AR396" s="135" t="str">
        <f t="shared" si="117"/>
        <v/>
      </c>
      <c r="AS396" s="135" t="str">
        <f t="shared" si="118"/>
        <v/>
      </c>
      <c r="AT396" s="135" t="str">
        <f t="shared" si="116"/>
        <v/>
      </c>
    </row>
    <row r="397" spans="1:46" s="260" customFormat="1" ht="13">
      <c r="A397" s="185" t="str">
        <f t="shared" si="103"/>
        <v/>
      </c>
      <c r="B397" s="258" t="str">
        <f t="shared" si="104"/>
        <v/>
      </c>
      <c r="C397" s="259"/>
      <c r="D397" s="185">
        <v>363</v>
      </c>
      <c r="E397" s="185" t="str">
        <f t="shared" si="105"/>
        <v/>
      </c>
      <c r="F397" s="6"/>
      <c r="G397" s="6"/>
      <c r="H397" s="6"/>
      <c r="I397" s="6"/>
      <c r="J397" s="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185" t="str">
        <f t="shared" si="102"/>
        <v/>
      </c>
      <c r="W397" s="8"/>
      <c r="X397" s="6"/>
      <c r="Y397" s="336"/>
      <c r="Z397" s="6"/>
      <c r="AA397" s="6"/>
      <c r="AB397" s="6"/>
      <c r="AC397" s="261" t="str">
        <f t="shared" si="106"/>
        <v/>
      </c>
      <c r="AD397" s="28" t="str">
        <f t="shared" si="107"/>
        <v/>
      </c>
      <c r="AE397" s="26" t="str">
        <f>UPPER(IF($U397="","",IF(COUNTIF($AE$34:$AE396,$U397)&lt;1,$U397,"")))</f>
        <v/>
      </c>
      <c r="AF397" s="133" t="str">
        <f t="shared" si="108"/>
        <v/>
      </c>
      <c r="AG397" s="269"/>
      <c r="AH397" s="263" t="str">
        <f t="shared" si="109"/>
        <v/>
      </c>
      <c r="AI397" s="262" t="str">
        <f t="shared" si="110"/>
        <v/>
      </c>
      <c r="AK397" s="185"/>
      <c r="AL397" s="259" t="str">
        <f t="shared" si="111"/>
        <v/>
      </c>
      <c r="AM397" s="132" t="str">
        <f t="shared" si="119"/>
        <v/>
      </c>
      <c r="AN397" s="132" t="str">
        <f t="shared" si="112"/>
        <v/>
      </c>
      <c r="AO397" s="132" t="str">
        <f t="shared" si="113"/>
        <v/>
      </c>
      <c r="AP397" s="132" t="str">
        <f t="shared" si="114"/>
        <v/>
      </c>
      <c r="AQ397" s="132" t="str">
        <f t="shared" si="115"/>
        <v/>
      </c>
      <c r="AR397" s="135" t="str">
        <f t="shared" si="117"/>
        <v/>
      </c>
      <c r="AS397" s="135" t="str">
        <f t="shared" si="118"/>
        <v/>
      </c>
      <c r="AT397" s="135" t="str">
        <f t="shared" si="116"/>
        <v/>
      </c>
    </row>
    <row r="398" spans="1:46" s="260" customFormat="1" ht="13">
      <c r="A398" s="185" t="str">
        <f t="shared" si="103"/>
        <v/>
      </c>
      <c r="B398" s="258" t="str">
        <f t="shared" si="104"/>
        <v/>
      </c>
      <c r="C398" s="259"/>
      <c r="D398" s="185">
        <v>364</v>
      </c>
      <c r="E398" s="185" t="str">
        <f t="shared" si="105"/>
        <v/>
      </c>
      <c r="F398" s="6"/>
      <c r="G398" s="6"/>
      <c r="H398" s="6"/>
      <c r="I398" s="6"/>
      <c r="J398" s="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185" t="str">
        <f t="shared" si="102"/>
        <v/>
      </c>
      <c r="W398" s="8"/>
      <c r="X398" s="6"/>
      <c r="Y398" s="336"/>
      <c r="Z398" s="6"/>
      <c r="AA398" s="6"/>
      <c r="AB398" s="6"/>
      <c r="AC398" s="261" t="str">
        <f t="shared" si="106"/>
        <v/>
      </c>
      <c r="AD398" s="28" t="str">
        <f t="shared" si="107"/>
        <v/>
      </c>
      <c r="AE398" s="26" t="str">
        <f>UPPER(IF($U398="","",IF(COUNTIF($AE$34:$AE397,$U398)&lt;1,$U398,"")))</f>
        <v/>
      </c>
      <c r="AF398" s="133" t="str">
        <f t="shared" si="108"/>
        <v/>
      </c>
      <c r="AG398" s="269"/>
      <c r="AH398" s="263" t="str">
        <f t="shared" si="109"/>
        <v/>
      </c>
      <c r="AI398" s="262" t="str">
        <f t="shared" si="110"/>
        <v/>
      </c>
      <c r="AK398" s="185"/>
      <c r="AL398" s="259" t="str">
        <f t="shared" si="111"/>
        <v/>
      </c>
      <c r="AM398" s="132" t="str">
        <f t="shared" si="119"/>
        <v/>
      </c>
      <c r="AN398" s="132" t="str">
        <f t="shared" si="112"/>
        <v/>
      </c>
      <c r="AO398" s="132" t="str">
        <f t="shared" si="113"/>
        <v/>
      </c>
      <c r="AP398" s="132" t="str">
        <f t="shared" si="114"/>
        <v/>
      </c>
      <c r="AQ398" s="132" t="str">
        <f t="shared" si="115"/>
        <v/>
      </c>
      <c r="AR398" s="135" t="str">
        <f t="shared" si="117"/>
        <v/>
      </c>
      <c r="AS398" s="135" t="str">
        <f t="shared" si="118"/>
        <v/>
      </c>
      <c r="AT398" s="135" t="str">
        <f t="shared" si="116"/>
        <v/>
      </c>
    </row>
    <row r="399" spans="1:46" s="260" customFormat="1" ht="13">
      <c r="A399" s="185" t="str">
        <f t="shared" si="103"/>
        <v/>
      </c>
      <c r="B399" s="258" t="str">
        <f t="shared" si="104"/>
        <v/>
      </c>
      <c r="C399" s="259"/>
      <c r="D399" s="185">
        <v>365</v>
      </c>
      <c r="E399" s="185" t="str">
        <f t="shared" si="105"/>
        <v/>
      </c>
      <c r="F399" s="6"/>
      <c r="G399" s="6"/>
      <c r="H399" s="6"/>
      <c r="I399" s="6"/>
      <c r="J399" s="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185" t="str">
        <f t="shared" si="102"/>
        <v/>
      </c>
      <c r="W399" s="8"/>
      <c r="X399" s="6"/>
      <c r="Y399" s="336"/>
      <c r="Z399" s="6"/>
      <c r="AA399" s="6"/>
      <c r="AB399" s="6"/>
      <c r="AC399" s="261" t="str">
        <f t="shared" si="106"/>
        <v/>
      </c>
      <c r="AD399" s="28" t="str">
        <f t="shared" si="107"/>
        <v/>
      </c>
      <c r="AE399" s="26" t="str">
        <f>UPPER(IF($U399="","",IF(COUNTIF($AE$34:$AE398,$U399)&lt;1,$U399,"")))</f>
        <v/>
      </c>
      <c r="AF399" s="133" t="str">
        <f t="shared" si="108"/>
        <v/>
      </c>
      <c r="AG399" s="269"/>
      <c r="AH399" s="263" t="str">
        <f t="shared" si="109"/>
        <v/>
      </c>
      <c r="AI399" s="262" t="str">
        <f t="shared" si="110"/>
        <v/>
      </c>
      <c r="AK399" s="185"/>
      <c r="AL399" s="259" t="str">
        <f t="shared" si="111"/>
        <v/>
      </c>
      <c r="AM399" s="132" t="str">
        <f t="shared" si="119"/>
        <v/>
      </c>
      <c r="AN399" s="132" t="str">
        <f t="shared" si="112"/>
        <v/>
      </c>
      <c r="AO399" s="132" t="str">
        <f t="shared" si="113"/>
        <v/>
      </c>
      <c r="AP399" s="132" t="str">
        <f t="shared" si="114"/>
        <v/>
      </c>
      <c r="AQ399" s="132" t="str">
        <f t="shared" si="115"/>
        <v/>
      </c>
      <c r="AR399" s="135" t="str">
        <f t="shared" si="117"/>
        <v/>
      </c>
      <c r="AS399" s="135" t="str">
        <f t="shared" si="118"/>
        <v/>
      </c>
      <c r="AT399" s="135" t="str">
        <f t="shared" si="116"/>
        <v/>
      </c>
    </row>
    <row r="400" spans="1:46" s="260" customFormat="1" ht="13">
      <c r="A400" s="185" t="str">
        <f t="shared" si="103"/>
        <v/>
      </c>
      <c r="B400" s="258" t="str">
        <f t="shared" si="104"/>
        <v/>
      </c>
      <c r="C400" s="259"/>
      <c r="D400" s="185">
        <v>366</v>
      </c>
      <c r="E400" s="185" t="str">
        <f t="shared" si="105"/>
        <v/>
      </c>
      <c r="F400" s="6"/>
      <c r="G400" s="6"/>
      <c r="H400" s="6"/>
      <c r="I400" s="6"/>
      <c r="J400" s="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185" t="str">
        <f t="shared" si="102"/>
        <v/>
      </c>
      <c r="W400" s="8"/>
      <c r="X400" s="6"/>
      <c r="Y400" s="336"/>
      <c r="Z400" s="6"/>
      <c r="AA400" s="6"/>
      <c r="AB400" s="6"/>
      <c r="AC400" s="261" t="str">
        <f t="shared" si="106"/>
        <v/>
      </c>
      <c r="AD400" s="28" t="str">
        <f t="shared" si="107"/>
        <v/>
      </c>
      <c r="AE400" s="26" t="str">
        <f>UPPER(IF($U400="","",IF(COUNTIF($AE$34:$AE399,$U400)&lt;1,$U400,"")))</f>
        <v/>
      </c>
      <c r="AF400" s="133" t="str">
        <f t="shared" si="108"/>
        <v/>
      </c>
      <c r="AG400" s="269"/>
      <c r="AH400" s="263" t="str">
        <f t="shared" si="109"/>
        <v/>
      </c>
      <c r="AI400" s="262" t="str">
        <f t="shared" si="110"/>
        <v/>
      </c>
      <c r="AK400" s="185"/>
      <c r="AL400" s="259" t="str">
        <f t="shared" si="111"/>
        <v/>
      </c>
      <c r="AM400" s="132" t="str">
        <f t="shared" si="119"/>
        <v/>
      </c>
      <c r="AN400" s="132" t="str">
        <f t="shared" si="112"/>
        <v/>
      </c>
      <c r="AO400" s="132" t="str">
        <f t="shared" si="113"/>
        <v/>
      </c>
      <c r="AP400" s="132" t="str">
        <f t="shared" si="114"/>
        <v/>
      </c>
      <c r="AQ400" s="132" t="str">
        <f t="shared" si="115"/>
        <v/>
      </c>
      <c r="AR400" s="135" t="str">
        <f t="shared" si="117"/>
        <v/>
      </c>
      <c r="AS400" s="135" t="str">
        <f t="shared" si="118"/>
        <v/>
      </c>
      <c r="AT400" s="135" t="str">
        <f t="shared" si="116"/>
        <v/>
      </c>
    </row>
    <row r="401" spans="1:46" s="260" customFormat="1" ht="13">
      <c r="A401" s="185" t="str">
        <f t="shared" si="103"/>
        <v/>
      </c>
      <c r="B401" s="258" t="str">
        <f t="shared" si="104"/>
        <v/>
      </c>
      <c r="C401" s="259"/>
      <c r="D401" s="185">
        <v>367</v>
      </c>
      <c r="E401" s="185" t="str">
        <f t="shared" si="105"/>
        <v/>
      </c>
      <c r="F401" s="6"/>
      <c r="G401" s="6"/>
      <c r="H401" s="6"/>
      <c r="I401" s="6"/>
      <c r="J401" s="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185" t="str">
        <f t="shared" si="102"/>
        <v/>
      </c>
      <c r="W401" s="8"/>
      <c r="X401" s="6"/>
      <c r="Y401" s="336"/>
      <c r="Z401" s="6"/>
      <c r="AA401" s="6"/>
      <c r="AB401" s="6"/>
      <c r="AC401" s="261" t="str">
        <f t="shared" si="106"/>
        <v/>
      </c>
      <c r="AD401" s="28" t="str">
        <f t="shared" si="107"/>
        <v/>
      </c>
      <c r="AE401" s="26" t="str">
        <f>UPPER(IF($U401="","",IF(COUNTIF($AE$34:$AE400,$U401)&lt;1,$U401,"")))</f>
        <v/>
      </c>
      <c r="AF401" s="133" t="str">
        <f t="shared" si="108"/>
        <v/>
      </c>
      <c r="AG401" s="269"/>
      <c r="AH401" s="263" t="str">
        <f t="shared" si="109"/>
        <v/>
      </c>
      <c r="AI401" s="262" t="str">
        <f t="shared" si="110"/>
        <v/>
      </c>
      <c r="AK401" s="185"/>
      <c r="AL401" s="259" t="str">
        <f t="shared" si="111"/>
        <v/>
      </c>
      <c r="AM401" s="132" t="str">
        <f t="shared" si="119"/>
        <v/>
      </c>
      <c r="AN401" s="132" t="str">
        <f t="shared" si="112"/>
        <v/>
      </c>
      <c r="AO401" s="132" t="str">
        <f t="shared" si="113"/>
        <v/>
      </c>
      <c r="AP401" s="132" t="str">
        <f t="shared" si="114"/>
        <v/>
      </c>
      <c r="AQ401" s="132" t="str">
        <f t="shared" si="115"/>
        <v/>
      </c>
      <c r="AR401" s="135" t="str">
        <f t="shared" si="117"/>
        <v/>
      </c>
      <c r="AS401" s="135" t="str">
        <f t="shared" si="118"/>
        <v/>
      </c>
      <c r="AT401" s="135" t="str">
        <f t="shared" si="116"/>
        <v/>
      </c>
    </row>
    <row r="402" spans="1:46" s="260" customFormat="1" ht="13">
      <c r="A402" s="185" t="str">
        <f t="shared" si="103"/>
        <v/>
      </c>
      <c r="B402" s="258" t="str">
        <f t="shared" si="104"/>
        <v/>
      </c>
      <c r="C402" s="259"/>
      <c r="D402" s="185">
        <v>368</v>
      </c>
      <c r="E402" s="185" t="str">
        <f t="shared" si="105"/>
        <v/>
      </c>
      <c r="F402" s="6"/>
      <c r="G402" s="6"/>
      <c r="H402" s="6"/>
      <c r="I402" s="6"/>
      <c r="J402" s="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185" t="str">
        <f t="shared" si="102"/>
        <v/>
      </c>
      <c r="W402" s="8"/>
      <c r="X402" s="6"/>
      <c r="Y402" s="336"/>
      <c r="Z402" s="6"/>
      <c r="AA402" s="6"/>
      <c r="AB402" s="6"/>
      <c r="AC402" s="261" t="str">
        <f t="shared" si="106"/>
        <v/>
      </c>
      <c r="AD402" s="28" t="str">
        <f t="shared" si="107"/>
        <v/>
      </c>
      <c r="AE402" s="26" t="str">
        <f>UPPER(IF($U402="","",IF(COUNTIF($AE$34:$AE401,$U402)&lt;1,$U402,"")))</f>
        <v/>
      </c>
      <c r="AF402" s="133" t="str">
        <f t="shared" si="108"/>
        <v/>
      </c>
      <c r="AG402" s="269"/>
      <c r="AH402" s="263" t="str">
        <f t="shared" si="109"/>
        <v/>
      </c>
      <c r="AI402" s="262" t="str">
        <f t="shared" si="110"/>
        <v/>
      </c>
      <c r="AK402" s="185"/>
      <c r="AL402" s="259" t="str">
        <f t="shared" si="111"/>
        <v/>
      </c>
      <c r="AM402" s="132" t="str">
        <f t="shared" si="119"/>
        <v/>
      </c>
      <c r="AN402" s="132" t="str">
        <f t="shared" si="112"/>
        <v/>
      </c>
      <c r="AO402" s="132" t="str">
        <f t="shared" si="113"/>
        <v/>
      </c>
      <c r="AP402" s="132" t="str">
        <f t="shared" si="114"/>
        <v/>
      </c>
      <c r="AQ402" s="132" t="str">
        <f t="shared" si="115"/>
        <v/>
      </c>
      <c r="AR402" s="135" t="str">
        <f t="shared" si="117"/>
        <v/>
      </c>
      <c r="AS402" s="135" t="str">
        <f t="shared" si="118"/>
        <v/>
      </c>
      <c r="AT402" s="135" t="str">
        <f t="shared" si="116"/>
        <v/>
      </c>
    </row>
    <row r="403" spans="1:46" s="260" customFormat="1" ht="13">
      <c r="A403" s="185" t="str">
        <f t="shared" si="103"/>
        <v/>
      </c>
      <c r="B403" s="258" t="str">
        <f t="shared" si="104"/>
        <v/>
      </c>
      <c r="C403" s="259"/>
      <c r="D403" s="185">
        <v>369</v>
      </c>
      <c r="E403" s="185" t="str">
        <f t="shared" si="105"/>
        <v/>
      </c>
      <c r="F403" s="6"/>
      <c r="G403" s="6"/>
      <c r="H403" s="6"/>
      <c r="I403" s="6"/>
      <c r="J403" s="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185" t="str">
        <f t="shared" ref="V403:V466" si="120">IF(U403="","",IF(COUNTIF(U$35:U$1035,$U403)&lt;4,"每隊最少4人",IF(COUNTIF(U$35:U$1035,U403)&gt;6,"每隊最多6人",COUNTIF(U$35:U$1035,U403))))</f>
        <v/>
      </c>
      <c r="W403" s="8"/>
      <c r="X403" s="6"/>
      <c r="Y403" s="336"/>
      <c r="Z403" s="6"/>
      <c r="AA403" s="6"/>
      <c r="AB403" s="6"/>
      <c r="AC403" s="261" t="str">
        <f t="shared" si="106"/>
        <v/>
      </c>
      <c r="AD403" s="28" t="str">
        <f t="shared" si="107"/>
        <v/>
      </c>
      <c r="AE403" s="26" t="str">
        <f>UPPER(IF($U403="","",IF(COUNTIF($AE$34:$AE402,$U403)&lt;1,$U403,"")))</f>
        <v/>
      </c>
      <c r="AF403" s="133" t="str">
        <f t="shared" si="108"/>
        <v/>
      </c>
      <c r="AG403" s="269"/>
      <c r="AH403" s="263" t="str">
        <f t="shared" si="109"/>
        <v/>
      </c>
      <c r="AI403" s="262" t="str">
        <f t="shared" si="110"/>
        <v/>
      </c>
      <c r="AK403" s="185"/>
      <c r="AL403" s="259" t="str">
        <f t="shared" si="111"/>
        <v/>
      </c>
      <c r="AM403" s="132" t="str">
        <f t="shared" si="119"/>
        <v/>
      </c>
      <c r="AN403" s="132" t="str">
        <f t="shared" si="112"/>
        <v/>
      </c>
      <c r="AO403" s="132" t="str">
        <f t="shared" si="113"/>
        <v/>
      </c>
      <c r="AP403" s="132" t="str">
        <f t="shared" si="114"/>
        <v/>
      </c>
      <c r="AQ403" s="132" t="str">
        <f t="shared" si="115"/>
        <v/>
      </c>
      <c r="AR403" s="135" t="str">
        <f t="shared" si="117"/>
        <v/>
      </c>
      <c r="AS403" s="135" t="str">
        <f t="shared" si="118"/>
        <v/>
      </c>
      <c r="AT403" s="135" t="str">
        <f t="shared" si="116"/>
        <v/>
      </c>
    </row>
    <row r="404" spans="1:46" s="260" customFormat="1" ht="13">
      <c r="A404" s="185" t="str">
        <f t="shared" si="103"/>
        <v/>
      </c>
      <c r="B404" s="258" t="str">
        <f t="shared" si="104"/>
        <v/>
      </c>
      <c r="C404" s="259"/>
      <c r="D404" s="185">
        <v>370</v>
      </c>
      <c r="E404" s="185" t="str">
        <f t="shared" si="105"/>
        <v/>
      </c>
      <c r="F404" s="6"/>
      <c r="G404" s="6"/>
      <c r="H404" s="6"/>
      <c r="I404" s="6"/>
      <c r="J404" s="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185" t="str">
        <f t="shared" si="120"/>
        <v/>
      </c>
      <c r="W404" s="8"/>
      <c r="X404" s="6"/>
      <c r="Y404" s="336"/>
      <c r="Z404" s="6"/>
      <c r="AA404" s="6"/>
      <c r="AB404" s="6"/>
      <c r="AC404" s="261" t="str">
        <f t="shared" si="106"/>
        <v/>
      </c>
      <c r="AD404" s="28" t="str">
        <f t="shared" si="107"/>
        <v/>
      </c>
      <c r="AE404" s="26" t="str">
        <f>UPPER(IF($U404="","",IF(COUNTIF($AE$34:$AE403,$U404)&lt;1,$U404,"")))</f>
        <v/>
      </c>
      <c r="AF404" s="133" t="str">
        <f t="shared" si="108"/>
        <v/>
      </c>
      <c r="AG404" s="269"/>
      <c r="AH404" s="263" t="str">
        <f t="shared" si="109"/>
        <v/>
      </c>
      <c r="AI404" s="262" t="str">
        <f t="shared" si="110"/>
        <v/>
      </c>
      <c r="AK404" s="185"/>
      <c r="AL404" s="259" t="str">
        <f t="shared" si="111"/>
        <v/>
      </c>
      <c r="AM404" s="132" t="str">
        <f t="shared" si="119"/>
        <v/>
      </c>
      <c r="AN404" s="132" t="str">
        <f t="shared" si="112"/>
        <v/>
      </c>
      <c r="AO404" s="132" t="str">
        <f t="shared" si="113"/>
        <v/>
      </c>
      <c r="AP404" s="132" t="str">
        <f t="shared" si="114"/>
        <v/>
      </c>
      <c r="AQ404" s="132" t="str">
        <f t="shared" si="115"/>
        <v/>
      </c>
      <c r="AR404" s="135" t="str">
        <f t="shared" si="117"/>
        <v/>
      </c>
      <c r="AS404" s="135" t="str">
        <f t="shared" si="118"/>
        <v/>
      </c>
      <c r="AT404" s="135" t="str">
        <f t="shared" si="116"/>
        <v/>
      </c>
    </row>
    <row r="405" spans="1:46" s="260" customFormat="1" ht="13">
      <c r="A405" s="185" t="str">
        <f t="shared" si="103"/>
        <v/>
      </c>
      <c r="B405" s="258" t="str">
        <f t="shared" si="104"/>
        <v/>
      </c>
      <c r="C405" s="259"/>
      <c r="D405" s="185">
        <v>371</v>
      </c>
      <c r="E405" s="185" t="str">
        <f t="shared" si="105"/>
        <v/>
      </c>
      <c r="F405" s="6"/>
      <c r="G405" s="6"/>
      <c r="H405" s="6"/>
      <c r="I405" s="6"/>
      <c r="J405" s="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185" t="str">
        <f t="shared" si="120"/>
        <v/>
      </c>
      <c r="W405" s="8"/>
      <c r="X405" s="6"/>
      <c r="Y405" s="336"/>
      <c r="Z405" s="6"/>
      <c r="AA405" s="6"/>
      <c r="AB405" s="6"/>
      <c r="AC405" s="261" t="str">
        <f t="shared" si="106"/>
        <v/>
      </c>
      <c r="AD405" s="28" t="str">
        <f t="shared" si="107"/>
        <v/>
      </c>
      <c r="AE405" s="26" t="str">
        <f>UPPER(IF($U405="","",IF(COUNTIF($AE$34:$AE404,$U405)&lt;1,$U405,"")))</f>
        <v/>
      </c>
      <c r="AF405" s="133" t="str">
        <f t="shared" si="108"/>
        <v/>
      </c>
      <c r="AG405" s="269"/>
      <c r="AH405" s="263" t="str">
        <f t="shared" si="109"/>
        <v/>
      </c>
      <c r="AI405" s="262" t="str">
        <f t="shared" si="110"/>
        <v/>
      </c>
      <c r="AK405" s="185"/>
      <c r="AL405" s="259" t="str">
        <f t="shared" si="111"/>
        <v/>
      </c>
      <c r="AM405" s="132" t="str">
        <f t="shared" si="119"/>
        <v/>
      </c>
      <c r="AN405" s="132" t="str">
        <f t="shared" si="112"/>
        <v/>
      </c>
      <c r="AO405" s="132" t="str">
        <f t="shared" si="113"/>
        <v/>
      </c>
      <c r="AP405" s="132" t="str">
        <f t="shared" si="114"/>
        <v/>
      </c>
      <c r="AQ405" s="132" t="str">
        <f t="shared" si="115"/>
        <v/>
      </c>
      <c r="AR405" s="135" t="str">
        <f t="shared" si="117"/>
        <v/>
      </c>
      <c r="AS405" s="135" t="str">
        <f t="shared" si="118"/>
        <v/>
      </c>
      <c r="AT405" s="135" t="str">
        <f t="shared" si="116"/>
        <v/>
      </c>
    </row>
    <row r="406" spans="1:46" s="260" customFormat="1" ht="13">
      <c r="A406" s="185" t="str">
        <f t="shared" si="103"/>
        <v/>
      </c>
      <c r="B406" s="258" t="str">
        <f t="shared" si="104"/>
        <v/>
      </c>
      <c r="C406" s="259"/>
      <c r="D406" s="185">
        <v>372</v>
      </c>
      <c r="E406" s="185" t="str">
        <f t="shared" si="105"/>
        <v/>
      </c>
      <c r="F406" s="6"/>
      <c r="G406" s="6"/>
      <c r="H406" s="6"/>
      <c r="I406" s="6"/>
      <c r="J406" s="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185" t="str">
        <f t="shared" si="120"/>
        <v/>
      </c>
      <c r="W406" s="8"/>
      <c r="X406" s="6"/>
      <c r="Y406" s="336"/>
      <c r="Z406" s="6"/>
      <c r="AA406" s="6"/>
      <c r="AB406" s="6"/>
      <c r="AC406" s="261" t="str">
        <f t="shared" si="106"/>
        <v/>
      </c>
      <c r="AD406" s="28" t="str">
        <f t="shared" si="107"/>
        <v/>
      </c>
      <c r="AE406" s="26" t="str">
        <f>UPPER(IF($U406="","",IF(COUNTIF($AE$34:$AE405,$U406)&lt;1,$U406,"")))</f>
        <v/>
      </c>
      <c r="AF406" s="133" t="str">
        <f t="shared" si="108"/>
        <v/>
      </c>
      <c r="AG406" s="269"/>
      <c r="AH406" s="263" t="str">
        <f t="shared" si="109"/>
        <v/>
      </c>
      <c r="AI406" s="262" t="str">
        <f t="shared" si="110"/>
        <v/>
      </c>
      <c r="AK406" s="185"/>
      <c r="AL406" s="259" t="str">
        <f t="shared" si="111"/>
        <v/>
      </c>
      <c r="AM406" s="132" t="str">
        <f t="shared" si="119"/>
        <v/>
      </c>
      <c r="AN406" s="132" t="str">
        <f t="shared" si="112"/>
        <v/>
      </c>
      <c r="AO406" s="132" t="str">
        <f t="shared" si="113"/>
        <v/>
      </c>
      <c r="AP406" s="132" t="str">
        <f t="shared" si="114"/>
        <v/>
      </c>
      <c r="AQ406" s="132" t="str">
        <f t="shared" si="115"/>
        <v/>
      </c>
      <c r="AR406" s="135" t="str">
        <f t="shared" si="117"/>
        <v/>
      </c>
      <c r="AS406" s="135" t="str">
        <f t="shared" si="118"/>
        <v/>
      </c>
      <c r="AT406" s="135" t="str">
        <f t="shared" si="116"/>
        <v/>
      </c>
    </row>
    <row r="407" spans="1:46" s="260" customFormat="1" ht="13">
      <c r="A407" s="185" t="str">
        <f t="shared" si="103"/>
        <v/>
      </c>
      <c r="B407" s="258" t="str">
        <f t="shared" si="104"/>
        <v/>
      </c>
      <c r="C407" s="259"/>
      <c r="D407" s="185">
        <v>373</v>
      </c>
      <c r="E407" s="185" t="str">
        <f t="shared" si="105"/>
        <v/>
      </c>
      <c r="F407" s="6"/>
      <c r="G407" s="6"/>
      <c r="H407" s="6"/>
      <c r="I407" s="6"/>
      <c r="J407" s="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185" t="str">
        <f t="shared" si="120"/>
        <v/>
      </c>
      <c r="W407" s="8"/>
      <c r="X407" s="6"/>
      <c r="Y407" s="336"/>
      <c r="Z407" s="6"/>
      <c r="AA407" s="6"/>
      <c r="AB407" s="6"/>
      <c r="AC407" s="261" t="str">
        <f t="shared" si="106"/>
        <v/>
      </c>
      <c r="AD407" s="28" t="str">
        <f t="shared" si="107"/>
        <v/>
      </c>
      <c r="AE407" s="26" t="str">
        <f>UPPER(IF($U407="","",IF(COUNTIF($AE$34:$AE406,$U407)&lt;1,$U407,"")))</f>
        <v/>
      </c>
      <c r="AF407" s="133" t="str">
        <f t="shared" si="108"/>
        <v/>
      </c>
      <c r="AG407" s="269"/>
      <c r="AH407" s="263" t="str">
        <f t="shared" si="109"/>
        <v/>
      </c>
      <c r="AI407" s="262" t="str">
        <f t="shared" si="110"/>
        <v/>
      </c>
      <c r="AK407" s="185"/>
      <c r="AL407" s="259" t="str">
        <f t="shared" si="111"/>
        <v/>
      </c>
      <c r="AM407" s="132" t="str">
        <f t="shared" si="119"/>
        <v/>
      </c>
      <c r="AN407" s="132" t="str">
        <f t="shared" si="112"/>
        <v/>
      </c>
      <c r="AO407" s="132" t="str">
        <f t="shared" si="113"/>
        <v/>
      </c>
      <c r="AP407" s="132" t="str">
        <f t="shared" si="114"/>
        <v/>
      </c>
      <c r="AQ407" s="132" t="str">
        <f t="shared" si="115"/>
        <v/>
      </c>
      <c r="AR407" s="135" t="str">
        <f t="shared" si="117"/>
        <v/>
      </c>
      <c r="AS407" s="135" t="str">
        <f t="shared" si="118"/>
        <v/>
      </c>
      <c r="AT407" s="135" t="str">
        <f t="shared" si="116"/>
        <v/>
      </c>
    </row>
    <row r="408" spans="1:46" s="260" customFormat="1" ht="13">
      <c r="A408" s="185" t="str">
        <f t="shared" si="103"/>
        <v/>
      </c>
      <c r="B408" s="258" t="str">
        <f t="shared" si="104"/>
        <v/>
      </c>
      <c r="C408" s="259"/>
      <c r="D408" s="185">
        <v>374</v>
      </c>
      <c r="E408" s="185" t="str">
        <f t="shared" si="105"/>
        <v/>
      </c>
      <c r="F408" s="6"/>
      <c r="G408" s="6"/>
      <c r="H408" s="6"/>
      <c r="I408" s="6"/>
      <c r="J408" s="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185" t="str">
        <f t="shared" si="120"/>
        <v/>
      </c>
      <c r="W408" s="8"/>
      <c r="X408" s="6"/>
      <c r="Y408" s="336"/>
      <c r="Z408" s="6"/>
      <c r="AA408" s="6"/>
      <c r="AB408" s="6"/>
      <c r="AC408" s="261" t="str">
        <f t="shared" si="106"/>
        <v/>
      </c>
      <c r="AD408" s="28" t="str">
        <f t="shared" si="107"/>
        <v/>
      </c>
      <c r="AE408" s="26" t="str">
        <f>UPPER(IF($U408="","",IF(COUNTIF($AE$34:$AE407,$U408)&lt;1,$U408,"")))</f>
        <v/>
      </c>
      <c r="AF408" s="133" t="str">
        <f t="shared" si="108"/>
        <v/>
      </c>
      <c r="AG408" s="269"/>
      <c r="AH408" s="263" t="str">
        <f t="shared" si="109"/>
        <v/>
      </c>
      <c r="AI408" s="262" t="str">
        <f t="shared" si="110"/>
        <v/>
      </c>
      <c r="AK408" s="185"/>
      <c r="AL408" s="259" t="str">
        <f t="shared" si="111"/>
        <v/>
      </c>
      <c r="AM408" s="132" t="str">
        <f t="shared" si="119"/>
        <v/>
      </c>
      <c r="AN408" s="132" t="str">
        <f t="shared" si="112"/>
        <v/>
      </c>
      <c r="AO408" s="132" t="str">
        <f t="shared" si="113"/>
        <v/>
      </c>
      <c r="AP408" s="132" t="str">
        <f t="shared" si="114"/>
        <v/>
      </c>
      <c r="AQ408" s="132" t="str">
        <f t="shared" si="115"/>
        <v/>
      </c>
      <c r="AR408" s="135" t="str">
        <f t="shared" si="117"/>
        <v/>
      </c>
      <c r="AS408" s="135" t="str">
        <f t="shared" si="118"/>
        <v/>
      </c>
      <c r="AT408" s="135" t="str">
        <f t="shared" si="116"/>
        <v/>
      </c>
    </row>
    <row r="409" spans="1:46" s="260" customFormat="1" ht="13">
      <c r="A409" s="185" t="str">
        <f t="shared" si="103"/>
        <v/>
      </c>
      <c r="B409" s="258" t="str">
        <f t="shared" si="104"/>
        <v/>
      </c>
      <c r="C409" s="259"/>
      <c r="D409" s="185">
        <v>375</v>
      </c>
      <c r="E409" s="185" t="str">
        <f t="shared" si="105"/>
        <v/>
      </c>
      <c r="F409" s="6"/>
      <c r="G409" s="6"/>
      <c r="H409" s="6"/>
      <c r="I409" s="6"/>
      <c r="J409" s="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185" t="str">
        <f t="shared" si="120"/>
        <v/>
      </c>
      <c r="W409" s="8"/>
      <c r="X409" s="6"/>
      <c r="Y409" s="336"/>
      <c r="Z409" s="6"/>
      <c r="AA409" s="6"/>
      <c r="AB409" s="6"/>
      <c r="AC409" s="261" t="str">
        <f t="shared" si="106"/>
        <v/>
      </c>
      <c r="AD409" s="28" t="str">
        <f t="shared" si="107"/>
        <v/>
      </c>
      <c r="AE409" s="26" t="str">
        <f>UPPER(IF($U409="","",IF(COUNTIF($AE$34:$AE408,$U409)&lt;1,$U409,"")))</f>
        <v/>
      </c>
      <c r="AF409" s="133" t="str">
        <f t="shared" si="108"/>
        <v/>
      </c>
      <c r="AG409" s="269"/>
      <c r="AH409" s="263" t="str">
        <f t="shared" si="109"/>
        <v/>
      </c>
      <c r="AI409" s="262" t="str">
        <f t="shared" si="110"/>
        <v/>
      </c>
      <c r="AK409" s="185"/>
      <c r="AL409" s="259" t="str">
        <f t="shared" si="111"/>
        <v/>
      </c>
      <c r="AM409" s="132" t="str">
        <f t="shared" si="119"/>
        <v/>
      </c>
      <c r="AN409" s="132" t="str">
        <f t="shared" si="112"/>
        <v/>
      </c>
      <c r="AO409" s="132" t="str">
        <f t="shared" si="113"/>
        <v/>
      </c>
      <c r="AP409" s="132" t="str">
        <f t="shared" si="114"/>
        <v/>
      </c>
      <c r="AQ409" s="132" t="str">
        <f t="shared" si="115"/>
        <v/>
      </c>
      <c r="AR409" s="135" t="str">
        <f t="shared" si="117"/>
        <v/>
      </c>
      <c r="AS409" s="135" t="str">
        <f t="shared" si="118"/>
        <v/>
      </c>
      <c r="AT409" s="135" t="str">
        <f t="shared" si="116"/>
        <v/>
      </c>
    </row>
    <row r="410" spans="1:46" s="260" customFormat="1" ht="13">
      <c r="A410" s="185" t="str">
        <f t="shared" si="103"/>
        <v/>
      </c>
      <c r="B410" s="258" t="str">
        <f t="shared" si="104"/>
        <v/>
      </c>
      <c r="C410" s="259"/>
      <c r="D410" s="185">
        <v>376</v>
      </c>
      <c r="E410" s="185" t="str">
        <f t="shared" si="105"/>
        <v/>
      </c>
      <c r="F410" s="6"/>
      <c r="G410" s="6"/>
      <c r="H410" s="6"/>
      <c r="I410" s="6"/>
      <c r="J410" s="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185" t="str">
        <f t="shared" si="120"/>
        <v/>
      </c>
      <c r="W410" s="8"/>
      <c r="X410" s="6"/>
      <c r="Y410" s="336"/>
      <c r="Z410" s="6"/>
      <c r="AA410" s="6"/>
      <c r="AB410" s="6"/>
      <c r="AC410" s="261" t="str">
        <f t="shared" si="106"/>
        <v/>
      </c>
      <c r="AD410" s="28" t="str">
        <f t="shared" si="107"/>
        <v/>
      </c>
      <c r="AE410" s="26" t="str">
        <f>UPPER(IF($U410="","",IF(COUNTIF($AE$34:$AE409,$U410)&lt;1,$U410,"")))</f>
        <v/>
      </c>
      <c r="AF410" s="133" t="str">
        <f t="shared" si="108"/>
        <v/>
      </c>
      <c r="AG410" s="269"/>
      <c r="AH410" s="263" t="str">
        <f t="shared" si="109"/>
        <v/>
      </c>
      <c r="AI410" s="262" t="str">
        <f t="shared" si="110"/>
        <v/>
      </c>
      <c r="AK410" s="185"/>
      <c r="AL410" s="259" t="str">
        <f t="shared" si="111"/>
        <v/>
      </c>
      <c r="AM410" s="132" t="str">
        <f t="shared" si="119"/>
        <v/>
      </c>
      <c r="AN410" s="132" t="str">
        <f t="shared" si="112"/>
        <v/>
      </c>
      <c r="AO410" s="132" t="str">
        <f t="shared" si="113"/>
        <v/>
      </c>
      <c r="AP410" s="132" t="str">
        <f t="shared" si="114"/>
        <v/>
      </c>
      <c r="AQ410" s="132" t="str">
        <f t="shared" si="115"/>
        <v/>
      </c>
      <c r="AR410" s="135" t="str">
        <f t="shared" si="117"/>
        <v/>
      </c>
      <c r="AS410" s="135" t="str">
        <f t="shared" si="118"/>
        <v/>
      </c>
      <c r="AT410" s="135" t="str">
        <f t="shared" si="116"/>
        <v/>
      </c>
    </row>
    <row r="411" spans="1:46" s="260" customFormat="1" ht="13">
      <c r="A411" s="185" t="str">
        <f t="shared" si="103"/>
        <v/>
      </c>
      <c r="B411" s="258" t="str">
        <f t="shared" si="104"/>
        <v/>
      </c>
      <c r="C411" s="259"/>
      <c r="D411" s="185">
        <v>377</v>
      </c>
      <c r="E411" s="185" t="str">
        <f t="shared" si="105"/>
        <v/>
      </c>
      <c r="F411" s="6"/>
      <c r="G411" s="6"/>
      <c r="H411" s="6"/>
      <c r="I411" s="6"/>
      <c r="J411" s="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185" t="str">
        <f t="shared" si="120"/>
        <v/>
      </c>
      <c r="W411" s="8"/>
      <c r="X411" s="6"/>
      <c r="Y411" s="336"/>
      <c r="Z411" s="6"/>
      <c r="AA411" s="6"/>
      <c r="AB411" s="6"/>
      <c r="AC411" s="261" t="str">
        <f t="shared" si="106"/>
        <v/>
      </c>
      <c r="AD411" s="28" t="str">
        <f t="shared" si="107"/>
        <v/>
      </c>
      <c r="AE411" s="26" t="str">
        <f>UPPER(IF($U411="","",IF(COUNTIF($AE$34:$AE410,$U411)&lt;1,$U411,"")))</f>
        <v/>
      </c>
      <c r="AF411" s="133" t="str">
        <f t="shared" si="108"/>
        <v/>
      </c>
      <c r="AG411" s="269"/>
      <c r="AH411" s="263" t="str">
        <f t="shared" si="109"/>
        <v/>
      </c>
      <c r="AI411" s="262" t="str">
        <f t="shared" si="110"/>
        <v/>
      </c>
      <c r="AK411" s="185"/>
      <c r="AL411" s="259" t="str">
        <f t="shared" si="111"/>
        <v/>
      </c>
      <c r="AM411" s="132" t="str">
        <f t="shared" si="119"/>
        <v/>
      </c>
      <c r="AN411" s="132" t="str">
        <f t="shared" si="112"/>
        <v/>
      </c>
      <c r="AO411" s="132" t="str">
        <f t="shared" si="113"/>
        <v/>
      </c>
      <c r="AP411" s="132" t="str">
        <f t="shared" si="114"/>
        <v/>
      </c>
      <c r="AQ411" s="132" t="str">
        <f t="shared" si="115"/>
        <v/>
      </c>
      <c r="AR411" s="135" t="str">
        <f t="shared" si="117"/>
        <v/>
      </c>
      <c r="AS411" s="135" t="str">
        <f t="shared" si="118"/>
        <v/>
      </c>
      <c r="AT411" s="135" t="str">
        <f t="shared" si="116"/>
        <v/>
      </c>
    </row>
    <row r="412" spans="1:46" s="260" customFormat="1" ht="13">
      <c r="A412" s="185" t="str">
        <f t="shared" si="103"/>
        <v/>
      </c>
      <c r="B412" s="258" t="str">
        <f t="shared" si="104"/>
        <v/>
      </c>
      <c r="C412" s="259"/>
      <c r="D412" s="185">
        <v>378</v>
      </c>
      <c r="E412" s="185" t="str">
        <f t="shared" si="105"/>
        <v/>
      </c>
      <c r="F412" s="6"/>
      <c r="G412" s="6"/>
      <c r="H412" s="6"/>
      <c r="I412" s="6"/>
      <c r="J412" s="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185" t="str">
        <f t="shared" si="120"/>
        <v/>
      </c>
      <c r="W412" s="8"/>
      <c r="X412" s="6"/>
      <c r="Y412" s="336"/>
      <c r="Z412" s="6"/>
      <c r="AA412" s="6"/>
      <c r="AB412" s="6"/>
      <c r="AC412" s="261" t="str">
        <f t="shared" si="106"/>
        <v/>
      </c>
      <c r="AD412" s="28" t="str">
        <f t="shared" si="107"/>
        <v/>
      </c>
      <c r="AE412" s="26" t="str">
        <f>UPPER(IF($U412="","",IF(COUNTIF($AE$34:$AE411,$U412)&lt;1,$U412,"")))</f>
        <v/>
      </c>
      <c r="AF412" s="133" t="str">
        <f t="shared" si="108"/>
        <v/>
      </c>
      <c r="AG412" s="269"/>
      <c r="AH412" s="263" t="str">
        <f t="shared" si="109"/>
        <v/>
      </c>
      <c r="AI412" s="262" t="str">
        <f t="shared" si="110"/>
        <v/>
      </c>
      <c r="AK412" s="185"/>
      <c r="AL412" s="259" t="str">
        <f t="shared" si="111"/>
        <v/>
      </c>
      <c r="AM412" s="132" t="str">
        <f t="shared" si="119"/>
        <v/>
      </c>
      <c r="AN412" s="132" t="str">
        <f t="shared" si="112"/>
        <v/>
      </c>
      <c r="AO412" s="132" t="str">
        <f t="shared" si="113"/>
        <v/>
      </c>
      <c r="AP412" s="132" t="str">
        <f t="shared" si="114"/>
        <v/>
      </c>
      <c r="AQ412" s="132" t="str">
        <f t="shared" si="115"/>
        <v/>
      </c>
      <c r="AR412" s="135" t="str">
        <f t="shared" si="117"/>
        <v/>
      </c>
      <c r="AS412" s="135" t="str">
        <f t="shared" si="118"/>
        <v/>
      </c>
      <c r="AT412" s="135" t="str">
        <f t="shared" si="116"/>
        <v/>
      </c>
    </row>
    <row r="413" spans="1:46" s="260" customFormat="1" ht="13">
      <c r="A413" s="185" t="str">
        <f t="shared" si="103"/>
        <v/>
      </c>
      <c r="B413" s="258" t="str">
        <f t="shared" si="104"/>
        <v/>
      </c>
      <c r="C413" s="259"/>
      <c r="D413" s="185">
        <v>379</v>
      </c>
      <c r="E413" s="185" t="str">
        <f t="shared" si="105"/>
        <v/>
      </c>
      <c r="F413" s="6"/>
      <c r="G413" s="6"/>
      <c r="H413" s="6"/>
      <c r="I413" s="6"/>
      <c r="J413" s="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185" t="str">
        <f t="shared" si="120"/>
        <v/>
      </c>
      <c r="W413" s="8"/>
      <c r="X413" s="6"/>
      <c r="Y413" s="336"/>
      <c r="Z413" s="6"/>
      <c r="AA413" s="6"/>
      <c r="AB413" s="6"/>
      <c r="AC413" s="261" t="str">
        <f t="shared" si="106"/>
        <v/>
      </c>
      <c r="AD413" s="28" t="str">
        <f t="shared" si="107"/>
        <v/>
      </c>
      <c r="AE413" s="26" t="str">
        <f>UPPER(IF($U413="","",IF(COUNTIF($AE$34:$AE412,$U413)&lt;1,$U413,"")))</f>
        <v/>
      </c>
      <c r="AF413" s="133" t="str">
        <f t="shared" si="108"/>
        <v/>
      </c>
      <c r="AG413" s="269"/>
      <c r="AH413" s="263" t="str">
        <f t="shared" si="109"/>
        <v/>
      </c>
      <c r="AI413" s="262" t="str">
        <f t="shared" si="110"/>
        <v/>
      </c>
      <c r="AK413" s="185"/>
      <c r="AL413" s="259" t="str">
        <f t="shared" si="111"/>
        <v/>
      </c>
      <c r="AM413" s="132" t="str">
        <f t="shared" si="119"/>
        <v/>
      </c>
      <c r="AN413" s="132" t="str">
        <f t="shared" si="112"/>
        <v/>
      </c>
      <c r="AO413" s="132" t="str">
        <f t="shared" si="113"/>
        <v/>
      </c>
      <c r="AP413" s="132" t="str">
        <f t="shared" si="114"/>
        <v/>
      </c>
      <c r="AQ413" s="132" t="str">
        <f t="shared" si="115"/>
        <v/>
      </c>
      <c r="AR413" s="135" t="str">
        <f t="shared" si="117"/>
        <v/>
      </c>
      <c r="AS413" s="135" t="str">
        <f t="shared" si="118"/>
        <v/>
      </c>
      <c r="AT413" s="135" t="str">
        <f t="shared" si="116"/>
        <v/>
      </c>
    </row>
    <row r="414" spans="1:46" s="260" customFormat="1" ht="13">
      <c r="A414" s="185" t="str">
        <f t="shared" si="103"/>
        <v/>
      </c>
      <c r="B414" s="258" t="str">
        <f t="shared" si="104"/>
        <v/>
      </c>
      <c r="C414" s="259"/>
      <c r="D414" s="185">
        <v>380</v>
      </c>
      <c r="E414" s="185" t="str">
        <f t="shared" si="105"/>
        <v/>
      </c>
      <c r="F414" s="6"/>
      <c r="G414" s="6"/>
      <c r="H414" s="6"/>
      <c r="I414" s="6"/>
      <c r="J414" s="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185" t="str">
        <f t="shared" si="120"/>
        <v/>
      </c>
      <c r="W414" s="8"/>
      <c r="X414" s="6"/>
      <c r="Y414" s="336"/>
      <c r="Z414" s="6"/>
      <c r="AA414" s="6"/>
      <c r="AB414" s="6"/>
      <c r="AC414" s="261" t="str">
        <f t="shared" si="106"/>
        <v/>
      </c>
      <c r="AD414" s="28" t="str">
        <f t="shared" si="107"/>
        <v/>
      </c>
      <c r="AE414" s="26" t="str">
        <f>UPPER(IF($U414="","",IF(COUNTIF($AE$34:$AE413,$U414)&lt;1,$U414,"")))</f>
        <v/>
      </c>
      <c r="AF414" s="133" t="str">
        <f t="shared" si="108"/>
        <v/>
      </c>
      <c r="AG414" s="269"/>
      <c r="AH414" s="263" t="str">
        <f t="shared" si="109"/>
        <v/>
      </c>
      <c r="AI414" s="262" t="str">
        <f t="shared" si="110"/>
        <v/>
      </c>
      <c r="AK414" s="185"/>
      <c r="AL414" s="259" t="str">
        <f t="shared" si="111"/>
        <v/>
      </c>
      <c r="AM414" s="132" t="str">
        <f t="shared" si="119"/>
        <v/>
      </c>
      <c r="AN414" s="132" t="str">
        <f t="shared" si="112"/>
        <v/>
      </c>
      <c r="AO414" s="132" t="str">
        <f t="shared" si="113"/>
        <v/>
      </c>
      <c r="AP414" s="132" t="str">
        <f t="shared" si="114"/>
        <v/>
      </c>
      <c r="AQ414" s="132" t="str">
        <f t="shared" si="115"/>
        <v/>
      </c>
      <c r="AR414" s="135" t="str">
        <f t="shared" si="117"/>
        <v/>
      </c>
      <c r="AS414" s="135" t="str">
        <f t="shared" si="118"/>
        <v/>
      </c>
      <c r="AT414" s="135" t="str">
        <f t="shared" si="116"/>
        <v/>
      </c>
    </row>
    <row r="415" spans="1:46" s="260" customFormat="1" ht="13">
      <c r="A415" s="185" t="str">
        <f t="shared" si="103"/>
        <v/>
      </c>
      <c r="B415" s="258" t="str">
        <f t="shared" si="104"/>
        <v/>
      </c>
      <c r="C415" s="259"/>
      <c r="D415" s="185">
        <v>381</v>
      </c>
      <c r="E415" s="185" t="str">
        <f t="shared" si="105"/>
        <v/>
      </c>
      <c r="F415" s="6"/>
      <c r="G415" s="6"/>
      <c r="H415" s="6"/>
      <c r="I415" s="6"/>
      <c r="J415" s="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185" t="str">
        <f t="shared" si="120"/>
        <v/>
      </c>
      <c r="W415" s="8"/>
      <c r="X415" s="6"/>
      <c r="Y415" s="336"/>
      <c r="Z415" s="6"/>
      <c r="AA415" s="6"/>
      <c r="AB415" s="6"/>
      <c r="AC415" s="261" t="str">
        <f t="shared" si="106"/>
        <v/>
      </c>
      <c r="AD415" s="28" t="str">
        <f t="shared" si="107"/>
        <v/>
      </c>
      <c r="AE415" s="26" t="str">
        <f>UPPER(IF($U415="","",IF(COUNTIF($AE$34:$AE414,$U415)&lt;1,$U415,"")))</f>
        <v/>
      </c>
      <c r="AF415" s="133" t="str">
        <f t="shared" si="108"/>
        <v/>
      </c>
      <c r="AG415" s="269"/>
      <c r="AH415" s="263" t="str">
        <f t="shared" si="109"/>
        <v/>
      </c>
      <c r="AI415" s="262" t="str">
        <f t="shared" si="110"/>
        <v/>
      </c>
      <c r="AK415" s="185"/>
      <c r="AL415" s="259" t="str">
        <f t="shared" si="111"/>
        <v/>
      </c>
      <c r="AM415" s="132" t="str">
        <f t="shared" si="119"/>
        <v/>
      </c>
      <c r="AN415" s="132" t="str">
        <f t="shared" si="112"/>
        <v/>
      </c>
      <c r="AO415" s="132" t="str">
        <f t="shared" si="113"/>
        <v/>
      </c>
      <c r="AP415" s="132" t="str">
        <f t="shared" si="114"/>
        <v/>
      </c>
      <c r="AQ415" s="132" t="str">
        <f t="shared" si="115"/>
        <v/>
      </c>
      <c r="AR415" s="135" t="str">
        <f t="shared" si="117"/>
        <v/>
      </c>
      <c r="AS415" s="135" t="str">
        <f t="shared" si="118"/>
        <v/>
      </c>
      <c r="AT415" s="135" t="str">
        <f t="shared" si="116"/>
        <v/>
      </c>
    </row>
    <row r="416" spans="1:46" s="260" customFormat="1" ht="13">
      <c r="A416" s="185" t="str">
        <f t="shared" si="103"/>
        <v/>
      </c>
      <c r="B416" s="258" t="str">
        <f t="shared" si="104"/>
        <v/>
      </c>
      <c r="C416" s="259"/>
      <c r="D416" s="185">
        <v>382</v>
      </c>
      <c r="E416" s="185" t="str">
        <f t="shared" si="105"/>
        <v/>
      </c>
      <c r="F416" s="6"/>
      <c r="G416" s="6"/>
      <c r="H416" s="6"/>
      <c r="I416" s="6"/>
      <c r="J416" s="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185" t="str">
        <f t="shared" si="120"/>
        <v/>
      </c>
      <c r="W416" s="8"/>
      <c r="X416" s="6"/>
      <c r="Y416" s="336"/>
      <c r="Z416" s="6"/>
      <c r="AA416" s="6"/>
      <c r="AB416" s="6"/>
      <c r="AC416" s="261" t="str">
        <f t="shared" si="106"/>
        <v/>
      </c>
      <c r="AD416" s="28" t="str">
        <f t="shared" si="107"/>
        <v/>
      </c>
      <c r="AE416" s="26" t="str">
        <f>UPPER(IF($U416="","",IF(COUNTIF($AE$34:$AE415,$U416)&lt;1,$U416,"")))</f>
        <v/>
      </c>
      <c r="AF416" s="133" t="str">
        <f t="shared" si="108"/>
        <v/>
      </c>
      <c r="AG416" s="269"/>
      <c r="AH416" s="263" t="str">
        <f t="shared" si="109"/>
        <v/>
      </c>
      <c r="AI416" s="262" t="str">
        <f t="shared" si="110"/>
        <v/>
      </c>
      <c r="AK416" s="185"/>
      <c r="AL416" s="259" t="str">
        <f t="shared" si="111"/>
        <v/>
      </c>
      <c r="AM416" s="132" t="str">
        <f t="shared" si="119"/>
        <v/>
      </c>
      <c r="AN416" s="132" t="str">
        <f t="shared" si="112"/>
        <v/>
      </c>
      <c r="AO416" s="132" t="str">
        <f t="shared" si="113"/>
        <v/>
      </c>
      <c r="AP416" s="132" t="str">
        <f t="shared" si="114"/>
        <v/>
      </c>
      <c r="AQ416" s="132" t="str">
        <f t="shared" si="115"/>
        <v/>
      </c>
      <c r="AR416" s="135" t="str">
        <f t="shared" si="117"/>
        <v/>
      </c>
      <c r="AS416" s="135" t="str">
        <f t="shared" si="118"/>
        <v/>
      </c>
      <c r="AT416" s="135" t="str">
        <f t="shared" si="116"/>
        <v/>
      </c>
    </row>
    <row r="417" spans="1:46" s="260" customFormat="1" ht="13">
      <c r="A417" s="185" t="str">
        <f t="shared" si="103"/>
        <v/>
      </c>
      <c r="B417" s="258" t="str">
        <f t="shared" si="104"/>
        <v/>
      </c>
      <c r="C417" s="259"/>
      <c r="D417" s="185">
        <v>383</v>
      </c>
      <c r="E417" s="185" t="str">
        <f t="shared" si="105"/>
        <v/>
      </c>
      <c r="F417" s="6"/>
      <c r="G417" s="6"/>
      <c r="H417" s="6"/>
      <c r="I417" s="6"/>
      <c r="J417" s="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185" t="str">
        <f t="shared" si="120"/>
        <v/>
      </c>
      <c r="W417" s="8"/>
      <c r="X417" s="6"/>
      <c r="Y417" s="336"/>
      <c r="Z417" s="6"/>
      <c r="AA417" s="6"/>
      <c r="AB417" s="6"/>
      <c r="AC417" s="261" t="str">
        <f t="shared" si="106"/>
        <v/>
      </c>
      <c r="AD417" s="28" t="str">
        <f t="shared" si="107"/>
        <v/>
      </c>
      <c r="AE417" s="26" t="str">
        <f>UPPER(IF($U417="","",IF(COUNTIF($AE$34:$AE416,$U417)&lt;1,$U417,"")))</f>
        <v/>
      </c>
      <c r="AF417" s="133" t="str">
        <f t="shared" si="108"/>
        <v/>
      </c>
      <c r="AG417" s="269"/>
      <c r="AH417" s="263" t="str">
        <f t="shared" si="109"/>
        <v/>
      </c>
      <c r="AI417" s="262" t="str">
        <f t="shared" si="110"/>
        <v/>
      </c>
      <c r="AK417" s="185"/>
      <c r="AL417" s="259" t="str">
        <f t="shared" si="111"/>
        <v/>
      </c>
      <c r="AM417" s="132" t="str">
        <f t="shared" si="119"/>
        <v/>
      </c>
      <c r="AN417" s="132" t="str">
        <f t="shared" si="112"/>
        <v/>
      </c>
      <c r="AO417" s="132" t="str">
        <f t="shared" si="113"/>
        <v/>
      </c>
      <c r="AP417" s="132" t="str">
        <f t="shared" si="114"/>
        <v/>
      </c>
      <c r="AQ417" s="132" t="str">
        <f t="shared" si="115"/>
        <v/>
      </c>
      <c r="AR417" s="135" t="str">
        <f t="shared" si="117"/>
        <v/>
      </c>
      <c r="AS417" s="135" t="str">
        <f t="shared" si="118"/>
        <v/>
      </c>
      <c r="AT417" s="135" t="str">
        <f t="shared" si="116"/>
        <v/>
      </c>
    </row>
    <row r="418" spans="1:46" s="260" customFormat="1" ht="13">
      <c r="A418" s="185" t="str">
        <f t="shared" si="103"/>
        <v/>
      </c>
      <c r="B418" s="258" t="str">
        <f t="shared" si="104"/>
        <v/>
      </c>
      <c r="C418" s="259"/>
      <c r="D418" s="185">
        <v>384</v>
      </c>
      <c r="E418" s="185" t="str">
        <f t="shared" si="105"/>
        <v/>
      </c>
      <c r="F418" s="6"/>
      <c r="G418" s="6"/>
      <c r="H418" s="6"/>
      <c r="I418" s="6"/>
      <c r="J418" s="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185" t="str">
        <f t="shared" si="120"/>
        <v/>
      </c>
      <c r="W418" s="8"/>
      <c r="X418" s="6"/>
      <c r="Y418" s="336"/>
      <c r="Z418" s="6"/>
      <c r="AA418" s="6"/>
      <c r="AB418" s="6"/>
      <c r="AC418" s="261" t="str">
        <f t="shared" si="106"/>
        <v/>
      </c>
      <c r="AD418" s="28" t="str">
        <f t="shared" si="107"/>
        <v/>
      </c>
      <c r="AE418" s="26" t="str">
        <f>UPPER(IF($U418="","",IF(COUNTIF($AE$34:$AE417,$U418)&lt;1,$U418,"")))</f>
        <v/>
      </c>
      <c r="AF418" s="133" t="str">
        <f t="shared" si="108"/>
        <v/>
      </c>
      <c r="AG418" s="269"/>
      <c r="AH418" s="263" t="str">
        <f t="shared" si="109"/>
        <v/>
      </c>
      <c r="AI418" s="262" t="str">
        <f t="shared" si="110"/>
        <v/>
      </c>
      <c r="AK418" s="185"/>
      <c r="AL418" s="259" t="str">
        <f t="shared" si="111"/>
        <v/>
      </c>
      <c r="AM418" s="132" t="str">
        <f t="shared" si="119"/>
        <v/>
      </c>
      <c r="AN418" s="132" t="str">
        <f t="shared" si="112"/>
        <v/>
      </c>
      <c r="AO418" s="132" t="str">
        <f t="shared" si="113"/>
        <v/>
      </c>
      <c r="AP418" s="132" t="str">
        <f t="shared" si="114"/>
        <v/>
      </c>
      <c r="AQ418" s="132" t="str">
        <f t="shared" si="115"/>
        <v/>
      </c>
      <c r="AR418" s="135" t="str">
        <f t="shared" si="117"/>
        <v/>
      </c>
      <c r="AS418" s="135" t="str">
        <f t="shared" si="118"/>
        <v/>
      </c>
      <c r="AT418" s="135" t="str">
        <f t="shared" si="116"/>
        <v/>
      </c>
    </row>
    <row r="419" spans="1:46" s="260" customFormat="1" ht="13">
      <c r="A419" s="185" t="str">
        <f t="shared" ref="A419:A482" si="121">E419</f>
        <v/>
      </c>
      <c r="B419" s="258" t="str">
        <f t="shared" ref="B419:B482" si="122">IF(G419="","",IF(C419="","X",A419&amp;TEXT(C419,"000")))</f>
        <v/>
      </c>
      <c r="C419" s="259"/>
      <c r="D419" s="185">
        <v>385</v>
      </c>
      <c r="E419" s="185" t="str">
        <f t="shared" ref="E419:E482" si="123">IF($H419="M",VLOOKUP($I419,$D$4:$F$9,2,0),IF(H419="F",VLOOKUP($I419,$D$4:$F$9,3,0),IF($H419="","")))</f>
        <v/>
      </c>
      <c r="F419" s="6"/>
      <c r="G419" s="6"/>
      <c r="H419" s="6"/>
      <c r="I419" s="6"/>
      <c r="J419" s="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185" t="str">
        <f t="shared" si="120"/>
        <v/>
      </c>
      <c r="W419" s="8"/>
      <c r="X419" s="6"/>
      <c r="Y419" s="336"/>
      <c r="Z419" s="6"/>
      <c r="AA419" s="6"/>
      <c r="AB419" s="6"/>
      <c r="AC419" s="261" t="str">
        <f t="shared" ref="AC419:AC482" si="124">IF(I419="","",IF(COUNTA(K419:S419)&gt;3,"限報三項個人項目",IF(COUNTA(K419:S419)=0,"最少填報一個人項目",IF(COUNTA(X419)=1,COUNTA(K419:S419)*($AC$31+$AC$32)+$AC$30,IF(COUNTA(X419)=0,COUNTA(K419:S419)*$AC$31+$AC$30,"Error")))))</f>
        <v/>
      </c>
      <c r="AD419" s="28" t="str">
        <f t="shared" ref="AD419:AD482" si="125">IF(AE419="","",$AD$31)</f>
        <v/>
      </c>
      <c r="AE419" s="26" t="str">
        <f>UPPER(IF($U419="","",IF(COUNTIF($AE$34:$AE418,$U419)&lt;1,$U419,"")))</f>
        <v/>
      </c>
      <c r="AF419" s="133" t="str">
        <f t="shared" ref="AF419:AF482" si="126">IF(E419="","",IF(W419="",SUM(AC419:AD419)+AG419,SUM(AC419:AD419)+AG419+$W$34))</f>
        <v/>
      </c>
      <c r="AG419" s="269"/>
      <c r="AH419" s="263" t="str">
        <f t="shared" ref="AH419:AH482" si="127">AF419</f>
        <v/>
      </c>
      <c r="AI419" s="262" t="str">
        <f t="shared" ref="AI419:AI482" si="128">IF(AF419="","",IF(AH419-AF419=0,"",AH419-AF419))</f>
        <v/>
      </c>
      <c r="AK419" s="185"/>
      <c r="AL419" s="259" t="str">
        <f t="shared" ref="AL419:AL482" si="129">B419</f>
        <v/>
      </c>
      <c r="AM419" s="132" t="str">
        <f t="shared" si="119"/>
        <v/>
      </c>
      <c r="AN419" s="132" t="str">
        <f t="shared" ref="AN419:AN482" si="130">SUBSTITUTE(F419," ","")</f>
        <v/>
      </c>
      <c r="AO419" s="132" t="str">
        <f t="shared" ref="AO419:AO482" si="131">UPPER(TRIM($G419))</f>
        <v/>
      </c>
      <c r="AP419" s="132" t="str">
        <f t="shared" ref="AP419:AP482" si="132">UPPER(TRIM(CONCATENATE(K419&amp;" ",L419&amp;" ",M419&amp;" ",N419&amp;" ",O419&amp;" ",P419&amp;" ",Q419&amp;" ",R419&amp;" ",S419&amp;" ",T419)))</f>
        <v/>
      </c>
      <c r="AQ419" s="132" t="str">
        <f t="shared" ref="AQ419:AQ482" si="133">IF($U419="","",$U419)</f>
        <v/>
      </c>
      <c r="AR419" s="135" t="str">
        <f t="shared" si="117"/>
        <v/>
      </c>
      <c r="AS419" s="135" t="str">
        <f t="shared" si="118"/>
        <v/>
      </c>
      <c r="AT419" s="135" t="str">
        <f t="shared" ref="AT419:AT482" si="134">IF(AJ419="","",UPPER(AJ419))</f>
        <v/>
      </c>
    </row>
    <row r="420" spans="1:46" s="260" customFormat="1" ht="13">
      <c r="A420" s="185" t="str">
        <f t="shared" si="121"/>
        <v/>
      </c>
      <c r="B420" s="258" t="str">
        <f t="shared" si="122"/>
        <v/>
      </c>
      <c r="C420" s="259"/>
      <c r="D420" s="185">
        <v>386</v>
      </c>
      <c r="E420" s="185" t="str">
        <f t="shared" si="123"/>
        <v/>
      </c>
      <c r="F420" s="6"/>
      <c r="G420" s="6"/>
      <c r="H420" s="6"/>
      <c r="I420" s="6"/>
      <c r="J420" s="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185" t="str">
        <f t="shared" si="120"/>
        <v/>
      </c>
      <c r="W420" s="8"/>
      <c r="X420" s="6"/>
      <c r="Y420" s="336"/>
      <c r="Z420" s="6"/>
      <c r="AA420" s="6"/>
      <c r="AB420" s="6"/>
      <c r="AC420" s="261" t="str">
        <f t="shared" si="124"/>
        <v/>
      </c>
      <c r="AD420" s="28" t="str">
        <f t="shared" si="125"/>
        <v/>
      </c>
      <c r="AE420" s="26" t="str">
        <f>UPPER(IF($U420="","",IF(COUNTIF($AE$34:$AE419,$U420)&lt;1,$U420,"")))</f>
        <v/>
      </c>
      <c r="AF420" s="133" t="str">
        <f t="shared" si="126"/>
        <v/>
      </c>
      <c r="AG420" s="269"/>
      <c r="AH420" s="263" t="str">
        <f t="shared" si="127"/>
        <v/>
      </c>
      <c r="AI420" s="262" t="str">
        <f t="shared" si="128"/>
        <v/>
      </c>
      <c r="AK420" s="185"/>
      <c r="AL420" s="259" t="str">
        <f t="shared" si="129"/>
        <v/>
      </c>
      <c r="AM420" s="132" t="str">
        <f t="shared" si="119"/>
        <v/>
      </c>
      <c r="AN420" s="132" t="str">
        <f t="shared" si="130"/>
        <v/>
      </c>
      <c r="AO420" s="132" t="str">
        <f t="shared" si="131"/>
        <v/>
      </c>
      <c r="AP420" s="132" t="str">
        <f t="shared" si="132"/>
        <v/>
      </c>
      <c r="AQ420" s="132" t="str">
        <f t="shared" si="133"/>
        <v/>
      </c>
      <c r="AR420" s="135" t="str">
        <f t="shared" si="117"/>
        <v/>
      </c>
      <c r="AS420" s="135" t="str">
        <f t="shared" si="118"/>
        <v/>
      </c>
      <c r="AT420" s="135" t="str">
        <f t="shared" si="134"/>
        <v/>
      </c>
    </row>
    <row r="421" spans="1:46" s="260" customFormat="1" ht="13">
      <c r="A421" s="185" t="str">
        <f t="shared" si="121"/>
        <v/>
      </c>
      <c r="B421" s="258" t="str">
        <f t="shared" si="122"/>
        <v/>
      </c>
      <c r="C421" s="259"/>
      <c r="D421" s="185">
        <v>387</v>
      </c>
      <c r="E421" s="185" t="str">
        <f t="shared" si="123"/>
        <v/>
      </c>
      <c r="F421" s="6"/>
      <c r="G421" s="6"/>
      <c r="H421" s="6"/>
      <c r="I421" s="6"/>
      <c r="J421" s="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185" t="str">
        <f t="shared" si="120"/>
        <v/>
      </c>
      <c r="W421" s="8"/>
      <c r="X421" s="6"/>
      <c r="Y421" s="336"/>
      <c r="Z421" s="6"/>
      <c r="AA421" s="6"/>
      <c r="AB421" s="6"/>
      <c r="AC421" s="261" t="str">
        <f t="shared" si="124"/>
        <v/>
      </c>
      <c r="AD421" s="28" t="str">
        <f t="shared" si="125"/>
        <v/>
      </c>
      <c r="AE421" s="26" t="str">
        <f>UPPER(IF($U421="","",IF(COUNTIF($AE$34:$AE420,$U421)&lt;1,$U421,"")))</f>
        <v/>
      </c>
      <c r="AF421" s="133" t="str">
        <f t="shared" si="126"/>
        <v/>
      </c>
      <c r="AG421" s="269"/>
      <c r="AH421" s="263" t="str">
        <f t="shared" si="127"/>
        <v/>
      </c>
      <c r="AI421" s="262" t="str">
        <f t="shared" si="128"/>
        <v/>
      </c>
      <c r="AK421" s="185"/>
      <c r="AL421" s="259" t="str">
        <f t="shared" si="129"/>
        <v/>
      </c>
      <c r="AM421" s="132" t="str">
        <f t="shared" si="119"/>
        <v/>
      </c>
      <c r="AN421" s="132" t="str">
        <f t="shared" si="130"/>
        <v/>
      </c>
      <c r="AO421" s="132" t="str">
        <f t="shared" si="131"/>
        <v/>
      </c>
      <c r="AP421" s="132" t="str">
        <f t="shared" si="132"/>
        <v/>
      </c>
      <c r="AQ421" s="132" t="str">
        <f t="shared" si="133"/>
        <v/>
      </c>
      <c r="AR421" s="135" t="str">
        <f t="shared" si="117"/>
        <v/>
      </c>
      <c r="AS421" s="135" t="str">
        <f t="shared" si="118"/>
        <v/>
      </c>
      <c r="AT421" s="135" t="str">
        <f t="shared" si="134"/>
        <v/>
      </c>
    </row>
    <row r="422" spans="1:46" s="260" customFormat="1" ht="13">
      <c r="A422" s="185" t="str">
        <f t="shared" si="121"/>
        <v/>
      </c>
      <c r="B422" s="258" t="str">
        <f t="shared" si="122"/>
        <v/>
      </c>
      <c r="C422" s="259"/>
      <c r="D422" s="185">
        <v>388</v>
      </c>
      <c r="E422" s="185" t="str">
        <f t="shared" si="123"/>
        <v/>
      </c>
      <c r="F422" s="6"/>
      <c r="G422" s="6"/>
      <c r="H422" s="6"/>
      <c r="I422" s="6"/>
      <c r="J422" s="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185" t="str">
        <f t="shared" si="120"/>
        <v/>
      </c>
      <c r="W422" s="8"/>
      <c r="X422" s="6"/>
      <c r="Y422" s="336"/>
      <c r="Z422" s="6"/>
      <c r="AA422" s="6"/>
      <c r="AB422" s="6"/>
      <c r="AC422" s="261" t="str">
        <f t="shared" si="124"/>
        <v/>
      </c>
      <c r="AD422" s="28" t="str">
        <f t="shared" si="125"/>
        <v/>
      </c>
      <c r="AE422" s="26" t="str">
        <f>UPPER(IF($U422="","",IF(COUNTIF($AE$34:$AE421,$U422)&lt;1,$U422,"")))</f>
        <v/>
      </c>
      <c r="AF422" s="133" t="str">
        <f t="shared" si="126"/>
        <v/>
      </c>
      <c r="AG422" s="269"/>
      <c r="AH422" s="263" t="str">
        <f t="shared" si="127"/>
        <v/>
      </c>
      <c r="AI422" s="262" t="str">
        <f t="shared" si="128"/>
        <v/>
      </c>
      <c r="AK422" s="185"/>
      <c r="AL422" s="259" t="str">
        <f t="shared" si="129"/>
        <v/>
      </c>
      <c r="AM422" s="132" t="str">
        <f t="shared" si="119"/>
        <v/>
      </c>
      <c r="AN422" s="132" t="str">
        <f t="shared" si="130"/>
        <v/>
      </c>
      <c r="AO422" s="132" t="str">
        <f t="shared" si="131"/>
        <v/>
      </c>
      <c r="AP422" s="132" t="str">
        <f t="shared" si="132"/>
        <v/>
      </c>
      <c r="AQ422" s="132" t="str">
        <f t="shared" si="133"/>
        <v/>
      </c>
      <c r="AR422" s="135" t="str">
        <f t="shared" si="117"/>
        <v/>
      </c>
      <c r="AS422" s="135" t="str">
        <f t="shared" si="118"/>
        <v/>
      </c>
      <c r="AT422" s="135" t="str">
        <f t="shared" si="134"/>
        <v/>
      </c>
    </row>
    <row r="423" spans="1:46" s="260" customFormat="1" ht="13">
      <c r="A423" s="185" t="str">
        <f t="shared" si="121"/>
        <v/>
      </c>
      <c r="B423" s="258" t="str">
        <f t="shared" si="122"/>
        <v/>
      </c>
      <c r="C423" s="259"/>
      <c r="D423" s="185">
        <v>389</v>
      </c>
      <c r="E423" s="185" t="str">
        <f t="shared" si="123"/>
        <v/>
      </c>
      <c r="F423" s="6"/>
      <c r="G423" s="6"/>
      <c r="H423" s="6"/>
      <c r="I423" s="6"/>
      <c r="J423" s="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185" t="str">
        <f t="shared" si="120"/>
        <v/>
      </c>
      <c r="W423" s="8"/>
      <c r="X423" s="6"/>
      <c r="Y423" s="336"/>
      <c r="Z423" s="6"/>
      <c r="AA423" s="6"/>
      <c r="AB423" s="6"/>
      <c r="AC423" s="261" t="str">
        <f t="shared" si="124"/>
        <v/>
      </c>
      <c r="AD423" s="28" t="str">
        <f t="shared" si="125"/>
        <v/>
      </c>
      <c r="AE423" s="26" t="str">
        <f>UPPER(IF($U423="","",IF(COUNTIF($AE$34:$AE422,$U423)&lt;1,$U423,"")))</f>
        <v/>
      </c>
      <c r="AF423" s="133" t="str">
        <f t="shared" si="126"/>
        <v/>
      </c>
      <c r="AG423" s="269"/>
      <c r="AH423" s="263" t="str">
        <f t="shared" si="127"/>
        <v/>
      </c>
      <c r="AI423" s="262" t="str">
        <f t="shared" si="128"/>
        <v/>
      </c>
      <c r="AK423" s="185"/>
      <c r="AL423" s="259" t="str">
        <f t="shared" si="129"/>
        <v/>
      </c>
      <c r="AM423" s="132" t="str">
        <f t="shared" si="119"/>
        <v/>
      </c>
      <c r="AN423" s="132" t="str">
        <f t="shared" si="130"/>
        <v/>
      </c>
      <c r="AO423" s="132" t="str">
        <f t="shared" si="131"/>
        <v/>
      </c>
      <c r="AP423" s="132" t="str">
        <f t="shared" si="132"/>
        <v/>
      </c>
      <c r="AQ423" s="132" t="str">
        <f t="shared" si="133"/>
        <v/>
      </c>
      <c r="AR423" s="135" t="str">
        <f t="shared" si="117"/>
        <v/>
      </c>
      <c r="AS423" s="135" t="str">
        <f t="shared" si="118"/>
        <v/>
      </c>
      <c r="AT423" s="135" t="str">
        <f t="shared" si="134"/>
        <v/>
      </c>
    </row>
    <row r="424" spans="1:46" s="260" customFormat="1" ht="13">
      <c r="A424" s="185" t="str">
        <f t="shared" si="121"/>
        <v/>
      </c>
      <c r="B424" s="258" t="str">
        <f t="shared" si="122"/>
        <v/>
      </c>
      <c r="C424" s="259"/>
      <c r="D424" s="185">
        <v>390</v>
      </c>
      <c r="E424" s="185" t="str">
        <f t="shared" si="123"/>
        <v/>
      </c>
      <c r="F424" s="6"/>
      <c r="G424" s="6"/>
      <c r="H424" s="6"/>
      <c r="I424" s="6"/>
      <c r="J424" s="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185" t="str">
        <f t="shared" si="120"/>
        <v/>
      </c>
      <c r="W424" s="8"/>
      <c r="X424" s="6"/>
      <c r="Y424" s="336"/>
      <c r="Z424" s="6"/>
      <c r="AA424" s="6"/>
      <c r="AB424" s="6"/>
      <c r="AC424" s="261" t="str">
        <f t="shared" si="124"/>
        <v/>
      </c>
      <c r="AD424" s="28" t="str">
        <f t="shared" si="125"/>
        <v/>
      </c>
      <c r="AE424" s="26" t="str">
        <f>UPPER(IF($U424="","",IF(COUNTIF($AE$34:$AE423,$U424)&lt;1,$U424,"")))</f>
        <v/>
      </c>
      <c r="AF424" s="133" t="str">
        <f t="shared" si="126"/>
        <v/>
      </c>
      <c r="AG424" s="269"/>
      <c r="AH424" s="263" t="str">
        <f t="shared" si="127"/>
        <v/>
      </c>
      <c r="AI424" s="262" t="str">
        <f t="shared" si="128"/>
        <v/>
      </c>
      <c r="AK424" s="185"/>
      <c r="AL424" s="259" t="str">
        <f t="shared" si="129"/>
        <v/>
      </c>
      <c r="AM424" s="132" t="str">
        <f t="shared" si="119"/>
        <v/>
      </c>
      <c r="AN424" s="132" t="str">
        <f t="shared" si="130"/>
        <v/>
      </c>
      <c r="AO424" s="132" t="str">
        <f t="shared" si="131"/>
        <v/>
      </c>
      <c r="AP424" s="132" t="str">
        <f t="shared" si="132"/>
        <v/>
      </c>
      <c r="AQ424" s="132" t="str">
        <f t="shared" si="133"/>
        <v/>
      </c>
      <c r="AR424" s="135" t="str">
        <f t="shared" si="117"/>
        <v/>
      </c>
      <c r="AS424" s="135" t="str">
        <f t="shared" si="118"/>
        <v/>
      </c>
      <c r="AT424" s="135" t="str">
        <f t="shared" si="134"/>
        <v/>
      </c>
    </row>
    <row r="425" spans="1:46" s="260" customFormat="1" ht="13">
      <c r="A425" s="185" t="str">
        <f t="shared" si="121"/>
        <v/>
      </c>
      <c r="B425" s="258" t="str">
        <f t="shared" si="122"/>
        <v/>
      </c>
      <c r="C425" s="259"/>
      <c r="D425" s="185">
        <v>391</v>
      </c>
      <c r="E425" s="185" t="str">
        <f t="shared" si="123"/>
        <v/>
      </c>
      <c r="F425" s="6"/>
      <c r="G425" s="6"/>
      <c r="H425" s="6"/>
      <c r="I425" s="6"/>
      <c r="J425" s="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185" t="str">
        <f t="shared" si="120"/>
        <v/>
      </c>
      <c r="W425" s="8"/>
      <c r="X425" s="6"/>
      <c r="Y425" s="336"/>
      <c r="Z425" s="6"/>
      <c r="AA425" s="6"/>
      <c r="AB425" s="6"/>
      <c r="AC425" s="261" t="str">
        <f t="shared" si="124"/>
        <v/>
      </c>
      <c r="AD425" s="28" t="str">
        <f t="shared" si="125"/>
        <v/>
      </c>
      <c r="AE425" s="26" t="str">
        <f>UPPER(IF($U425="","",IF(COUNTIF($AE$34:$AE424,$U425)&lt;1,$U425,"")))</f>
        <v/>
      </c>
      <c r="AF425" s="133" t="str">
        <f t="shared" si="126"/>
        <v/>
      </c>
      <c r="AG425" s="269"/>
      <c r="AH425" s="263" t="str">
        <f t="shared" si="127"/>
        <v/>
      </c>
      <c r="AI425" s="262" t="str">
        <f t="shared" si="128"/>
        <v/>
      </c>
      <c r="AK425" s="185"/>
      <c r="AL425" s="259" t="str">
        <f t="shared" si="129"/>
        <v/>
      </c>
      <c r="AM425" s="132" t="str">
        <f t="shared" si="119"/>
        <v/>
      </c>
      <c r="AN425" s="132" t="str">
        <f t="shared" si="130"/>
        <v/>
      </c>
      <c r="AO425" s="132" t="str">
        <f t="shared" si="131"/>
        <v/>
      </c>
      <c r="AP425" s="132" t="str">
        <f t="shared" si="132"/>
        <v/>
      </c>
      <c r="AQ425" s="132" t="str">
        <f t="shared" si="133"/>
        <v/>
      </c>
      <c r="AR425" s="135" t="str">
        <f t="shared" si="117"/>
        <v/>
      </c>
      <c r="AS425" s="135" t="str">
        <f t="shared" si="118"/>
        <v/>
      </c>
      <c r="AT425" s="135" t="str">
        <f t="shared" si="134"/>
        <v/>
      </c>
    </row>
    <row r="426" spans="1:46" s="260" customFormat="1" ht="13">
      <c r="A426" s="185" t="str">
        <f t="shared" si="121"/>
        <v/>
      </c>
      <c r="B426" s="258" t="str">
        <f t="shared" si="122"/>
        <v/>
      </c>
      <c r="C426" s="259"/>
      <c r="D426" s="185">
        <v>392</v>
      </c>
      <c r="E426" s="185" t="str">
        <f t="shared" si="123"/>
        <v/>
      </c>
      <c r="F426" s="6"/>
      <c r="G426" s="6"/>
      <c r="H426" s="6"/>
      <c r="I426" s="6"/>
      <c r="J426" s="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185" t="str">
        <f t="shared" si="120"/>
        <v/>
      </c>
      <c r="W426" s="8"/>
      <c r="X426" s="6"/>
      <c r="Y426" s="336"/>
      <c r="Z426" s="6"/>
      <c r="AA426" s="6"/>
      <c r="AB426" s="6"/>
      <c r="AC426" s="261" t="str">
        <f t="shared" si="124"/>
        <v/>
      </c>
      <c r="AD426" s="28" t="str">
        <f t="shared" si="125"/>
        <v/>
      </c>
      <c r="AE426" s="26" t="str">
        <f>UPPER(IF($U426="","",IF(COUNTIF($AE$34:$AE425,$U426)&lt;1,$U426,"")))</f>
        <v/>
      </c>
      <c r="AF426" s="133" t="str">
        <f t="shared" si="126"/>
        <v/>
      </c>
      <c r="AG426" s="269"/>
      <c r="AH426" s="263" t="str">
        <f t="shared" si="127"/>
        <v/>
      </c>
      <c r="AI426" s="262" t="str">
        <f t="shared" si="128"/>
        <v/>
      </c>
      <c r="AK426" s="185"/>
      <c r="AL426" s="259" t="str">
        <f t="shared" si="129"/>
        <v/>
      </c>
      <c r="AM426" s="132" t="str">
        <f t="shared" si="119"/>
        <v/>
      </c>
      <c r="AN426" s="132" t="str">
        <f t="shared" si="130"/>
        <v/>
      </c>
      <c r="AO426" s="132" t="str">
        <f t="shared" si="131"/>
        <v/>
      </c>
      <c r="AP426" s="132" t="str">
        <f t="shared" si="132"/>
        <v/>
      </c>
      <c r="AQ426" s="132" t="str">
        <f t="shared" si="133"/>
        <v/>
      </c>
      <c r="AR426" s="135" t="str">
        <f t="shared" si="117"/>
        <v/>
      </c>
      <c r="AS426" s="135" t="str">
        <f t="shared" si="118"/>
        <v/>
      </c>
      <c r="AT426" s="135" t="str">
        <f t="shared" si="134"/>
        <v/>
      </c>
    </row>
    <row r="427" spans="1:46" s="260" customFormat="1" ht="13">
      <c r="A427" s="185" t="str">
        <f t="shared" si="121"/>
        <v/>
      </c>
      <c r="B427" s="258" t="str">
        <f t="shared" si="122"/>
        <v/>
      </c>
      <c r="C427" s="259"/>
      <c r="D427" s="185">
        <v>393</v>
      </c>
      <c r="E427" s="185" t="str">
        <f t="shared" si="123"/>
        <v/>
      </c>
      <c r="F427" s="6"/>
      <c r="G427" s="6"/>
      <c r="H427" s="6"/>
      <c r="I427" s="6"/>
      <c r="J427" s="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185" t="str">
        <f t="shared" si="120"/>
        <v/>
      </c>
      <c r="W427" s="8"/>
      <c r="X427" s="6"/>
      <c r="Y427" s="336"/>
      <c r="Z427" s="6"/>
      <c r="AA427" s="6"/>
      <c r="AB427" s="6"/>
      <c r="AC427" s="261" t="str">
        <f t="shared" si="124"/>
        <v/>
      </c>
      <c r="AD427" s="28" t="str">
        <f t="shared" si="125"/>
        <v/>
      </c>
      <c r="AE427" s="26" t="str">
        <f>UPPER(IF($U427="","",IF(COUNTIF($AE$34:$AE426,$U427)&lt;1,$U427,"")))</f>
        <v/>
      </c>
      <c r="AF427" s="133" t="str">
        <f t="shared" si="126"/>
        <v/>
      </c>
      <c r="AG427" s="269"/>
      <c r="AH427" s="263" t="str">
        <f t="shared" si="127"/>
        <v/>
      </c>
      <c r="AI427" s="262" t="str">
        <f t="shared" si="128"/>
        <v/>
      </c>
      <c r="AK427" s="185"/>
      <c r="AL427" s="259" t="str">
        <f t="shared" si="129"/>
        <v/>
      </c>
      <c r="AM427" s="132" t="str">
        <f t="shared" si="119"/>
        <v/>
      </c>
      <c r="AN427" s="132" t="str">
        <f t="shared" si="130"/>
        <v/>
      </c>
      <c r="AO427" s="132" t="str">
        <f t="shared" si="131"/>
        <v/>
      </c>
      <c r="AP427" s="132" t="str">
        <f t="shared" si="132"/>
        <v/>
      </c>
      <c r="AQ427" s="132" t="str">
        <f t="shared" si="133"/>
        <v/>
      </c>
      <c r="AR427" s="135" t="str">
        <f t="shared" si="117"/>
        <v/>
      </c>
      <c r="AS427" s="135" t="str">
        <f t="shared" si="118"/>
        <v/>
      </c>
      <c r="AT427" s="135" t="str">
        <f t="shared" si="134"/>
        <v/>
      </c>
    </row>
    <row r="428" spans="1:46" s="260" customFormat="1" ht="13">
      <c r="A428" s="185" t="str">
        <f t="shared" si="121"/>
        <v/>
      </c>
      <c r="B428" s="258" t="str">
        <f t="shared" si="122"/>
        <v/>
      </c>
      <c r="C428" s="259"/>
      <c r="D428" s="185">
        <v>394</v>
      </c>
      <c r="E428" s="185" t="str">
        <f t="shared" si="123"/>
        <v/>
      </c>
      <c r="F428" s="6"/>
      <c r="G428" s="6"/>
      <c r="H428" s="6"/>
      <c r="I428" s="6"/>
      <c r="J428" s="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185" t="str">
        <f t="shared" si="120"/>
        <v/>
      </c>
      <c r="W428" s="8"/>
      <c r="X428" s="6"/>
      <c r="Y428" s="336"/>
      <c r="Z428" s="6"/>
      <c r="AA428" s="6"/>
      <c r="AB428" s="6"/>
      <c r="AC428" s="261" t="str">
        <f t="shared" si="124"/>
        <v/>
      </c>
      <c r="AD428" s="28" t="str">
        <f t="shared" si="125"/>
        <v/>
      </c>
      <c r="AE428" s="26" t="str">
        <f>UPPER(IF($U428="","",IF(COUNTIF($AE$34:$AE427,$U428)&lt;1,$U428,"")))</f>
        <v/>
      </c>
      <c r="AF428" s="133" t="str">
        <f t="shared" si="126"/>
        <v/>
      </c>
      <c r="AG428" s="269"/>
      <c r="AH428" s="263" t="str">
        <f t="shared" si="127"/>
        <v/>
      </c>
      <c r="AI428" s="262" t="str">
        <f t="shared" si="128"/>
        <v/>
      </c>
      <c r="AK428" s="185"/>
      <c r="AL428" s="259" t="str">
        <f t="shared" si="129"/>
        <v/>
      </c>
      <c r="AM428" s="132" t="str">
        <f t="shared" si="119"/>
        <v/>
      </c>
      <c r="AN428" s="132" t="str">
        <f t="shared" si="130"/>
        <v/>
      </c>
      <c r="AO428" s="132" t="str">
        <f t="shared" si="131"/>
        <v/>
      </c>
      <c r="AP428" s="132" t="str">
        <f t="shared" si="132"/>
        <v/>
      </c>
      <c r="AQ428" s="132" t="str">
        <f t="shared" si="133"/>
        <v/>
      </c>
      <c r="AR428" s="135" t="str">
        <f t="shared" si="117"/>
        <v/>
      </c>
      <c r="AS428" s="135" t="str">
        <f t="shared" si="118"/>
        <v/>
      </c>
      <c r="AT428" s="135" t="str">
        <f t="shared" si="134"/>
        <v/>
      </c>
    </row>
    <row r="429" spans="1:46" s="260" customFormat="1" ht="13">
      <c r="A429" s="185" t="str">
        <f t="shared" si="121"/>
        <v/>
      </c>
      <c r="B429" s="258" t="str">
        <f t="shared" si="122"/>
        <v/>
      </c>
      <c r="C429" s="259"/>
      <c r="D429" s="185">
        <v>395</v>
      </c>
      <c r="E429" s="185" t="str">
        <f t="shared" si="123"/>
        <v/>
      </c>
      <c r="F429" s="6"/>
      <c r="G429" s="6"/>
      <c r="H429" s="6"/>
      <c r="I429" s="6"/>
      <c r="J429" s="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185" t="str">
        <f t="shared" si="120"/>
        <v/>
      </c>
      <c r="W429" s="8"/>
      <c r="X429" s="6"/>
      <c r="Y429" s="336"/>
      <c r="Z429" s="6"/>
      <c r="AA429" s="6"/>
      <c r="AB429" s="6"/>
      <c r="AC429" s="261" t="str">
        <f t="shared" si="124"/>
        <v/>
      </c>
      <c r="AD429" s="28" t="str">
        <f t="shared" si="125"/>
        <v/>
      </c>
      <c r="AE429" s="26" t="str">
        <f>UPPER(IF($U429="","",IF(COUNTIF($AE$34:$AE428,$U429)&lt;1,$U429,"")))</f>
        <v/>
      </c>
      <c r="AF429" s="133" t="str">
        <f t="shared" si="126"/>
        <v/>
      </c>
      <c r="AG429" s="269"/>
      <c r="AH429" s="263" t="str">
        <f t="shared" si="127"/>
        <v/>
      </c>
      <c r="AI429" s="262" t="str">
        <f t="shared" si="128"/>
        <v/>
      </c>
      <c r="AK429" s="185"/>
      <c r="AL429" s="259" t="str">
        <f t="shared" si="129"/>
        <v/>
      </c>
      <c r="AM429" s="132" t="str">
        <f t="shared" si="119"/>
        <v/>
      </c>
      <c r="AN429" s="132" t="str">
        <f t="shared" si="130"/>
        <v/>
      </c>
      <c r="AO429" s="132" t="str">
        <f t="shared" si="131"/>
        <v/>
      </c>
      <c r="AP429" s="132" t="str">
        <f t="shared" si="132"/>
        <v/>
      </c>
      <c r="AQ429" s="132" t="str">
        <f t="shared" si="133"/>
        <v/>
      </c>
      <c r="AR429" s="135" t="str">
        <f t="shared" si="117"/>
        <v/>
      </c>
      <c r="AS429" s="135" t="str">
        <f t="shared" si="118"/>
        <v/>
      </c>
      <c r="AT429" s="135" t="str">
        <f t="shared" si="134"/>
        <v/>
      </c>
    </row>
    <row r="430" spans="1:46" s="260" customFormat="1" ht="13">
      <c r="A430" s="185" t="str">
        <f t="shared" si="121"/>
        <v/>
      </c>
      <c r="B430" s="258" t="str">
        <f t="shared" si="122"/>
        <v/>
      </c>
      <c r="C430" s="259"/>
      <c r="D430" s="185">
        <v>396</v>
      </c>
      <c r="E430" s="185" t="str">
        <f t="shared" si="123"/>
        <v/>
      </c>
      <c r="F430" s="6"/>
      <c r="G430" s="6"/>
      <c r="H430" s="6"/>
      <c r="I430" s="6"/>
      <c r="J430" s="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185" t="str">
        <f t="shared" si="120"/>
        <v/>
      </c>
      <c r="W430" s="8"/>
      <c r="X430" s="6"/>
      <c r="Y430" s="336"/>
      <c r="Z430" s="6"/>
      <c r="AA430" s="6"/>
      <c r="AB430" s="6"/>
      <c r="AC430" s="261" t="str">
        <f t="shared" si="124"/>
        <v/>
      </c>
      <c r="AD430" s="28" t="str">
        <f t="shared" si="125"/>
        <v/>
      </c>
      <c r="AE430" s="26" t="str">
        <f>UPPER(IF($U430="","",IF(COUNTIF($AE$34:$AE429,$U430)&lt;1,$U430,"")))</f>
        <v/>
      </c>
      <c r="AF430" s="133" t="str">
        <f t="shared" si="126"/>
        <v/>
      </c>
      <c r="AG430" s="269"/>
      <c r="AH430" s="263" t="str">
        <f t="shared" si="127"/>
        <v/>
      </c>
      <c r="AI430" s="262" t="str">
        <f t="shared" si="128"/>
        <v/>
      </c>
      <c r="AK430" s="185"/>
      <c r="AL430" s="259" t="str">
        <f t="shared" si="129"/>
        <v/>
      </c>
      <c r="AM430" s="132" t="str">
        <f t="shared" si="119"/>
        <v/>
      </c>
      <c r="AN430" s="132" t="str">
        <f t="shared" si="130"/>
        <v/>
      </c>
      <c r="AO430" s="132" t="str">
        <f t="shared" si="131"/>
        <v/>
      </c>
      <c r="AP430" s="132" t="str">
        <f t="shared" si="132"/>
        <v/>
      </c>
      <c r="AQ430" s="132" t="str">
        <f t="shared" si="133"/>
        <v/>
      </c>
      <c r="AR430" s="135" t="str">
        <f t="shared" si="117"/>
        <v/>
      </c>
      <c r="AS430" s="135" t="str">
        <f t="shared" si="118"/>
        <v/>
      </c>
      <c r="AT430" s="135" t="str">
        <f t="shared" si="134"/>
        <v/>
      </c>
    </row>
    <row r="431" spans="1:46" s="260" customFormat="1" ht="13">
      <c r="A431" s="185" t="str">
        <f t="shared" si="121"/>
        <v/>
      </c>
      <c r="B431" s="258" t="str">
        <f t="shared" si="122"/>
        <v/>
      </c>
      <c r="C431" s="259"/>
      <c r="D431" s="185">
        <v>397</v>
      </c>
      <c r="E431" s="185" t="str">
        <f t="shared" si="123"/>
        <v/>
      </c>
      <c r="F431" s="6"/>
      <c r="G431" s="6"/>
      <c r="H431" s="6"/>
      <c r="I431" s="6"/>
      <c r="J431" s="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185" t="str">
        <f t="shared" si="120"/>
        <v/>
      </c>
      <c r="W431" s="8"/>
      <c r="X431" s="6"/>
      <c r="Y431" s="336"/>
      <c r="Z431" s="6"/>
      <c r="AA431" s="6"/>
      <c r="AB431" s="6"/>
      <c r="AC431" s="261" t="str">
        <f t="shared" si="124"/>
        <v/>
      </c>
      <c r="AD431" s="28" t="str">
        <f t="shared" si="125"/>
        <v/>
      </c>
      <c r="AE431" s="26" t="str">
        <f>UPPER(IF($U431="","",IF(COUNTIF($AE$34:$AE430,$U431)&lt;1,$U431,"")))</f>
        <v/>
      </c>
      <c r="AF431" s="133" t="str">
        <f t="shared" si="126"/>
        <v/>
      </c>
      <c r="AG431" s="269"/>
      <c r="AH431" s="263" t="str">
        <f t="shared" si="127"/>
        <v/>
      </c>
      <c r="AI431" s="262" t="str">
        <f t="shared" si="128"/>
        <v/>
      </c>
      <c r="AK431" s="185"/>
      <c r="AL431" s="259" t="str">
        <f t="shared" si="129"/>
        <v/>
      </c>
      <c r="AM431" s="132" t="str">
        <f t="shared" si="119"/>
        <v/>
      </c>
      <c r="AN431" s="132" t="str">
        <f t="shared" si="130"/>
        <v/>
      </c>
      <c r="AO431" s="132" t="str">
        <f t="shared" si="131"/>
        <v/>
      </c>
      <c r="AP431" s="132" t="str">
        <f t="shared" si="132"/>
        <v/>
      </c>
      <c r="AQ431" s="132" t="str">
        <f t="shared" si="133"/>
        <v/>
      </c>
      <c r="AR431" s="135" t="str">
        <f t="shared" si="117"/>
        <v/>
      </c>
      <c r="AS431" s="135" t="str">
        <f t="shared" si="118"/>
        <v/>
      </c>
      <c r="AT431" s="135" t="str">
        <f t="shared" si="134"/>
        <v/>
      </c>
    </row>
    <row r="432" spans="1:46" s="260" customFormat="1" ht="13">
      <c r="A432" s="185" t="str">
        <f t="shared" si="121"/>
        <v/>
      </c>
      <c r="B432" s="258" t="str">
        <f t="shared" si="122"/>
        <v/>
      </c>
      <c r="C432" s="259"/>
      <c r="D432" s="185">
        <v>398</v>
      </c>
      <c r="E432" s="185" t="str">
        <f t="shared" si="123"/>
        <v/>
      </c>
      <c r="F432" s="6"/>
      <c r="G432" s="6"/>
      <c r="H432" s="6"/>
      <c r="I432" s="6"/>
      <c r="J432" s="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185" t="str">
        <f t="shared" si="120"/>
        <v/>
      </c>
      <c r="W432" s="8"/>
      <c r="X432" s="6"/>
      <c r="Y432" s="336"/>
      <c r="Z432" s="6"/>
      <c r="AA432" s="6"/>
      <c r="AB432" s="6"/>
      <c r="AC432" s="261" t="str">
        <f t="shared" si="124"/>
        <v/>
      </c>
      <c r="AD432" s="28" t="str">
        <f t="shared" si="125"/>
        <v/>
      </c>
      <c r="AE432" s="26" t="str">
        <f>UPPER(IF($U432="","",IF(COUNTIF($AE$34:$AE431,$U432)&lt;1,$U432,"")))</f>
        <v/>
      </c>
      <c r="AF432" s="133" t="str">
        <f t="shared" si="126"/>
        <v/>
      </c>
      <c r="AG432" s="269"/>
      <c r="AH432" s="263" t="str">
        <f t="shared" si="127"/>
        <v/>
      </c>
      <c r="AI432" s="262" t="str">
        <f t="shared" si="128"/>
        <v/>
      </c>
      <c r="AK432" s="185"/>
      <c r="AL432" s="259" t="str">
        <f t="shared" si="129"/>
        <v/>
      </c>
      <c r="AM432" s="132" t="str">
        <f t="shared" si="119"/>
        <v/>
      </c>
      <c r="AN432" s="132" t="str">
        <f t="shared" si="130"/>
        <v/>
      </c>
      <c r="AO432" s="132" t="str">
        <f t="shared" si="131"/>
        <v/>
      </c>
      <c r="AP432" s="132" t="str">
        <f t="shared" si="132"/>
        <v/>
      </c>
      <c r="AQ432" s="132" t="str">
        <f t="shared" si="133"/>
        <v/>
      </c>
      <c r="AR432" s="135" t="str">
        <f t="shared" si="117"/>
        <v/>
      </c>
      <c r="AS432" s="135" t="str">
        <f t="shared" si="118"/>
        <v/>
      </c>
      <c r="AT432" s="135" t="str">
        <f t="shared" si="134"/>
        <v/>
      </c>
    </row>
    <row r="433" spans="1:46" s="260" customFormat="1" ht="13">
      <c r="A433" s="185" t="str">
        <f t="shared" si="121"/>
        <v/>
      </c>
      <c r="B433" s="258" t="str">
        <f t="shared" si="122"/>
        <v/>
      </c>
      <c r="C433" s="259"/>
      <c r="D433" s="185">
        <v>399</v>
      </c>
      <c r="E433" s="185" t="str">
        <f t="shared" si="123"/>
        <v/>
      </c>
      <c r="F433" s="6"/>
      <c r="G433" s="6"/>
      <c r="H433" s="6"/>
      <c r="I433" s="6"/>
      <c r="J433" s="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185" t="str">
        <f t="shared" si="120"/>
        <v/>
      </c>
      <c r="W433" s="8"/>
      <c r="X433" s="6"/>
      <c r="Y433" s="336"/>
      <c r="Z433" s="6"/>
      <c r="AA433" s="6"/>
      <c r="AB433" s="6"/>
      <c r="AC433" s="261" t="str">
        <f t="shared" si="124"/>
        <v/>
      </c>
      <c r="AD433" s="28" t="str">
        <f t="shared" si="125"/>
        <v/>
      </c>
      <c r="AE433" s="26" t="str">
        <f>UPPER(IF($U433="","",IF(COUNTIF($AE$34:$AE432,$U433)&lt;1,$U433,"")))</f>
        <v/>
      </c>
      <c r="AF433" s="133" t="str">
        <f t="shared" si="126"/>
        <v/>
      </c>
      <c r="AG433" s="269"/>
      <c r="AH433" s="263" t="str">
        <f t="shared" si="127"/>
        <v/>
      </c>
      <c r="AI433" s="262" t="str">
        <f t="shared" si="128"/>
        <v/>
      </c>
      <c r="AK433" s="185"/>
      <c r="AL433" s="259" t="str">
        <f t="shared" si="129"/>
        <v/>
      </c>
      <c r="AM433" s="132" t="str">
        <f t="shared" si="119"/>
        <v/>
      </c>
      <c r="AN433" s="132" t="str">
        <f t="shared" si="130"/>
        <v/>
      </c>
      <c r="AO433" s="132" t="str">
        <f t="shared" si="131"/>
        <v/>
      </c>
      <c r="AP433" s="132" t="str">
        <f t="shared" si="132"/>
        <v/>
      </c>
      <c r="AQ433" s="132" t="str">
        <f t="shared" si="133"/>
        <v/>
      </c>
      <c r="AR433" s="135" t="str">
        <f t="shared" si="117"/>
        <v/>
      </c>
      <c r="AS433" s="135" t="str">
        <f t="shared" si="118"/>
        <v/>
      </c>
      <c r="AT433" s="135" t="str">
        <f t="shared" si="134"/>
        <v/>
      </c>
    </row>
    <row r="434" spans="1:46" s="260" customFormat="1" ht="13">
      <c r="A434" s="185" t="str">
        <f t="shared" si="121"/>
        <v/>
      </c>
      <c r="B434" s="258" t="str">
        <f t="shared" si="122"/>
        <v/>
      </c>
      <c r="C434" s="259"/>
      <c r="D434" s="185">
        <v>400</v>
      </c>
      <c r="E434" s="185" t="str">
        <f t="shared" si="123"/>
        <v/>
      </c>
      <c r="F434" s="6"/>
      <c r="G434" s="6"/>
      <c r="H434" s="6"/>
      <c r="I434" s="6"/>
      <c r="J434" s="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185" t="str">
        <f t="shared" si="120"/>
        <v/>
      </c>
      <c r="W434" s="8"/>
      <c r="X434" s="6"/>
      <c r="Y434" s="336"/>
      <c r="Z434" s="6"/>
      <c r="AA434" s="6"/>
      <c r="AB434" s="6"/>
      <c r="AC434" s="261" t="str">
        <f t="shared" si="124"/>
        <v/>
      </c>
      <c r="AD434" s="28" t="str">
        <f t="shared" si="125"/>
        <v/>
      </c>
      <c r="AE434" s="26" t="str">
        <f>UPPER(IF($U434="","",IF(COUNTIF($AE$34:$AE433,$U434)&lt;1,$U434,"")))</f>
        <v/>
      </c>
      <c r="AF434" s="133" t="str">
        <f t="shared" si="126"/>
        <v/>
      </c>
      <c r="AG434" s="269"/>
      <c r="AH434" s="263" t="str">
        <f t="shared" si="127"/>
        <v/>
      </c>
      <c r="AI434" s="262" t="str">
        <f t="shared" si="128"/>
        <v/>
      </c>
      <c r="AK434" s="185"/>
      <c r="AL434" s="259" t="str">
        <f t="shared" si="129"/>
        <v/>
      </c>
      <c r="AM434" s="132" t="str">
        <f t="shared" si="119"/>
        <v/>
      </c>
      <c r="AN434" s="132" t="str">
        <f t="shared" si="130"/>
        <v/>
      </c>
      <c r="AO434" s="132" t="str">
        <f t="shared" si="131"/>
        <v/>
      </c>
      <c r="AP434" s="132" t="str">
        <f t="shared" si="132"/>
        <v/>
      </c>
      <c r="AQ434" s="132" t="str">
        <f t="shared" si="133"/>
        <v/>
      </c>
      <c r="AR434" s="135" t="str">
        <f t="shared" si="117"/>
        <v/>
      </c>
      <c r="AS434" s="135" t="str">
        <f t="shared" si="118"/>
        <v/>
      </c>
      <c r="AT434" s="135" t="str">
        <f t="shared" si="134"/>
        <v/>
      </c>
    </row>
    <row r="435" spans="1:46" s="260" customFormat="1" ht="13">
      <c r="A435" s="185" t="str">
        <f t="shared" si="121"/>
        <v/>
      </c>
      <c r="B435" s="258" t="str">
        <f t="shared" si="122"/>
        <v/>
      </c>
      <c r="C435" s="259"/>
      <c r="D435" s="185">
        <v>401</v>
      </c>
      <c r="E435" s="185" t="str">
        <f t="shared" si="123"/>
        <v/>
      </c>
      <c r="F435" s="6"/>
      <c r="G435" s="6"/>
      <c r="H435" s="6"/>
      <c r="I435" s="6"/>
      <c r="J435" s="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185" t="str">
        <f t="shared" si="120"/>
        <v/>
      </c>
      <c r="W435" s="8"/>
      <c r="X435" s="6"/>
      <c r="Y435" s="336"/>
      <c r="Z435" s="6"/>
      <c r="AA435" s="6"/>
      <c r="AB435" s="6"/>
      <c r="AC435" s="261" t="str">
        <f t="shared" si="124"/>
        <v/>
      </c>
      <c r="AD435" s="28" t="str">
        <f t="shared" si="125"/>
        <v/>
      </c>
      <c r="AE435" s="26" t="str">
        <f>UPPER(IF($U435="","",IF(COUNTIF($AE$34:$AE434,$U435)&lt;1,$U435,"")))</f>
        <v/>
      </c>
      <c r="AF435" s="133" t="str">
        <f t="shared" si="126"/>
        <v/>
      </c>
      <c r="AG435" s="269"/>
      <c r="AH435" s="263" t="str">
        <f t="shared" si="127"/>
        <v/>
      </c>
      <c r="AI435" s="262" t="str">
        <f t="shared" si="128"/>
        <v/>
      </c>
      <c r="AK435" s="185"/>
      <c r="AL435" s="259" t="str">
        <f t="shared" si="129"/>
        <v/>
      </c>
      <c r="AM435" s="132" t="str">
        <f t="shared" si="119"/>
        <v/>
      </c>
      <c r="AN435" s="132" t="str">
        <f t="shared" si="130"/>
        <v/>
      </c>
      <c r="AO435" s="132" t="str">
        <f t="shared" si="131"/>
        <v/>
      </c>
      <c r="AP435" s="132" t="str">
        <f t="shared" si="132"/>
        <v/>
      </c>
      <c r="AQ435" s="132" t="str">
        <f t="shared" si="133"/>
        <v/>
      </c>
      <c r="AR435" s="135" t="str">
        <f t="shared" si="117"/>
        <v/>
      </c>
      <c r="AS435" s="135" t="str">
        <f t="shared" si="118"/>
        <v/>
      </c>
      <c r="AT435" s="135" t="str">
        <f t="shared" si="134"/>
        <v/>
      </c>
    </row>
    <row r="436" spans="1:46" s="260" customFormat="1" ht="13">
      <c r="A436" s="185" t="str">
        <f t="shared" si="121"/>
        <v/>
      </c>
      <c r="B436" s="258" t="str">
        <f t="shared" si="122"/>
        <v/>
      </c>
      <c r="C436" s="259"/>
      <c r="D436" s="185">
        <v>402</v>
      </c>
      <c r="E436" s="185" t="str">
        <f t="shared" si="123"/>
        <v/>
      </c>
      <c r="F436" s="6"/>
      <c r="G436" s="6"/>
      <c r="H436" s="6"/>
      <c r="I436" s="6"/>
      <c r="J436" s="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185" t="str">
        <f t="shared" si="120"/>
        <v/>
      </c>
      <c r="W436" s="8"/>
      <c r="X436" s="6"/>
      <c r="Y436" s="336"/>
      <c r="Z436" s="6"/>
      <c r="AA436" s="6"/>
      <c r="AB436" s="6"/>
      <c r="AC436" s="261" t="str">
        <f t="shared" si="124"/>
        <v/>
      </c>
      <c r="AD436" s="28" t="str">
        <f t="shared" si="125"/>
        <v/>
      </c>
      <c r="AE436" s="26" t="str">
        <f>UPPER(IF($U436="","",IF(COUNTIF($AE$34:$AE435,$U436)&lt;1,$U436,"")))</f>
        <v/>
      </c>
      <c r="AF436" s="133" t="str">
        <f t="shared" si="126"/>
        <v/>
      </c>
      <c r="AG436" s="269"/>
      <c r="AH436" s="263" t="str">
        <f t="shared" si="127"/>
        <v/>
      </c>
      <c r="AI436" s="262" t="str">
        <f t="shared" si="128"/>
        <v/>
      </c>
      <c r="AK436" s="185"/>
      <c r="AL436" s="259" t="str">
        <f t="shared" si="129"/>
        <v/>
      </c>
      <c r="AM436" s="132" t="str">
        <f t="shared" si="119"/>
        <v/>
      </c>
      <c r="AN436" s="132" t="str">
        <f t="shared" si="130"/>
        <v/>
      </c>
      <c r="AO436" s="132" t="str">
        <f t="shared" si="131"/>
        <v/>
      </c>
      <c r="AP436" s="132" t="str">
        <f t="shared" si="132"/>
        <v/>
      </c>
      <c r="AQ436" s="132" t="str">
        <f t="shared" si="133"/>
        <v/>
      </c>
      <c r="AR436" s="135" t="str">
        <f t="shared" si="117"/>
        <v/>
      </c>
      <c r="AS436" s="135" t="str">
        <f t="shared" si="118"/>
        <v/>
      </c>
      <c r="AT436" s="135" t="str">
        <f t="shared" si="134"/>
        <v/>
      </c>
    </row>
    <row r="437" spans="1:46" s="260" customFormat="1" ht="13">
      <c r="A437" s="185" t="str">
        <f t="shared" si="121"/>
        <v/>
      </c>
      <c r="B437" s="258" t="str">
        <f t="shared" si="122"/>
        <v/>
      </c>
      <c r="C437" s="259"/>
      <c r="D437" s="185">
        <v>403</v>
      </c>
      <c r="E437" s="185" t="str">
        <f t="shared" si="123"/>
        <v/>
      </c>
      <c r="F437" s="6"/>
      <c r="G437" s="6"/>
      <c r="H437" s="6"/>
      <c r="I437" s="6"/>
      <c r="J437" s="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185" t="str">
        <f t="shared" si="120"/>
        <v/>
      </c>
      <c r="W437" s="8"/>
      <c r="X437" s="6"/>
      <c r="Y437" s="336"/>
      <c r="Z437" s="6"/>
      <c r="AA437" s="6"/>
      <c r="AB437" s="6"/>
      <c r="AC437" s="261" t="str">
        <f t="shared" si="124"/>
        <v/>
      </c>
      <c r="AD437" s="28" t="str">
        <f t="shared" si="125"/>
        <v/>
      </c>
      <c r="AE437" s="26" t="str">
        <f>UPPER(IF($U437="","",IF(COUNTIF($AE$34:$AE436,$U437)&lt;1,$U437,"")))</f>
        <v/>
      </c>
      <c r="AF437" s="133" t="str">
        <f t="shared" si="126"/>
        <v/>
      </c>
      <c r="AG437" s="269"/>
      <c r="AH437" s="263" t="str">
        <f t="shared" si="127"/>
        <v/>
      </c>
      <c r="AI437" s="262" t="str">
        <f t="shared" si="128"/>
        <v/>
      </c>
      <c r="AK437" s="185"/>
      <c r="AL437" s="259" t="str">
        <f t="shared" si="129"/>
        <v/>
      </c>
      <c r="AM437" s="132" t="str">
        <f t="shared" si="119"/>
        <v/>
      </c>
      <c r="AN437" s="132" t="str">
        <f t="shared" si="130"/>
        <v/>
      </c>
      <c r="AO437" s="132" t="str">
        <f t="shared" si="131"/>
        <v/>
      </c>
      <c r="AP437" s="132" t="str">
        <f t="shared" si="132"/>
        <v/>
      </c>
      <c r="AQ437" s="132" t="str">
        <f t="shared" si="133"/>
        <v/>
      </c>
      <c r="AR437" s="135" t="str">
        <f t="shared" si="117"/>
        <v/>
      </c>
      <c r="AS437" s="135" t="str">
        <f t="shared" si="118"/>
        <v/>
      </c>
      <c r="AT437" s="135" t="str">
        <f t="shared" si="134"/>
        <v/>
      </c>
    </row>
    <row r="438" spans="1:46" s="260" customFormat="1" ht="13">
      <c r="A438" s="185" t="str">
        <f t="shared" si="121"/>
        <v/>
      </c>
      <c r="B438" s="258" t="str">
        <f t="shared" si="122"/>
        <v/>
      </c>
      <c r="C438" s="259"/>
      <c r="D438" s="185">
        <v>404</v>
      </c>
      <c r="E438" s="185" t="str">
        <f t="shared" si="123"/>
        <v/>
      </c>
      <c r="F438" s="6"/>
      <c r="G438" s="6"/>
      <c r="H438" s="6"/>
      <c r="I438" s="6"/>
      <c r="J438" s="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185" t="str">
        <f t="shared" si="120"/>
        <v/>
      </c>
      <c r="W438" s="8"/>
      <c r="X438" s="6"/>
      <c r="Y438" s="336"/>
      <c r="Z438" s="6"/>
      <c r="AA438" s="6"/>
      <c r="AB438" s="6"/>
      <c r="AC438" s="261" t="str">
        <f t="shared" si="124"/>
        <v/>
      </c>
      <c r="AD438" s="28" t="str">
        <f t="shared" si="125"/>
        <v/>
      </c>
      <c r="AE438" s="26" t="str">
        <f>UPPER(IF($U438="","",IF(COUNTIF($AE$34:$AE437,$U438)&lt;1,$U438,"")))</f>
        <v/>
      </c>
      <c r="AF438" s="133" t="str">
        <f t="shared" si="126"/>
        <v/>
      </c>
      <c r="AG438" s="269"/>
      <c r="AH438" s="263" t="str">
        <f t="shared" si="127"/>
        <v/>
      </c>
      <c r="AI438" s="262" t="str">
        <f t="shared" si="128"/>
        <v/>
      </c>
      <c r="AK438" s="185"/>
      <c r="AL438" s="259" t="str">
        <f t="shared" si="129"/>
        <v/>
      </c>
      <c r="AM438" s="132" t="str">
        <f t="shared" si="119"/>
        <v/>
      </c>
      <c r="AN438" s="132" t="str">
        <f t="shared" si="130"/>
        <v/>
      </c>
      <c r="AO438" s="132" t="str">
        <f t="shared" si="131"/>
        <v/>
      </c>
      <c r="AP438" s="132" t="str">
        <f t="shared" si="132"/>
        <v/>
      </c>
      <c r="AQ438" s="132" t="str">
        <f t="shared" si="133"/>
        <v/>
      </c>
      <c r="AR438" s="135" t="str">
        <f t="shared" si="117"/>
        <v/>
      </c>
      <c r="AS438" s="135" t="str">
        <f t="shared" si="118"/>
        <v/>
      </c>
      <c r="AT438" s="135" t="str">
        <f t="shared" si="134"/>
        <v/>
      </c>
    </row>
    <row r="439" spans="1:46" s="260" customFormat="1" ht="13">
      <c r="A439" s="185" t="str">
        <f t="shared" si="121"/>
        <v/>
      </c>
      <c r="B439" s="258" t="str">
        <f t="shared" si="122"/>
        <v/>
      </c>
      <c r="C439" s="259"/>
      <c r="D439" s="185">
        <v>405</v>
      </c>
      <c r="E439" s="185" t="str">
        <f t="shared" si="123"/>
        <v/>
      </c>
      <c r="F439" s="6"/>
      <c r="G439" s="6"/>
      <c r="H439" s="6"/>
      <c r="I439" s="6"/>
      <c r="J439" s="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185" t="str">
        <f t="shared" si="120"/>
        <v/>
      </c>
      <c r="W439" s="8"/>
      <c r="X439" s="6"/>
      <c r="Y439" s="336"/>
      <c r="Z439" s="6"/>
      <c r="AA439" s="6"/>
      <c r="AB439" s="6"/>
      <c r="AC439" s="261" t="str">
        <f t="shared" si="124"/>
        <v/>
      </c>
      <c r="AD439" s="28" t="str">
        <f t="shared" si="125"/>
        <v/>
      </c>
      <c r="AE439" s="26" t="str">
        <f>UPPER(IF($U439="","",IF(COUNTIF($AE$34:$AE438,$U439)&lt;1,$U439,"")))</f>
        <v/>
      </c>
      <c r="AF439" s="133" t="str">
        <f t="shared" si="126"/>
        <v/>
      </c>
      <c r="AG439" s="269"/>
      <c r="AH439" s="263" t="str">
        <f t="shared" si="127"/>
        <v/>
      </c>
      <c r="AI439" s="262" t="str">
        <f t="shared" si="128"/>
        <v/>
      </c>
      <c r="AK439" s="185"/>
      <c r="AL439" s="259" t="str">
        <f t="shared" si="129"/>
        <v/>
      </c>
      <c r="AM439" s="132" t="str">
        <f t="shared" si="119"/>
        <v/>
      </c>
      <c r="AN439" s="132" t="str">
        <f t="shared" si="130"/>
        <v/>
      </c>
      <c r="AO439" s="132" t="str">
        <f t="shared" si="131"/>
        <v/>
      </c>
      <c r="AP439" s="132" t="str">
        <f t="shared" si="132"/>
        <v/>
      </c>
      <c r="AQ439" s="132" t="str">
        <f t="shared" si="133"/>
        <v/>
      </c>
      <c r="AR439" s="135" t="str">
        <f t="shared" si="117"/>
        <v/>
      </c>
      <c r="AS439" s="135" t="str">
        <f t="shared" si="118"/>
        <v/>
      </c>
      <c r="AT439" s="135" t="str">
        <f t="shared" si="134"/>
        <v/>
      </c>
    </row>
    <row r="440" spans="1:46" s="260" customFormat="1" ht="13">
      <c r="A440" s="185" t="str">
        <f t="shared" si="121"/>
        <v/>
      </c>
      <c r="B440" s="258" t="str">
        <f t="shared" si="122"/>
        <v/>
      </c>
      <c r="C440" s="259"/>
      <c r="D440" s="185">
        <v>406</v>
      </c>
      <c r="E440" s="185" t="str">
        <f t="shared" si="123"/>
        <v/>
      </c>
      <c r="F440" s="6"/>
      <c r="G440" s="6"/>
      <c r="H440" s="6"/>
      <c r="I440" s="6"/>
      <c r="J440" s="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185" t="str">
        <f t="shared" si="120"/>
        <v/>
      </c>
      <c r="W440" s="8"/>
      <c r="X440" s="6"/>
      <c r="Y440" s="336"/>
      <c r="Z440" s="6"/>
      <c r="AA440" s="6"/>
      <c r="AB440" s="6"/>
      <c r="AC440" s="261" t="str">
        <f t="shared" si="124"/>
        <v/>
      </c>
      <c r="AD440" s="28" t="str">
        <f t="shared" si="125"/>
        <v/>
      </c>
      <c r="AE440" s="26" t="str">
        <f>UPPER(IF($U440="","",IF(COUNTIF($AE$34:$AE439,$U440)&lt;1,$U440,"")))</f>
        <v/>
      </c>
      <c r="AF440" s="133" t="str">
        <f t="shared" si="126"/>
        <v/>
      </c>
      <c r="AG440" s="269"/>
      <c r="AH440" s="263" t="str">
        <f t="shared" si="127"/>
        <v/>
      </c>
      <c r="AI440" s="262" t="str">
        <f t="shared" si="128"/>
        <v/>
      </c>
      <c r="AK440" s="185"/>
      <c r="AL440" s="259" t="str">
        <f t="shared" si="129"/>
        <v/>
      </c>
      <c r="AM440" s="132" t="str">
        <f t="shared" si="119"/>
        <v/>
      </c>
      <c r="AN440" s="132" t="str">
        <f t="shared" si="130"/>
        <v/>
      </c>
      <c r="AO440" s="132" t="str">
        <f t="shared" si="131"/>
        <v/>
      </c>
      <c r="AP440" s="132" t="str">
        <f t="shared" si="132"/>
        <v/>
      </c>
      <c r="AQ440" s="132" t="str">
        <f t="shared" si="133"/>
        <v/>
      </c>
      <c r="AR440" s="135" t="str">
        <f t="shared" si="117"/>
        <v/>
      </c>
      <c r="AS440" s="135" t="str">
        <f t="shared" si="118"/>
        <v/>
      </c>
      <c r="AT440" s="135" t="str">
        <f t="shared" si="134"/>
        <v/>
      </c>
    </row>
    <row r="441" spans="1:46" s="260" customFormat="1" ht="13">
      <c r="A441" s="185" t="str">
        <f t="shared" si="121"/>
        <v/>
      </c>
      <c r="B441" s="258" t="str">
        <f t="shared" si="122"/>
        <v/>
      </c>
      <c r="C441" s="259"/>
      <c r="D441" s="185">
        <v>407</v>
      </c>
      <c r="E441" s="185" t="str">
        <f t="shared" si="123"/>
        <v/>
      </c>
      <c r="F441" s="6"/>
      <c r="G441" s="6"/>
      <c r="H441" s="6"/>
      <c r="I441" s="6"/>
      <c r="J441" s="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185" t="str">
        <f t="shared" si="120"/>
        <v/>
      </c>
      <c r="W441" s="8"/>
      <c r="X441" s="6"/>
      <c r="Y441" s="336"/>
      <c r="Z441" s="6"/>
      <c r="AA441" s="6"/>
      <c r="AB441" s="6"/>
      <c r="AC441" s="261" t="str">
        <f t="shared" si="124"/>
        <v/>
      </c>
      <c r="AD441" s="28" t="str">
        <f t="shared" si="125"/>
        <v/>
      </c>
      <c r="AE441" s="26" t="str">
        <f>UPPER(IF($U441="","",IF(COUNTIF($AE$34:$AE440,$U441)&lt;1,$U441,"")))</f>
        <v/>
      </c>
      <c r="AF441" s="133" t="str">
        <f t="shared" si="126"/>
        <v/>
      </c>
      <c r="AG441" s="269"/>
      <c r="AH441" s="263" t="str">
        <f t="shared" si="127"/>
        <v/>
      </c>
      <c r="AI441" s="262" t="str">
        <f t="shared" si="128"/>
        <v/>
      </c>
      <c r="AK441" s="185"/>
      <c r="AL441" s="259" t="str">
        <f t="shared" si="129"/>
        <v/>
      </c>
      <c r="AM441" s="132" t="str">
        <f t="shared" si="119"/>
        <v/>
      </c>
      <c r="AN441" s="132" t="str">
        <f t="shared" si="130"/>
        <v/>
      </c>
      <c r="AO441" s="132" t="str">
        <f t="shared" si="131"/>
        <v/>
      </c>
      <c r="AP441" s="132" t="str">
        <f t="shared" si="132"/>
        <v/>
      </c>
      <c r="AQ441" s="132" t="str">
        <f t="shared" si="133"/>
        <v/>
      </c>
      <c r="AR441" s="135" t="str">
        <f t="shared" si="117"/>
        <v/>
      </c>
      <c r="AS441" s="135" t="str">
        <f t="shared" si="118"/>
        <v/>
      </c>
      <c r="AT441" s="135" t="str">
        <f t="shared" si="134"/>
        <v/>
      </c>
    </row>
    <row r="442" spans="1:46" s="260" customFormat="1" ht="13">
      <c r="A442" s="185" t="str">
        <f t="shared" si="121"/>
        <v/>
      </c>
      <c r="B442" s="258" t="str">
        <f t="shared" si="122"/>
        <v/>
      </c>
      <c r="C442" s="259"/>
      <c r="D442" s="185">
        <v>408</v>
      </c>
      <c r="E442" s="185" t="str">
        <f t="shared" si="123"/>
        <v/>
      </c>
      <c r="F442" s="6"/>
      <c r="G442" s="6"/>
      <c r="H442" s="6"/>
      <c r="I442" s="6"/>
      <c r="J442" s="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185" t="str">
        <f t="shared" si="120"/>
        <v/>
      </c>
      <c r="W442" s="8"/>
      <c r="X442" s="6"/>
      <c r="Y442" s="336"/>
      <c r="Z442" s="6"/>
      <c r="AA442" s="6"/>
      <c r="AB442" s="6"/>
      <c r="AC442" s="261" t="str">
        <f t="shared" si="124"/>
        <v/>
      </c>
      <c r="AD442" s="28" t="str">
        <f t="shared" si="125"/>
        <v/>
      </c>
      <c r="AE442" s="26" t="str">
        <f>UPPER(IF($U442="","",IF(COUNTIF($AE$34:$AE441,$U442)&lt;1,$U442,"")))</f>
        <v/>
      </c>
      <c r="AF442" s="133" t="str">
        <f t="shared" si="126"/>
        <v/>
      </c>
      <c r="AG442" s="269"/>
      <c r="AH442" s="263" t="str">
        <f t="shared" si="127"/>
        <v/>
      </c>
      <c r="AI442" s="262" t="str">
        <f t="shared" si="128"/>
        <v/>
      </c>
      <c r="AK442" s="185"/>
      <c r="AL442" s="259" t="str">
        <f t="shared" si="129"/>
        <v/>
      </c>
      <c r="AM442" s="132" t="str">
        <f t="shared" si="119"/>
        <v/>
      </c>
      <c r="AN442" s="132" t="str">
        <f t="shared" si="130"/>
        <v/>
      </c>
      <c r="AO442" s="132" t="str">
        <f t="shared" si="131"/>
        <v/>
      </c>
      <c r="AP442" s="132" t="str">
        <f t="shared" si="132"/>
        <v/>
      </c>
      <c r="AQ442" s="132" t="str">
        <f t="shared" si="133"/>
        <v/>
      </c>
      <c r="AR442" s="135" t="str">
        <f t="shared" si="117"/>
        <v/>
      </c>
      <c r="AS442" s="135" t="str">
        <f t="shared" si="118"/>
        <v/>
      </c>
      <c r="AT442" s="135" t="str">
        <f t="shared" si="134"/>
        <v/>
      </c>
    </row>
    <row r="443" spans="1:46" s="260" customFormat="1" ht="13">
      <c r="A443" s="185" t="str">
        <f t="shared" si="121"/>
        <v/>
      </c>
      <c r="B443" s="258" t="str">
        <f t="shared" si="122"/>
        <v/>
      </c>
      <c r="C443" s="259"/>
      <c r="D443" s="185">
        <v>409</v>
      </c>
      <c r="E443" s="185" t="str">
        <f t="shared" si="123"/>
        <v/>
      </c>
      <c r="F443" s="6"/>
      <c r="G443" s="6"/>
      <c r="H443" s="6"/>
      <c r="I443" s="6"/>
      <c r="J443" s="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185" t="str">
        <f t="shared" si="120"/>
        <v/>
      </c>
      <c r="W443" s="8"/>
      <c r="X443" s="6"/>
      <c r="Y443" s="336"/>
      <c r="Z443" s="6"/>
      <c r="AA443" s="6"/>
      <c r="AB443" s="6"/>
      <c r="AC443" s="261" t="str">
        <f t="shared" si="124"/>
        <v/>
      </c>
      <c r="AD443" s="28" t="str">
        <f t="shared" si="125"/>
        <v/>
      </c>
      <c r="AE443" s="26" t="str">
        <f>UPPER(IF($U443="","",IF(COUNTIF($AE$34:$AE442,$U443)&lt;1,$U443,"")))</f>
        <v/>
      </c>
      <c r="AF443" s="133" t="str">
        <f t="shared" si="126"/>
        <v/>
      </c>
      <c r="AG443" s="269"/>
      <c r="AH443" s="263" t="str">
        <f t="shared" si="127"/>
        <v/>
      </c>
      <c r="AI443" s="262" t="str">
        <f t="shared" si="128"/>
        <v/>
      </c>
      <c r="AK443" s="185"/>
      <c r="AL443" s="259" t="str">
        <f t="shared" si="129"/>
        <v/>
      </c>
      <c r="AM443" s="132" t="str">
        <f t="shared" si="119"/>
        <v/>
      </c>
      <c r="AN443" s="132" t="str">
        <f t="shared" si="130"/>
        <v/>
      </c>
      <c r="AO443" s="132" t="str">
        <f t="shared" si="131"/>
        <v/>
      </c>
      <c r="AP443" s="132" t="str">
        <f t="shared" si="132"/>
        <v/>
      </c>
      <c r="AQ443" s="132" t="str">
        <f t="shared" si="133"/>
        <v/>
      </c>
      <c r="AR443" s="135" t="str">
        <f t="shared" si="117"/>
        <v/>
      </c>
      <c r="AS443" s="135" t="str">
        <f t="shared" si="118"/>
        <v/>
      </c>
      <c r="AT443" s="135" t="str">
        <f t="shared" si="134"/>
        <v/>
      </c>
    </row>
    <row r="444" spans="1:46" s="260" customFormat="1" ht="13">
      <c r="A444" s="185" t="str">
        <f t="shared" si="121"/>
        <v/>
      </c>
      <c r="B444" s="258" t="str">
        <f t="shared" si="122"/>
        <v/>
      </c>
      <c r="C444" s="259"/>
      <c r="D444" s="185">
        <v>410</v>
      </c>
      <c r="E444" s="185" t="str">
        <f t="shared" si="123"/>
        <v/>
      </c>
      <c r="F444" s="6"/>
      <c r="G444" s="6"/>
      <c r="H444" s="6"/>
      <c r="I444" s="6"/>
      <c r="J444" s="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185" t="str">
        <f t="shared" si="120"/>
        <v/>
      </c>
      <c r="W444" s="8"/>
      <c r="X444" s="6"/>
      <c r="Y444" s="336"/>
      <c r="Z444" s="6"/>
      <c r="AA444" s="6"/>
      <c r="AB444" s="6"/>
      <c r="AC444" s="261" t="str">
        <f t="shared" si="124"/>
        <v/>
      </c>
      <c r="AD444" s="28" t="str">
        <f t="shared" si="125"/>
        <v/>
      </c>
      <c r="AE444" s="26" t="str">
        <f>UPPER(IF($U444="","",IF(COUNTIF($AE$34:$AE443,$U444)&lt;1,$U444,"")))</f>
        <v/>
      </c>
      <c r="AF444" s="133" t="str">
        <f t="shared" si="126"/>
        <v/>
      </c>
      <c r="AG444" s="269"/>
      <c r="AH444" s="263" t="str">
        <f t="shared" si="127"/>
        <v/>
      </c>
      <c r="AI444" s="262" t="str">
        <f t="shared" si="128"/>
        <v/>
      </c>
      <c r="AK444" s="185"/>
      <c r="AL444" s="259" t="str">
        <f t="shared" si="129"/>
        <v/>
      </c>
      <c r="AM444" s="132" t="str">
        <f t="shared" si="119"/>
        <v/>
      </c>
      <c r="AN444" s="132" t="str">
        <f t="shared" si="130"/>
        <v/>
      </c>
      <c r="AO444" s="132" t="str">
        <f t="shared" si="131"/>
        <v/>
      </c>
      <c r="AP444" s="132" t="str">
        <f t="shared" si="132"/>
        <v/>
      </c>
      <c r="AQ444" s="132" t="str">
        <f t="shared" si="133"/>
        <v/>
      </c>
      <c r="AR444" s="135" t="str">
        <f t="shared" si="117"/>
        <v/>
      </c>
      <c r="AS444" s="135" t="str">
        <f t="shared" si="118"/>
        <v/>
      </c>
      <c r="AT444" s="135" t="str">
        <f t="shared" si="134"/>
        <v/>
      </c>
    </row>
    <row r="445" spans="1:46" s="260" customFormat="1" ht="13">
      <c r="A445" s="185" t="str">
        <f t="shared" si="121"/>
        <v/>
      </c>
      <c r="B445" s="258" t="str">
        <f t="shared" si="122"/>
        <v/>
      </c>
      <c r="C445" s="259"/>
      <c r="D445" s="185">
        <v>411</v>
      </c>
      <c r="E445" s="185" t="str">
        <f t="shared" si="123"/>
        <v/>
      </c>
      <c r="F445" s="6"/>
      <c r="G445" s="6"/>
      <c r="H445" s="6"/>
      <c r="I445" s="6"/>
      <c r="J445" s="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185" t="str">
        <f t="shared" si="120"/>
        <v/>
      </c>
      <c r="W445" s="8"/>
      <c r="X445" s="6"/>
      <c r="Y445" s="336"/>
      <c r="Z445" s="6"/>
      <c r="AA445" s="6"/>
      <c r="AB445" s="6"/>
      <c r="AC445" s="261" t="str">
        <f t="shared" si="124"/>
        <v/>
      </c>
      <c r="AD445" s="28" t="str">
        <f t="shared" si="125"/>
        <v/>
      </c>
      <c r="AE445" s="26" t="str">
        <f>UPPER(IF($U445="","",IF(COUNTIF($AE$34:$AE444,$U445)&lt;1,$U445,"")))</f>
        <v/>
      </c>
      <c r="AF445" s="133" t="str">
        <f t="shared" si="126"/>
        <v/>
      </c>
      <c r="AG445" s="269"/>
      <c r="AH445" s="263" t="str">
        <f t="shared" si="127"/>
        <v/>
      </c>
      <c r="AI445" s="262" t="str">
        <f t="shared" si="128"/>
        <v/>
      </c>
      <c r="AK445" s="185"/>
      <c r="AL445" s="259" t="str">
        <f t="shared" si="129"/>
        <v/>
      </c>
      <c r="AM445" s="132" t="str">
        <f t="shared" si="119"/>
        <v/>
      </c>
      <c r="AN445" s="132" t="str">
        <f t="shared" si="130"/>
        <v/>
      </c>
      <c r="AO445" s="132" t="str">
        <f t="shared" si="131"/>
        <v/>
      </c>
      <c r="AP445" s="132" t="str">
        <f t="shared" si="132"/>
        <v/>
      </c>
      <c r="AQ445" s="132" t="str">
        <f t="shared" si="133"/>
        <v/>
      </c>
      <c r="AR445" s="135" t="str">
        <f t="shared" si="117"/>
        <v/>
      </c>
      <c r="AS445" s="135" t="str">
        <f t="shared" si="118"/>
        <v/>
      </c>
      <c r="AT445" s="135" t="str">
        <f t="shared" si="134"/>
        <v/>
      </c>
    </row>
    <row r="446" spans="1:46" s="260" customFormat="1" ht="13">
      <c r="A446" s="185" t="str">
        <f t="shared" si="121"/>
        <v/>
      </c>
      <c r="B446" s="258" t="str">
        <f t="shared" si="122"/>
        <v/>
      </c>
      <c r="C446" s="259"/>
      <c r="D446" s="185">
        <v>412</v>
      </c>
      <c r="E446" s="185" t="str">
        <f t="shared" si="123"/>
        <v/>
      </c>
      <c r="F446" s="6"/>
      <c r="G446" s="6"/>
      <c r="H446" s="6"/>
      <c r="I446" s="6"/>
      <c r="J446" s="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185" t="str">
        <f t="shared" si="120"/>
        <v/>
      </c>
      <c r="W446" s="8"/>
      <c r="X446" s="6"/>
      <c r="Y446" s="336"/>
      <c r="Z446" s="6"/>
      <c r="AA446" s="6"/>
      <c r="AB446" s="6"/>
      <c r="AC446" s="261" t="str">
        <f t="shared" si="124"/>
        <v/>
      </c>
      <c r="AD446" s="28" t="str">
        <f t="shared" si="125"/>
        <v/>
      </c>
      <c r="AE446" s="26" t="str">
        <f>UPPER(IF($U446="","",IF(COUNTIF($AE$34:$AE445,$U446)&lt;1,$U446,"")))</f>
        <v/>
      </c>
      <c r="AF446" s="133" t="str">
        <f t="shared" si="126"/>
        <v/>
      </c>
      <c r="AG446" s="269"/>
      <c r="AH446" s="263" t="str">
        <f t="shared" si="127"/>
        <v/>
      </c>
      <c r="AI446" s="262" t="str">
        <f t="shared" si="128"/>
        <v/>
      </c>
      <c r="AK446" s="185"/>
      <c r="AL446" s="259" t="str">
        <f t="shared" si="129"/>
        <v/>
      </c>
      <c r="AM446" s="132" t="str">
        <f t="shared" si="119"/>
        <v/>
      </c>
      <c r="AN446" s="132" t="str">
        <f t="shared" si="130"/>
        <v/>
      </c>
      <c r="AO446" s="132" t="str">
        <f t="shared" si="131"/>
        <v/>
      </c>
      <c r="AP446" s="132" t="str">
        <f t="shared" si="132"/>
        <v/>
      </c>
      <c r="AQ446" s="132" t="str">
        <f t="shared" si="133"/>
        <v/>
      </c>
      <c r="AR446" s="135" t="str">
        <f t="shared" si="117"/>
        <v/>
      </c>
      <c r="AS446" s="135" t="str">
        <f t="shared" si="118"/>
        <v/>
      </c>
      <c r="AT446" s="135" t="str">
        <f t="shared" si="134"/>
        <v/>
      </c>
    </row>
    <row r="447" spans="1:46" s="260" customFormat="1" ht="13">
      <c r="A447" s="185" t="str">
        <f t="shared" si="121"/>
        <v/>
      </c>
      <c r="B447" s="258" t="str">
        <f t="shared" si="122"/>
        <v/>
      </c>
      <c r="C447" s="259"/>
      <c r="D447" s="185">
        <v>413</v>
      </c>
      <c r="E447" s="185" t="str">
        <f t="shared" si="123"/>
        <v/>
      </c>
      <c r="F447" s="6"/>
      <c r="G447" s="6"/>
      <c r="H447" s="6"/>
      <c r="I447" s="6"/>
      <c r="J447" s="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185" t="str">
        <f t="shared" si="120"/>
        <v/>
      </c>
      <c r="W447" s="8"/>
      <c r="X447" s="6"/>
      <c r="Y447" s="336"/>
      <c r="Z447" s="6"/>
      <c r="AA447" s="6"/>
      <c r="AB447" s="6"/>
      <c r="AC447" s="261" t="str">
        <f t="shared" si="124"/>
        <v/>
      </c>
      <c r="AD447" s="28" t="str">
        <f t="shared" si="125"/>
        <v/>
      </c>
      <c r="AE447" s="26" t="str">
        <f>UPPER(IF($U447="","",IF(COUNTIF($AE$34:$AE446,$U447)&lt;1,$U447,"")))</f>
        <v/>
      </c>
      <c r="AF447" s="133" t="str">
        <f t="shared" si="126"/>
        <v/>
      </c>
      <c r="AG447" s="269"/>
      <c r="AH447" s="263" t="str">
        <f t="shared" si="127"/>
        <v/>
      </c>
      <c r="AI447" s="262" t="str">
        <f t="shared" si="128"/>
        <v/>
      </c>
      <c r="AK447" s="185"/>
      <c r="AL447" s="259" t="str">
        <f t="shared" si="129"/>
        <v/>
      </c>
      <c r="AM447" s="132" t="str">
        <f t="shared" si="119"/>
        <v/>
      </c>
      <c r="AN447" s="132" t="str">
        <f t="shared" si="130"/>
        <v/>
      </c>
      <c r="AO447" s="132" t="str">
        <f t="shared" si="131"/>
        <v/>
      </c>
      <c r="AP447" s="132" t="str">
        <f t="shared" si="132"/>
        <v/>
      </c>
      <c r="AQ447" s="132" t="str">
        <f t="shared" si="133"/>
        <v/>
      </c>
      <c r="AR447" s="135" t="str">
        <f t="shared" si="117"/>
        <v/>
      </c>
      <c r="AS447" s="135" t="str">
        <f t="shared" si="118"/>
        <v/>
      </c>
      <c r="AT447" s="135" t="str">
        <f t="shared" si="134"/>
        <v/>
      </c>
    </row>
    <row r="448" spans="1:46" s="260" customFormat="1" ht="13">
      <c r="A448" s="185" t="str">
        <f t="shared" si="121"/>
        <v/>
      </c>
      <c r="B448" s="258" t="str">
        <f t="shared" si="122"/>
        <v/>
      </c>
      <c r="C448" s="259"/>
      <c r="D448" s="185">
        <v>414</v>
      </c>
      <c r="E448" s="185" t="str">
        <f t="shared" si="123"/>
        <v/>
      </c>
      <c r="F448" s="6"/>
      <c r="G448" s="6"/>
      <c r="H448" s="6"/>
      <c r="I448" s="6"/>
      <c r="J448" s="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185" t="str">
        <f t="shared" si="120"/>
        <v/>
      </c>
      <c r="W448" s="8"/>
      <c r="X448" s="6"/>
      <c r="Y448" s="336"/>
      <c r="Z448" s="6"/>
      <c r="AA448" s="6"/>
      <c r="AB448" s="6"/>
      <c r="AC448" s="261" t="str">
        <f t="shared" si="124"/>
        <v/>
      </c>
      <c r="AD448" s="28" t="str">
        <f t="shared" si="125"/>
        <v/>
      </c>
      <c r="AE448" s="26" t="str">
        <f>UPPER(IF($U448="","",IF(COUNTIF($AE$34:$AE447,$U448)&lt;1,$U448,"")))</f>
        <v/>
      </c>
      <c r="AF448" s="133" t="str">
        <f t="shared" si="126"/>
        <v/>
      </c>
      <c r="AG448" s="269"/>
      <c r="AH448" s="263" t="str">
        <f t="shared" si="127"/>
        <v/>
      </c>
      <c r="AI448" s="262" t="str">
        <f t="shared" si="128"/>
        <v/>
      </c>
      <c r="AK448" s="185"/>
      <c r="AL448" s="259" t="str">
        <f t="shared" si="129"/>
        <v/>
      </c>
      <c r="AM448" s="132" t="str">
        <f t="shared" si="119"/>
        <v/>
      </c>
      <c r="AN448" s="132" t="str">
        <f t="shared" si="130"/>
        <v/>
      </c>
      <c r="AO448" s="132" t="str">
        <f t="shared" si="131"/>
        <v/>
      </c>
      <c r="AP448" s="132" t="str">
        <f t="shared" si="132"/>
        <v/>
      </c>
      <c r="AQ448" s="132" t="str">
        <f t="shared" si="133"/>
        <v/>
      </c>
      <c r="AR448" s="135" t="str">
        <f t="shared" si="117"/>
        <v/>
      </c>
      <c r="AS448" s="135" t="str">
        <f t="shared" si="118"/>
        <v/>
      </c>
      <c r="AT448" s="135" t="str">
        <f t="shared" si="134"/>
        <v/>
      </c>
    </row>
    <row r="449" spans="1:46" s="260" customFormat="1" ht="13">
      <c r="A449" s="185" t="str">
        <f t="shared" si="121"/>
        <v/>
      </c>
      <c r="B449" s="258" t="str">
        <f t="shared" si="122"/>
        <v/>
      </c>
      <c r="C449" s="259"/>
      <c r="D449" s="185">
        <v>415</v>
      </c>
      <c r="E449" s="185" t="str">
        <f t="shared" si="123"/>
        <v/>
      </c>
      <c r="F449" s="6"/>
      <c r="G449" s="6"/>
      <c r="H449" s="6"/>
      <c r="I449" s="6"/>
      <c r="J449" s="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185" t="str">
        <f t="shared" si="120"/>
        <v/>
      </c>
      <c r="W449" s="8"/>
      <c r="X449" s="6"/>
      <c r="Y449" s="336"/>
      <c r="Z449" s="6"/>
      <c r="AA449" s="6"/>
      <c r="AB449" s="6"/>
      <c r="AC449" s="261" t="str">
        <f t="shared" si="124"/>
        <v/>
      </c>
      <c r="AD449" s="28" t="str">
        <f t="shared" si="125"/>
        <v/>
      </c>
      <c r="AE449" s="26" t="str">
        <f>UPPER(IF($U449="","",IF(COUNTIF($AE$34:$AE448,$U449)&lt;1,$U449,"")))</f>
        <v/>
      </c>
      <c r="AF449" s="133" t="str">
        <f t="shared" si="126"/>
        <v/>
      </c>
      <c r="AG449" s="269"/>
      <c r="AH449" s="263" t="str">
        <f t="shared" si="127"/>
        <v/>
      </c>
      <c r="AI449" s="262" t="str">
        <f t="shared" si="128"/>
        <v/>
      </c>
      <c r="AK449" s="185"/>
      <c r="AL449" s="259" t="str">
        <f t="shared" si="129"/>
        <v/>
      </c>
      <c r="AM449" s="132" t="str">
        <f t="shared" si="119"/>
        <v/>
      </c>
      <c r="AN449" s="132" t="str">
        <f t="shared" si="130"/>
        <v/>
      </c>
      <c r="AO449" s="132" t="str">
        <f t="shared" si="131"/>
        <v/>
      </c>
      <c r="AP449" s="132" t="str">
        <f t="shared" si="132"/>
        <v/>
      </c>
      <c r="AQ449" s="132" t="str">
        <f t="shared" si="133"/>
        <v/>
      </c>
      <c r="AR449" s="135" t="str">
        <f t="shared" si="117"/>
        <v/>
      </c>
      <c r="AS449" s="135" t="str">
        <f t="shared" si="118"/>
        <v/>
      </c>
      <c r="AT449" s="135" t="str">
        <f t="shared" si="134"/>
        <v/>
      </c>
    </row>
    <row r="450" spans="1:46" s="260" customFormat="1" ht="13">
      <c r="A450" s="185" t="str">
        <f t="shared" si="121"/>
        <v/>
      </c>
      <c r="B450" s="258" t="str">
        <f t="shared" si="122"/>
        <v/>
      </c>
      <c r="C450" s="259"/>
      <c r="D450" s="185">
        <v>416</v>
      </c>
      <c r="E450" s="185" t="str">
        <f t="shared" si="123"/>
        <v/>
      </c>
      <c r="F450" s="6"/>
      <c r="G450" s="6"/>
      <c r="H450" s="6"/>
      <c r="I450" s="6"/>
      <c r="J450" s="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185" t="str">
        <f t="shared" si="120"/>
        <v/>
      </c>
      <c r="W450" s="8"/>
      <c r="X450" s="6"/>
      <c r="Y450" s="336"/>
      <c r="Z450" s="6"/>
      <c r="AA450" s="6"/>
      <c r="AB450" s="6"/>
      <c r="AC450" s="261" t="str">
        <f t="shared" si="124"/>
        <v/>
      </c>
      <c r="AD450" s="28" t="str">
        <f t="shared" si="125"/>
        <v/>
      </c>
      <c r="AE450" s="26" t="str">
        <f>UPPER(IF($U450="","",IF(COUNTIF($AE$34:$AE449,$U450)&lt;1,$U450,"")))</f>
        <v/>
      </c>
      <c r="AF450" s="133" t="str">
        <f t="shared" si="126"/>
        <v/>
      </c>
      <c r="AG450" s="269"/>
      <c r="AH450" s="263" t="str">
        <f t="shared" si="127"/>
        <v/>
      </c>
      <c r="AI450" s="262" t="str">
        <f t="shared" si="128"/>
        <v/>
      </c>
      <c r="AK450" s="185"/>
      <c r="AL450" s="259" t="str">
        <f t="shared" si="129"/>
        <v/>
      </c>
      <c r="AM450" s="132" t="str">
        <f t="shared" si="119"/>
        <v/>
      </c>
      <c r="AN450" s="132" t="str">
        <f t="shared" si="130"/>
        <v/>
      </c>
      <c r="AO450" s="132" t="str">
        <f t="shared" si="131"/>
        <v/>
      </c>
      <c r="AP450" s="132" t="str">
        <f t="shared" si="132"/>
        <v/>
      </c>
      <c r="AQ450" s="132" t="str">
        <f t="shared" si="133"/>
        <v/>
      </c>
      <c r="AR450" s="135" t="str">
        <f t="shared" si="117"/>
        <v/>
      </c>
      <c r="AS450" s="135" t="str">
        <f t="shared" si="118"/>
        <v/>
      </c>
      <c r="AT450" s="135" t="str">
        <f t="shared" si="134"/>
        <v/>
      </c>
    </row>
    <row r="451" spans="1:46" s="260" customFormat="1" ht="13">
      <c r="A451" s="185" t="str">
        <f t="shared" si="121"/>
        <v/>
      </c>
      <c r="B451" s="258" t="str">
        <f t="shared" si="122"/>
        <v/>
      </c>
      <c r="C451" s="259"/>
      <c r="D451" s="185">
        <v>417</v>
      </c>
      <c r="E451" s="185" t="str">
        <f t="shared" si="123"/>
        <v/>
      </c>
      <c r="F451" s="6"/>
      <c r="G451" s="6"/>
      <c r="H451" s="6"/>
      <c r="I451" s="6"/>
      <c r="J451" s="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185" t="str">
        <f t="shared" si="120"/>
        <v/>
      </c>
      <c r="W451" s="8"/>
      <c r="X451" s="6"/>
      <c r="Y451" s="336"/>
      <c r="Z451" s="6"/>
      <c r="AA451" s="6"/>
      <c r="AB451" s="6"/>
      <c r="AC451" s="261" t="str">
        <f t="shared" si="124"/>
        <v/>
      </c>
      <c r="AD451" s="28" t="str">
        <f t="shared" si="125"/>
        <v/>
      </c>
      <c r="AE451" s="26" t="str">
        <f>UPPER(IF($U451="","",IF(COUNTIF($AE$34:$AE450,$U451)&lt;1,$U451,"")))</f>
        <v/>
      </c>
      <c r="AF451" s="133" t="str">
        <f t="shared" si="126"/>
        <v/>
      </c>
      <c r="AG451" s="269"/>
      <c r="AH451" s="263" t="str">
        <f t="shared" si="127"/>
        <v/>
      </c>
      <c r="AI451" s="262" t="str">
        <f t="shared" si="128"/>
        <v/>
      </c>
      <c r="AK451" s="185"/>
      <c r="AL451" s="259" t="str">
        <f t="shared" si="129"/>
        <v/>
      </c>
      <c r="AM451" s="132" t="str">
        <f t="shared" si="119"/>
        <v/>
      </c>
      <c r="AN451" s="132" t="str">
        <f t="shared" si="130"/>
        <v/>
      </c>
      <c r="AO451" s="132" t="str">
        <f t="shared" si="131"/>
        <v/>
      </c>
      <c r="AP451" s="132" t="str">
        <f t="shared" si="132"/>
        <v/>
      </c>
      <c r="AQ451" s="132" t="str">
        <f t="shared" si="133"/>
        <v/>
      </c>
      <c r="AR451" s="135" t="str">
        <f t="shared" si="117"/>
        <v/>
      </c>
      <c r="AS451" s="135" t="str">
        <f t="shared" si="118"/>
        <v/>
      </c>
      <c r="AT451" s="135" t="str">
        <f t="shared" si="134"/>
        <v/>
      </c>
    </row>
    <row r="452" spans="1:46" s="260" customFormat="1" ht="13">
      <c r="A452" s="185" t="str">
        <f t="shared" si="121"/>
        <v/>
      </c>
      <c r="B452" s="258" t="str">
        <f t="shared" si="122"/>
        <v/>
      </c>
      <c r="C452" s="259"/>
      <c r="D452" s="185">
        <v>418</v>
      </c>
      <c r="E452" s="185" t="str">
        <f t="shared" si="123"/>
        <v/>
      </c>
      <c r="F452" s="6"/>
      <c r="G452" s="6"/>
      <c r="H452" s="6"/>
      <c r="I452" s="6"/>
      <c r="J452" s="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185" t="str">
        <f t="shared" si="120"/>
        <v/>
      </c>
      <c r="W452" s="8"/>
      <c r="X452" s="6"/>
      <c r="Y452" s="336"/>
      <c r="Z452" s="6"/>
      <c r="AA452" s="6"/>
      <c r="AB452" s="6"/>
      <c r="AC452" s="261" t="str">
        <f t="shared" si="124"/>
        <v/>
      </c>
      <c r="AD452" s="28" t="str">
        <f t="shared" si="125"/>
        <v/>
      </c>
      <c r="AE452" s="26" t="str">
        <f>UPPER(IF($U452="","",IF(COUNTIF($AE$34:$AE451,$U452)&lt;1,$U452,"")))</f>
        <v/>
      </c>
      <c r="AF452" s="133" t="str">
        <f t="shared" si="126"/>
        <v/>
      </c>
      <c r="AG452" s="269"/>
      <c r="AH452" s="263" t="str">
        <f t="shared" si="127"/>
        <v/>
      </c>
      <c r="AI452" s="262" t="str">
        <f t="shared" si="128"/>
        <v/>
      </c>
      <c r="AK452" s="185"/>
      <c r="AL452" s="259" t="str">
        <f t="shared" si="129"/>
        <v/>
      </c>
      <c r="AM452" s="132" t="str">
        <f t="shared" si="119"/>
        <v/>
      </c>
      <c r="AN452" s="132" t="str">
        <f t="shared" si="130"/>
        <v/>
      </c>
      <c r="AO452" s="132" t="str">
        <f t="shared" si="131"/>
        <v/>
      </c>
      <c r="AP452" s="132" t="str">
        <f t="shared" si="132"/>
        <v/>
      </c>
      <c r="AQ452" s="132" t="str">
        <f t="shared" si="133"/>
        <v/>
      </c>
      <c r="AR452" s="135" t="str">
        <f t="shared" si="117"/>
        <v/>
      </c>
      <c r="AS452" s="135" t="str">
        <f t="shared" si="118"/>
        <v/>
      </c>
      <c r="AT452" s="135" t="str">
        <f t="shared" si="134"/>
        <v/>
      </c>
    </row>
    <row r="453" spans="1:46" s="260" customFormat="1" ht="13">
      <c r="A453" s="185" t="str">
        <f t="shared" si="121"/>
        <v/>
      </c>
      <c r="B453" s="258" t="str">
        <f t="shared" si="122"/>
        <v/>
      </c>
      <c r="C453" s="259"/>
      <c r="D453" s="185">
        <v>419</v>
      </c>
      <c r="E453" s="185" t="str">
        <f t="shared" si="123"/>
        <v/>
      </c>
      <c r="F453" s="6"/>
      <c r="G453" s="6"/>
      <c r="H453" s="6"/>
      <c r="I453" s="6"/>
      <c r="J453" s="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185" t="str">
        <f t="shared" si="120"/>
        <v/>
      </c>
      <c r="W453" s="8"/>
      <c r="X453" s="6"/>
      <c r="Y453" s="336"/>
      <c r="Z453" s="6"/>
      <c r="AA453" s="6"/>
      <c r="AB453" s="6"/>
      <c r="AC453" s="261" t="str">
        <f t="shared" si="124"/>
        <v/>
      </c>
      <c r="AD453" s="28" t="str">
        <f t="shared" si="125"/>
        <v/>
      </c>
      <c r="AE453" s="26" t="str">
        <f>UPPER(IF($U453="","",IF(COUNTIF($AE$34:$AE452,$U453)&lt;1,$U453,"")))</f>
        <v/>
      </c>
      <c r="AF453" s="133" t="str">
        <f t="shared" si="126"/>
        <v/>
      </c>
      <c r="AG453" s="269"/>
      <c r="AH453" s="263" t="str">
        <f t="shared" si="127"/>
        <v/>
      </c>
      <c r="AI453" s="262" t="str">
        <f t="shared" si="128"/>
        <v/>
      </c>
      <c r="AK453" s="185"/>
      <c r="AL453" s="259" t="str">
        <f t="shared" si="129"/>
        <v/>
      </c>
      <c r="AM453" s="132" t="str">
        <f t="shared" si="119"/>
        <v/>
      </c>
      <c r="AN453" s="132" t="str">
        <f t="shared" si="130"/>
        <v/>
      </c>
      <c r="AO453" s="132" t="str">
        <f t="shared" si="131"/>
        <v/>
      </c>
      <c r="AP453" s="132" t="str">
        <f t="shared" si="132"/>
        <v/>
      </c>
      <c r="AQ453" s="132" t="str">
        <f t="shared" si="133"/>
        <v/>
      </c>
      <c r="AR453" s="135" t="str">
        <f t="shared" si="117"/>
        <v/>
      </c>
      <c r="AS453" s="135" t="str">
        <f t="shared" si="118"/>
        <v/>
      </c>
      <c r="AT453" s="135" t="str">
        <f t="shared" si="134"/>
        <v/>
      </c>
    </row>
    <row r="454" spans="1:46" s="260" customFormat="1" ht="13">
      <c r="A454" s="185" t="str">
        <f t="shared" si="121"/>
        <v/>
      </c>
      <c r="B454" s="258" t="str">
        <f t="shared" si="122"/>
        <v/>
      </c>
      <c r="C454" s="259"/>
      <c r="D454" s="185">
        <v>420</v>
      </c>
      <c r="E454" s="185" t="str">
        <f t="shared" si="123"/>
        <v/>
      </c>
      <c r="F454" s="6"/>
      <c r="G454" s="6"/>
      <c r="H454" s="6"/>
      <c r="I454" s="6"/>
      <c r="J454" s="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185" t="str">
        <f t="shared" si="120"/>
        <v/>
      </c>
      <c r="W454" s="8"/>
      <c r="X454" s="6"/>
      <c r="Y454" s="336"/>
      <c r="Z454" s="6"/>
      <c r="AA454" s="6"/>
      <c r="AB454" s="6"/>
      <c r="AC454" s="261" t="str">
        <f t="shared" si="124"/>
        <v/>
      </c>
      <c r="AD454" s="28" t="str">
        <f t="shared" si="125"/>
        <v/>
      </c>
      <c r="AE454" s="26" t="str">
        <f>UPPER(IF($U454="","",IF(COUNTIF($AE$34:$AE453,$U454)&lt;1,$U454,"")))</f>
        <v/>
      </c>
      <c r="AF454" s="133" t="str">
        <f t="shared" si="126"/>
        <v/>
      </c>
      <c r="AG454" s="269"/>
      <c r="AH454" s="263" t="str">
        <f t="shared" si="127"/>
        <v/>
      </c>
      <c r="AI454" s="262" t="str">
        <f t="shared" si="128"/>
        <v/>
      </c>
      <c r="AK454" s="185"/>
      <c r="AL454" s="259" t="str">
        <f t="shared" si="129"/>
        <v/>
      </c>
      <c r="AM454" s="132" t="str">
        <f t="shared" si="119"/>
        <v/>
      </c>
      <c r="AN454" s="132" t="str">
        <f t="shared" si="130"/>
        <v/>
      </c>
      <c r="AO454" s="132" t="str">
        <f t="shared" si="131"/>
        <v/>
      </c>
      <c r="AP454" s="132" t="str">
        <f t="shared" si="132"/>
        <v/>
      </c>
      <c r="AQ454" s="132" t="str">
        <f t="shared" si="133"/>
        <v/>
      </c>
      <c r="AR454" s="135" t="str">
        <f t="shared" si="117"/>
        <v/>
      </c>
      <c r="AS454" s="135" t="str">
        <f t="shared" si="118"/>
        <v/>
      </c>
      <c r="AT454" s="135" t="str">
        <f t="shared" si="134"/>
        <v/>
      </c>
    </row>
    <row r="455" spans="1:46" s="260" customFormat="1" ht="13">
      <c r="A455" s="185" t="str">
        <f t="shared" si="121"/>
        <v/>
      </c>
      <c r="B455" s="258" t="str">
        <f t="shared" si="122"/>
        <v/>
      </c>
      <c r="C455" s="259"/>
      <c r="D455" s="185">
        <v>421</v>
      </c>
      <c r="E455" s="185" t="str">
        <f t="shared" si="123"/>
        <v/>
      </c>
      <c r="F455" s="6"/>
      <c r="G455" s="6"/>
      <c r="H455" s="6"/>
      <c r="I455" s="6"/>
      <c r="J455" s="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185" t="str">
        <f t="shared" si="120"/>
        <v/>
      </c>
      <c r="W455" s="8"/>
      <c r="X455" s="6"/>
      <c r="Y455" s="336"/>
      <c r="Z455" s="6"/>
      <c r="AA455" s="6"/>
      <c r="AB455" s="6"/>
      <c r="AC455" s="261" t="str">
        <f t="shared" si="124"/>
        <v/>
      </c>
      <c r="AD455" s="28" t="str">
        <f t="shared" si="125"/>
        <v/>
      </c>
      <c r="AE455" s="26" t="str">
        <f>UPPER(IF($U455="","",IF(COUNTIF($AE$34:$AE454,$U455)&lt;1,$U455,"")))</f>
        <v/>
      </c>
      <c r="AF455" s="133" t="str">
        <f t="shared" si="126"/>
        <v/>
      </c>
      <c r="AG455" s="269"/>
      <c r="AH455" s="263" t="str">
        <f t="shared" si="127"/>
        <v/>
      </c>
      <c r="AI455" s="262" t="str">
        <f t="shared" si="128"/>
        <v/>
      </c>
      <c r="AK455" s="185"/>
      <c r="AL455" s="259" t="str">
        <f t="shared" si="129"/>
        <v/>
      </c>
      <c r="AM455" s="132" t="str">
        <f t="shared" si="119"/>
        <v/>
      </c>
      <c r="AN455" s="132" t="str">
        <f t="shared" si="130"/>
        <v/>
      </c>
      <c r="AO455" s="132" t="str">
        <f t="shared" si="131"/>
        <v/>
      </c>
      <c r="AP455" s="132" t="str">
        <f t="shared" si="132"/>
        <v/>
      </c>
      <c r="AQ455" s="132" t="str">
        <f t="shared" si="133"/>
        <v/>
      </c>
      <c r="AR455" s="135" t="str">
        <f t="shared" si="117"/>
        <v/>
      </c>
      <c r="AS455" s="135" t="str">
        <f t="shared" si="118"/>
        <v/>
      </c>
      <c r="AT455" s="135" t="str">
        <f t="shared" si="134"/>
        <v/>
      </c>
    </row>
    <row r="456" spans="1:46" s="260" customFormat="1" ht="13">
      <c r="A456" s="185" t="str">
        <f t="shared" si="121"/>
        <v/>
      </c>
      <c r="B456" s="258" t="str">
        <f t="shared" si="122"/>
        <v/>
      </c>
      <c r="C456" s="259"/>
      <c r="D456" s="185">
        <v>422</v>
      </c>
      <c r="E456" s="185" t="str">
        <f t="shared" si="123"/>
        <v/>
      </c>
      <c r="F456" s="6"/>
      <c r="G456" s="6"/>
      <c r="H456" s="6"/>
      <c r="I456" s="6"/>
      <c r="J456" s="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185" t="str">
        <f t="shared" si="120"/>
        <v/>
      </c>
      <c r="W456" s="8"/>
      <c r="X456" s="6"/>
      <c r="Y456" s="336"/>
      <c r="Z456" s="6"/>
      <c r="AA456" s="6"/>
      <c r="AB456" s="6"/>
      <c r="AC456" s="261" t="str">
        <f t="shared" si="124"/>
        <v/>
      </c>
      <c r="AD456" s="28" t="str">
        <f t="shared" si="125"/>
        <v/>
      </c>
      <c r="AE456" s="26" t="str">
        <f>UPPER(IF($U456="","",IF(COUNTIF($AE$34:$AE455,$U456)&lt;1,$U456,"")))</f>
        <v/>
      </c>
      <c r="AF456" s="133" t="str">
        <f t="shared" si="126"/>
        <v/>
      </c>
      <c r="AG456" s="269"/>
      <c r="AH456" s="263" t="str">
        <f t="shared" si="127"/>
        <v/>
      </c>
      <c r="AI456" s="262" t="str">
        <f t="shared" si="128"/>
        <v/>
      </c>
      <c r="AK456" s="185"/>
      <c r="AL456" s="259" t="str">
        <f t="shared" si="129"/>
        <v/>
      </c>
      <c r="AM456" s="132" t="str">
        <f t="shared" si="119"/>
        <v/>
      </c>
      <c r="AN456" s="132" t="str">
        <f t="shared" si="130"/>
        <v/>
      </c>
      <c r="AO456" s="132" t="str">
        <f t="shared" si="131"/>
        <v/>
      </c>
      <c r="AP456" s="132" t="str">
        <f t="shared" si="132"/>
        <v/>
      </c>
      <c r="AQ456" s="132" t="str">
        <f t="shared" si="133"/>
        <v/>
      </c>
      <c r="AR456" s="135" t="str">
        <f t="shared" si="117"/>
        <v/>
      </c>
      <c r="AS456" s="135" t="str">
        <f t="shared" si="118"/>
        <v/>
      </c>
      <c r="AT456" s="135" t="str">
        <f t="shared" si="134"/>
        <v/>
      </c>
    </row>
    <row r="457" spans="1:46" s="260" customFormat="1" ht="13">
      <c r="A457" s="185" t="str">
        <f t="shared" si="121"/>
        <v/>
      </c>
      <c r="B457" s="258" t="str">
        <f t="shared" si="122"/>
        <v/>
      </c>
      <c r="C457" s="259"/>
      <c r="D457" s="185">
        <v>423</v>
      </c>
      <c r="E457" s="185" t="str">
        <f t="shared" si="123"/>
        <v/>
      </c>
      <c r="F457" s="6"/>
      <c r="G457" s="6"/>
      <c r="H457" s="6"/>
      <c r="I457" s="6"/>
      <c r="J457" s="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185" t="str">
        <f t="shared" si="120"/>
        <v/>
      </c>
      <c r="W457" s="8"/>
      <c r="X457" s="6"/>
      <c r="Y457" s="336"/>
      <c r="Z457" s="6"/>
      <c r="AA457" s="6"/>
      <c r="AB457" s="6"/>
      <c r="AC457" s="261" t="str">
        <f t="shared" si="124"/>
        <v/>
      </c>
      <c r="AD457" s="28" t="str">
        <f t="shared" si="125"/>
        <v/>
      </c>
      <c r="AE457" s="26" t="str">
        <f>UPPER(IF($U457="","",IF(COUNTIF($AE$34:$AE456,$U457)&lt;1,$U457,"")))</f>
        <v/>
      </c>
      <c r="AF457" s="133" t="str">
        <f t="shared" si="126"/>
        <v/>
      </c>
      <c r="AG457" s="269"/>
      <c r="AH457" s="263" t="str">
        <f t="shared" si="127"/>
        <v/>
      </c>
      <c r="AI457" s="262" t="str">
        <f t="shared" si="128"/>
        <v/>
      </c>
      <c r="AK457" s="185"/>
      <c r="AL457" s="259" t="str">
        <f t="shared" si="129"/>
        <v/>
      </c>
      <c r="AM457" s="132" t="str">
        <f t="shared" si="119"/>
        <v/>
      </c>
      <c r="AN457" s="132" t="str">
        <f t="shared" si="130"/>
        <v/>
      </c>
      <c r="AO457" s="132" t="str">
        <f t="shared" si="131"/>
        <v/>
      </c>
      <c r="AP457" s="132" t="str">
        <f t="shared" si="132"/>
        <v/>
      </c>
      <c r="AQ457" s="132" t="str">
        <f t="shared" si="133"/>
        <v/>
      </c>
      <c r="AR457" s="135" t="str">
        <f t="shared" ref="AR457:AR520" si="135">IF(Z457="","",UPPER(Z457))</f>
        <v/>
      </c>
      <c r="AS457" s="135" t="str">
        <f t="shared" ref="AS457:AS520" si="136">IF(AA457="","",UPPER(AA457))</f>
        <v/>
      </c>
      <c r="AT457" s="135" t="str">
        <f t="shared" si="134"/>
        <v/>
      </c>
    </row>
    <row r="458" spans="1:46" s="260" customFormat="1" ht="13">
      <c r="A458" s="185" t="str">
        <f t="shared" si="121"/>
        <v/>
      </c>
      <c r="B458" s="258" t="str">
        <f t="shared" si="122"/>
        <v/>
      </c>
      <c r="C458" s="259"/>
      <c r="D458" s="185">
        <v>424</v>
      </c>
      <c r="E458" s="185" t="str">
        <f t="shared" si="123"/>
        <v/>
      </c>
      <c r="F458" s="6"/>
      <c r="G458" s="6"/>
      <c r="H458" s="6"/>
      <c r="I458" s="6"/>
      <c r="J458" s="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185" t="str">
        <f t="shared" si="120"/>
        <v/>
      </c>
      <c r="W458" s="8"/>
      <c r="X458" s="6"/>
      <c r="Y458" s="336"/>
      <c r="Z458" s="6"/>
      <c r="AA458" s="6"/>
      <c r="AB458" s="6"/>
      <c r="AC458" s="261" t="str">
        <f t="shared" si="124"/>
        <v/>
      </c>
      <c r="AD458" s="28" t="str">
        <f t="shared" si="125"/>
        <v/>
      </c>
      <c r="AE458" s="26" t="str">
        <f>UPPER(IF($U458="","",IF(COUNTIF($AE$34:$AE457,$U458)&lt;1,$U458,"")))</f>
        <v/>
      </c>
      <c r="AF458" s="133" t="str">
        <f t="shared" si="126"/>
        <v/>
      </c>
      <c r="AG458" s="269"/>
      <c r="AH458" s="263" t="str">
        <f t="shared" si="127"/>
        <v/>
      </c>
      <c r="AI458" s="262" t="str">
        <f t="shared" si="128"/>
        <v/>
      </c>
      <c r="AK458" s="185"/>
      <c r="AL458" s="259" t="str">
        <f t="shared" si="129"/>
        <v/>
      </c>
      <c r="AM458" s="132" t="str">
        <f t="shared" si="119"/>
        <v/>
      </c>
      <c r="AN458" s="132" t="str">
        <f t="shared" si="130"/>
        <v/>
      </c>
      <c r="AO458" s="132" t="str">
        <f t="shared" si="131"/>
        <v/>
      </c>
      <c r="AP458" s="132" t="str">
        <f t="shared" si="132"/>
        <v/>
      </c>
      <c r="AQ458" s="132" t="str">
        <f t="shared" si="133"/>
        <v/>
      </c>
      <c r="AR458" s="135" t="str">
        <f t="shared" si="135"/>
        <v/>
      </c>
      <c r="AS458" s="135" t="str">
        <f t="shared" si="136"/>
        <v/>
      </c>
      <c r="AT458" s="135" t="str">
        <f t="shared" si="134"/>
        <v/>
      </c>
    </row>
    <row r="459" spans="1:46" s="260" customFormat="1" ht="13">
      <c r="A459" s="185" t="str">
        <f t="shared" si="121"/>
        <v/>
      </c>
      <c r="B459" s="258" t="str">
        <f t="shared" si="122"/>
        <v/>
      </c>
      <c r="C459" s="259"/>
      <c r="D459" s="185">
        <v>425</v>
      </c>
      <c r="E459" s="185" t="str">
        <f t="shared" si="123"/>
        <v/>
      </c>
      <c r="F459" s="6"/>
      <c r="G459" s="6"/>
      <c r="H459" s="6"/>
      <c r="I459" s="6"/>
      <c r="J459" s="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185" t="str">
        <f t="shared" si="120"/>
        <v/>
      </c>
      <c r="W459" s="8"/>
      <c r="X459" s="6"/>
      <c r="Y459" s="336"/>
      <c r="Z459" s="6"/>
      <c r="AA459" s="6"/>
      <c r="AB459" s="6"/>
      <c r="AC459" s="261" t="str">
        <f t="shared" si="124"/>
        <v/>
      </c>
      <c r="AD459" s="28" t="str">
        <f t="shared" si="125"/>
        <v/>
      </c>
      <c r="AE459" s="26" t="str">
        <f>UPPER(IF($U459="","",IF(COUNTIF($AE$34:$AE458,$U459)&lt;1,$U459,"")))</f>
        <v/>
      </c>
      <c r="AF459" s="133" t="str">
        <f t="shared" si="126"/>
        <v/>
      </c>
      <c r="AG459" s="269"/>
      <c r="AH459" s="263" t="str">
        <f t="shared" si="127"/>
        <v/>
      </c>
      <c r="AI459" s="262" t="str">
        <f t="shared" si="128"/>
        <v/>
      </c>
      <c r="AK459" s="185"/>
      <c r="AL459" s="259" t="str">
        <f t="shared" si="129"/>
        <v/>
      </c>
      <c r="AM459" s="132" t="str">
        <f t="shared" ref="AM459:AM522" si="137">E459</f>
        <v/>
      </c>
      <c r="AN459" s="132" t="str">
        <f t="shared" si="130"/>
        <v/>
      </c>
      <c r="AO459" s="132" t="str">
        <f t="shared" si="131"/>
        <v/>
      </c>
      <c r="AP459" s="132" t="str">
        <f t="shared" si="132"/>
        <v/>
      </c>
      <c r="AQ459" s="132" t="str">
        <f t="shared" si="133"/>
        <v/>
      </c>
      <c r="AR459" s="135" t="str">
        <f t="shared" si="135"/>
        <v/>
      </c>
      <c r="AS459" s="135" t="str">
        <f t="shared" si="136"/>
        <v/>
      </c>
      <c r="AT459" s="135" t="str">
        <f t="shared" si="134"/>
        <v/>
      </c>
    </row>
    <row r="460" spans="1:46" s="260" customFormat="1" ht="13">
      <c r="A460" s="185" t="str">
        <f t="shared" si="121"/>
        <v/>
      </c>
      <c r="B460" s="258" t="str">
        <f t="shared" si="122"/>
        <v/>
      </c>
      <c r="C460" s="259"/>
      <c r="D460" s="185">
        <v>426</v>
      </c>
      <c r="E460" s="185" t="str">
        <f t="shared" si="123"/>
        <v/>
      </c>
      <c r="F460" s="6"/>
      <c r="G460" s="6"/>
      <c r="H460" s="6"/>
      <c r="I460" s="6"/>
      <c r="J460" s="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185" t="str">
        <f t="shared" si="120"/>
        <v/>
      </c>
      <c r="W460" s="8"/>
      <c r="X460" s="6"/>
      <c r="Y460" s="336"/>
      <c r="Z460" s="6"/>
      <c r="AA460" s="6"/>
      <c r="AB460" s="6"/>
      <c r="AC460" s="261" t="str">
        <f t="shared" si="124"/>
        <v/>
      </c>
      <c r="AD460" s="28" t="str">
        <f t="shared" si="125"/>
        <v/>
      </c>
      <c r="AE460" s="26" t="str">
        <f>UPPER(IF($U460="","",IF(COUNTIF($AE$34:$AE459,$U460)&lt;1,$U460,"")))</f>
        <v/>
      </c>
      <c r="AF460" s="133" t="str">
        <f t="shared" si="126"/>
        <v/>
      </c>
      <c r="AG460" s="269"/>
      <c r="AH460" s="263" t="str">
        <f t="shared" si="127"/>
        <v/>
      </c>
      <c r="AI460" s="262" t="str">
        <f t="shared" si="128"/>
        <v/>
      </c>
      <c r="AK460" s="185"/>
      <c r="AL460" s="259" t="str">
        <f t="shared" si="129"/>
        <v/>
      </c>
      <c r="AM460" s="132" t="str">
        <f t="shared" si="137"/>
        <v/>
      </c>
      <c r="AN460" s="132" t="str">
        <f t="shared" si="130"/>
        <v/>
      </c>
      <c r="AO460" s="132" t="str">
        <f t="shared" si="131"/>
        <v/>
      </c>
      <c r="AP460" s="132" t="str">
        <f t="shared" si="132"/>
        <v/>
      </c>
      <c r="AQ460" s="132" t="str">
        <f t="shared" si="133"/>
        <v/>
      </c>
      <c r="AR460" s="135" t="str">
        <f t="shared" si="135"/>
        <v/>
      </c>
      <c r="AS460" s="135" t="str">
        <f t="shared" si="136"/>
        <v/>
      </c>
      <c r="AT460" s="135" t="str">
        <f t="shared" si="134"/>
        <v/>
      </c>
    </row>
    <row r="461" spans="1:46" s="260" customFormat="1" ht="13">
      <c r="A461" s="185" t="str">
        <f t="shared" si="121"/>
        <v/>
      </c>
      <c r="B461" s="258" t="str">
        <f t="shared" si="122"/>
        <v/>
      </c>
      <c r="C461" s="259"/>
      <c r="D461" s="185">
        <v>427</v>
      </c>
      <c r="E461" s="185" t="str">
        <f t="shared" si="123"/>
        <v/>
      </c>
      <c r="F461" s="6"/>
      <c r="G461" s="6"/>
      <c r="H461" s="6"/>
      <c r="I461" s="6"/>
      <c r="J461" s="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185" t="str">
        <f t="shared" si="120"/>
        <v/>
      </c>
      <c r="W461" s="8"/>
      <c r="X461" s="6"/>
      <c r="Y461" s="336"/>
      <c r="Z461" s="6"/>
      <c r="AA461" s="6"/>
      <c r="AB461" s="6"/>
      <c r="AC461" s="261" t="str">
        <f t="shared" si="124"/>
        <v/>
      </c>
      <c r="AD461" s="28" t="str">
        <f t="shared" si="125"/>
        <v/>
      </c>
      <c r="AE461" s="26" t="str">
        <f>UPPER(IF($U461="","",IF(COUNTIF($AE$34:$AE460,$U461)&lt;1,$U461,"")))</f>
        <v/>
      </c>
      <c r="AF461" s="133" t="str">
        <f t="shared" si="126"/>
        <v/>
      </c>
      <c r="AG461" s="269"/>
      <c r="AH461" s="263" t="str">
        <f t="shared" si="127"/>
        <v/>
      </c>
      <c r="AI461" s="262" t="str">
        <f t="shared" si="128"/>
        <v/>
      </c>
      <c r="AK461" s="185"/>
      <c r="AL461" s="259" t="str">
        <f t="shared" si="129"/>
        <v/>
      </c>
      <c r="AM461" s="132" t="str">
        <f t="shared" si="137"/>
        <v/>
      </c>
      <c r="AN461" s="132" t="str">
        <f t="shared" si="130"/>
        <v/>
      </c>
      <c r="AO461" s="132" t="str">
        <f t="shared" si="131"/>
        <v/>
      </c>
      <c r="AP461" s="132" t="str">
        <f t="shared" si="132"/>
        <v/>
      </c>
      <c r="AQ461" s="132" t="str">
        <f t="shared" si="133"/>
        <v/>
      </c>
      <c r="AR461" s="135" t="str">
        <f t="shared" si="135"/>
        <v/>
      </c>
      <c r="AS461" s="135" t="str">
        <f t="shared" si="136"/>
        <v/>
      </c>
      <c r="AT461" s="135" t="str">
        <f t="shared" si="134"/>
        <v/>
      </c>
    </row>
    <row r="462" spans="1:46" s="260" customFormat="1" ht="13">
      <c r="A462" s="185" t="str">
        <f t="shared" si="121"/>
        <v/>
      </c>
      <c r="B462" s="258" t="str">
        <f t="shared" si="122"/>
        <v/>
      </c>
      <c r="C462" s="259"/>
      <c r="D462" s="185">
        <v>428</v>
      </c>
      <c r="E462" s="185" t="str">
        <f t="shared" si="123"/>
        <v/>
      </c>
      <c r="F462" s="6"/>
      <c r="G462" s="6"/>
      <c r="H462" s="6"/>
      <c r="I462" s="6"/>
      <c r="J462" s="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185" t="str">
        <f t="shared" si="120"/>
        <v/>
      </c>
      <c r="W462" s="8"/>
      <c r="X462" s="6"/>
      <c r="Y462" s="336"/>
      <c r="Z462" s="6"/>
      <c r="AA462" s="6"/>
      <c r="AB462" s="6"/>
      <c r="AC462" s="261" t="str">
        <f t="shared" si="124"/>
        <v/>
      </c>
      <c r="AD462" s="28" t="str">
        <f t="shared" si="125"/>
        <v/>
      </c>
      <c r="AE462" s="26" t="str">
        <f>UPPER(IF($U462="","",IF(COUNTIF($AE$34:$AE461,$U462)&lt;1,$U462,"")))</f>
        <v/>
      </c>
      <c r="AF462" s="133" t="str">
        <f t="shared" si="126"/>
        <v/>
      </c>
      <c r="AG462" s="269"/>
      <c r="AH462" s="263" t="str">
        <f t="shared" si="127"/>
        <v/>
      </c>
      <c r="AI462" s="262" t="str">
        <f t="shared" si="128"/>
        <v/>
      </c>
      <c r="AK462" s="185"/>
      <c r="AL462" s="259" t="str">
        <f t="shared" si="129"/>
        <v/>
      </c>
      <c r="AM462" s="132" t="str">
        <f t="shared" si="137"/>
        <v/>
      </c>
      <c r="AN462" s="132" t="str">
        <f t="shared" si="130"/>
        <v/>
      </c>
      <c r="AO462" s="132" t="str">
        <f t="shared" si="131"/>
        <v/>
      </c>
      <c r="AP462" s="132" t="str">
        <f t="shared" si="132"/>
        <v/>
      </c>
      <c r="AQ462" s="132" t="str">
        <f t="shared" si="133"/>
        <v/>
      </c>
      <c r="AR462" s="135" t="str">
        <f t="shared" si="135"/>
        <v/>
      </c>
      <c r="AS462" s="135" t="str">
        <f t="shared" si="136"/>
        <v/>
      </c>
      <c r="AT462" s="135" t="str">
        <f t="shared" si="134"/>
        <v/>
      </c>
    </row>
    <row r="463" spans="1:46" s="260" customFormat="1" ht="13">
      <c r="A463" s="185" t="str">
        <f t="shared" si="121"/>
        <v/>
      </c>
      <c r="B463" s="258" t="str">
        <f t="shared" si="122"/>
        <v/>
      </c>
      <c r="C463" s="259"/>
      <c r="D463" s="185">
        <v>429</v>
      </c>
      <c r="E463" s="185" t="str">
        <f t="shared" si="123"/>
        <v/>
      </c>
      <c r="F463" s="6"/>
      <c r="G463" s="6"/>
      <c r="H463" s="6"/>
      <c r="I463" s="6"/>
      <c r="J463" s="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185" t="str">
        <f t="shared" si="120"/>
        <v/>
      </c>
      <c r="W463" s="8"/>
      <c r="X463" s="6"/>
      <c r="Y463" s="336"/>
      <c r="Z463" s="6"/>
      <c r="AA463" s="6"/>
      <c r="AB463" s="6"/>
      <c r="AC463" s="261" t="str">
        <f t="shared" si="124"/>
        <v/>
      </c>
      <c r="AD463" s="28" t="str">
        <f t="shared" si="125"/>
        <v/>
      </c>
      <c r="AE463" s="26" t="str">
        <f>UPPER(IF($U463="","",IF(COUNTIF($AE$34:$AE462,$U463)&lt;1,$U463,"")))</f>
        <v/>
      </c>
      <c r="AF463" s="133" t="str">
        <f t="shared" si="126"/>
        <v/>
      </c>
      <c r="AG463" s="269"/>
      <c r="AH463" s="263" t="str">
        <f t="shared" si="127"/>
        <v/>
      </c>
      <c r="AI463" s="262" t="str">
        <f t="shared" si="128"/>
        <v/>
      </c>
      <c r="AK463" s="185"/>
      <c r="AL463" s="259" t="str">
        <f t="shared" si="129"/>
        <v/>
      </c>
      <c r="AM463" s="132" t="str">
        <f t="shared" si="137"/>
        <v/>
      </c>
      <c r="AN463" s="132" t="str">
        <f t="shared" si="130"/>
        <v/>
      </c>
      <c r="AO463" s="132" t="str">
        <f t="shared" si="131"/>
        <v/>
      </c>
      <c r="AP463" s="132" t="str">
        <f t="shared" si="132"/>
        <v/>
      </c>
      <c r="AQ463" s="132" t="str">
        <f t="shared" si="133"/>
        <v/>
      </c>
      <c r="AR463" s="135" t="str">
        <f t="shared" si="135"/>
        <v/>
      </c>
      <c r="AS463" s="135" t="str">
        <f t="shared" si="136"/>
        <v/>
      </c>
      <c r="AT463" s="135" t="str">
        <f t="shared" si="134"/>
        <v/>
      </c>
    </row>
    <row r="464" spans="1:46" s="260" customFormat="1" ht="13">
      <c r="A464" s="185" t="str">
        <f t="shared" si="121"/>
        <v/>
      </c>
      <c r="B464" s="258" t="str">
        <f t="shared" si="122"/>
        <v/>
      </c>
      <c r="C464" s="259"/>
      <c r="D464" s="185">
        <v>430</v>
      </c>
      <c r="E464" s="185" t="str">
        <f t="shared" si="123"/>
        <v/>
      </c>
      <c r="F464" s="6"/>
      <c r="G464" s="6"/>
      <c r="H464" s="6"/>
      <c r="I464" s="6"/>
      <c r="J464" s="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185" t="str">
        <f t="shared" si="120"/>
        <v/>
      </c>
      <c r="W464" s="8"/>
      <c r="X464" s="6"/>
      <c r="Y464" s="336"/>
      <c r="Z464" s="6"/>
      <c r="AA464" s="6"/>
      <c r="AB464" s="6"/>
      <c r="AC464" s="261" t="str">
        <f t="shared" si="124"/>
        <v/>
      </c>
      <c r="AD464" s="28" t="str">
        <f t="shared" si="125"/>
        <v/>
      </c>
      <c r="AE464" s="26" t="str">
        <f>UPPER(IF($U464="","",IF(COUNTIF($AE$34:$AE463,$U464)&lt;1,$U464,"")))</f>
        <v/>
      </c>
      <c r="AF464" s="133" t="str">
        <f t="shared" si="126"/>
        <v/>
      </c>
      <c r="AG464" s="269"/>
      <c r="AH464" s="263" t="str">
        <f t="shared" si="127"/>
        <v/>
      </c>
      <c r="AI464" s="262" t="str">
        <f t="shared" si="128"/>
        <v/>
      </c>
      <c r="AK464" s="185"/>
      <c r="AL464" s="259" t="str">
        <f t="shared" si="129"/>
        <v/>
      </c>
      <c r="AM464" s="132" t="str">
        <f t="shared" si="137"/>
        <v/>
      </c>
      <c r="AN464" s="132" t="str">
        <f t="shared" si="130"/>
        <v/>
      </c>
      <c r="AO464" s="132" t="str">
        <f t="shared" si="131"/>
        <v/>
      </c>
      <c r="AP464" s="132" t="str">
        <f t="shared" si="132"/>
        <v/>
      </c>
      <c r="AQ464" s="132" t="str">
        <f t="shared" si="133"/>
        <v/>
      </c>
      <c r="AR464" s="135" t="str">
        <f t="shared" si="135"/>
        <v/>
      </c>
      <c r="AS464" s="135" t="str">
        <f t="shared" si="136"/>
        <v/>
      </c>
      <c r="AT464" s="135" t="str">
        <f t="shared" si="134"/>
        <v/>
      </c>
    </row>
    <row r="465" spans="1:46" s="260" customFormat="1" ht="13">
      <c r="A465" s="185" t="str">
        <f t="shared" si="121"/>
        <v/>
      </c>
      <c r="B465" s="258" t="str">
        <f t="shared" si="122"/>
        <v/>
      </c>
      <c r="C465" s="259"/>
      <c r="D465" s="185">
        <v>431</v>
      </c>
      <c r="E465" s="185" t="str">
        <f t="shared" si="123"/>
        <v/>
      </c>
      <c r="F465" s="6"/>
      <c r="G465" s="6"/>
      <c r="H465" s="6"/>
      <c r="I465" s="6"/>
      <c r="J465" s="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185" t="str">
        <f t="shared" si="120"/>
        <v/>
      </c>
      <c r="W465" s="8"/>
      <c r="X465" s="6"/>
      <c r="Y465" s="336"/>
      <c r="Z465" s="6"/>
      <c r="AA465" s="6"/>
      <c r="AB465" s="6"/>
      <c r="AC465" s="261" t="str">
        <f t="shared" si="124"/>
        <v/>
      </c>
      <c r="AD465" s="28" t="str">
        <f t="shared" si="125"/>
        <v/>
      </c>
      <c r="AE465" s="26" t="str">
        <f>UPPER(IF($U465="","",IF(COUNTIF($AE$34:$AE464,$U465)&lt;1,$U465,"")))</f>
        <v/>
      </c>
      <c r="AF465" s="133" t="str">
        <f t="shared" si="126"/>
        <v/>
      </c>
      <c r="AG465" s="269"/>
      <c r="AH465" s="263" t="str">
        <f t="shared" si="127"/>
        <v/>
      </c>
      <c r="AI465" s="262" t="str">
        <f t="shared" si="128"/>
        <v/>
      </c>
      <c r="AK465" s="185"/>
      <c r="AL465" s="259" t="str">
        <f t="shared" si="129"/>
        <v/>
      </c>
      <c r="AM465" s="132" t="str">
        <f t="shared" si="137"/>
        <v/>
      </c>
      <c r="AN465" s="132" t="str">
        <f t="shared" si="130"/>
        <v/>
      </c>
      <c r="AO465" s="132" t="str">
        <f t="shared" si="131"/>
        <v/>
      </c>
      <c r="AP465" s="132" t="str">
        <f t="shared" si="132"/>
        <v/>
      </c>
      <c r="AQ465" s="132" t="str">
        <f t="shared" si="133"/>
        <v/>
      </c>
      <c r="AR465" s="135" t="str">
        <f t="shared" si="135"/>
        <v/>
      </c>
      <c r="AS465" s="135" t="str">
        <f t="shared" si="136"/>
        <v/>
      </c>
      <c r="AT465" s="135" t="str">
        <f t="shared" si="134"/>
        <v/>
      </c>
    </row>
    <row r="466" spans="1:46" s="260" customFormat="1" ht="13">
      <c r="A466" s="185" t="str">
        <f t="shared" si="121"/>
        <v/>
      </c>
      <c r="B466" s="258" t="str">
        <f t="shared" si="122"/>
        <v/>
      </c>
      <c r="C466" s="259"/>
      <c r="D466" s="185">
        <v>432</v>
      </c>
      <c r="E466" s="185" t="str">
        <f t="shared" si="123"/>
        <v/>
      </c>
      <c r="F466" s="6"/>
      <c r="G466" s="6"/>
      <c r="H466" s="6"/>
      <c r="I466" s="6"/>
      <c r="J466" s="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185" t="str">
        <f t="shared" si="120"/>
        <v/>
      </c>
      <c r="W466" s="8"/>
      <c r="X466" s="6"/>
      <c r="Y466" s="336"/>
      <c r="Z466" s="6"/>
      <c r="AA466" s="6"/>
      <c r="AB466" s="6"/>
      <c r="AC466" s="261" t="str">
        <f t="shared" si="124"/>
        <v/>
      </c>
      <c r="AD466" s="28" t="str">
        <f t="shared" si="125"/>
        <v/>
      </c>
      <c r="AE466" s="26" t="str">
        <f>UPPER(IF($U466="","",IF(COUNTIF($AE$34:$AE465,$U466)&lt;1,$U466,"")))</f>
        <v/>
      </c>
      <c r="AF466" s="133" t="str">
        <f t="shared" si="126"/>
        <v/>
      </c>
      <c r="AG466" s="269"/>
      <c r="AH466" s="263" t="str">
        <f t="shared" si="127"/>
        <v/>
      </c>
      <c r="AI466" s="262" t="str">
        <f t="shared" si="128"/>
        <v/>
      </c>
      <c r="AK466" s="185"/>
      <c r="AL466" s="259" t="str">
        <f t="shared" si="129"/>
        <v/>
      </c>
      <c r="AM466" s="132" t="str">
        <f t="shared" si="137"/>
        <v/>
      </c>
      <c r="AN466" s="132" t="str">
        <f t="shared" si="130"/>
        <v/>
      </c>
      <c r="AO466" s="132" t="str">
        <f t="shared" si="131"/>
        <v/>
      </c>
      <c r="AP466" s="132" t="str">
        <f t="shared" si="132"/>
        <v/>
      </c>
      <c r="AQ466" s="132" t="str">
        <f t="shared" si="133"/>
        <v/>
      </c>
      <c r="AR466" s="135" t="str">
        <f t="shared" si="135"/>
        <v/>
      </c>
      <c r="AS466" s="135" t="str">
        <f t="shared" si="136"/>
        <v/>
      </c>
      <c r="AT466" s="135" t="str">
        <f t="shared" si="134"/>
        <v/>
      </c>
    </row>
    <row r="467" spans="1:46" s="260" customFormat="1" ht="13">
      <c r="A467" s="185" t="str">
        <f t="shared" si="121"/>
        <v/>
      </c>
      <c r="B467" s="258" t="str">
        <f t="shared" si="122"/>
        <v/>
      </c>
      <c r="C467" s="259"/>
      <c r="D467" s="185">
        <v>433</v>
      </c>
      <c r="E467" s="185" t="str">
        <f t="shared" si="123"/>
        <v/>
      </c>
      <c r="F467" s="6"/>
      <c r="G467" s="6"/>
      <c r="H467" s="6"/>
      <c r="I467" s="6"/>
      <c r="J467" s="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185" t="str">
        <f t="shared" ref="V467:V530" si="138">IF(U467="","",IF(COUNTIF(U$35:U$1035,$U467)&lt;4,"每隊最少4人",IF(COUNTIF(U$35:U$1035,U467)&gt;6,"每隊最多6人",COUNTIF(U$35:U$1035,U467))))</f>
        <v/>
      </c>
      <c r="W467" s="8"/>
      <c r="X467" s="6"/>
      <c r="Y467" s="336"/>
      <c r="Z467" s="6"/>
      <c r="AA467" s="6"/>
      <c r="AB467" s="6"/>
      <c r="AC467" s="261" t="str">
        <f t="shared" si="124"/>
        <v/>
      </c>
      <c r="AD467" s="28" t="str">
        <f t="shared" si="125"/>
        <v/>
      </c>
      <c r="AE467" s="26" t="str">
        <f>UPPER(IF($U467="","",IF(COUNTIF($AE$34:$AE466,$U467)&lt;1,$U467,"")))</f>
        <v/>
      </c>
      <c r="AF467" s="133" t="str">
        <f t="shared" si="126"/>
        <v/>
      </c>
      <c r="AG467" s="269"/>
      <c r="AH467" s="263" t="str">
        <f t="shared" si="127"/>
        <v/>
      </c>
      <c r="AI467" s="262" t="str">
        <f t="shared" si="128"/>
        <v/>
      </c>
      <c r="AK467" s="185"/>
      <c r="AL467" s="259" t="str">
        <f t="shared" si="129"/>
        <v/>
      </c>
      <c r="AM467" s="132" t="str">
        <f t="shared" si="137"/>
        <v/>
      </c>
      <c r="AN467" s="132" t="str">
        <f t="shared" si="130"/>
        <v/>
      </c>
      <c r="AO467" s="132" t="str">
        <f t="shared" si="131"/>
        <v/>
      </c>
      <c r="AP467" s="132" t="str">
        <f t="shared" si="132"/>
        <v/>
      </c>
      <c r="AQ467" s="132" t="str">
        <f t="shared" si="133"/>
        <v/>
      </c>
      <c r="AR467" s="135" t="str">
        <f t="shared" si="135"/>
        <v/>
      </c>
      <c r="AS467" s="135" t="str">
        <f t="shared" si="136"/>
        <v/>
      </c>
      <c r="AT467" s="135" t="str">
        <f t="shared" si="134"/>
        <v/>
      </c>
    </row>
    <row r="468" spans="1:46" s="260" customFormat="1" ht="13">
      <c r="A468" s="185" t="str">
        <f t="shared" si="121"/>
        <v/>
      </c>
      <c r="B468" s="258" t="str">
        <f t="shared" si="122"/>
        <v/>
      </c>
      <c r="C468" s="259"/>
      <c r="D468" s="185">
        <v>434</v>
      </c>
      <c r="E468" s="185" t="str">
        <f t="shared" si="123"/>
        <v/>
      </c>
      <c r="F468" s="6"/>
      <c r="G468" s="6"/>
      <c r="H468" s="6"/>
      <c r="I468" s="6"/>
      <c r="J468" s="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185" t="str">
        <f t="shared" si="138"/>
        <v/>
      </c>
      <c r="W468" s="8"/>
      <c r="X468" s="6"/>
      <c r="Y468" s="336"/>
      <c r="Z468" s="6"/>
      <c r="AA468" s="6"/>
      <c r="AB468" s="6"/>
      <c r="AC468" s="261" t="str">
        <f t="shared" si="124"/>
        <v/>
      </c>
      <c r="AD468" s="28" t="str">
        <f t="shared" si="125"/>
        <v/>
      </c>
      <c r="AE468" s="26" t="str">
        <f>UPPER(IF($U468="","",IF(COUNTIF($AE$34:$AE467,$U468)&lt;1,$U468,"")))</f>
        <v/>
      </c>
      <c r="AF468" s="133" t="str">
        <f t="shared" si="126"/>
        <v/>
      </c>
      <c r="AG468" s="269"/>
      <c r="AH468" s="263" t="str">
        <f t="shared" si="127"/>
        <v/>
      </c>
      <c r="AI468" s="262" t="str">
        <f t="shared" si="128"/>
        <v/>
      </c>
      <c r="AK468" s="185"/>
      <c r="AL468" s="259" t="str">
        <f t="shared" si="129"/>
        <v/>
      </c>
      <c r="AM468" s="132" t="str">
        <f t="shared" si="137"/>
        <v/>
      </c>
      <c r="AN468" s="132" t="str">
        <f t="shared" si="130"/>
        <v/>
      </c>
      <c r="AO468" s="132" t="str">
        <f t="shared" si="131"/>
        <v/>
      </c>
      <c r="AP468" s="132" t="str">
        <f t="shared" si="132"/>
        <v/>
      </c>
      <c r="AQ468" s="132" t="str">
        <f t="shared" si="133"/>
        <v/>
      </c>
      <c r="AR468" s="135" t="str">
        <f t="shared" si="135"/>
        <v/>
      </c>
      <c r="AS468" s="135" t="str">
        <f t="shared" si="136"/>
        <v/>
      </c>
      <c r="AT468" s="135" t="str">
        <f t="shared" si="134"/>
        <v/>
      </c>
    </row>
    <row r="469" spans="1:46" s="260" customFormat="1" ht="13">
      <c r="A469" s="185" t="str">
        <f t="shared" si="121"/>
        <v/>
      </c>
      <c r="B469" s="258" t="str">
        <f t="shared" si="122"/>
        <v/>
      </c>
      <c r="C469" s="259"/>
      <c r="D469" s="185">
        <v>435</v>
      </c>
      <c r="E469" s="185" t="str">
        <f t="shared" si="123"/>
        <v/>
      </c>
      <c r="F469" s="6"/>
      <c r="G469" s="6"/>
      <c r="H469" s="6"/>
      <c r="I469" s="6"/>
      <c r="J469" s="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185" t="str">
        <f t="shared" si="138"/>
        <v/>
      </c>
      <c r="W469" s="8"/>
      <c r="X469" s="6"/>
      <c r="Y469" s="336"/>
      <c r="Z469" s="6"/>
      <c r="AA469" s="6"/>
      <c r="AB469" s="6"/>
      <c r="AC469" s="261" t="str">
        <f t="shared" si="124"/>
        <v/>
      </c>
      <c r="AD469" s="28" t="str">
        <f t="shared" si="125"/>
        <v/>
      </c>
      <c r="AE469" s="26" t="str">
        <f>UPPER(IF($U469="","",IF(COUNTIF($AE$34:$AE468,$U469)&lt;1,$U469,"")))</f>
        <v/>
      </c>
      <c r="AF469" s="133" t="str">
        <f t="shared" si="126"/>
        <v/>
      </c>
      <c r="AG469" s="269"/>
      <c r="AH469" s="263" t="str">
        <f t="shared" si="127"/>
        <v/>
      </c>
      <c r="AI469" s="262" t="str">
        <f t="shared" si="128"/>
        <v/>
      </c>
      <c r="AK469" s="185"/>
      <c r="AL469" s="259" t="str">
        <f t="shared" si="129"/>
        <v/>
      </c>
      <c r="AM469" s="132" t="str">
        <f t="shared" si="137"/>
        <v/>
      </c>
      <c r="AN469" s="132" t="str">
        <f t="shared" si="130"/>
        <v/>
      </c>
      <c r="AO469" s="132" t="str">
        <f t="shared" si="131"/>
        <v/>
      </c>
      <c r="AP469" s="132" t="str">
        <f t="shared" si="132"/>
        <v/>
      </c>
      <c r="AQ469" s="132" t="str">
        <f t="shared" si="133"/>
        <v/>
      </c>
      <c r="AR469" s="135" t="str">
        <f t="shared" si="135"/>
        <v/>
      </c>
      <c r="AS469" s="135" t="str">
        <f t="shared" si="136"/>
        <v/>
      </c>
      <c r="AT469" s="135" t="str">
        <f t="shared" si="134"/>
        <v/>
      </c>
    </row>
    <row r="470" spans="1:46" s="260" customFormat="1" ht="13">
      <c r="A470" s="185" t="str">
        <f t="shared" si="121"/>
        <v/>
      </c>
      <c r="B470" s="258" t="str">
        <f t="shared" si="122"/>
        <v/>
      </c>
      <c r="C470" s="259"/>
      <c r="D470" s="185">
        <v>436</v>
      </c>
      <c r="E470" s="185" t="str">
        <f t="shared" si="123"/>
        <v/>
      </c>
      <c r="F470" s="6"/>
      <c r="G470" s="6"/>
      <c r="H470" s="6"/>
      <c r="I470" s="6"/>
      <c r="J470" s="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185" t="str">
        <f t="shared" si="138"/>
        <v/>
      </c>
      <c r="W470" s="8"/>
      <c r="X470" s="6"/>
      <c r="Y470" s="336"/>
      <c r="Z470" s="6"/>
      <c r="AA470" s="6"/>
      <c r="AB470" s="6"/>
      <c r="AC470" s="261" t="str">
        <f t="shared" si="124"/>
        <v/>
      </c>
      <c r="AD470" s="28" t="str">
        <f t="shared" si="125"/>
        <v/>
      </c>
      <c r="AE470" s="26" t="str">
        <f>UPPER(IF($U470="","",IF(COUNTIF($AE$34:$AE469,$U470)&lt;1,$U470,"")))</f>
        <v/>
      </c>
      <c r="AF470" s="133" t="str">
        <f t="shared" si="126"/>
        <v/>
      </c>
      <c r="AG470" s="269"/>
      <c r="AH470" s="263" t="str">
        <f t="shared" si="127"/>
        <v/>
      </c>
      <c r="AI470" s="262" t="str">
        <f t="shared" si="128"/>
        <v/>
      </c>
      <c r="AK470" s="185"/>
      <c r="AL470" s="259" t="str">
        <f t="shared" si="129"/>
        <v/>
      </c>
      <c r="AM470" s="132" t="str">
        <f t="shared" si="137"/>
        <v/>
      </c>
      <c r="AN470" s="132" t="str">
        <f t="shared" si="130"/>
        <v/>
      </c>
      <c r="AO470" s="132" t="str">
        <f t="shared" si="131"/>
        <v/>
      </c>
      <c r="AP470" s="132" t="str">
        <f t="shared" si="132"/>
        <v/>
      </c>
      <c r="AQ470" s="132" t="str">
        <f t="shared" si="133"/>
        <v/>
      </c>
      <c r="AR470" s="135" t="str">
        <f t="shared" si="135"/>
        <v/>
      </c>
      <c r="AS470" s="135" t="str">
        <f t="shared" si="136"/>
        <v/>
      </c>
      <c r="AT470" s="135" t="str">
        <f t="shared" si="134"/>
        <v/>
      </c>
    </row>
    <row r="471" spans="1:46" s="260" customFormat="1" ht="13">
      <c r="A471" s="185" t="str">
        <f t="shared" si="121"/>
        <v/>
      </c>
      <c r="B471" s="258" t="str">
        <f t="shared" si="122"/>
        <v/>
      </c>
      <c r="C471" s="259"/>
      <c r="D471" s="185">
        <v>437</v>
      </c>
      <c r="E471" s="185" t="str">
        <f t="shared" si="123"/>
        <v/>
      </c>
      <c r="F471" s="6"/>
      <c r="G471" s="6"/>
      <c r="H471" s="6"/>
      <c r="I471" s="6"/>
      <c r="J471" s="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185" t="str">
        <f t="shared" si="138"/>
        <v/>
      </c>
      <c r="W471" s="8"/>
      <c r="X471" s="6"/>
      <c r="Y471" s="336"/>
      <c r="Z471" s="6"/>
      <c r="AA471" s="6"/>
      <c r="AB471" s="6"/>
      <c r="AC471" s="261" t="str">
        <f t="shared" si="124"/>
        <v/>
      </c>
      <c r="AD471" s="28" t="str">
        <f t="shared" si="125"/>
        <v/>
      </c>
      <c r="AE471" s="26" t="str">
        <f>UPPER(IF($U471="","",IF(COUNTIF($AE$34:$AE470,$U471)&lt;1,$U471,"")))</f>
        <v/>
      </c>
      <c r="AF471" s="133" t="str">
        <f t="shared" si="126"/>
        <v/>
      </c>
      <c r="AG471" s="269"/>
      <c r="AH471" s="263" t="str">
        <f t="shared" si="127"/>
        <v/>
      </c>
      <c r="AI471" s="262" t="str">
        <f t="shared" si="128"/>
        <v/>
      </c>
      <c r="AK471" s="185"/>
      <c r="AL471" s="259" t="str">
        <f t="shared" si="129"/>
        <v/>
      </c>
      <c r="AM471" s="132" t="str">
        <f t="shared" si="137"/>
        <v/>
      </c>
      <c r="AN471" s="132" t="str">
        <f t="shared" si="130"/>
        <v/>
      </c>
      <c r="AO471" s="132" t="str">
        <f t="shared" si="131"/>
        <v/>
      </c>
      <c r="AP471" s="132" t="str">
        <f t="shared" si="132"/>
        <v/>
      </c>
      <c r="AQ471" s="132" t="str">
        <f t="shared" si="133"/>
        <v/>
      </c>
      <c r="AR471" s="135" t="str">
        <f t="shared" si="135"/>
        <v/>
      </c>
      <c r="AS471" s="135" t="str">
        <f t="shared" si="136"/>
        <v/>
      </c>
      <c r="AT471" s="135" t="str">
        <f t="shared" si="134"/>
        <v/>
      </c>
    </row>
    <row r="472" spans="1:46" s="260" customFormat="1" ht="13">
      <c r="A472" s="185" t="str">
        <f t="shared" si="121"/>
        <v/>
      </c>
      <c r="B472" s="258" t="str">
        <f t="shared" si="122"/>
        <v/>
      </c>
      <c r="C472" s="259"/>
      <c r="D472" s="185">
        <v>438</v>
      </c>
      <c r="E472" s="185" t="str">
        <f t="shared" si="123"/>
        <v/>
      </c>
      <c r="F472" s="6"/>
      <c r="G472" s="6"/>
      <c r="H472" s="6"/>
      <c r="I472" s="6"/>
      <c r="J472" s="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185" t="str">
        <f t="shared" si="138"/>
        <v/>
      </c>
      <c r="W472" s="8"/>
      <c r="X472" s="6"/>
      <c r="Y472" s="336"/>
      <c r="Z472" s="6"/>
      <c r="AA472" s="6"/>
      <c r="AB472" s="6"/>
      <c r="AC472" s="261" t="str">
        <f t="shared" si="124"/>
        <v/>
      </c>
      <c r="AD472" s="28" t="str">
        <f t="shared" si="125"/>
        <v/>
      </c>
      <c r="AE472" s="26" t="str">
        <f>UPPER(IF($U472="","",IF(COUNTIF($AE$34:$AE471,$U472)&lt;1,$U472,"")))</f>
        <v/>
      </c>
      <c r="AF472" s="133" t="str">
        <f t="shared" si="126"/>
        <v/>
      </c>
      <c r="AG472" s="269"/>
      <c r="AH472" s="263" t="str">
        <f t="shared" si="127"/>
        <v/>
      </c>
      <c r="AI472" s="262" t="str">
        <f t="shared" si="128"/>
        <v/>
      </c>
      <c r="AK472" s="185"/>
      <c r="AL472" s="259" t="str">
        <f t="shared" si="129"/>
        <v/>
      </c>
      <c r="AM472" s="132" t="str">
        <f t="shared" si="137"/>
        <v/>
      </c>
      <c r="AN472" s="132" t="str">
        <f t="shared" si="130"/>
        <v/>
      </c>
      <c r="AO472" s="132" t="str">
        <f t="shared" si="131"/>
        <v/>
      </c>
      <c r="AP472" s="132" t="str">
        <f t="shared" si="132"/>
        <v/>
      </c>
      <c r="AQ472" s="132" t="str">
        <f t="shared" si="133"/>
        <v/>
      </c>
      <c r="AR472" s="135" t="str">
        <f t="shared" si="135"/>
        <v/>
      </c>
      <c r="AS472" s="135" t="str">
        <f t="shared" si="136"/>
        <v/>
      </c>
      <c r="AT472" s="135" t="str">
        <f t="shared" si="134"/>
        <v/>
      </c>
    </row>
    <row r="473" spans="1:46" s="260" customFormat="1" ht="13">
      <c r="A473" s="185" t="str">
        <f t="shared" si="121"/>
        <v/>
      </c>
      <c r="B473" s="258" t="str">
        <f t="shared" si="122"/>
        <v/>
      </c>
      <c r="C473" s="259"/>
      <c r="D473" s="185">
        <v>439</v>
      </c>
      <c r="E473" s="185" t="str">
        <f t="shared" si="123"/>
        <v/>
      </c>
      <c r="F473" s="6"/>
      <c r="G473" s="6"/>
      <c r="H473" s="6"/>
      <c r="I473" s="6"/>
      <c r="J473" s="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185" t="str">
        <f t="shared" si="138"/>
        <v/>
      </c>
      <c r="W473" s="8"/>
      <c r="X473" s="6"/>
      <c r="Y473" s="336"/>
      <c r="Z473" s="6"/>
      <c r="AA473" s="6"/>
      <c r="AB473" s="6"/>
      <c r="AC473" s="261" t="str">
        <f t="shared" si="124"/>
        <v/>
      </c>
      <c r="AD473" s="28" t="str">
        <f t="shared" si="125"/>
        <v/>
      </c>
      <c r="AE473" s="26" t="str">
        <f>UPPER(IF($U473="","",IF(COUNTIF($AE$34:$AE472,$U473)&lt;1,$U473,"")))</f>
        <v/>
      </c>
      <c r="AF473" s="133" t="str">
        <f t="shared" si="126"/>
        <v/>
      </c>
      <c r="AG473" s="269"/>
      <c r="AH473" s="263" t="str">
        <f t="shared" si="127"/>
        <v/>
      </c>
      <c r="AI473" s="262" t="str">
        <f t="shared" si="128"/>
        <v/>
      </c>
      <c r="AK473" s="185"/>
      <c r="AL473" s="259" t="str">
        <f t="shared" si="129"/>
        <v/>
      </c>
      <c r="AM473" s="132" t="str">
        <f t="shared" si="137"/>
        <v/>
      </c>
      <c r="AN473" s="132" t="str">
        <f t="shared" si="130"/>
        <v/>
      </c>
      <c r="AO473" s="132" t="str">
        <f t="shared" si="131"/>
        <v/>
      </c>
      <c r="AP473" s="132" t="str">
        <f t="shared" si="132"/>
        <v/>
      </c>
      <c r="AQ473" s="132" t="str">
        <f t="shared" si="133"/>
        <v/>
      </c>
      <c r="AR473" s="135" t="str">
        <f t="shared" si="135"/>
        <v/>
      </c>
      <c r="AS473" s="135" t="str">
        <f t="shared" si="136"/>
        <v/>
      </c>
      <c r="AT473" s="135" t="str">
        <f t="shared" si="134"/>
        <v/>
      </c>
    </row>
    <row r="474" spans="1:46" s="260" customFormat="1" ht="13">
      <c r="A474" s="185" t="str">
        <f t="shared" si="121"/>
        <v/>
      </c>
      <c r="B474" s="258" t="str">
        <f t="shared" si="122"/>
        <v/>
      </c>
      <c r="C474" s="259"/>
      <c r="D474" s="185">
        <v>440</v>
      </c>
      <c r="E474" s="185" t="str">
        <f t="shared" si="123"/>
        <v/>
      </c>
      <c r="F474" s="6"/>
      <c r="G474" s="6"/>
      <c r="H474" s="6"/>
      <c r="I474" s="6"/>
      <c r="J474" s="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185" t="str">
        <f t="shared" si="138"/>
        <v/>
      </c>
      <c r="W474" s="8"/>
      <c r="X474" s="6"/>
      <c r="Y474" s="336"/>
      <c r="Z474" s="6"/>
      <c r="AA474" s="6"/>
      <c r="AB474" s="6"/>
      <c r="AC474" s="261" t="str">
        <f t="shared" si="124"/>
        <v/>
      </c>
      <c r="AD474" s="28" t="str">
        <f t="shared" si="125"/>
        <v/>
      </c>
      <c r="AE474" s="26" t="str">
        <f>UPPER(IF($U474="","",IF(COUNTIF($AE$34:$AE473,$U474)&lt;1,$U474,"")))</f>
        <v/>
      </c>
      <c r="AF474" s="133" t="str">
        <f t="shared" si="126"/>
        <v/>
      </c>
      <c r="AG474" s="269"/>
      <c r="AH474" s="263" t="str">
        <f t="shared" si="127"/>
        <v/>
      </c>
      <c r="AI474" s="262" t="str">
        <f t="shared" si="128"/>
        <v/>
      </c>
      <c r="AK474" s="185"/>
      <c r="AL474" s="259" t="str">
        <f t="shared" si="129"/>
        <v/>
      </c>
      <c r="AM474" s="132" t="str">
        <f t="shared" si="137"/>
        <v/>
      </c>
      <c r="AN474" s="132" t="str">
        <f t="shared" si="130"/>
        <v/>
      </c>
      <c r="AO474" s="132" t="str">
        <f t="shared" si="131"/>
        <v/>
      </c>
      <c r="AP474" s="132" t="str">
        <f t="shared" si="132"/>
        <v/>
      </c>
      <c r="AQ474" s="132" t="str">
        <f t="shared" si="133"/>
        <v/>
      </c>
      <c r="AR474" s="135" t="str">
        <f t="shared" si="135"/>
        <v/>
      </c>
      <c r="AS474" s="135" t="str">
        <f t="shared" si="136"/>
        <v/>
      </c>
      <c r="AT474" s="135" t="str">
        <f t="shared" si="134"/>
        <v/>
      </c>
    </row>
    <row r="475" spans="1:46" s="260" customFormat="1" ht="13">
      <c r="A475" s="185" t="str">
        <f t="shared" si="121"/>
        <v/>
      </c>
      <c r="B475" s="258" t="str">
        <f t="shared" si="122"/>
        <v/>
      </c>
      <c r="C475" s="259"/>
      <c r="D475" s="185">
        <v>441</v>
      </c>
      <c r="E475" s="185" t="str">
        <f t="shared" si="123"/>
        <v/>
      </c>
      <c r="F475" s="6"/>
      <c r="G475" s="6"/>
      <c r="H475" s="6"/>
      <c r="I475" s="6"/>
      <c r="J475" s="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185" t="str">
        <f t="shared" si="138"/>
        <v/>
      </c>
      <c r="W475" s="8"/>
      <c r="X475" s="6"/>
      <c r="Y475" s="336"/>
      <c r="Z475" s="6"/>
      <c r="AA475" s="6"/>
      <c r="AB475" s="6"/>
      <c r="AC475" s="261" t="str">
        <f t="shared" si="124"/>
        <v/>
      </c>
      <c r="AD475" s="28" t="str">
        <f t="shared" si="125"/>
        <v/>
      </c>
      <c r="AE475" s="26" t="str">
        <f>UPPER(IF($U475="","",IF(COUNTIF($AE$34:$AE474,$U475)&lt;1,$U475,"")))</f>
        <v/>
      </c>
      <c r="AF475" s="133" t="str">
        <f t="shared" si="126"/>
        <v/>
      </c>
      <c r="AG475" s="269"/>
      <c r="AH475" s="263" t="str">
        <f t="shared" si="127"/>
        <v/>
      </c>
      <c r="AI475" s="262" t="str">
        <f t="shared" si="128"/>
        <v/>
      </c>
      <c r="AK475" s="185"/>
      <c r="AL475" s="259" t="str">
        <f t="shared" si="129"/>
        <v/>
      </c>
      <c r="AM475" s="132" t="str">
        <f t="shared" si="137"/>
        <v/>
      </c>
      <c r="AN475" s="132" t="str">
        <f t="shared" si="130"/>
        <v/>
      </c>
      <c r="AO475" s="132" t="str">
        <f t="shared" si="131"/>
        <v/>
      </c>
      <c r="AP475" s="132" t="str">
        <f t="shared" si="132"/>
        <v/>
      </c>
      <c r="AQ475" s="132" t="str">
        <f t="shared" si="133"/>
        <v/>
      </c>
      <c r="AR475" s="135" t="str">
        <f t="shared" si="135"/>
        <v/>
      </c>
      <c r="AS475" s="135" t="str">
        <f t="shared" si="136"/>
        <v/>
      </c>
      <c r="AT475" s="135" t="str">
        <f t="shared" si="134"/>
        <v/>
      </c>
    </row>
    <row r="476" spans="1:46" s="260" customFormat="1" ht="13">
      <c r="A476" s="185" t="str">
        <f t="shared" si="121"/>
        <v/>
      </c>
      <c r="B476" s="258" t="str">
        <f t="shared" si="122"/>
        <v/>
      </c>
      <c r="C476" s="259"/>
      <c r="D476" s="185">
        <v>442</v>
      </c>
      <c r="E476" s="185" t="str">
        <f t="shared" si="123"/>
        <v/>
      </c>
      <c r="F476" s="6"/>
      <c r="G476" s="6"/>
      <c r="H476" s="6"/>
      <c r="I476" s="6"/>
      <c r="J476" s="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185" t="str">
        <f t="shared" si="138"/>
        <v/>
      </c>
      <c r="W476" s="8"/>
      <c r="X476" s="6"/>
      <c r="Y476" s="336"/>
      <c r="Z476" s="6"/>
      <c r="AA476" s="6"/>
      <c r="AB476" s="6"/>
      <c r="AC476" s="261" t="str">
        <f t="shared" si="124"/>
        <v/>
      </c>
      <c r="AD476" s="28" t="str">
        <f t="shared" si="125"/>
        <v/>
      </c>
      <c r="AE476" s="26" t="str">
        <f>UPPER(IF($U476="","",IF(COUNTIF($AE$34:$AE475,$U476)&lt;1,$U476,"")))</f>
        <v/>
      </c>
      <c r="AF476" s="133" t="str">
        <f t="shared" si="126"/>
        <v/>
      </c>
      <c r="AG476" s="269"/>
      <c r="AH476" s="263" t="str">
        <f t="shared" si="127"/>
        <v/>
      </c>
      <c r="AI476" s="262" t="str">
        <f t="shared" si="128"/>
        <v/>
      </c>
      <c r="AK476" s="185"/>
      <c r="AL476" s="259" t="str">
        <f t="shared" si="129"/>
        <v/>
      </c>
      <c r="AM476" s="132" t="str">
        <f t="shared" si="137"/>
        <v/>
      </c>
      <c r="AN476" s="132" t="str">
        <f t="shared" si="130"/>
        <v/>
      </c>
      <c r="AO476" s="132" t="str">
        <f t="shared" si="131"/>
        <v/>
      </c>
      <c r="AP476" s="132" t="str">
        <f t="shared" si="132"/>
        <v/>
      </c>
      <c r="AQ476" s="132" t="str">
        <f t="shared" si="133"/>
        <v/>
      </c>
      <c r="AR476" s="135" t="str">
        <f t="shared" si="135"/>
        <v/>
      </c>
      <c r="AS476" s="135" t="str">
        <f t="shared" si="136"/>
        <v/>
      </c>
      <c r="AT476" s="135" t="str">
        <f t="shared" si="134"/>
        <v/>
      </c>
    </row>
    <row r="477" spans="1:46" s="260" customFormat="1" ht="13">
      <c r="A477" s="185" t="str">
        <f t="shared" si="121"/>
        <v/>
      </c>
      <c r="B477" s="258" t="str">
        <f t="shared" si="122"/>
        <v/>
      </c>
      <c r="C477" s="259"/>
      <c r="D477" s="185">
        <v>443</v>
      </c>
      <c r="E477" s="185" t="str">
        <f t="shared" si="123"/>
        <v/>
      </c>
      <c r="F477" s="6"/>
      <c r="G477" s="6"/>
      <c r="H477" s="6"/>
      <c r="I477" s="6"/>
      <c r="J477" s="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185" t="str">
        <f t="shared" si="138"/>
        <v/>
      </c>
      <c r="W477" s="8"/>
      <c r="X477" s="6"/>
      <c r="Y477" s="336"/>
      <c r="Z477" s="6"/>
      <c r="AA477" s="6"/>
      <c r="AB477" s="6"/>
      <c r="AC477" s="261" t="str">
        <f t="shared" si="124"/>
        <v/>
      </c>
      <c r="AD477" s="28" t="str">
        <f t="shared" si="125"/>
        <v/>
      </c>
      <c r="AE477" s="26" t="str">
        <f>UPPER(IF($U477="","",IF(COUNTIF($AE$34:$AE476,$U477)&lt;1,$U477,"")))</f>
        <v/>
      </c>
      <c r="AF477" s="133" t="str">
        <f t="shared" si="126"/>
        <v/>
      </c>
      <c r="AG477" s="269"/>
      <c r="AH477" s="263" t="str">
        <f t="shared" si="127"/>
        <v/>
      </c>
      <c r="AI477" s="262" t="str">
        <f t="shared" si="128"/>
        <v/>
      </c>
      <c r="AK477" s="185"/>
      <c r="AL477" s="259" t="str">
        <f t="shared" si="129"/>
        <v/>
      </c>
      <c r="AM477" s="132" t="str">
        <f t="shared" si="137"/>
        <v/>
      </c>
      <c r="AN477" s="132" t="str">
        <f t="shared" si="130"/>
        <v/>
      </c>
      <c r="AO477" s="132" t="str">
        <f t="shared" si="131"/>
        <v/>
      </c>
      <c r="AP477" s="132" t="str">
        <f t="shared" si="132"/>
        <v/>
      </c>
      <c r="AQ477" s="132" t="str">
        <f t="shared" si="133"/>
        <v/>
      </c>
      <c r="AR477" s="135" t="str">
        <f t="shared" si="135"/>
        <v/>
      </c>
      <c r="AS477" s="135" t="str">
        <f t="shared" si="136"/>
        <v/>
      </c>
      <c r="AT477" s="135" t="str">
        <f t="shared" si="134"/>
        <v/>
      </c>
    </row>
    <row r="478" spans="1:46" s="260" customFormat="1" ht="13">
      <c r="A478" s="185" t="str">
        <f t="shared" si="121"/>
        <v/>
      </c>
      <c r="B478" s="258" t="str">
        <f t="shared" si="122"/>
        <v/>
      </c>
      <c r="C478" s="259"/>
      <c r="D478" s="185">
        <v>444</v>
      </c>
      <c r="E478" s="185" t="str">
        <f t="shared" si="123"/>
        <v/>
      </c>
      <c r="F478" s="6"/>
      <c r="G478" s="6"/>
      <c r="H478" s="6"/>
      <c r="I478" s="6"/>
      <c r="J478" s="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185" t="str">
        <f t="shared" si="138"/>
        <v/>
      </c>
      <c r="W478" s="8"/>
      <c r="X478" s="6"/>
      <c r="Y478" s="336"/>
      <c r="Z478" s="6"/>
      <c r="AA478" s="6"/>
      <c r="AB478" s="6"/>
      <c r="AC478" s="261" t="str">
        <f t="shared" si="124"/>
        <v/>
      </c>
      <c r="AD478" s="28" t="str">
        <f t="shared" si="125"/>
        <v/>
      </c>
      <c r="AE478" s="26" t="str">
        <f>UPPER(IF($U478="","",IF(COUNTIF($AE$34:$AE477,$U478)&lt;1,$U478,"")))</f>
        <v/>
      </c>
      <c r="AF478" s="133" t="str">
        <f t="shared" si="126"/>
        <v/>
      </c>
      <c r="AG478" s="269"/>
      <c r="AH478" s="263" t="str">
        <f t="shared" si="127"/>
        <v/>
      </c>
      <c r="AI478" s="262" t="str">
        <f t="shared" si="128"/>
        <v/>
      </c>
      <c r="AK478" s="185"/>
      <c r="AL478" s="259" t="str">
        <f t="shared" si="129"/>
        <v/>
      </c>
      <c r="AM478" s="132" t="str">
        <f t="shared" si="137"/>
        <v/>
      </c>
      <c r="AN478" s="132" t="str">
        <f t="shared" si="130"/>
        <v/>
      </c>
      <c r="AO478" s="132" t="str">
        <f t="shared" si="131"/>
        <v/>
      </c>
      <c r="AP478" s="132" t="str">
        <f t="shared" si="132"/>
        <v/>
      </c>
      <c r="AQ478" s="132" t="str">
        <f t="shared" si="133"/>
        <v/>
      </c>
      <c r="AR478" s="135" t="str">
        <f t="shared" si="135"/>
        <v/>
      </c>
      <c r="AS478" s="135" t="str">
        <f t="shared" si="136"/>
        <v/>
      </c>
      <c r="AT478" s="135" t="str">
        <f t="shared" si="134"/>
        <v/>
      </c>
    </row>
    <row r="479" spans="1:46" s="260" customFormat="1" ht="13">
      <c r="A479" s="185" t="str">
        <f t="shared" si="121"/>
        <v/>
      </c>
      <c r="B479" s="258" t="str">
        <f t="shared" si="122"/>
        <v/>
      </c>
      <c r="C479" s="259"/>
      <c r="D479" s="185">
        <v>445</v>
      </c>
      <c r="E479" s="185" t="str">
        <f t="shared" si="123"/>
        <v/>
      </c>
      <c r="F479" s="6"/>
      <c r="G479" s="6"/>
      <c r="H479" s="6"/>
      <c r="I479" s="6"/>
      <c r="J479" s="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185" t="str">
        <f t="shared" si="138"/>
        <v/>
      </c>
      <c r="W479" s="8"/>
      <c r="X479" s="6"/>
      <c r="Y479" s="336"/>
      <c r="Z479" s="6"/>
      <c r="AA479" s="6"/>
      <c r="AB479" s="6"/>
      <c r="AC479" s="261" t="str">
        <f t="shared" si="124"/>
        <v/>
      </c>
      <c r="AD479" s="28" t="str">
        <f t="shared" si="125"/>
        <v/>
      </c>
      <c r="AE479" s="26" t="str">
        <f>UPPER(IF($U479="","",IF(COUNTIF($AE$34:$AE478,$U479)&lt;1,$U479,"")))</f>
        <v/>
      </c>
      <c r="AF479" s="133" t="str">
        <f t="shared" si="126"/>
        <v/>
      </c>
      <c r="AG479" s="269"/>
      <c r="AH479" s="263" t="str">
        <f t="shared" si="127"/>
        <v/>
      </c>
      <c r="AI479" s="262" t="str">
        <f t="shared" si="128"/>
        <v/>
      </c>
      <c r="AK479" s="185"/>
      <c r="AL479" s="259" t="str">
        <f t="shared" si="129"/>
        <v/>
      </c>
      <c r="AM479" s="132" t="str">
        <f t="shared" si="137"/>
        <v/>
      </c>
      <c r="AN479" s="132" t="str">
        <f t="shared" si="130"/>
        <v/>
      </c>
      <c r="AO479" s="132" t="str">
        <f t="shared" si="131"/>
        <v/>
      </c>
      <c r="AP479" s="132" t="str">
        <f t="shared" si="132"/>
        <v/>
      </c>
      <c r="AQ479" s="132" t="str">
        <f t="shared" si="133"/>
        <v/>
      </c>
      <c r="AR479" s="135" t="str">
        <f t="shared" si="135"/>
        <v/>
      </c>
      <c r="AS479" s="135" t="str">
        <f t="shared" si="136"/>
        <v/>
      </c>
      <c r="AT479" s="135" t="str">
        <f t="shared" si="134"/>
        <v/>
      </c>
    </row>
    <row r="480" spans="1:46" s="260" customFormat="1" ht="13">
      <c r="A480" s="185" t="str">
        <f t="shared" si="121"/>
        <v/>
      </c>
      <c r="B480" s="258" t="str">
        <f t="shared" si="122"/>
        <v/>
      </c>
      <c r="C480" s="259"/>
      <c r="D480" s="185">
        <v>446</v>
      </c>
      <c r="E480" s="185" t="str">
        <f t="shared" si="123"/>
        <v/>
      </c>
      <c r="F480" s="6"/>
      <c r="G480" s="6"/>
      <c r="H480" s="6"/>
      <c r="I480" s="6"/>
      <c r="J480" s="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185" t="str">
        <f t="shared" si="138"/>
        <v/>
      </c>
      <c r="W480" s="8"/>
      <c r="X480" s="6"/>
      <c r="Y480" s="336"/>
      <c r="Z480" s="6"/>
      <c r="AA480" s="6"/>
      <c r="AB480" s="6"/>
      <c r="AC480" s="261" t="str">
        <f t="shared" si="124"/>
        <v/>
      </c>
      <c r="AD480" s="28" t="str">
        <f t="shared" si="125"/>
        <v/>
      </c>
      <c r="AE480" s="26" t="str">
        <f>UPPER(IF($U480="","",IF(COUNTIF($AE$34:$AE479,$U480)&lt;1,$U480,"")))</f>
        <v/>
      </c>
      <c r="AF480" s="133" t="str">
        <f t="shared" si="126"/>
        <v/>
      </c>
      <c r="AG480" s="269"/>
      <c r="AH480" s="263" t="str">
        <f t="shared" si="127"/>
        <v/>
      </c>
      <c r="AI480" s="262" t="str">
        <f t="shared" si="128"/>
        <v/>
      </c>
      <c r="AK480" s="185"/>
      <c r="AL480" s="259" t="str">
        <f t="shared" si="129"/>
        <v/>
      </c>
      <c r="AM480" s="132" t="str">
        <f t="shared" si="137"/>
        <v/>
      </c>
      <c r="AN480" s="132" t="str">
        <f t="shared" si="130"/>
        <v/>
      </c>
      <c r="AO480" s="132" t="str">
        <f t="shared" si="131"/>
        <v/>
      </c>
      <c r="AP480" s="132" t="str">
        <f t="shared" si="132"/>
        <v/>
      </c>
      <c r="AQ480" s="132" t="str">
        <f t="shared" si="133"/>
        <v/>
      </c>
      <c r="AR480" s="135" t="str">
        <f t="shared" si="135"/>
        <v/>
      </c>
      <c r="AS480" s="135" t="str">
        <f t="shared" si="136"/>
        <v/>
      </c>
      <c r="AT480" s="135" t="str">
        <f t="shared" si="134"/>
        <v/>
      </c>
    </row>
    <row r="481" spans="1:46" s="260" customFormat="1" ht="13">
      <c r="A481" s="185" t="str">
        <f t="shared" si="121"/>
        <v/>
      </c>
      <c r="B481" s="258" t="str">
        <f t="shared" si="122"/>
        <v/>
      </c>
      <c r="C481" s="259"/>
      <c r="D481" s="185">
        <v>447</v>
      </c>
      <c r="E481" s="185" t="str">
        <f t="shared" si="123"/>
        <v/>
      </c>
      <c r="F481" s="6"/>
      <c r="G481" s="6"/>
      <c r="H481" s="6"/>
      <c r="I481" s="6"/>
      <c r="J481" s="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185" t="str">
        <f t="shared" si="138"/>
        <v/>
      </c>
      <c r="W481" s="8"/>
      <c r="X481" s="6"/>
      <c r="Y481" s="336"/>
      <c r="Z481" s="6"/>
      <c r="AA481" s="6"/>
      <c r="AB481" s="6"/>
      <c r="AC481" s="261" t="str">
        <f t="shared" si="124"/>
        <v/>
      </c>
      <c r="AD481" s="28" t="str">
        <f t="shared" si="125"/>
        <v/>
      </c>
      <c r="AE481" s="26" t="str">
        <f>UPPER(IF($U481="","",IF(COUNTIF($AE$34:$AE480,$U481)&lt;1,$U481,"")))</f>
        <v/>
      </c>
      <c r="AF481" s="133" t="str">
        <f t="shared" si="126"/>
        <v/>
      </c>
      <c r="AG481" s="269"/>
      <c r="AH481" s="263" t="str">
        <f t="shared" si="127"/>
        <v/>
      </c>
      <c r="AI481" s="262" t="str">
        <f t="shared" si="128"/>
        <v/>
      </c>
      <c r="AK481" s="185"/>
      <c r="AL481" s="259" t="str">
        <f t="shared" si="129"/>
        <v/>
      </c>
      <c r="AM481" s="132" t="str">
        <f t="shared" si="137"/>
        <v/>
      </c>
      <c r="AN481" s="132" t="str">
        <f t="shared" si="130"/>
        <v/>
      </c>
      <c r="AO481" s="132" t="str">
        <f t="shared" si="131"/>
        <v/>
      </c>
      <c r="AP481" s="132" t="str">
        <f t="shared" si="132"/>
        <v/>
      </c>
      <c r="AQ481" s="132" t="str">
        <f t="shared" si="133"/>
        <v/>
      </c>
      <c r="AR481" s="135" t="str">
        <f t="shared" si="135"/>
        <v/>
      </c>
      <c r="AS481" s="135" t="str">
        <f t="shared" si="136"/>
        <v/>
      </c>
      <c r="AT481" s="135" t="str">
        <f t="shared" si="134"/>
        <v/>
      </c>
    </row>
    <row r="482" spans="1:46" s="260" customFormat="1" ht="13">
      <c r="A482" s="185" t="str">
        <f t="shared" si="121"/>
        <v/>
      </c>
      <c r="B482" s="258" t="str">
        <f t="shared" si="122"/>
        <v/>
      </c>
      <c r="C482" s="259"/>
      <c r="D482" s="185">
        <v>448</v>
      </c>
      <c r="E482" s="185" t="str">
        <f t="shared" si="123"/>
        <v/>
      </c>
      <c r="F482" s="6"/>
      <c r="G482" s="6"/>
      <c r="H482" s="6"/>
      <c r="I482" s="6"/>
      <c r="J482" s="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185" t="str">
        <f t="shared" si="138"/>
        <v/>
      </c>
      <c r="W482" s="8"/>
      <c r="X482" s="6"/>
      <c r="Y482" s="336"/>
      <c r="Z482" s="6"/>
      <c r="AA482" s="6"/>
      <c r="AB482" s="6"/>
      <c r="AC482" s="261" t="str">
        <f t="shared" si="124"/>
        <v/>
      </c>
      <c r="AD482" s="28" t="str">
        <f t="shared" si="125"/>
        <v/>
      </c>
      <c r="AE482" s="26" t="str">
        <f>UPPER(IF($U482="","",IF(COUNTIF($AE$34:$AE481,$U482)&lt;1,$U482,"")))</f>
        <v/>
      </c>
      <c r="AF482" s="133" t="str">
        <f t="shared" si="126"/>
        <v/>
      </c>
      <c r="AG482" s="269"/>
      <c r="AH482" s="263" t="str">
        <f t="shared" si="127"/>
        <v/>
      </c>
      <c r="AI482" s="262" t="str">
        <f t="shared" si="128"/>
        <v/>
      </c>
      <c r="AK482" s="185"/>
      <c r="AL482" s="259" t="str">
        <f t="shared" si="129"/>
        <v/>
      </c>
      <c r="AM482" s="132" t="str">
        <f t="shared" si="137"/>
        <v/>
      </c>
      <c r="AN482" s="132" t="str">
        <f t="shared" si="130"/>
        <v/>
      </c>
      <c r="AO482" s="132" t="str">
        <f t="shared" si="131"/>
        <v/>
      </c>
      <c r="AP482" s="132" t="str">
        <f t="shared" si="132"/>
        <v/>
      </c>
      <c r="AQ482" s="132" t="str">
        <f t="shared" si="133"/>
        <v/>
      </c>
      <c r="AR482" s="135" t="str">
        <f t="shared" si="135"/>
        <v/>
      </c>
      <c r="AS482" s="135" t="str">
        <f t="shared" si="136"/>
        <v/>
      </c>
      <c r="AT482" s="135" t="str">
        <f t="shared" si="134"/>
        <v/>
      </c>
    </row>
    <row r="483" spans="1:46" s="260" customFormat="1" ht="13">
      <c r="A483" s="185" t="str">
        <f t="shared" ref="A483:A546" si="139">E483</f>
        <v/>
      </c>
      <c r="B483" s="258" t="str">
        <f t="shared" ref="B483:B546" si="140">IF(G483="","",IF(C483="","X",A483&amp;TEXT(C483,"000")))</f>
        <v/>
      </c>
      <c r="C483" s="259"/>
      <c r="D483" s="185">
        <v>449</v>
      </c>
      <c r="E483" s="185" t="str">
        <f t="shared" ref="E483:E546" si="141">IF($H483="M",VLOOKUP($I483,$D$4:$F$9,2,0),IF(H483="F",VLOOKUP($I483,$D$4:$F$9,3,0),IF($H483="","")))</f>
        <v/>
      </c>
      <c r="F483" s="6"/>
      <c r="G483" s="6"/>
      <c r="H483" s="6"/>
      <c r="I483" s="6"/>
      <c r="J483" s="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185" t="str">
        <f t="shared" si="138"/>
        <v/>
      </c>
      <c r="W483" s="8"/>
      <c r="X483" s="6"/>
      <c r="Y483" s="336"/>
      <c r="Z483" s="6"/>
      <c r="AA483" s="6"/>
      <c r="AB483" s="6"/>
      <c r="AC483" s="261" t="str">
        <f t="shared" ref="AC483:AC546" si="142">IF(I483="","",IF(COUNTA(K483:S483)&gt;3,"限報三項個人項目",IF(COUNTA(K483:S483)=0,"最少填報一個人項目",IF(COUNTA(X483)=1,COUNTA(K483:S483)*($AC$31+$AC$32)+$AC$30,IF(COUNTA(X483)=0,COUNTA(K483:S483)*$AC$31+$AC$30,"Error")))))</f>
        <v/>
      </c>
      <c r="AD483" s="28" t="str">
        <f t="shared" ref="AD483:AD546" si="143">IF(AE483="","",$AD$31)</f>
        <v/>
      </c>
      <c r="AE483" s="26" t="str">
        <f>UPPER(IF($U483="","",IF(COUNTIF($AE$34:$AE482,$U483)&lt;1,$U483,"")))</f>
        <v/>
      </c>
      <c r="AF483" s="133" t="str">
        <f t="shared" ref="AF483:AF546" si="144">IF(E483="","",IF(W483="",SUM(AC483:AD483)+AG483,SUM(AC483:AD483)+AG483+$W$34))</f>
        <v/>
      </c>
      <c r="AG483" s="269"/>
      <c r="AH483" s="263" t="str">
        <f t="shared" ref="AH483:AH546" si="145">AF483</f>
        <v/>
      </c>
      <c r="AI483" s="262" t="str">
        <f t="shared" ref="AI483:AI546" si="146">IF(AF483="","",IF(AH483-AF483=0,"",AH483-AF483))</f>
        <v/>
      </c>
      <c r="AK483" s="185"/>
      <c r="AL483" s="259" t="str">
        <f t="shared" ref="AL483:AL546" si="147">B483</f>
        <v/>
      </c>
      <c r="AM483" s="132" t="str">
        <f t="shared" si="137"/>
        <v/>
      </c>
      <c r="AN483" s="132" t="str">
        <f t="shared" ref="AN483:AN546" si="148">SUBSTITUTE(F483," ","")</f>
        <v/>
      </c>
      <c r="AO483" s="132" t="str">
        <f t="shared" ref="AO483:AO546" si="149">UPPER(TRIM($G483))</f>
        <v/>
      </c>
      <c r="AP483" s="132" t="str">
        <f t="shared" ref="AP483:AP546" si="150">UPPER(TRIM(CONCATENATE(K483&amp;" ",L483&amp;" ",M483&amp;" ",N483&amp;" ",O483&amp;" ",P483&amp;" ",Q483&amp;" ",R483&amp;" ",S483&amp;" ",T483)))</f>
        <v/>
      </c>
      <c r="AQ483" s="132" t="str">
        <f t="shared" ref="AQ483:AQ546" si="151">IF($U483="","",$U483)</f>
        <v/>
      </c>
      <c r="AR483" s="135" t="str">
        <f t="shared" si="135"/>
        <v/>
      </c>
      <c r="AS483" s="135" t="str">
        <f t="shared" si="136"/>
        <v/>
      </c>
      <c r="AT483" s="135" t="str">
        <f t="shared" ref="AT483:AT546" si="152">IF(AJ483="","",UPPER(AJ483))</f>
        <v/>
      </c>
    </row>
    <row r="484" spans="1:46" s="260" customFormat="1" ht="13">
      <c r="A484" s="185" t="str">
        <f t="shared" si="139"/>
        <v/>
      </c>
      <c r="B484" s="258" t="str">
        <f t="shared" si="140"/>
        <v/>
      </c>
      <c r="C484" s="259"/>
      <c r="D484" s="185">
        <v>450</v>
      </c>
      <c r="E484" s="185" t="str">
        <f t="shared" si="141"/>
        <v/>
      </c>
      <c r="F484" s="6"/>
      <c r="G484" s="6"/>
      <c r="H484" s="6"/>
      <c r="I484" s="6"/>
      <c r="J484" s="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185" t="str">
        <f t="shared" si="138"/>
        <v/>
      </c>
      <c r="W484" s="8"/>
      <c r="X484" s="6"/>
      <c r="Y484" s="336"/>
      <c r="Z484" s="6"/>
      <c r="AA484" s="6"/>
      <c r="AB484" s="6"/>
      <c r="AC484" s="261" t="str">
        <f t="shared" si="142"/>
        <v/>
      </c>
      <c r="AD484" s="28" t="str">
        <f t="shared" si="143"/>
        <v/>
      </c>
      <c r="AE484" s="26" t="str">
        <f>UPPER(IF($U484="","",IF(COUNTIF($AE$34:$AE483,$U484)&lt;1,$U484,"")))</f>
        <v/>
      </c>
      <c r="AF484" s="133" t="str">
        <f t="shared" si="144"/>
        <v/>
      </c>
      <c r="AG484" s="269"/>
      <c r="AH484" s="263" t="str">
        <f t="shared" si="145"/>
        <v/>
      </c>
      <c r="AI484" s="262" t="str">
        <f t="shared" si="146"/>
        <v/>
      </c>
      <c r="AK484" s="185"/>
      <c r="AL484" s="259" t="str">
        <f t="shared" si="147"/>
        <v/>
      </c>
      <c r="AM484" s="132" t="str">
        <f t="shared" si="137"/>
        <v/>
      </c>
      <c r="AN484" s="132" t="str">
        <f t="shared" si="148"/>
        <v/>
      </c>
      <c r="AO484" s="132" t="str">
        <f t="shared" si="149"/>
        <v/>
      </c>
      <c r="AP484" s="132" t="str">
        <f t="shared" si="150"/>
        <v/>
      </c>
      <c r="AQ484" s="132" t="str">
        <f t="shared" si="151"/>
        <v/>
      </c>
      <c r="AR484" s="135" t="str">
        <f t="shared" si="135"/>
        <v/>
      </c>
      <c r="AS484" s="135" t="str">
        <f t="shared" si="136"/>
        <v/>
      </c>
      <c r="AT484" s="135" t="str">
        <f t="shared" si="152"/>
        <v/>
      </c>
    </row>
    <row r="485" spans="1:46" s="260" customFormat="1" ht="13">
      <c r="A485" s="185" t="str">
        <f t="shared" si="139"/>
        <v/>
      </c>
      <c r="B485" s="258" t="str">
        <f t="shared" si="140"/>
        <v/>
      </c>
      <c r="C485" s="259"/>
      <c r="D485" s="185">
        <v>451</v>
      </c>
      <c r="E485" s="185" t="str">
        <f t="shared" si="141"/>
        <v/>
      </c>
      <c r="F485" s="6"/>
      <c r="G485" s="6"/>
      <c r="H485" s="6"/>
      <c r="I485" s="6"/>
      <c r="J485" s="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185" t="str">
        <f t="shared" si="138"/>
        <v/>
      </c>
      <c r="W485" s="8"/>
      <c r="X485" s="6"/>
      <c r="Y485" s="336"/>
      <c r="Z485" s="6"/>
      <c r="AA485" s="6"/>
      <c r="AB485" s="6"/>
      <c r="AC485" s="261" t="str">
        <f t="shared" si="142"/>
        <v/>
      </c>
      <c r="AD485" s="28" t="str">
        <f t="shared" si="143"/>
        <v/>
      </c>
      <c r="AE485" s="26" t="str">
        <f>UPPER(IF($U485="","",IF(COUNTIF($AE$34:$AE484,$U485)&lt;1,$U485,"")))</f>
        <v/>
      </c>
      <c r="AF485" s="133" t="str">
        <f t="shared" si="144"/>
        <v/>
      </c>
      <c r="AG485" s="269"/>
      <c r="AH485" s="263" t="str">
        <f t="shared" si="145"/>
        <v/>
      </c>
      <c r="AI485" s="262" t="str">
        <f t="shared" si="146"/>
        <v/>
      </c>
      <c r="AK485" s="185"/>
      <c r="AL485" s="259" t="str">
        <f t="shared" si="147"/>
        <v/>
      </c>
      <c r="AM485" s="132" t="str">
        <f t="shared" si="137"/>
        <v/>
      </c>
      <c r="AN485" s="132" t="str">
        <f t="shared" si="148"/>
        <v/>
      </c>
      <c r="AO485" s="132" t="str">
        <f t="shared" si="149"/>
        <v/>
      </c>
      <c r="AP485" s="132" t="str">
        <f t="shared" si="150"/>
        <v/>
      </c>
      <c r="AQ485" s="132" t="str">
        <f t="shared" si="151"/>
        <v/>
      </c>
      <c r="AR485" s="135" t="str">
        <f t="shared" si="135"/>
        <v/>
      </c>
      <c r="AS485" s="135" t="str">
        <f t="shared" si="136"/>
        <v/>
      </c>
      <c r="AT485" s="135" t="str">
        <f t="shared" si="152"/>
        <v/>
      </c>
    </row>
    <row r="486" spans="1:46" s="260" customFormat="1" ht="13">
      <c r="A486" s="185" t="str">
        <f t="shared" si="139"/>
        <v/>
      </c>
      <c r="B486" s="258" t="str">
        <f t="shared" si="140"/>
        <v/>
      </c>
      <c r="C486" s="259"/>
      <c r="D486" s="185">
        <v>452</v>
      </c>
      <c r="E486" s="185" t="str">
        <f t="shared" si="141"/>
        <v/>
      </c>
      <c r="F486" s="6"/>
      <c r="G486" s="6"/>
      <c r="H486" s="6"/>
      <c r="I486" s="6"/>
      <c r="J486" s="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185" t="str">
        <f t="shared" si="138"/>
        <v/>
      </c>
      <c r="W486" s="8"/>
      <c r="X486" s="6"/>
      <c r="Y486" s="336"/>
      <c r="Z486" s="6"/>
      <c r="AA486" s="6"/>
      <c r="AB486" s="6"/>
      <c r="AC486" s="261" t="str">
        <f t="shared" si="142"/>
        <v/>
      </c>
      <c r="AD486" s="28" t="str">
        <f t="shared" si="143"/>
        <v/>
      </c>
      <c r="AE486" s="26" t="str">
        <f>UPPER(IF($U486="","",IF(COUNTIF($AE$34:$AE485,$U486)&lt;1,$U486,"")))</f>
        <v/>
      </c>
      <c r="AF486" s="133" t="str">
        <f t="shared" si="144"/>
        <v/>
      </c>
      <c r="AG486" s="269"/>
      <c r="AH486" s="263" t="str">
        <f t="shared" si="145"/>
        <v/>
      </c>
      <c r="AI486" s="262" t="str">
        <f t="shared" si="146"/>
        <v/>
      </c>
      <c r="AK486" s="185"/>
      <c r="AL486" s="259" t="str">
        <f t="shared" si="147"/>
        <v/>
      </c>
      <c r="AM486" s="132" t="str">
        <f t="shared" si="137"/>
        <v/>
      </c>
      <c r="AN486" s="132" t="str">
        <f t="shared" si="148"/>
        <v/>
      </c>
      <c r="AO486" s="132" t="str">
        <f t="shared" si="149"/>
        <v/>
      </c>
      <c r="AP486" s="132" t="str">
        <f t="shared" si="150"/>
        <v/>
      </c>
      <c r="AQ486" s="132" t="str">
        <f t="shared" si="151"/>
        <v/>
      </c>
      <c r="AR486" s="135" t="str">
        <f t="shared" si="135"/>
        <v/>
      </c>
      <c r="AS486" s="135" t="str">
        <f t="shared" si="136"/>
        <v/>
      </c>
      <c r="AT486" s="135" t="str">
        <f t="shared" si="152"/>
        <v/>
      </c>
    </row>
    <row r="487" spans="1:46" s="260" customFormat="1" ht="13">
      <c r="A487" s="185" t="str">
        <f t="shared" si="139"/>
        <v/>
      </c>
      <c r="B487" s="258" t="str">
        <f t="shared" si="140"/>
        <v/>
      </c>
      <c r="C487" s="259"/>
      <c r="D487" s="185">
        <v>453</v>
      </c>
      <c r="E487" s="185" t="str">
        <f t="shared" si="141"/>
        <v/>
      </c>
      <c r="F487" s="6"/>
      <c r="G487" s="6"/>
      <c r="H487" s="6"/>
      <c r="I487" s="6"/>
      <c r="J487" s="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185" t="str">
        <f t="shared" si="138"/>
        <v/>
      </c>
      <c r="W487" s="8"/>
      <c r="X487" s="6"/>
      <c r="Y487" s="336"/>
      <c r="Z487" s="6"/>
      <c r="AA487" s="6"/>
      <c r="AB487" s="6"/>
      <c r="AC487" s="261" t="str">
        <f t="shared" si="142"/>
        <v/>
      </c>
      <c r="AD487" s="28" t="str">
        <f t="shared" si="143"/>
        <v/>
      </c>
      <c r="AE487" s="26" t="str">
        <f>UPPER(IF($U487="","",IF(COUNTIF($AE$34:$AE486,$U487)&lt;1,$U487,"")))</f>
        <v/>
      </c>
      <c r="AF487" s="133" t="str">
        <f t="shared" si="144"/>
        <v/>
      </c>
      <c r="AG487" s="269"/>
      <c r="AH487" s="263" t="str">
        <f t="shared" si="145"/>
        <v/>
      </c>
      <c r="AI487" s="262" t="str">
        <f t="shared" si="146"/>
        <v/>
      </c>
      <c r="AK487" s="185"/>
      <c r="AL487" s="259" t="str">
        <f t="shared" si="147"/>
        <v/>
      </c>
      <c r="AM487" s="132" t="str">
        <f t="shared" si="137"/>
        <v/>
      </c>
      <c r="AN487" s="132" t="str">
        <f t="shared" si="148"/>
        <v/>
      </c>
      <c r="AO487" s="132" t="str">
        <f t="shared" si="149"/>
        <v/>
      </c>
      <c r="AP487" s="132" t="str">
        <f t="shared" si="150"/>
        <v/>
      </c>
      <c r="AQ487" s="132" t="str">
        <f t="shared" si="151"/>
        <v/>
      </c>
      <c r="AR487" s="135" t="str">
        <f t="shared" si="135"/>
        <v/>
      </c>
      <c r="AS487" s="135" t="str">
        <f t="shared" si="136"/>
        <v/>
      </c>
      <c r="AT487" s="135" t="str">
        <f t="shared" si="152"/>
        <v/>
      </c>
    </row>
    <row r="488" spans="1:46" s="260" customFormat="1" ht="13">
      <c r="A488" s="185" t="str">
        <f t="shared" si="139"/>
        <v/>
      </c>
      <c r="B488" s="258" t="str">
        <f t="shared" si="140"/>
        <v/>
      </c>
      <c r="C488" s="259"/>
      <c r="D488" s="185">
        <v>454</v>
      </c>
      <c r="E488" s="185" t="str">
        <f t="shared" si="141"/>
        <v/>
      </c>
      <c r="F488" s="6"/>
      <c r="G488" s="6"/>
      <c r="H488" s="6"/>
      <c r="I488" s="6"/>
      <c r="J488" s="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185" t="str">
        <f t="shared" si="138"/>
        <v/>
      </c>
      <c r="W488" s="8"/>
      <c r="X488" s="6"/>
      <c r="Y488" s="336"/>
      <c r="Z488" s="6"/>
      <c r="AA488" s="6"/>
      <c r="AB488" s="6"/>
      <c r="AC488" s="261" t="str">
        <f t="shared" si="142"/>
        <v/>
      </c>
      <c r="AD488" s="28" t="str">
        <f t="shared" si="143"/>
        <v/>
      </c>
      <c r="AE488" s="26" t="str">
        <f>UPPER(IF($U488="","",IF(COUNTIF($AE$34:$AE487,$U488)&lt;1,$U488,"")))</f>
        <v/>
      </c>
      <c r="AF488" s="133" t="str">
        <f t="shared" si="144"/>
        <v/>
      </c>
      <c r="AG488" s="269"/>
      <c r="AH488" s="263" t="str">
        <f t="shared" si="145"/>
        <v/>
      </c>
      <c r="AI488" s="262" t="str">
        <f t="shared" si="146"/>
        <v/>
      </c>
      <c r="AK488" s="185"/>
      <c r="AL488" s="259" t="str">
        <f t="shared" si="147"/>
        <v/>
      </c>
      <c r="AM488" s="132" t="str">
        <f t="shared" si="137"/>
        <v/>
      </c>
      <c r="AN488" s="132" t="str">
        <f t="shared" si="148"/>
        <v/>
      </c>
      <c r="AO488" s="132" t="str">
        <f t="shared" si="149"/>
        <v/>
      </c>
      <c r="AP488" s="132" t="str">
        <f t="shared" si="150"/>
        <v/>
      </c>
      <c r="AQ488" s="132" t="str">
        <f t="shared" si="151"/>
        <v/>
      </c>
      <c r="AR488" s="135" t="str">
        <f t="shared" si="135"/>
        <v/>
      </c>
      <c r="AS488" s="135" t="str">
        <f t="shared" si="136"/>
        <v/>
      </c>
      <c r="AT488" s="135" t="str">
        <f t="shared" si="152"/>
        <v/>
      </c>
    </row>
    <row r="489" spans="1:46" s="260" customFormat="1" ht="13">
      <c r="A489" s="185" t="str">
        <f t="shared" si="139"/>
        <v/>
      </c>
      <c r="B489" s="258" t="str">
        <f t="shared" si="140"/>
        <v/>
      </c>
      <c r="C489" s="259"/>
      <c r="D489" s="185">
        <v>455</v>
      </c>
      <c r="E489" s="185" t="str">
        <f t="shared" si="141"/>
        <v/>
      </c>
      <c r="F489" s="6"/>
      <c r="G489" s="6"/>
      <c r="H489" s="6"/>
      <c r="I489" s="6"/>
      <c r="J489" s="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185" t="str">
        <f t="shared" si="138"/>
        <v/>
      </c>
      <c r="W489" s="8"/>
      <c r="X489" s="6"/>
      <c r="Y489" s="336"/>
      <c r="Z489" s="6"/>
      <c r="AA489" s="6"/>
      <c r="AB489" s="6"/>
      <c r="AC489" s="261" t="str">
        <f t="shared" si="142"/>
        <v/>
      </c>
      <c r="AD489" s="28" t="str">
        <f t="shared" si="143"/>
        <v/>
      </c>
      <c r="AE489" s="26" t="str">
        <f>UPPER(IF($U489="","",IF(COUNTIF($AE$34:$AE488,$U489)&lt;1,$U489,"")))</f>
        <v/>
      </c>
      <c r="AF489" s="133" t="str">
        <f t="shared" si="144"/>
        <v/>
      </c>
      <c r="AG489" s="269"/>
      <c r="AH489" s="263" t="str">
        <f t="shared" si="145"/>
        <v/>
      </c>
      <c r="AI489" s="262" t="str">
        <f t="shared" si="146"/>
        <v/>
      </c>
      <c r="AK489" s="185"/>
      <c r="AL489" s="259" t="str">
        <f t="shared" si="147"/>
        <v/>
      </c>
      <c r="AM489" s="132" t="str">
        <f t="shared" si="137"/>
        <v/>
      </c>
      <c r="AN489" s="132" t="str">
        <f t="shared" si="148"/>
        <v/>
      </c>
      <c r="AO489" s="132" t="str">
        <f t="shared" si="149"/>
        <v/>
      </c>
      <c r="AP489" s="132" t="str">
        <f t="shared" si="150"/>
        <v/>
      </c>
      <c r="AQ489" s="132" t="str">
        <f t="shared" si="151"/>
        <v/>
      </c>
      <c r="AR489" s="135" t="str">
        <f t="shared" si="135"/>
        <v/>
      </c>
      <c r="AS489" s="135" t="str">
        <f t="shared" si="136"/>
        <v/>
      </c>
      <c r="AT489" s="135" t="str">
        <f t="shared" si="152"/>
        <v/>
      </c>
    </row>
    <row r="490" spans="1:46" s="260" customFormat="1" ht="13">
      <c r="A490" s="185" t="str">
        <f t="shared" si="139"/>
        <v/>
      </c>
      <c r="B490" s="258" t="str">
        <f t="shared" si="140"/>
        <v/>
      </c>
      <c r="C490" s="259"/>
      <c r="D490" s="185">
        <v>456</v>
      </c>
      <c r="E490" s="185" t="str">
        <f t="shared" si="141"/>
        <v/>
      </c>
      <c r="F490" s="6"/>
      <c r="G490" s="6"/>
      <c r="H490" s="6"/>
      <c r="I490" s="6"/>
      <c r="J490" s="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185" t="str">
        <f t="shared" si="138"/>
        <v/>
      </c>
      <c r="W490" s="8"/>
      <c r="X490" s="6"/>
      <c r="Y490" s="336"/>
      <c r="Z490" s="6"/>
      <c r="AA490" s="6"/>
      <c r="AB490" s="6"/>
      <c r="AC490" s="261" t="str">
        <f t="shared" si="142"/>
        <v/>
      </c>
      <c r="AD490" s="28" t="str">
        <f t="shared" si="143"/>
        <v/>
      </c>
      <c r="AE490" s="26" t="str">
        <f>UPPER(IF($U490="","",IF(COUNTIF($AE$34:$AE489,$U490)&lt;1,$U490,"")))</f>
        <v/>
      </c>
      <c r="AF490" s="133" t="str">
        <f t="shared" si="144"/>
        <v/>
      </c>
      <c r="AG490" s="269"/>
      <c r="AH490" s="263" t="str">
        <f t="shared" si="145"/>
        <v/>
      </c>
      <c r="AI490" s="262" t="str">
        <f t="shared" si="146"/>
        <v/>
      </c>
      <c r="AK490" s="185"/>
      <c r="AL490" s="259" t="str">
        <f t="shared" si="147"/>
        <v/>
      </c>
      <c r="AM490" s="132" t="str">
        <f t="shared" si="137"/>
        <v/>
      </c>
      <c r="AN490" s="132" t="str">
        <f t="shared" si="148"/>
        <v/>
      </c>
      <c r="AO490" s="132" t="str">
        <f t="shared" si="149"/>
        <v/>
      </c>
      <c r="AP490" s="132" t="str">
        <f t="shared" si="150"/>
        <v/>
      </c>
      <c r="AQ490" s="132" t="str">
        <f t="shared" si="151"/>
        <v/>
      </c>
      <c r="AR490" s="135" t="str">
        <f t="shared" si="135"/>
        <v/>
      </c>
      <c r="AS490" s="135" t="str">
        <f t="shared" si="136"/>
        <v/>
      </c>
      <c r="AT490" s="135" t="str">
        <f t="shared" si="152"/>
        <v/>
      </c>
    </row>
    <row r="491" spans="1:46" s="260" customFormat="1" ht="13">
      <c r="A491" s="185" t="str">
        <f t="shared" si="139"/>
        <v/>
      </c>
      <c r="B491" s="258" t="str">
        <f t="shared" si="140"/>
        <v/>
      </c>
      <c r="C491" s="259"/>
      <c r="D491" s="185">
        <v>457</v>
      </c>
      <c r="E491" s="185" t="str">
        <f t="shared" si="141"/>
        <v/>
      </c>
      <c r="F491" s="6"/>
      <c r="G491" s="6"/>
      <c r="H491" s="6"/>
      <c r="I491" s="6"/>
      <c r="J491" s="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185" t="str">
        <f t="shared" si="138"/>
        <v/>
      </c>
      <c r="W491" s="8"/>
      <c r="X491" s="6"/>
      <c r="Y491" s="336"/>
      <c r="Z491" s="6"/>
      <c r="AA491" s="6"/>
      <c r="AB491" s="6"/>
      <c r="AC491" s="261" t="str">
        <f t="shared" si="142"/>
        <v/>
      </c>
      <c r="AD491" s="28" t="str">
        <f t="shared" si="143"/>
        <v/>
      </c>
      <c r="AE491" s="26" t="str">
        <f>UPPER(IF($U491="","",IF(COUNTIF($AE$34:$AE490,$U491)&lt;1,$U491,"")))</f>
        <v/>
      </c>
      <c r="AF491" s="133" t="str">
        <f t="shared" si="144"/>
        <v/>
      </c>
      <c r="AG491" s="269"/>
      <c r="AH491" s="263" t="str">
        <f t="shared" si="145"/>
        <v/>
      </c>
      <c r="AI491" s="262" t="str">
        <f t="shared" si="146"/>
        <v/>
      </c>
      <c r="AK491" s="185"/>
      <c r="AL491" s="259" t="str">
        <f t="shared" si="147"/>
        <v/>
      </c>
      <c r="AM491" s="132" t="str">
        <f t="shared" si="137"/>
        <v/>
      </c>
      <c r="AN491" s="132" t="str">
        <f t="shared" si="148"/>
        <v/>
      </c>
      <c r="AO491" s="132" t="str">
        <f t="shared" si="149"/>
        <v/>
      </c>
      <c r="AP491" s="132" t="str">
        <f t="shared" si="150"/>
        <v/>
      </c>
      <c r="AQ491" s="132" t="str">
        <f t="shared" si="151"/>
        <v/>
      </c>
      <c r="AR491" s="135" t="str">
        <f t="shared" si="135"/>
        <v/>
      </c>
      <c r="AS491" s="135" t="str">
        <f t="shared" si="136"/>
        <v/>
      </c>
      <c r="AT491" s="135" t="str">
        <f t="shared" si="152"/>
        <v/>
      </c>
    </row>
    <row r="492" spans="1:46" s="260" customFormat="1" ht="13">
      <c r="A492" s="185" t="str">
        <f t="shared" si="139"/>
        <v/>
      </c>
      <c r="B492" s="258" t="str">
        <f t="shared" si="140"/>
        <v/>
      </c>
      <c r="C492" s="259"/>
      <c r="D492" s="185">
        <v>458</v>
      </c>
      <c r="E492" s="185" t="str">
        <f t="shared" si="141"/>
        <v/>
      </c>
      <c r="F492" s="6"/>
      <c r="G492" s="6"/>
      <c r="H492" s="6"/>
      <c r="I492" s="6"/>
      <c r="J492" s="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185" t="str">
        <f t="shared" si="138"/>
        <v/>
      </c>
      <c r="W492" s="8"/>
      <c r="X492" s="6"/>
      <c r="Y492" s="336"/>
      <c r="Z492" s="6"/>
      <c r="AA492" s="6"/>
      <c r="AB492" s="6"/>
      <c r="AC492" s="261" t="str">
        <f t="shared" si="142"/>
        <v/>
      </c>
      <c r="AD492" s="28" t="str">
        <f t="shared" si="143"/>
        <v/>
      </c>
      <c r="AE492" s="26" t="str">
        <f>UPPER(IF($U492="","",IF(COUNTIF($AE$34:$AE491,$U492)&lt;1,$U492,"")))</f>
        <v/>
      </c>
      <c r="AF492" s="133" t="str">
        <f t="shared" si="144"/>
        <v/>
      </c>
      <c r="AG492" s="269"/>
      <c r="AH492" s="263" t="str">
        <f t="shared" si="145"/>
        <v/>
      </c>
      <c r="AI492" s="262" t="str">
        <f t="shared" si="146"/>
        <v/>
      </c>
      <c r="AK492" s="185"/>
      <c r="AL492" s="259" t="str">
        <f t="shared" si="147"/>
        <v/>
      </c>
      <c r="AM492" s="132" t="str">
        <f t="shared" si="137"/>
        <v/>
      </c>
      <c r="AN492" s="132" t="str">
        <f t="shared" si="148"/>
        <v/>
      </c>
      <c r="AO492" s="132" t="str">
        <f t="shared" si="149"/>
        <v/>
      </c>
      <c r="AP492" s="132" t="str">
        <f t="shared" si="150"/>
        <v/>
      </c>
      <c r="AQ492" s="132" t="str">
        <f t="shared" si="151"/>
        <v/>
      </c>
      <c r="AR492" s="135" t="str">
        <f t="shared" si="135"/>
        <v/>
      </c>
      <c r="AS492" s="135" t="str">
        <f t="shared" si="136"/>
        <v/>
      </c>
      <c r="AT492" s="135" t="str">
        <f t="shared" si="152"/>
        <v/>
      </c>
    </row>
    <row r="493" spans="1:46" s="260" customFormat="1" ht="13">
      <c r="A493" s="185" t="str">
        <f t="shared" si="139"/>
        <v/>
      </c>
      <c r="B493" s="258" t="str">
        <f t="shared" si="140"/>
        <v/>
      </c>
      <c r="C493" s="259"/>
      <c r="D493" s="185">
        <v>459</v>
      </c>
      <c r="E493" s="185" t="str">
        <f t="shared" si="141"/>
        <v/>
      </c>
      <c r="F493" s="6"/>
      <c r="G493" s="6"/>
      <c r="H493" s="6"/>
      <c r="I493" s="6"/>
      <c r="J493" s="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185" t="str">
        <f t="shared" si="138"/>
        <v/>
      </c>
      <c r="W493" s="8"/>
      <c r="X493" s="6"/>
      <c r="Y493" s="336"/>
      <c r="Z493" s="6"/>
      <c r="AA493" s="6"/>
      <c r="AB493" s="6"/>
      <c r="AC493" s="261" t="str">
        <f t="shared" si="142"/>
        <v/>
      </c>
      <c r="AD493" s="28" t="str">
        <f t="shared" si="143"/>
        <v/>
      </c>
      <c r="AE493" s="26" t="str">
        <f>UPPER(IF($U493="","",IF(COUNTIF($AE$34:$AE492,$U493)&lt;1,$U493,"")))</f>
        <v/>
      </c>
      <c r="AF493" s="133" t="str">
        <f t="shared" si="144"/>
        <v/>
      </c>
      <c r="AG493" s="269"/>
      <c r="AH493" s="263" t="str">
        <f t="shared" si="145"/>
        <v/>
      </c>
      <c r="AI493" s="262" t="str">
        <f t="shared" si="146"/>
        <v/>
      </c>
      <c r="AK493" s="185"/>
      <c r="AL493" s="259" t="str">
        <f t="shared" si="147"/>
        <v/>
      </c>
      <c r="AM493" s="132" t="str">
        <f t="shared" si="137"/>
        <v/>
      </c>
      <c r="AN493" s="132" t="str">
        <f t="shared" si="148"/>
        <v/>
      </c>
      <c r="AO493" s="132" t="str">
        <f t="shared" si="149"/>
        <v/>
      </c>
      <c r="AP493" s="132" t="str">
        <f t="shared" si="150"/>
        <v/>
      </c>
      <c r="AQ493" s="132" t="str">
        <f t="shared" si="151"/>
        <v/>
      </c>
      <c r="AR493" s="135" t="str">
        <f t="shared" si="135"/>
        <v/>
      </c>
      <c r="AS493" s="135" t="str">
        <f t="shared" si="136"/>
        <v/>
      </c>
      <c r="AT493" s="135" t="str">
        <f t="shared" si="152"/>
        <v/>
      </c>
    </row>
    <row r="494" spans="1:46" s="260" customFormat="1" ht="13">
      <c r="A494" s="185" t="str">
        <f t="shared" si="139"/>
        <v/>
      </c>
      <c r="B494" s="258" t="str">
        <f t="shared" si="140"/>
        <v/>
      </c>
      <c r="C494" s="259"/>
      <c r="D494" s="185">
        <v>460</v>
      </c>
      <c r="E494" s="185" t="str">
        <f t="shared" si="141"/>
        <v/>
      </c>
      <c r="F494" s="6"/>
      <c r="G494" s="6"/>
      <c r="H494" s="6"/>
      <c r="I494" s="6"/>
      <c r="J494" s="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185" t="str">
        <f t="shared" si="138"/>
        <v/>
      </c>
      <c r="W494" s="8"/>
      <c r="X494" s="6"/>
      <c r="Y494" s="336"/>
      <c r="Z494" s="6"/>
      <c r="AA494" s="6"/>
      <c r="AB494" s="6"/>
      <c r="AC494" s="261" t="str">
        <f t="shared" si="142"/>
        <v/>
      </c>
      <c r="AD494" s="28" t="str">
        <f t="shared" si="143"/>
        <v/>
      </c>
      <c r="AE494" s="26" t="str">
        <f>UPPER(IF($U494="","",IF(COUNTIF($AE$34:$AE493,$U494)&lt;1,$U494,"")))</f>
        <v/>
      </c>
      <c r="AF494" s="133" t="str">
        <f t="shared" si="144"/>
        <v/>
      </c>
      <c r="AG494" s="269"/>
      <c r="AH494" s="263" t="str">
        <f t="shared" si="145"/>
        <v/>
      </c>
      <c r="AI494" s="262" t="str">
        <f t="shared" si="146"/>
        <v/>
      </c>
      <c r="AK494" s="185"/>
      <c r="AL494" s="259" t="str">
        <f t="shared" si="147"/>
        <v/>
      </c>
      <c r="AM494" s="132" t="str">
        <f t="shared" si="137"/>
        <v/>
      </c>
      <c r="AN494" s="132" t="str">
        <f t="shared" si="148"/>
        <v/>
      </c>
      <c r="AO494" s="132" t="str">
        <f t="shared" si="149"/>
        <v/>
      </c>
      <c r="AP494" s="132" t="str">
        <f t="shared" si="150"/>
        <v/>
      </c>
      <c r="AQ494" s="132" t="str">
        <f t="shared" si="151"/>
        <v/>
      </c>
      <c r="AR494" s="135" t="str">
        <f t="shared" si="135"/>
        <v/>
      </c>
      <c r="AS494" s="135" t="str">
        <f t="shared" si="136"/>
        <v/>
      </c>
      <c r="AT494" s="135" t="str">
        <f t="shared" si="152"/>
        <v/>
      </c>
    </row>
    <row r="495" spans="1:46" s="260" customFormat="1" ht="13">
      <c r="A495" s="185" t="str">
        <f t="shared" si="139"/>
        <v/>
      </c>
      <c r="B495" s="258" t="str">
        <f t="shared" si="140"/>
        <v/>
      </c>
      <c r="C495" s="259"/>
      <c r="D495" s="185">
        <v>461</v>
      </c>
      <c r="E495" s="185" t="str">
        <f t="shared" si="141"/>
        <v/>
      </c>
      <c r="F495" s="6"/>
      <c r="G495" s="6"/>
      <c r="H495" s="6"/>
      <c r="I495" s="6"/>
      <c r="J495" s="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185" t="str">
        <f t="shared" si="138"/>
        <v/>
      </c>
      <c r="W495" s="8"/>
      <c r="X495" s="6"/>
      <c r="Y495" s="336"/>
      <c r="Z495" s="6"/>
      <c r="AA495" s="6"/>
      <c r="AB495" s="6"/>
      <c r="AC495" s="261" t="str">
        <f t="shared" si="142"/>
        <v/>
      </c>
      <c r="AD495" s="28" t="str">
        <f t="shared" si="143"/>
        <v/>
      </c>
      <c r="AE495" s="26" t="str">
        <f>UPPER(IF($U495="","",IF(COUNTIF($AE$34:$AE494,$U495)&lt;1,$U495,"")))</f>
        <v/>
      </c>
      <c r="AF495" s="133" t="str">
        <f t="shared" si="144"/>
        <v/>
      </c>
      <c r="AG495" s="269"/>
      <c r="AH495" s="263" t="str">
        <f t="shared" si="145"/>
        <v/>
      </c>
      <c r="AI495" s="262" t="str">
        <f t="shared" si="146"/>
        <v/>
      </c>
      <c r="AK495" s="185"/>
      <c r="AL495" s="259" t="str">
        <f t="shared" si="147"/>
        <v/>
      </c>
      <c r="AM495" s="132" t="str">
        <f t="shared" si="137"/>
        <v/>
      </c>
      <c r="AN495" s="132" t="str">
        <f t="shared" si="148"/>
        <v/>
      </c>
      <c r="AO495" s="132" t="str">
        <f t="shared" si="149"/>
        <v/>
      </c>
      <c r="AP495" s="132" t="str">
        <f t="shared" si="150"/>
        <v/>
      </c>
      <c r="AQ495" s="132" t="str">
        <f t="shared" si="151"/>
        <v/>
      </c>
      <c r="AR495" s="135" t="str">
        <f t="shared" si="135"/>
        <v/>
      </c>
      <c r="AS495" s="135" t="str">
        <f t="shared" si="136"/>
        <v/>
      </c>
      <c r="AT495" s="135" t="str">
        <f t="shared" si="152"/>
        <v/>
      </c>
    </row>
    <row r="496" spans="1:46" s="260" customFormat="1" ht="13">
      <c r="A496" s="185" t="str">
        <f t="shared" si="139"/>
        <v/>
      </c>
      <c r="B496" s="258" t="str">
        <f t="shared" si="140"/>
        <v/>
      </c>
      <c r="C496" s="259"/>
      <c r="D496" s="185">
        <v>462</v>
      </c>
      <c r="E496" s="185" t="str">
        <f t="shared" si="141"/>
        <v/>
      </c>
      <c r="F496" s="6"/>
      <c r="G496" s="6"/>
      <c r="H496" s="6"/>
      <c r="I496" s="6"/>
      <c r="J496" s="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185" t="str">
        <f t="shared" si="138"/>
        <v/>
      </c>
      <c r="W496" s="8"/>
      <c r="X496" s="6"/>
      <c r="Y496" s="336"/>
      <c r="Z496" s="6"/>
      <c r="AA496" s="6"/>
      <c r="AB496" s="6"/>
      <c r="AC496" s="261" t="str">
        <f t="shared" si="142"/>
        <v/>
      </c>
      <c r="AD496" s="28" t="str">
        <f t="shared" si="143"/>
        <v/>
      </c>
      <c r="AE496" s="26" t="str">
        <f>UPPER(IF($U496="","",IF(COUNTIF($AE$34:$AE495,$U496)&lt;1,$U496,"")))</f>
        <v/>
      </c>
      <c r="AF496" s="133" t="str">
        <f t="shared" si="144"/>
        <v/>
      </c>
      <c r="AG496" s="269"/>
      <c r="AH496" s="263" t="str">
        <f t="shared" si="145"/>
        <v/>
      </c>
      <c r="AI496" s="262" t="str">
        <f t="shared" si="146"/>
        <v/>
      </c>
      <c r="AK496" s="185"/>
      <c r="AL496" s="259" t="str">
        <f t="shared" si="147"/>
        <v/>
      </c>
      <c r="AM496" s="132" t="str">
        <f t="shared" si="137"/>
        <v/>
      </c>
      <c r="AN496" s="132" t="str">
        <f t="shared" si="148"/>
        <v/>
      </c>
      <c r="AO496" s="132" t="str">
        <f t="shared" si="149"/>
        <v/>
      </c>
      <c r="AP496" s="132" t="str">
        <f t="shared" si="150"/>
        <v/>
      </c>
      <c r="AQ496" s="132" t="str">
        <f t="shared" si="151"/>
        <v/>
      </c>
      <c r="AR496" s="135" t="str">
        <f t="shared" si="135"/>
        <v/>
      </c>
      <c r="AS496" s="135" t="str">
        <f t="shared" si="136"/>
        <v/>
      </c>
      <c r="AT496" s="135" t="str">
        <f t="shared" si="152"/>
        <v/>
      </c>
    </row>
    <row r="497" spans="1:46" s="260" customFormat="1" ht="13">
      <c r="A497" s="185" t="str">
        <f t="shared" si="139"/>
        <v/>
      </c>
      <c r="B497" s="258" t="str">
        <f t="shared" si="140"/>
        <v/>
      </c>
      <c r="C497" s="259"/>
      <c r="D497" s="185">
        <v>463</v>
      </c>
      <c r="E497" s="185" t="str">
        <f t="shared" si="141"/>
        <v/>
      </c>
      <c r="F497" s="6"/>
      <c r="G497" s="6"/>
      <c r="H497" s="6"/>
      <c r="I497" s="6"/>
      <c r="J497" s="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185" t="str">
        <f t="shared" si="138"/>
        <v/>
      </c>
      <c r="W497" s="8"/>
      <c r="X497" s="6"/>
      <c r="Y497" s="336"/>
      <c r="Z497" s="6"/>
      <c r="AA497" s="6"/>
      <c r="AB497" s="6"/>
      <c r="AC497" s="261" t="str">
        <f t="shared" si="142"/>
        <v/>
      </c>
      <c r="AD497" s="28" t="str">
        <f t="shared" si="143"/>
        <v/>
      </c>
      <c r="AE497" s="26" t="str">
        <f>UPPER(IF($U497="","",IF(COUNTIF($AE$34:$AE496,$U497)&lt;1,$U497,"")))</f>
        <v/>
      </c>
      <c r="AF497" s="133" t="str">
        <f t="shared" si="144"/>
        <v/>
      </c>
      <c r="AG497" s="269"/>
      <c r="AH497" s="263" t="str">
        <f t="shared" si="145"/>
        <v/>
      </c>
      <c r="AI497" s="262" t="str">
        <f t="shared" si="146"/>
        <v/>
      </c>
      <c r="AK497" s="185"/>
      <c r="AL497" s="259" t="str">
        <f t="shared" si="147"/>
        <v/>
      </c>
      <c r="AM497" s="132" t="str">
        <f t="shared" si="137"/>
        <v/>
      </c>
      <c r="AN497" s="132" t="str">
        <f t="shared" si="148"/>
        <v/>
      </c>
      <c r="AO497" s="132" t="str">
        <f t="shared" si="149"/>
        <v/>
      </c>
      <c r="AP497" s="132" t="str">
        <f t="shared" si="150"/>
        <v/>
      </c>
      <c r="AQ497" s="132" t="str">
        <f t="shared" si="151"/>
        <v/>
      </c>
      <c r="AR497" s="135" t="str">
        <f t="shared" si="135"/>
        <v/>
      </c>
      <c r="AS497" s="135" t="str">
        <f t="shared" si="136"/>
        <v/>
      </c>
      <c r="AT497" s="135" t="str">
        <f t="shared" si="152"/>
        <v/>
      </c>
    </row>
    <row r="498" spans="1:46" s="260" customFormat="1" ht="13">
      <c r="A498" s="185" t="str">
        <f t="shared" si="139"/>
        <v/>
      </c>
      <c r="B498" s="258" t="str">
        <f t="shared" si="140"/>
        <v/>
      </c>
      <c r="C498" s="259"/>
      <c r="D498" s="185">
        <v>464</v>
      </c>
      <c r="E498" s="185" t="str">
        <f t="shared" si="141"/>
        <v/>
      </c>
      <c r="F498" s="6"/>
      <c r="G498" s="6"/>
      <c r="H498" s="6"/>
      <c r="I498" s="6"/>
      <c r="J498" s="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185" t="str">
        <f t="shared" si="138"/>
        <v/>
      </c>
      <c r="W498" s="8"/>
      <c r="X498" s="6"/>
      <c r="Y498" s="336"/>
      <c r="Z498" s="6"/>
      <c r="AA498" s="6"/>
      <c r="AB498" s="6"/>
      <c r="AC498" s="261" t="str">
        <f t="shared" si="142"/>
        <v/>
      </c>
      <c r="AD498" s="28" t="str">
        <f t="shared" si="143"/>
        <v/>
      </c>
      <c r="AE498" s="26" t="str">
        <f>UPPER(IF($U498="","",IF(COUNTIF($AE$34:$AE497,$U498)&lt;1,$U498,"")))</f>
        <v/>
      </c>
      <c r="AF498" s="133" t="str">
        <f t="shared" si="144"/>
        <v/>
      </c>
      <c r="AG498" s="269"/>
      <c r="AH498" s="263" t="str">
        <f t="shared" si="145"/>
        <v/>
      </c>
      <c r="AI498" s="262" t="str">
        <f t="shared" si="146"/>
        <v/>
      </c>
      <c r="AK498" s="185"/>
      <c r="AL498" s="259" t="str">
        <f t="shared" si="147"/>
        <v/>
      </c>
      <c r="AM498" s="132" t="str">
        <f t="shared" si="137"/>
        <v/>
      </c>
      <c r="AN498" s="132" t="str">
        <f t="shared" si="148"/>
        <v/>
      </c>
      <c r="AO498" s="132" t="str">
        <f t="shared" si="149"/>
        <v/>
      </c>
      <c r="AP498" s="132" t="str">
        <f t="shared" si="150"/>
        <v/>
      </c>
      <c r="AQ498" s="132" t="str">
        <f t="shared" si="151"/>
        <v/>
      </c>
      <c r="AR498" s="135" t="str">
        <f t="shared" si="135"/>
        <v/>
      </c>
      <c r="AS498" s="135" t="str">
        <f t="shared" si="136"/>
        <v/>
      </c>
      <c r="AT498" s="135" t="str">
        <f t="shared" si="152"/>
        <v/>
      </c>
    </row>
    <row r="499" spans="1:46" s="260" customFormat="1" ht="13">
      <c r="A499" s="185" t="str">
        <f t="shared" si="139"/>
        <v/>
      </c>
      <c r="B499" s="258" t="str">
        <f t="shared" si="140"/>
        <v/>
      </c>
      <c r="C499" s="259"/>
      <c r="D499" s="185">
        <v>465</v>
      </c>
      <c r="E499" s="185" t="str">
        <f t="shared" si="141"/>
        <v/>
      </c>
      <c r="F499" s="6"/>
      <c r="G499" s="6"/>
      <c r="H499" s="6"/>
      <c r="I499" s="6"/>
      <c r="J499" s="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185" t="str">
        <f t="shared" si="138"/>
        <v/>
      </c>
      <c r="W499" s="8"/>
      <c r="X499" s="6"/>
      <c r="Y499" s="336"/>
      <c r="Z499" s="6"/>
      <c r="AA499" s="6"/>
      <c r="AB499" s="6"/>
      <c r="AC499" s="261" t="str">
        <f t="shared" si="142"/>
        <v/>
      </c>
      <c r="AD499" s="28" t="str">
        <f t="shared" si="143"/>
        <v/>
      </c>
      <c r="AE499" s="26" t="str">
        <f>UPPER(IF($U499="","",IF(COUNTIF($AE$34:$AE498,$U499)&lt;1,$U499,"")))</f>
        <v/>
      </c>
      <c r="AF499" s="133" t="str">
        <f t="shared" si="144"/>
        <v/>
      </c>
      <c r="AG499" s="269"/>
      <c r="AH499" s="263" t="str">
        <f t="shared" si="145"/>
        <v/>
      </c>
      <c r="AI499" s="262" t="str">
        <f t="shared" si="146"/>
        <v/>
      </c>
      <c r="AK499" s="185"/>
      <c r="AL499" s="259" t="str">
        <f t="shared" si="147"/>
        <v/>
      </c>
      <c r="AM499" s="132" t="str">
        <f t="shared" si="137"/>
        <v/>
      </c>
      <c r="AN499" s="132" t="str">
        <f t="shared" si="148"/>
        <v/>
      </c>
      <c r="AO499" s="132" t="str">
        <f t="shared" si="149"/>
        <v/>
      </c>
      <c r="AP499" s="132" t="str">
        <f t="shared" si="150"/>
        <v/>
      </c>
      <c r="AQ499" s="132" t="str">
        <f t="shared" si="151"/>
        <v/>
      </c>
      <c r="AR499" s="135" t="str">
        <f t="shared" si="135"/>
        <v/>
      </c>
      <c r="AS499" s="135" t="str">
        <f t="shared" si="136"/>
        <v/>
      </c>
      <c r="AT499" s="135" t="str">
        <f t="shared" si="152"/>
        <v/>
      </c>
    </row>
    <row r="500" spans="1:46" s="260" customFormat="1" ht="13">
      <c r="A500" s="185" t="str">
        <f t="shared" si="139"/>
        <v/>
      </c>
      <c r="B500" s="258" t="str">
        <f t="shared" si="140"/>
        <v/>
      </c>
      <c r="C500" s="259"/>
      <c r="D500" s="185">
        <v>466</v>
      </c>
      <c r="E500" s="185" t="str">
        <f t="shared" si="141"/>
        <v/>
      </c>
      <c r="F500" s="6"/>
      <c r="G500" s="6"/>
      <c r="H500" s="6"/>
      <c r="I500" s="6"/>
      <c r="J500" s="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185" t="str">
        <f t="shared" si="138"/>
        <v/>
      </c>
      <c r="W500" s="8"/>
      <c r="X500" s="6"/>
      <c r="Y500" s="336"/>
      <c r="Z500" s="6"/>
      <c r="AA500" s="6"/>
      <c r="AB500" s="6"/>
      <c r="AC500" s="261" t="str">
        <f t="shared" si="142"/>
        <v/>
      </c>
      <c r="AD500" s="28" t="str">
        <f t="shared" si="143"/>
        <v/>
      </c>
      <c r="AE500" s="26" t="str">
        <f>UPPER(IF($U500="","",IF(COUNTIF($AE$34:$AE499,$U500)&lt;1,$U500,"")))</f>
        <v/>
      </c>
      <c r="AF500" s="133" t="str">
        <f t="shared" si="144"/>
        <v/>
      </c>
      <c r="AG500" s="269"/>
      <c r="AH500" s="263" t="str">
        <f t="shared" si="145"/>
        <v/>
      </c>
      <c r="AI500" s="262" t="str">
        <f t="shared" si="146"/>
        <v/>
      </c>
      <c r="AK500" s="185"/>
      <c r="AL500" s="259" t="str">
        <f t="shared" si="147"/>
        <v/>
      </c>
      <c r="AM500" s="132" t="str">
        <f t="shared" si="137"/>
        <v/>
      </c>
      <c r="AN500" s="132" t="str">
        <f t="shared" si="148"/>
        <v/>
      </c>
      <c r="AO500" s="132" t="str">
        <f t="shared" si="149"/>
        <v/>
      </c>
      <c r="AP500" s="132" t="str">
        <f t="shared" si="150"/>
        <v/>
      </c>
      <c r="AQ500" s="132" t="str">
        <f t="shared" si="151"/>
        <v/>
      </c>
      <c r="AR500" s="135" t="str">
        <f t="shared" si="135"/>
        <v/>
      </c>
      <c r="AS500" s="135" t="str">
        <f t="shared" si="136"/>
        <v/>
      </c>
      <c r="AT500" s="135" t="str">
        <f t="shared" si="152"/>
        <v/>
      </c>
    </row>
    <row r="501" spans="1:46" s="260" customFormat="1" ht="13">
      <c r="A501" s="185" t="str">
        <f t="shared" si="139"/>
        <v/>
      </c>
      <c r="B501" s="258" t="str">
        <f t="shared" si="140"/>
        <v/>
      </c>
      <c r="C501" s="259"/>
      <c r="D501" s="185">
        <v>467</v>
      </c>
      <c r="E501" s="185" t="str">
        <f t="shared" si="141"/>
        <v/>
      </c>
      <c r="F501" s="6"/>
      <c r="G501" s="6"/>
      <c r="H501" s="6"/>
      <c r="I501" s="6"/>
      <c r="J501" s="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185" t="str">
        <f t="shared" si="138"/>
        <v/>
      </c>
      <c r="W501" s="8"/>
      <c r="X501" s="6"/>
      <c r="Y501" s="336"/>
      <c r="Z501" s="6"/>
      <c r="AA501" s="6"/>
      <c r="AB501" s="6"/>
      <c r="AC501" s="261" t="str">
        <f t="shared" si="142"/>
        <v/>
      </c>
      <c r="AD501" s="28" t="str">
        <f t="shared" si="143"/>
        <v/>
      </c>
      <c r="AE501" s="26" t="str">
        <f>UPPER(IF($U501="","",IF(COUNTIF($AE$34:$AE500,$U501)&lt;1,$U501,"")))</f>
        <v/>
      </c>
      <c r="AF501" s="133" t="str">
        <f t="shared" si="144"/>
        <v/>
      </c>
      <c r="AG501" s="269"/>
      <c r="AH501" s="263" t="str">
        <f t="shared" si="145"/>
        <v/>
      </c>
      <c r="AI501" s="262" t="str">
        <f t="shared" si="146"/>
        <v/>
      </c>
      <c r="AK501" s="185"/>
      <c r="AL501" s="259" t="str">
        <f t="shared" si="147"/>
        <v/>
      </c>
      <c r="AM501" s="132" t="str">
        <f t="shared" si="137"/>
        <v/>
      </c>
      <c r="AN501" s="132" t="str">
        <f t="shared" si="148"/>
        <v/>
      </c>
      <c r="AO501" s="132" t="str">
        <f t="shared" si="149"/>
        <v/>
      </c>
      <c r="AP501" s="132" t="str">
        <f t="shared" si="150"/>
        <v/>
      </c>
      <c r="AQ501" s="132" t="str">
        <f t="shared" si="151"/>
        <v/>
      </c>
      <c r="AR501" s="135" t="str">
        <f t="shared" si="135"/>
        <v/>
      </c>
      <c r="AS501" s="135" t="str">
        <f t="shared" si="136"/>
        <v/>
      </c>
      <c r="AT501" s="135" t="str">
        <f t="shared" si="152"/>
        <v/>
      </c>
    </row>
    <row r="502" spans="1:46" s="260" customFormat="1" ht="13">
      <c r="A502" s="185" t="str">
        <f t="shared" si="139"/>
        <v/>
      </c>
      <c r="B502" s="258" t="str">
        <f t="shared" si="140"/>
        <v/>
      </c>
      <c r="C502" s="259"/>
      <c r="D502" s="185">
        <v>468</v>
      </c>
      <c r="E502" s="185" t="str">
        <f t="shared" si="141"/>
        <v/>
      </c>
      <c r="F502" s="6"/>
      <c r="G502" s="6"/>
      <c r="H502" s="6"/>
      <c r="I502" s="6"/>
      <c r="J502" s="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185" t="str">
        <f t="shared" si="138"/>
        <v/>
      </c>
      <c r="W502" s="8"/>
      <c r="X502" s="6"/>
      <c r="Y502" s="336"/>
      <c r="Z502" s="6"/>
      <c r="AA502" s="6"/>
      <c r="AB502" s="6"/>
      <c r="AC502" s="261" t="str">
        <f t="shared" si="142"/>
        <v/>
      </c>
      <c r="AD502" s="28" t="str">
        <f t="shared" si="143"/>
        <v/>
      </c>
      <c r="AE502" s="26" t="str">
        <f>UPPER(IF($U502="","",IF(COUNTIF($AE$34:$AE501,$U502)&lt;1,$U502,"")))</f>
        <v/>
      </c>
      <c r="AF502" s="133" t="str">
        <f t="shared" si="144"/>
        <v/>
      </c>
      <c r="AG502" s="269"/>
      <c r="AH502" s="263" t="str">
        <f t="shared" si="145"/>
        <v/>
      </c>
      <c r="AI502" s="262" t="str">
        <f t="shared" si="146"/>
        <v/>
      </c>
      <c r="AK502" s="185"/>
      <c r="AL502" s="259" t="str">
        <f t="shared" si="147"/>
        <v/>
      </c>
      <c r="AM502" s="132" t="str">
        <f t="shared" si="137"/>
        <v/>
      </c>
      <c r="AN502" s="132" t="str">
        <f t="shared" si="148"/>
        <v/>
      </c>
      <c r="AO502" s="132" t="str">
        <f t="shared" si="149"/>
        <v/>
      </c>
      <c r="AP502" s="132" t="str">
        <f t="shared" si="150"/>
        <v/>
      </c>
      <c r="AQ502" s="132" t="str">
        <f t="shared" si="151"/>
        <v/>
      </c>
      <c r="AR502" s="135" t="str">
        <f t="shared" si="135"/>
        <v/>
      </c>
      <c r="AS502" s="135" t="str">
        <f t="shared" si="136"/>
        <v/>
      </c>
      <c r="AT502" s="135" t="str">
        <f t="shared" si="152"/>
        <v/>
      </c>
    </row>
    <row r="503" spans="1:46" s="260" customFormat="1" ht="13">
      <c r="A503" s="185" t="str">
        <f t="shared" si="139"/>
        <v/>
      </c>
      <c r="B503" s="258" t="str">
        <f t="shared" si="140"/>
        <v/>
      </c>
      <c r="C503" s="259"/>
      <c r="D503" s="185">
        <v>469</v>
      </c>
      <c r="E503" s="185" t="str">
        <f t="shared" si="141"/>
        <v/>
      </c>
      <c r="F503" s="6"/>
      <c r="G503" s="6"/>
      <c r="H503" s="6"/>
      <c r="I503" s="6"/>
      <c r="J503" s="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185" t="str">
        <f t="shared" si="138"/>
        <v/>
      </c>
      <c r="W503" s="8"/>
      <c r="X503" s="6"/>
      <c r="Y503" s="336"/>
      <c r="Z503" s="6"/>
      <c r="AA503" s="6"/>
      <c r="AB503" s="6"/>
      <c r="AC503" s="261" t="str">
        <f t="shared" si="142"/>
        <v/>
      </c>
      <c r="AD503" s="28" t="str">
        <f t="shared" si="143"/>
        <v/>
      </c>
      <c r="AE503" s="26" t="str">
        <f>UPPER(IF($U503="","",IF(COUNTIF($AE$34:$AE502,$U503)&lt;1,$U503,"")))</f>
        <v/>
      </c>
      <c r="AF503" s="133" t="str">
        <f t="shared" si="144"/>
        <v/>
      </c>
      <c r="AG503" s="269"/>
      <c r="AH503" s="263" t="str">
        <f t="shared" si="145"/>
        <v/>
      </c>
      <c r="AI503" s="262" t="str">
        <f t="shared" si="146"/>
        <v/>
      </c>
      <c r="AK503" s="185"/>
      <c r="AL503" s="259" t="str">
        <f t="shared" si="147"/>
        <v/>
      </c>
      <c r="AM503" s="132" t="str">
        <f t="shared" si="137"/>
        <v/>
      </c>
      <c r="AN503" s="132" t="str">
        <f t="shared" si="148"/>
        <v/>
      </c>
      <c r="AO503" s="132" t="str">
        <f t="shared" si="149"/>
        <v/>
      </c>
      <c r="AP503" s="132" t="str">
        <f t="shared" si="150"/>
        <v/>
      </c>
      <c r="AQ503" s="132" t="str">
        <f t="shared" si="151"/>
        <v/>
      </c>
      <c r="AR503" s="135" t="str">
        <f t="shared" si="135"/>
        <v/>
      </c>
      <c r="AS503" s="135" t="str">
        <f t="shared" si="136"/>
        <v/>
      </c>
      <c r="AT503" s="135" t="str">
        <f t="shared" si="152"/>
        <v/>
      </c>
    </row>
    <row r="504" spans="1:46" s="260" customFormat="1" ht="13">
      <c r="A504" s="185" t="str">
        <f t="shared" si="139"/>
        <v/>
      </c>
      <c r="B504" s="258" t="str">
        <f t="shared" si="140"/>
        <v/>
      </c>
      <c r="C504" s="259"/>
      <c r="D504" s="185">
        <v>470</v>
      </c>
      <c r="E504" s="185" t="str">
        <f t="shared" si="141"/>
        <v/>
      </c>
      <c r="F504" s="6"/>
      <c r="G504" s="6"/>
      <c r="H504" s="6"/>
      <c r="I504" s="6"/>
      <c r="J504" s="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185" t="str">
        <f t="shared" si="138"/>
        <v/>
      </c>
      <c r="W504" s="8"/>
      <c r="X504" s="6"/>
      <c r="Y504" s="336"/>
      <c r="Z504" s="6"/>
      <c r="AA504" s="6"/>
      <c r="AB504" s="6"/>
      <c r="AC504" s="261" t="str">
        <f t="shared" si="142"/>
        <v/>
      </c>
      <c r="AD504" s="28" t="str">
        <f t="shared" si="143"/>
        <v/>
      </c>
      <c r="AE504" s="26" t="str">
        <f>UPPER(IF($U504="","",IF(COUNTIF($AE$34:$AE503,$U504)&lt;1,$U504,"")))</f>
        <v/>
      </c>
      <c r="AF504" s="133" t="str">
        <f t="shared" si="144"/>
        <v/>
      </c>
      <c r="AG504" s="269"/>
      <c r="AH504" s="263" t="str">
        <f t="shared" si="145"/>
        <v/>
      </c>
      <c r="AI504" s="262" t="str">
        <f t="shared" si="146"/>
        <v/>
      </c>
      <c r="AK504" s="185"/>
      <c r="AL504" s="259" t="str">
        <f t="shared" si="147"/>
        <v/>
      </c>
      <c r="AM504" s="132" t="str">
        <f t="shared" si="137"/>
        <v/>
      </c>
      <c r="AN504" s="132" t="str">
        <f t="shared" si="148"/>
        <v/>
      </c>
      <c r="AO504" s="132" t="str">
        <f t="shared" si="149"/>
        <v/>
      </c>
      <c r="AP504" s="132" t="str">
        <f t="shared" si="150"/>
        <v/>
      </c>
      <c r="AQ504" s="132" t="str">
        <f t="shared" si="151"/>
        <v/>
      </c>
      <c r="AR504" s="135" t="str">
        <f t="shared" si="135"/>
        <v/>
      </c>
      <c r="AS504" s="135" t="str">
        <f t="shared" si="136"/>
        <v/>
      </c>
      <c r="AT504" s="135" t="str">
        <f t="shared" si="152"/>
        <v/>
      </c>
    </row>
    <row r="505" spans="1:46" s="260" customFormat="1" ht="13">
      <c r="A505" s="185" t="str">
        <f t="shared" si="139"/>
        <v/>
      </c>
      <c r="B505" s="258" t="str">
        <f t="shared" si="140"/>
        <v/>
      </c>
      <c r="C505" s="259"/>
      <c r="D505" s="185">
        <v>471</v>
      </c>
      <c r="E505" s="185" t="str">
        <f t="shared" si="141"/>
        <v/>
      </c>
      <c r="F505" s="6"/>
      <c r="G505" s="6"/>
      <c r="H505" s="6"/>
      <c r="I505" s="6"/>
      <c r="J505" s="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185" t="str">
        <f t="shared" si="138"/>
        <v/>
      </c>
      <c r="W505" s="8"/>
      <c r="X505" s="6"/>
      <c r="Y505" s="336"/>
      <c r="Z505" s="6"/>
      <c r="AA505" s="6"/>
      <c r="AB505" s="6"/>
      <c r="AC505" s="261" t="str">
        <f t="shared" si="142"/>
        <v/>
      </c>
      <c r="AD505" s="28" t="str">
        <f t="shared" si="143"/>
        <v/>
      </c>
      <c r="AE505" s="26" t="str">
        <f>UPPER(IF($U505="","",IF(COUNTIF($AE$34:$AE504,$U505)&lt;1,$U505,"")))</f>
        <v/>
      </c>
      <c r="AF505" s="133" t="str">
        <f t="shared" si="144"/>
        <v/>
      </c>
      <c r="AG505" s="269"/>
      <c r="AH505" s="263" t="str">
        <f t="shared" si="145"/>
        <v/>
      </c>
      <c r="AI505" s="262" t="str">
        <f t="shared" si="146"/>
        <v/>
      </c>
      <c r="AK505" s="185"/>
      <c r="AL505" s="259" t="str">
        <f t="shared" si="147"/>
        <v/>
      </c>
      <c r="AM505" s="132" t="str">
        <f t="shared" si="137"/>
        <v/>
      </c>
      <c r="AN505" s="132" t="str">
        <f t="shared" si="148"/>
        <v/>
      </c>
      <c r="AO505" s="132" t="str">
        <f t="shared" si="149"/>
        <v/>
      </c>
      <c r="AP505" s="132" t="str">
        <f t="shared" si="150"/>
        <v/>
      </c>
      <c r="AQ505" s="132" t="str">
        <f t="shared" si="151"/>
        <v/>
      </c>
      <c r="AR505" s="135" t="str">
        <f t="shared" si="135"/>
        <v/>
      </c>
      <c r="AS505" s="135" t="str">
        <f t="shared" si="136"/>
        <v/>
      </c>
      <c r="AT505" s="135" t="str">
        <f t="shared" si="152"/>
        <v/>
      </c>
    </row>
    <row r="506" spans="1:46" s="260" customFormat="1" ht="13">
      <c r="A506" s="185" t="str">
        <f t="shared" si="139"/>
        <v/>
      </c>
      <c r="B506" s="258" t="str">
        <f t="shared" si="140"/>
        <v/>
      </c>
      <c r="C506" s="259"/>
      <c r="D506" s="185">
        <v>472</v>
      </c>
      <c r="E506" s="185" t="str">
        <f t="shared" si="141"/>
        <v/>
      </c>
      <c r="F506" s="6"/>
      <c r="G506" s="6"/>
      <c r="H506" s="6"/>
      <c r="I506" s="6"/>
      <c r="J506" s="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185" t="str">
        <f t="shared" si="138"/>
        <v/>
      </c>
      <c r="W506" s="8"/>
      <c r="X506" s="6"/>
      <c r="Y506" s="336"/>
      <c r="Z506" s="6"/>
      <c r="AA506" s="6"/>
      <c r="AB506" s="6"/>
      <c r="AC506" s="261" t="str">
        <f t="shared" si="142"/>
        <v/>
      </c>
      <c r="AD506" s="28" t="str">
        <f t="shared" si="143"/>
        <v/>
      </c>
      <c r="AE506" s="26" t="str">
        <f>UPPER(IF($U506="","",IF(COUNTIF($AE$34:$AE505,$U506)&lt;1,$U506,"")))</f>
        <v/>
      </c>
      <c r="AF506" s="133" t="str">
        <f t="shared" si="144"/>
        <v/>
      </c>
      <c r="AG506" s="269"/>
      <c r="AH506" s="263" t="str">
        <f t="shared" si="145"/>
        <v/>
      </c>
      <c r="AI506" s="262" t="str">
        <f t="shared" si="146"/>
        <v/>
      </c>
      <c r="AK506" s="185"/>
      <c r="AL506" s="259" t="str">
        <f t="shared" si="147"/>
        <v/>
      </c>
      <c r="AM506" s="132" t="str">
        <f t="shared" si="137"/>
        <v/>
      </c>
      <c r="AN506" s="132" t="str">
        <f t="shared" si="148"/>
        <v/>
      </c>
      <c r="AO506" s="132" t="str">
        <f t="shared" si="149"/>
        <v/>
      </c>
      <c r="AP506" s="132" t="str">
        <f t="shared" si="150"/>
        <v/>
      </c>
      <c r="AQ506" s="132" t="str">
        <f t="shared" si="151"/>
        <v/>
      </c>
      <c r="AR506" s="135" t="str">
        <f t="shared" si="135"/>
        <v/>
      </c>
      <c r="AS506" s="135" t="str">
        <f t="shared" si="136"/>
        <v/>
      </c>
      <c r="AT506" s="135" t="str">
        <f t="shared" si="152"/>
        <v/>
      </c>
    </row>
    <row r="507" spans="1:46" s="260" customFormat="1" ht="13">
      <c r="A507" s="185" t="str">
        <f t="shared" si="139"/>
        <v/>
      </c>
      <c r="B507" s="258" t="str">
        <f t="shared" si="140"/>
        <v/>
      </c>
      <c r="C507" s="259"/>
      <c r="D507" s="185">
        <v>473</v>
      </c>
      <c r="E507" s="185" t="str">
        <f t="shared" si="141"/>
        <v/>
      </c>
      <c r="F507" s="6"/>
      <c r="G507" s="6"/>
      <c r="H507" s="6"/>
      <c r="I507" s="6"/>
      <c r="J507" s="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185" t="str">
        <f t="shared" si="138"/>
        <v/>
      </c>
      <c r="W507" s="8"/>
      <c r="X507" s="6"/>
      <c r="Y507" s="336"/>
      <c r="Z507" s="6"/>
      <c r="AA507" s="6"/>
      <c r="AB507" s="6"/>
      <c r="AC507" s="261" t="str">
        <f t="shared" si="142"/>
        <v/>
      </c>
      <c r="AD507" s="28" t="str">
        <f t="shared" si="143"/>
        <v/>
      </c>
      <c r="AE507" s="26" t="str">
        <f>UPPER(IF($U507="","",IF(COUNTIF($AE$34:$AE506,$U507)&lt;1,$U507,"")))</f>
        <v/>
      </c>
      <c r="AF507" s="133" t="str">
        <f t="shared" si="144"/>
        <v/>
      </c>
      <c r="AG507" s="269"/>
      <c r="AH507" s="263" t="str">
        <f t="shared" si="145"/>
        <v/>
      </c>
      <c r="AI507" s="262" t="str">
        <f t="shared" si="146"/>
        <v/>
      </c>
      <c r="AK507" s="185"/>
      <c r="AL507" s="259" t="str">
        <f t="shared" si="147"/>
        <v/>
      </c>
      <c r="AM507" s="132" t="str">
        <f t="shared" si="137"/>
        <v/>
      </c>
      <c r="AN507" s="132" t="str">
        <f t="shared" si="148"/>
        <v/>
      </c>
      <c r="AO507" s="132" t="str">
        <f t="shared" si="149"/>
        <v/>
      </c>
      <c r="AP507" s="132" t="str">
        <f t="shared" si="150"/>
        <v/>
      </c>
      <c r="AQ507" s="132" t="str">
        <f t="shared" si="151"/>
        <v/>
      </c>
      <c r="AR507" s="135" t="str">
        <f t="shared" si="135"/>
        <v/>
      </c>
      <c r="AS507" s="135" t="str">
        <f t="shared" si="136"/>
        <v/>
      </c>
      <c r="AT507" s="135" t="str">
        <f t="shared" si="152"/>
        <v/>
      </c>
    </row>
    <row r="508" spans="1:46" s="260" customFormat="1" ht="13">
      <c r="A508" s="185" t="str">
        <f t="shared" si="139"/>
        <v/>
      </c>
      <c r="B508" s="258" t="str">
        <f t="shared" si="140"/>
        <v/>
      </c>
      <c r="C508" s="259"/>
      <c r="D508" s="185">
        <v>474</v>
      </c>
      <c r="E508" s="185" t="str">
        <f t="shared" si="141"/>
        <v/>
      </c>
      <c r="F508" s="6"/>
      <c r="G508" s="6"/>
      <c r="H508" s="6"/>
      <c r="I508" s="6"/>
      <c r="J508" s="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185" t="str">
        <f t="shared" si="138"/>
        <v/>
      </c>
      <c r="W508" s="8"/>
      <c r="X508" s="6"/>
      <c r="Y508" s="336"/>
      <c r="Z508" s="6"/>
      <c r="AA508" s="6"/>
      <c r="AB508" s="6"/>
      <c r="AC508" s="261" t="str">
        <f t="shared" si="142"/>
        <v/>
      </c>
      <c r="AD508" s="28" t="str">
        <f t="shared" si="143"/>
        <v/>
      </c>
      <c r="AE508" s="26" t="str">
        <f>UPPER(IF($U508="","",IF(COUNTIF($AE$34:$AE507,$U508)&lt;1,$U508,"")))</f>
        <v/>
      </c>
      <c r="AF508" s="133" t="str">
        <f t="shared" si="144"/>
        <v/>
      </c>
      <c r="AG508" s="269"/>
      <c r="AH508" s="263" t="str">
        <f t="shared" si="145"/>
        <v/>
      </c>
      <c r="AI508" s="262" t="str">
        <f t="shared" si="146"/>
        <v/>
      </c>
      <c r="AK508" s="185"/>
      <c r="AL508" s="259" t="str">
        <f t="shared" si="147"/>
        <v/>
      </c>
      <c r="AM508" s="132" t="str">
        <f t="shared" si="137"/>
        <v/>
      </c>
      <c r="AN508" s="132" t="str">
        <f t="shared" si="148"/>
        <v/>
      </c>
      <c r="AO508" s="132" t="str">
        <f t="shared" si="149"/>
        <v/>
      </c>
      <c r="AP508" s="132" t="str">
        <f t="shared" si="150"/>
        <v/>
      </c>
      <c r="AQ508" s="132" t="str">
        <f t="shared" si="151"/>
        <v/>
      </c>
      <c r="AR508" s="135" t="str">
        <f t="shared" si="135"/>
        <v/>
      </c>
      <c r="AS508" s="135" t="str">
        <f t="shared" si="136"/>
        <v/>
      </c>
      <c r="AT508" s="135" t="str">
        <f t="shared" si="152"/>
        <v/>
      </c>
    </row>
    <row r="509" spans="1:46" s="260" customFormat="1" ht="13">
      <c r="A509" s="185" t="str">
        <f t="shared" si="139"/>
        <v/>
      </c>
      <c r="B509" s="258" t="str">
        <f t="shared" si="140"/>
        <v/>
      </c>
      <c r="C509" s="259"/>
      <c r="D509" s="185">
        <v>475</v>
      </c>
      <c r="E509" s="185" t="str">
        <f t="shared" si="141"/>
        <v/>
      </c>
      <c r="F509" s="6"/>
      <c r="G509" s="6"/>
      <c r="H509" s="6"/>
      <c r="I509" s="6"/>
      <c r="J509" s="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185" t="str">
        <f t="shared" si="138"/>
        <v/>
      </c>
      <c r="W509" s="8"/>
      <c r="X509" s="6"/>
      <c r="Y509" s="336"/>
      <c r="Z509" s="6"/>
      <c r="AA509" s="6"/>
      <c r="AB509" s="6"/>
      <c r="AC509" s="261" t="str">
        <f t="shared" si="142"/>
        <v/>
      </c>
      <c r="AD509" s="28" t="str">
        <f t="shared" si="143"/>
        <v/>
      </c>
      <c r="AE509" s="26" t="str">
        <f>UPPER(IF($U509="","",IF(COUNTIF($AE$34:$AE508,$U509)&lt;1,$U509,"")))</f>
        <v/>
      </c>
      <c r="AF509" s="133" t="str">
        <f t="shared" si="144"/>
        <v/>
      </c>
      <c r="AG509" s="269"/>
      <c r="AH509" s="263" t="str">
        <f t="shared" si="145"/>
        <v/>
      </c>
      <c r="AI509" s="262" t="str">
        <f t="shared" si="146"/>
        <v/>
      </c>
      <c r="AK509" s="185"/>
      <c r="AL509" s="259" t="str">
        <f t="shared" si="147"/>
        <v/>
      </c>
      <c r="AM509" s="132" t="str">
        <f t="shared" si="137"/>
        <v/>
      </c>
      <c r="AN509" s="132" t="str">
        <f t="shared" si="148"/>
        <v/>
      </c>
      <c r="AO509" s="132" t="str">
        <f t="shared" si="149"/>
        <v/>
      </c>
      <c r="AP509" s="132" t="str">
        <f t="shared" si="150"/>
        <v/>
      </c>
      <c r="AQ509" s="132" t="str">
        <f t="shared" si="151"/>
        <v/>
      </c>
      <c r="AR509" s="135" t="str">
        <f t="shared" si="135"/>
        <v/>
      </c>
      <c r="AS509" s="135" t="str">
        <f t="shared" si="136"/>
        <v/>
      </c>
      <c r="AT509" s="135" t="str">
        <f t="shared" si="152"/>
        <v/>
      </c>
    </row>
    <row r="510" spans="1:46" s="260" customFormat="1" ht="13">
      <c r="A510" s="185" t="str">
        <f t="shared" si="139"/>
        <v/>
      </c>
      <c r="B510" s="258" t="str">
        <f t="shared" si="140"/>
        <v/>
      </c>
      <c r="C510" s="259"/>
      <c r="D510" s="185">
        <v>476</v>
      </c>
      <c r="E510" s="185" t="str">
        <f t="shared" si="141"/>
        <v/>
      </c>
      <c r="F510" s="6"/>
      <c r="G510" s="6"/>
      <c r="H510" s="6"/>
      <c r="I510" s="6"/>
      <c r="J510" s="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185" t="str">
        <f t="shared" si="138"/>
        <v/>
      </c>
      <c r="W510" s="8"/>
      <c r="X510" s="6"/>
      <c r="Y510" s="336"/>
      <c r="Z510" s="6"/>
      <c r="AA510" s="6"/>
      <c r="AB510" s="6"/>
      <c r="AC510" s="261" t="str">
        <f t="shared" si="142"/>
        <v/>
      </c>
      <c r="AD510" s="28" t="str">
        <f t="shared" si="143"/>
        <v/>
      </c>
      <c r="AE510" s="26" t="str">
        <f>UPPER(IF($U510="","",IF(COUNTIF($AE$34:$AE509,$U510)&lt;1,$U510,"")))</f>
        <v/>
      </c>
      <c r="AF510" s="133" t="str">
        <f t="shared" si="144"/>
        <v/>
      </c>
      <c r="AG510" s="269"/>
      <c r="AH510" s="263" t="str">
        <f t="shared" si="145"/>
        <v/>
      </c>
      <c r="AI510" s="262" t="str">
        <f t="shared" si="146"/>
        <v/>
      </c>
      <c r="AK510" s="185"/>
      <c r="AL510" s="259" t="str">
        <f t="shared" si="147"/>
        <v/>
      </c>
      <c r="AM510" s="132" t="str">
        <f t="shared" si="137"/>
        <v/>
      </c>
      <c r="AN510" s="132" t="str">
        <f t="shared" si="148"/>
        <v/>
      </c>
      <c r="AO510" s="132" t="str">
        <f t="shared" si="149"/>
        <v/>
      </c>
      <c r="AP510" s="132" t="str">
        <f t="shared" si="150"/>
        <v/>
      </c>
      <c r="AQ510" s="132" t="str">
        <f t="shared" si="151"/>
        <v/>
      </c>
      <c r="AR510" s="135" t="str">
        <f t="shared" si="135"/>
        <v/>
      </c>
      <c r="AS510" s="135" t="str">
        <f t="shared" si="136"/>
        <v/>
      </c>
      <c r="AT510" s="135" t="str">
        <f t="shared" si="152"/>
        <v/>
      </c>
    </row>
    <row r="511" spans="1:46" s="260" customFormat="1" ht="13">
      <c r="A511" s="185" t="str">
        <f t="shared" si="139"/>
        <v/>
      </c>
      <c r="B511" s="258" t="str">
        <f t="shared" si="140"/>
        <v/>
      </c>
      <c r="C511" s="259"/>
      <c r="D511" s="185">
        <v>477</v>
      </c>
      <c r="E511" s="185" t="str">
        <f t="shared" si="141"/>
        <v/>
      </c>
      <c r="F511" s="6"/>
      <c r="G511" s="6"/>
      <c r="H511" s="6"/>
      <c r="I511" s="6"/>
      <c r="J511" s="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185" t="str">
        <f t="shared" si="138"/>
        <v/>
      </c>
      <c r="W511" s="8"/>
      <c r="X511" s="6"/>
      <c r="Y511" s="336"/>
      <c r="Z511" s="6"/>
      <c r="AA511" s="6"/>
      <c r="AB511" s="6"/>
      <c r="AC511" s="261" t="str">
        <f t="shared" si="142"/>
        <v/>
      </c>
      <c r="AD511" s="28" t="str">
        <f t="shared" si="143"/>
        <v/>
      </c>
      <c r="AE511" s="26" t="str">
        <f>UPPER(IF($U511="","",IF(COUNTIF($AE$34:$AE510,$U511)&lt;1,$U511,"")))</f>
        <v/>
      </c>
      <c r="AF511" s="133" t="str">
        <f t="shared" si="144"/>
        <v/>
      </c>
      <c r="AG511" s="269"/>
      <c r="AH511" s="263" t="str">
        <f t="shared" si="145"/>
        <v/>
      </c>
      <c r="AI511" s="262" t="str">
        <f t="shared" si="146"/>
        <v/>
      </c>
      <c r="AK511" s="185"/>
      <c r="AL511" s="259" t="str">
        <f t="shared" si="147"/>
        <v/>
      </c>
      <c r="AM511" s="132" t="str">
        <f t="shared" si="137"/>
        <v/>
      </c>
      <c r="AN511" s="132" t="str">
        <f t="shared" si="148"/>
        <v/>
      </c>
      <c r="AO511" s="132" t="str">
        <f t="shared" si="149"/>
        <v/>
      </c>
      <c r="AP511" s="132" t="str">
        <f t="shared" si="150"/>
        <v/>
      </c>
      <c r="AQ511" s="132" t="str">
        <f t="shared" si="151"/>
        <v/>
      </c>
      <c r="AR511" s="135" t="str">
        <f t="shared" si="135"/>
        <v/>
      </c>
      <c r="AS511" s="135" t="str">
        <f t="shared" si="136"/>
        <v/>
      </c>
      <c r="AT511" s="135" t="str">
        <f t="shared" si="152"/>
        <v/>
      </c>
    </row>
    <row r="512" spans="1:46" s="260" customFormat="1" ht="13">
      <c r="A512" s="185" t="str">
        <f t="shared" si="139"/>
        <v/>
      </c>
      <c r="B512" s="258" t="str">
        <f t="shared" si="140"/>
        <v/>
      </c>
      <c r="C512" s="259"/>
      <c r="D512" s="185">
        <v>478</v>
      </c>
      <c r="E512" s="185" t="str">
        <f t="shared" si="141"/>
        <v/>
      </c>
      <c r="F512" s="6"/>
      <c r="G512" s="6"/>
      <c r="H512" s="6"/>
      <c r="I512" s="6"/>
      <c r="J512" s="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185" t="str">
        <f t="shared" si="138"/>
        <v/>
      </c>
      <c r="W512" s="8"/>
      <c r="X512" s="6"/>
      <c r="Y512" s="336"/>
      <c r="Z512" s="6"/>
      <c r="AA512" s="6"/>
      <c r="AB512" s="6"/>
      <c r="AC512" s="261" t="str">
        <f t="shared" si="142"/>
        <v/>
      </c>
      <c r="AD512" s="28" t="str">
        <f t="shared" si="143"/>
        <v/>
      </c>
      <c r="AE512" s="26" t="str">
        <f>UPPER(IF($U512="","",IF(COUNTIF($AE$34:$AE511,$U512)&lt;1,$U512,"")))</f>
        <v/>
      </c>
      <c r="AF512" s="133" t="str">
        <f t="shared" si="144"/>
        <v/>
      </c>
      <c r="AG512" s="269"/>
      <c r="AH512" s="263" t="str">
        <f t="shared" si="145"/>
        <v/>
      </c>
      <c r="AI512" s="262" t="str">
        <f t="shared" si="146"/>
        <v/>
      </c>
      <c r="AK512" s="185"/>
      <c r="AL512" s="259" t="str">
        <f t="shared" si="147"/>
        <v/>
      </c>
      <c r="AM512" s="132" t="str">
        <f t="shared" si="137"/>
        <v/>
      </c>
      <c r="AN512" s="132" t="str">
        <f t="shared" si="148"/>
        <v/>
      </c>
      <c r="AO512" s="132" t="str">
        <f t="shared" si="149"/>
        <v/>
      </c>
      <c r="AP512" s="132" t="str">
        <f t="shared" si="150"/>
        <v/>
      </c>
      <c r="AQ512" s="132" t="str">
        <f t="shared" si="151"/>
        <v/>
      </c>
      <c r="AR512" s="135" t="str">
        <f t="shared" si="135"/>
        <v/>
      </c>
      <c r="AS512" s="135" t="str">
        <f t="shared" si="136"/>
        <v/>
      </c>
      <c r="AT512" s="135" t="str">
        <f t="shared" si="152"/>
        <v/>
      </c>
    </row>
    <row r="513" spans="1:46" s="260" customFormat="1" ht="13">
      <c r="A513" s="185" t="str">
        <f t="shared" si="139"/>
        <v/>
      </c>
      <c r="B513" s="258" t="str">
        <f t="shared" si="140"/>
        <v/>
      </c>
      <c r="C513" s="259"/>
      <c r="D513" s="185">
        <v>479</v>
      </c>
      <c r="E513" s="185" t="str">
        <f t="shared" si="141"/>
        <v/>
      </c>
      <c r="F513" s="6"/>
      <c r="G513" s="6"/>
      <c r="H513" s="6"/>
      <c r="I513" s="6"/>
      <c r="J513" s="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185" t="str">
        <f t="shared" si="138"/>
        <v/>
      </c>
      <c r="W513" s="8"/>
      <c r="X513" s="6"/>
      <c r="Y513" s="336"/>
      <c r="Z513" s="6"/>
      <c r="AA513" s="6"/>
      <c r="AB513" s="6"/>
      <c r="AC513" s="261" t="str">
        <f t="shared" si="142"/>
        <v/>
      </c>
      <c r="AD513" s="28" t="str">
        <f t="shared" si="143"/>
        <v/>
      </c>
      <c r="AE513" s="26" t="str">
        <f>UPPER(IF($U513="","",IF(COUNTIF($AE$34:$AE512,$U513)&lt;1,$U513,"")))</f>
        <v/>
      </c>
      <c r="AF513" s="133" t="str">
        <f t="shared" si="144"/>
        <v/>
      </c>
      <c r="AG513" s="269"/>
      <c r="AH513" s="263" t="str">
        <f t="shared" si="145"/>
        <v/>
      </c>
      <c r="AI513" s="262" t="str">
        <f t="shared" si="146"/>
        <v/>
      </c>
      <c r="AK513" s="185"/>
      <c r="AL513" s="259" t="str">
        <f t="shared" si="147"/>
        <v/>
      </c>
      <c r="AM513" s="132" t="str">
        <f t="shared" si="137"/>
        <v/>
      </c>
      <c r="AN513" s="132" t="str">
        <f t="shared" si="148"/>
        <v/>
      </c>
      <c r="AO513" s="132" t="str">
        <f t="shared" si="149"/>
        <v/>
      </c>
      <c r="AP513" s="132" t="str">
        <f t="shared" si="150"/>
        <v/>
      </c>
      <c r="AQ513" s="132" t="str">
        <f t="shared" si="151"/>
        <v/>
      </c>
      <c r="AR513" s="135" t="str">
        <f t="shared" si="135"/>
        <v/>
      </c>
      <c r="AS513" s="135" t="str">
        <f t="shared" si="136"/>
        <v/>
      </c>
      <c r="AT513" s="135" t="str">
        <f t="shared" si="152"/>
        <v/>
      </c>
    </row>
    <row r="514" spans="1:46" s="260" customFormat="1" ht="13">
      <c r="A514" s="185" t="str">
        <f t="shared" si="139"/>
        <v/>
      </c>
      <c r="B514" s="258" t="str">
        <f t="shared" si="140"/>
        <v/>
      </c>
      <c r="C514" s="259"/>
      <c r="D514" s="185">
        <v>480</v>
      </c>
      <c r="E514" s="185" t="str">
        <f t="shared" si="141"/>
        <v/>
      </c>
      <c r="F514" s="6"/>
      <c r="G514" s="6"/>
      <c r="H514" s="6"/>
      <c r="I514" s="6"/>
      <c r="J514" s="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185" t="str">
        <f t="shared" si="138"/>
        <v/>
      </c>
      <c r="W514" s="8"/>
      <c r="X514" s="6"/>
      <c r="Y514" s="336"/>
      <c r="Z514" s="6"/>
      <c r="AA514" s="6"/>
      <c r="AB514" s="6"/>
      <c r="AC514" s="261" t="str">
        <f t="shared" si="142"/>
        <v/>
      </c>
      <c r="AD514" s="28" t="str">
        <f t="shared" si="143"/>
        <v/>
      </c>
      <c r="AE514" s="26" t="str">
        <f>UPPER(IF($U514="","",IF(COUNTIF($AE$34:$AE513,$U514)&lt;1,$U514,"")))</f>
        <v/>
      </c>
      <c r="AF514" s="133" t="str">
        <f t="shared" si="144"/>
        <v/>
      </c>
      <c r="AG514" s="269"/>
      <c r="AH514" s="263" t="str">
        <f t="shared" si="145"/>
        <v/>
      </c>
      <c r="AI514" s="262" t="str">
        <f t="shared" si="146"/>
        <v/>
      </c>
      <c r="AK514" s="185"/>
      <c r="AL514" s="259" t="str">
        <f t="shared" si="147"/>
        <v/>
      </c>
      <c r="AM514" s="132" t="str">
        <f t="shared" si="137"/>
        <v/>
      </c>
      <c r="AN514" s="132" t="str">
        <f t="shared" si="148"/>
        <v/>
      </c>
      <c r="AO514" s="132" t="str">
        <f t="shared" si="149"/>
        <v/>
      </c>
      <c r="AP514" s="132" t="str">
        <f t="shared" si="150"/>
        <v/>
      </c>
      <c r="AQ514" s="132" t="str">
        <f t="shared" si="151"/>
        <v/>
      </c>
      <c r="AR514" s="135" t="str">
        <f t="shared" si="135"/>
        <v/>
      </c>
      <c r="AS514" s="135" t="str">
        <f t="shared" si="136"/>
        <v/>
      </c>
      <c r="AT514" s="135" t="str">
        <f t="shared" si="152"/>
        <v/>
      </c>
    </row>
    <row r="515" spans="1:46" s="260" customFormat="1" ht="13">
      <c r="A515" s="185" t="str">
        <f t="shared" si="139"/>
        <v/>
      </c>
      <c r="B515" s="258" t="str">
        <f t="shared" si="140"/>
        <v/>
      </c>
      <c r="C515" s="259"/>
      <c r="D515" s="185">
        <v>481</v>
      </c>
      <c r="E515" s="185" t="str">
        <f t="shared" si="141"/>
        <v/>
      </c>
      <c r="F515" s="6"/>
      <c r="G515" s="6"/>
      <c r="H515" s="6"/>
      <c r="I515" s="6"/>
      <c r="J515" s="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185" t="str">
        <f t="shared" si="138"/>
        <v/>
      </c>
      <c r="W515" s="8"/>
      <c r="X515" s="6"/>
      <c r="Y515" s="336"/>
      <c r="Z515" s="6"/>
      <c r="AA515" s="6"/>
      <c r="AB515" s="6"/>
      <c r="AC515" s="261" t="str">
        <f t="shared" si="142"/>
        <v/>
      </c>
      <c r="AD515" s="28" t="str">
        <f t="shared" si="143"/>
        <v/>
      </c>
      <c r="AE515" s="26" t="str">
        <f>UPPER(IF($U515="","",IF(COUNTIF($AE$34:$AE514,$U515)&lt;1,$U515,"")))</f>
        <v/>
      </c>
      <c r="AF515" s="133" t="str">
        <f t="shared" si="144"/>
        <v/>
      </c>
      <c r="AG515" s="269"/>
      <c r="AH515" s="263" t="str">
        <f t="shared" si="145"/>
        <v/>
      </c>
      <c r="AI515" s="262" t="str">
        <f t="shared" si="146"/>
        <v/>
      </c>
      <c r="AK515" s="185"/>
      <c r="AL515" s="259" t="str">
        <f t="shared" si="147"/>
        <v/>
      </c>
      <c r="AM515" s="132" t="str">
        <f t="shared" si="137"/>
        <v/>
      </c>
      <c r="AN515" s="132" t="str">
        <f t="shared" si="148"/>
        <v/>
      </c>
      <c r="AO515" s="132" t="str">
        <f t="shared" si="149"/>
        <v/>
      </c>
      <c r="AP515" s="132" t="str">
        <f t="shared" si="150"/>
        <v/>
      </c>
      <c r="AQ515" s="132" t="str">
        <f t="shared" si="151"/>
        <v/>
      </c>
      <c r="AR515" s="135" t="str">
        <f t="shared" si="135"/>
        <v/>
      </c>
      <c r="AS515" s="135" t="str">
        <f t="shared" si="136"/>
        <v/>
      </c>
      <c r="AT515" s="135" t="str">
        <f t="shared" si="152"/>
        <v/>
      </c>
    </row>
    <row r="516" spans="1:46" s="260" customFormat="1" ht="13">
      <c r="A516" s="185" t="str">
        <f t="shared" si="139"/>
        <v/>
      </c>
      <c r="B516" s="258" t="str">
        <f t="shared" si="140"/>
        <v/>
      </c>
      <c r="C516" s="259"/>
      <c r="D516" s="185">
        <v>482</v>
      </c>
      <c r="E516" s="185" t="str">
        <f t="shared" si="141"/>
        <v/>
      </c>
      <c r="F516" s="6"/>
      <c r="G516" s="6"/>
      <c r="H516" s="6"/>
      <c r="I516" s="6"/>
      <c r="J516" s="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185" t="str">
        <f t="shared" si="138"/>
        <v/>
      </c>
      <c r="W516" s="8"/>
      <c r="X516" s="6"/>
      <c r="Y516" s="336"/>
      <c r="Z516" s="6"/>
      <c r="AA516" s="6"/>
      <c r="AB516" s="6"/>
      <c r="AC516" s="261" t="str">
        <f t="shared" si="142"/>
        <v/>
      </c>
      <c r="AD516" s="28" t="str">
        <f t="shared" si="143"/>
        <v/>
      </c>
      <c r="AE516" s="26" t="str">
        <f>UPPER(IF($U516="","",IF(COUNTIF($AE$34:$AE515,$U516)&lt;1,$U516,"")))</f>
        <v/>
      </c>
      <c r="AF516" s="133" t="str">
        <f t="shared" si="144"/>
        <v/>
      </c>
      <c r="AG516" s="269"/>
      <c r="AH516" s="263" t="str">
        <f t="shared" si="145"/>
        <v/>
      </c>
      <c r="AI516" s="262" t="str">
        <f t="shared" si="146"/>
        <v/>
      </c>
      <c r="AK516" s="185"/>
      <c r="AL516" s="259" t="str">
        <f t="shared" si="147"/>
        <v/>
      </c>
      <c r="AM516" s="132" t="str">
        <f t="shared" si="137"/>
        <v/>
      </c>
      <c r="AN516" s="132" t="str">
        <f t="shared" si="148"/>
        <v/>
      </c>
      <c r="AO516" s="132" t="str">
        <f t="shared" si="149"/>
        <v/>
      </c>
      <c r="AP516" s="132" t="str">
        <f t="shared" si="150"/>
        <v/>
      </c>
      <c r="AQ516" s="132" t="str">
        <f t="shared" si="151"/>
        <v/>
      </c>
      <c r="AR516" s="135" t="str">
        <f t="shared" si="135"/>
        <v/>
      </c>
      <c r="AS516" s="135" t="str">
        <f t="shared" si="136"/>
        <v/>
      </c>
      <c r="AT516" s="135" t="str">
        <f t="shared" si="152"/>
        <v/>
      </c>
    </row>
    <row r="517" spans="1:46" s="260" customFormat="1" ht="13">
      <c r="A517" s="185" t="str">
        <f t="shared" si="139"/>
        <v/>
      </c>
      <c r="B517" s="258" t="str">
        <f t="shared" si="140"/>
        <v/>
      </c>
      <c r="C517" s="259"/>
      <c r="D517" s="185">
        <v>483</v>
      </c>
      <c r="E517" s="185" t="str">
        <f t="shared" si="141"/>
        <v/>
      </c>
      <c r="F517" s="6"/>
      <c r="G517" s="6"/>
      <c r="H517" s="6"/>
      <c r="I517" s="6"/>
      <c r="J517" s="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185" t="str">
        <f t="shared" si="138"/>
        <v/>
      </c>
      <c r="W517" s="8"/>
      <c r="X517" s="6"/>
      <c r="Y517" s="336"/>
      <c r="Z517" s="6"/>
      <c r="AA517" s="6"/>
      <c r="AB517" s="6"/>
      <c r="AC517" s="261" t="str">
        <f t="shared" si="142"/>
        <v/>
      </c>
      <c r="AD517" s="28" t="str">
        <f t="shared" si="143"/>
        <v/>
      </c>
      <c r="AE517" s="26" t="str">
        <f>UPPER(IF($U517="","",IF(COUNTIF($AE$34:$AE516,$U517)&lt;1,$U517,"")))</f>
        <v/>
      </c>
      <c r="AF517" s="133" t="str">
        <f t="shared" si="144"/>
        <v/>
      </c>
      <c r="AG517" s="269"/>
      <c r="AH517" s="263" t="str">
        <f t="shared" si="145"/>
        <v/>
      </c>
      <c r="AI517" s="262" t="str">
        <f t="shared" si="146"/>
        <v/>
      </c>
      <c r="AK517" s="185"/>
      <c r="AL517" s="259" t="str">
        <f t="shared" si="147"/>
        <v/>
      </c>
      <c r="AM517" s="132" t="str">
        <f t="shared" si="137"/>
        <v/>
      </c>
      <c r="AN517" s="132" t="str">
        <f t="shared" si="148"/>
        <v/>
      </c>
      <c r="AO517" s="132" t="str">
        <f t="shared" si="149"/>
        <v/>
      </c>
      <c r="AP517" s="132" t="str">
        <f t="shared" si="150"/>
        <v/>
      </c>
      <c r="AQ517" s="132" t="str">
        <f t="shared" si="151"/>
        <v/>
      </c>
      <c r="AR517" s="135" t="str">
        <f t="shared" si="135"/>
        <v/>
      </c>
      <c r="AS517" s="135" t="str">
        <f t="shared" si="136"/>
        <v/>
      </c>
      <c r="AT517" s="135" t="str">
        <f t="shared" si="152"/>
        <v/>
      </c>
    </row>
    <row r="518" spans="1:46" s="260" customFormat="1" ht="13">
      <c r="A518" s="185" t="str">
        <f t="shared" si="139"/>
        <v/>
      </c>
      <c r="B518" s="258" t="str">
        <f t="shared" si="140"/>
        <v/>
      </c>
      <c r="C518" s="259"/>
      <c r="D518" s="185">
        <v>484</v>
      </c>
      <c r="E518" s="185" t="str">
        <f t="shared" si="141"/>
        <v/>
      </c>
      <c r="F518" s="6"/>
      <c r="G518" s="6"/>
      <c r="H518" s="6"/>
      <c r="I518" s="6"/>
      <c r="J518" s="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185" t="str">
        <f t="shared" si="138"/>
        <v/>
      </c>
      <c r="W518" s="8"/>
      <c r="X518" s="6"/>
      <c r="Y518" s="336"/>
      <c r="Z518" s="6"/>
      <c r="AA518" s="6"/>
      <c r="AB518" s="6"/>
      <c r="AC518" s="261" t="str">
        <f t="shared" si="142"/>
        <v/>
      </c>
      <c r="AD518" s="28" t="str">
        <f t="shared" si="143"/>
        <v/>
      </c>
      <c r="AE518" s="26" t="str">
        <f>UPPER(IF($U518="","",IF(COUNTIF($AE$34:$AE517,$U518)&lt;1,$U518,"")))</f>
        <v/>
      </c>
      <c r="AF518" s="133" t="str">
        <f t="shared" si="144"/>
        <v/>
      </c>
      <c r="AG518" s="269"/>
      <c r="AH518" s="263" t="str">
        <f t="shared" si="145"/>
        <v/>
      </c>
      <c r="AI518" s="262" t="str">
        <f t="shared" si="146"/>
        <v/>
      </c>
      <c r="AK518" s="185"/>
      <c r="AL518" s="259" t="str">
        <f t="shared" si="147"/>
        <v/>
      </c>
      <c r="AM518" s="132" t="str">
        <f t="shared" si="137"/>
        <v/>
      </c>
      <c r="AN518" s="132" t="str">
        <f t="shared" si="148"/>
        <v/>
      </c>
      <c r="AO518" s="132" t="str">
        <f t="shared" si="149"/>
        <v/>
      </c>
      <c r="AP518" s="132" t="str">
        <f t="shared" si="150"/>
        <v/>
      </c>
      <c r="AQ518" s="132" t="str">
        <f t="shared" si="151"/>
        <v/>
      </c>
      <c r="AR518" s="135" t="str">
        <f t="shared" si="135"/>
        <v/>
      </c>
      <c r="AS518" s="135" t="str">
        <f t="shared" si="136"/>
        <v/>
      </c>
      <c r="AT518" s="135" t="str">
        <f t="shared" si="152"/>
        <v/>
      </c>
    </row>
    <row r="519" spans="1:46" s="260" customFormat="1" ht="13">
      <c r="A519" s="185" t="str">
        <f t="shared" si="139"/>
        <v/>
      </c>
      <c r="B519" s="258" t="str">
        <f t="shared" si="140"/>
        <v/>
      </c>
      <c r="C519" s="259"/>
      <c r="D519" s="185">
        <v>485</v>
      </c>
      <c r="E519" s="185" t="str">
        <f t="shared" si="141"/>
        <v/>
      </c>
      <c r="F519" s="6"/>
      <c r="G519" s="6"/>
      <c r="H519" s="6"/>
      <c r="I519" s="6"/>
      <c r="J519" s="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185" t="str">
        <f t="shared" si="138"/>
        <v/>
      </c>
      <c r="W519" s="8"/>
      <c r="X519" s="6"/>
      <c r="Y519" s="336"/>
      <c r="Z519" s="6"/>
      <c r="AA519" s="6"/>
      <c r="AB519" s="6"/>
      <c r="AC519" s="261" t="str">
        <f t="shared" si="142"/>
        <v/>
      </c>
      <c r="AD519" s="28" t="str">
        <f t="shared" si="143"/>
        <v/>
      </c>
      <c r="AE519" s="26" t="str">
        <f>UPPER(IF($U519="","",IF(COUNTIF($AE$34:$AE518,$U519)&lt;1,$U519,"")))</f>
        <v/>
      </c>
      <c r="AF519" s="133" t="str">
        <f t="shared" si="144"/>
        <v/>
      </c>
      <c r="AG519" s="269"/>
      <c r="AH519" s="263" t="str">
        <f t="shared" si="145"/>
        <v/>
      </c>
      <c r="AI519" s="262" t="str">
        <f t="shared" si="146"/>
        <v/>
      </c>
      <c r="AK519" s="185"/>
      <c r="AL519" s="259" t="str">
        <f t="shared" si="147"/>
        <v/>
      </c>
      <c r="AM519" s="132" t="str">
        <f t="shared" si="137"/>
        <v/>
      </c>
      <c r="AN519" s="132" t="str">
        <f t="shared" si="148"/>
        <v/>
      </c>
      <c r="AO519" s="132" t="str">
        <f t="shared" si="149"/>
        <v/>
      </c>
      <c r="AP519" s="132" t="str">
        <f t="shared" si="150"/>
        <v/>
      </c>
      <c r="AQ519" s="132" t="str">
        <f t="shared" si="151"/>
        <v/>
      </c>
      <c r="AR519" s="135" t="str">
        <f t="shared" si="135"/>
        <v/>
      </c>
      <c r="AS519" s="135" t="str">
        <f t="shared" si="136"/>
        <v/>
      </c>
      <c r="AT519" s="135" t="str">
        <f t="shared" si="152"/>
        <v/>
      </c>
    </row>
    <row r="520" spans="1:46" s="260" customFormat="1" ht="13">
      <c r="A520" s="185" t="str">
        <f t="shared" si="139"/>
        <v/>
      </c>
      <c r="B520" s="258" t="str">
        <f t="shared" si="140"/>
        <v/>
      </c>
      <c r="C520" s="259"/>
      <c r="D520" s="185">
        <v>486</v>
      </c>
      <c r="E520" s="185" t="str">
        <f t="shared" si="141"/>
        <v/>
      </c>
      <c r="F520" s="6"/>
      <c r="G520" s="6"/>
      <c r="H520" s="6"/>
      <c r="I520" s="6"/>
      <c r="J520" s="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185" t="str">
        <f t="shared" si="138"/>
        <v/>
      </c>
      <c r="W520" s="8"/>
      <c r="X520" s="6"/>
      <c r="Y520" s="336"/>
      <c r="Z520" s="6"/>
      <c r="AA520" s="6"/>
      <c r="AB520" s="6"/>
      <c r="AC520" s="261" t="str">
        <f t="shared" si="142"/>
        <v/>
      </c>
      <c r="AD520" s="28" t="str">
        <f t="shared" si="143"/>
        <v/>
      </c>
      <c r="AE520" s="26" t="str">
        <f>UPPER(IF($U520="","",IF(COUNTIF($AE$34:$AE519,$U520)&lt;1,$U520,"")))</f>
        <v/>
      </c>
      <c r="AF520" s="133" t="str">
        <f t="shared" si="144"/>
        <v/>
      </c>
      <c r="AG520" s="269"/>
      <c r="AH520" s="263" t="str">
        <f t="shared" si="145"/>
        <v/>
      </c>
      <c r="AI520" s="262" t="str">
        <f t="shared" si="146"/>
        <v/>
      </c>
      <c r="AK520" s="185"/>
      <c r="AL520" s="259" t="str">
        <f t="shared" si="147"/>
        <v/>
      </c>
      <c r="AM520" s="132" t="str">
        <f t="shared" si="137"/>
        <v/>
      </c>
      <c r="AN520" s="132" t="str">
        <f t="shared" si="148"/>
        <v/>
      </c>
      <c r="AO520" s="132" t="str">
        <f t="shared" si="149"/>
        <v/>
      </c>
      <c r="AP520" s="132" t="str">
        <f t="shared" si="150"/>
        <v/>
      </c>
      <c r="AQ520" s="132" t="str">
        <f t="shared" si="151"/>
        <v/>
      </c>
      <c r="AR520" s="135" t="str">
        <f t="shared" si="135"/>
        <v/>
      </c>
      <c r="AS520" s="135" t="str">
        <f t="shared" si="136"/>
        <v/>
      </c>
      <c r="AT520" s="135" t="str">
        <f t="shared" si="152"/>
        <v/>
      </c>
    </row>
    <row r="521" spans="1:46" s="260" customFormat="1" ht="13">
      <c r="A521" s="185" t="str">
        <f t="shared" si="139"/>
        <v/>
      </c>
      <c r="B521" s="258" t="str">
        <f t="shared" si="140"/>
        <v/>
      </c>
      <c r="C521" s="259"/>
      <c r="D521" s="185">
        <v>487</v>
      </c>
      <c r="E521" s="185" t="str">
        <f t="shared" si="141"/>
        <v/>
      </c>
      <c r="F521" s="6"/>
      <c r="G521" s="6"/>
      <c r="H521" s="6"/>
      <c r="I521" s="6"/>
      <c r="J521" s="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185" t="str">
        <f t="shared" si="138"/>
        <v/>
      </c>
      <c r="W521" s="8"/>
      <c r="X521" s="6"/>
      <c r="Y521" s="336"/>
      <c r="Z521" s="6"/>
      <c r="AA521" s="6"/>
      <c r="AB521" s="6"/>
      <c r="AC521" s="261" t="str">
        <f t="shared" si="142"/>
        <v/>
      </c>
      <c r="AD521" s="28" t="str">
        <f t="shared" si="143"/>
        <v/>
      </c>
      <c r="AE521" s="26" t="str">
        <f>UPPER(IF($U521="","",IF(COUNTIF($AE$34:$AE520,$U521)&lt;1,$U521,"")))</f>
        <v/>
      </c>
      <c r="AF521" s="133" t="str">
        <f t="shared" si="144"/>
        <v/>
      </c>
      <c r="AG521" s="269"/>
      <c r="AH521" s="263" t="str">
        <f t="shared" si="145"/>
        <v/>
      </c>
      <c r="AI521" s="262" t="str">
        <f t="shared" si="146"/>
        <v/>
      </c>
      <c r="AK521" s="185"/>
      <c r="AL521" s="259" t="str">
        <f t="shared" si="147"/>
        <v/>
      </c>
      <c r="AM521" s="132" t="str">
        <f t="shared" si="137"/>
        <v/>
      </c>
      <c r="AN521" s="132" t="str">
        <f t="shared" si="148"/>
        <v/>
      </c>
      <c r="AO521" s="132" t="str">
        <f t="shared" si="149"/>
        <v/>
      </c>
      <c r="AP521" s="132" t="str">
        <f t="shared" si="150"/>
        <v/>
      </c>
      <c r="AQ521" s="132" t="str">
        <f t="shared" si="151"/>
        <v/>
      </c>
      <c r="AR521" s="135" t="str">
        <f t="shared" ref="AR521:AR584" si="153">IF(Z521="","",UPPER(Z521))</f>
        <v/>
      </c>
      <c r="AS521" s="135" t="str">
        <f t="shared" ref="AS521:AS584" si="154">IF(AA521="","",UPPER(AA521))</f>
        <v/>
      </c>
      <c r="AT521" s="135" t="str">
        <f t="shared" si="152"/>
        <v/>
      </c>
    </row>
    <row r="522" spans="1:46" s="260" customFormat="1" ht="13">
      <c r="A522" s="185" t="str">
        <f t="shared" si="139"/>
        <v/>
      </c>
      <c r="B522" s="258" t="str">
        <f t="shared" si="140"/>
        <v/>
      </c>
      <c r="C522" s="259"/>
      <c r="D522" s="185">
        <v>488</v>
      </c>
      <c r="E522" s="185" t="str">
        <f t="shared" si="141"/>
        <v/>
      </c>
      <c r="F522" s="6"/>
      <c r="G522" s="6"/>
      <c r="H522" s="6"/>
      <c r="I522" s="6"/>
      <c r="J522" s="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185" t="str">
        <f t="shared" si="138"/>
        <v/>
      </c>
      <c r="W522" s="8"/>
      <c r="X522" s="6"/>
      <c r="Y522" s="336"/>
      <c r="Z522" s="6"/>
      <c r="AA522" s="6"/>
      <c r="AB522" s="6"/>
      <c r="AC522" s="261" t="str">
        <f t="shared" si="142"/>
        <v/>
      </c>
      <c r="AD522" s="28" t="str">
        <f t="shared" si="143"/>
        <v/>
      </c>
      <c r="AE522" s="26" t="str">
        <f>UPPER(IF($U522="","",IF(COUNTIF($AE$34:$AE521,$U522)&lt;1,$U522,"")))</f>
        <v/>
      </c>
      <c r="AF522" s="133" t="str">
        <f t="shared" si="144"/>
        <v/>
      </c>
      <c r="AG522" s="269"/>
      <c r="AH522" s="263" t="str">
        <f t="shared" si="145"/>
        <v/>
      </c>
      <c r="AI522" s="262" t="str">
        <f t="shared" si="146"/>
        <v/>
      </c>
      <c r="AK522" s="185"/>
      <c r="AL522" s="259" t="str">
        <f t="shared" si="147"/>
        <v/>
      </c>
      <c r="AM522" s="132" t="str">
        <f t="shared" si="137"/>
        <v/>
      </c>
      <c r="AN522" s="132" t="str">
        <f t="shared" si="148"/>
        <v/>
      </c>
      <c r="AO522" s="132" t="str">
        <f t="shared" si="149"/>
        <v/>
      </c>
      <c r="AP522" s="132" t="str">
        <f t="shared" si="150"/>
        <v/>
      </c>
      <c r="AQ522" s="132" t="str">
        <f t="shared" si="151"/>
        <v/>
      </c>
      <c r="AR522" s="135" t="str">
        <f t="shared" si="153"/>
        <v/>
      </c>
      <c r="AS522" s="135" t="str">
        <f t="shared" si="154"/>
        <v/>
      </c>
      <c r="AT522" s="135" t="str">
        <f t="shared" si="152"/>
        <v/>
      </c>
    </row>
    <row r="523" spans="1:46" s="260" customFormat="1" ht="13">
      <c r="A523" s="185" t="str">
        <f t="shared" si="139"/>
        <v/>
      </c>
      <c r="B523" s="258" t="str">
        <f t="shared" si="140"/>
        <v/>
      </c>
      <c r="C523" s="259"/>
      <c r="D523" s="185">
        <v>489</v>
      </c>
      <c r="E523" s="185" t="str">
        <f t="shared" si="141"/>
        <v/>
      </c>
      <c r="F523" s="6"/>
      <c r="G523" s="6"/>
      <c r="H523" s="6"/>
      <c r="I523" s="6"/>
      <c r="J523" s="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185" t="str">
        <f t="shared" si="138"/>
        <v/>
      </c>
      <c r="W523" s="8"/>
      <c r="X523" s="6"/>
      <c r="Y523" s="336"/>
      <c r="Z523" s="6"/>
      <c r="AA523" s="6"/>
      <c r="AB523" s="6"/>
      <c r="AC523" s="261" t="str">
        <f t="shared" si="142"/>
        <v/>
      </c>
      <c r="AD523" s="28" t="str">
        <f t="shared" si="143"/>
        <v/>
      </c>
      <c r="AE523" s="26" t="str">
        <f>UPPER(IF($U523="","",IF(COUNTIF($AE$34:$AE522,$U523)&lt;1,$U523,"")))</f>
        <v/>
      </c>
      <c r="AF523" s="133" t="str">
        <f t="shared" si="144"/>
        <v/>
      </c>
      <c r="AG523" s="269"/>
      <c r="AH523" s="263" t="str">
        <f t="shared" si="145"/>
        <v/>
      </c>
      <c r="AI523" s="262" t="str">
        <f t="shared" si="146"/>
        <v/>
      </c>
      <c r="AK523" s="185"/>
      <c r="AL523" s="259" t="str">
        <f t="shared" si="147"/>
        <v/>
      </c>
      <c r="AM523" s="132" t="str">
        <f t="shared" ref="AM523:AM586" si="155">E523</f>
        <v/>
      </c>
      <c r="AN523" s="132" t="str">
        <f t="shared" si="148"/>
        <v/>
      </c>
      <c r="AO523" s="132" t="str">
        <f t="shared" si="149"/>
        <v/>
      </c>
      <c r="AP523" s="132" t="str">
        <f t="shared" si="150"/>
        <v/>
      </c>
      <c r="AQ523" s="132" t="str">
        <f t="shared" si="151"/>
        <v/>
      </c>
      <c r="AR523" s="135" t="str">
        <f t="shared" si="153"/>
        <v/>
      </c>
      <c r="AS523" s="135" t="str">
        <f t="shared" si="154"/>
        <v/>
      </c>
      <c r="AT523" s="135" t="str">
        <f t="shared" si="152"/>
        <v/>
      </c>
    </row>
    <row r="524" spans="1:46" s="260" customFormat="1" ht="13">
      <c r="A524" s="185" t="str">
        <f t="shared" si="139"/>
        <v/>
      </c>
      <c r="B524" s="258" t="str">
        <f t="shared" si="140"/>
        <v/>
      </c>
      <c r="C524" s="259"/>
      <c r="D524" s="185">
        <v>490</v>
      </c>
      <c r="E524" s="185" t="str">
        <f t="shared" si="141"/>
        <v/>
      </c>
      <c r="F524" s="6"/>
      <c r="G524" s="6"/>
      <c r="H524" s="6"/>
      <c r="I524" s="6"/>
      <c r="J524" s="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185" t="str">
        <f t="shared" si="138"/>
        <v/>
      </c>
      <c r="W524" s="8"/>
      <c r="X524" s="6"/>
      <c r="Y524" s="336"/>
      <c r="Z524" s="6"/>
      <c r="AA524" s="6"/>
      <c r="AB524" s="6"/>
      <c r="AC524" s="261" t="str">
        <f t="shared" si="142"/>
        <v/>
      </c>
      <c r="AD524" s="28" t="str">
        <f t="shared" si="143"/>
        <v/>
      </c>
      <c r="AE524" s="26" t="str">
        <f>UPPER(IF($U524="","",IF(COUNTIF($AE$34:$AE523,$U524)&lt;1,$U524,"")))</f>
        <v/>
      </c>
      <c r="AF524" s="133" t="str">
        <f t="shared" si="144"/>
        <v/>
      </c>
      <c r="AG524" s="269"/>
      <c r="AH524" s="263" t="str">
        <f t="shared" si="145"/>
        <v/>
      </c>
      <c r="AI524" s="262" t="str">
        <f t="shared" si="146"/>
        <v/>
      </c>
      <c r="AK524" s="185"/>
      <c r="AL524" s="259" t="str">
        <f t="shared" si="147"/>
        <v/>
      </c>
      <c r="AM524" s="132" t="str">
        <f t="shared" si="155"/>
        <v/>
      </c>
      <c r="AN524" s="132" t="str">
        <f t="shared" si="148"/>
        <v/>
      </c>
      <c r="AO524" s="132" t="str">
        <f t="shared" si="149"/>
        <v/>
      </c>
      <c r="AP524" s="132" t="str">
        <f t="shared" si="150"/>
        <v/>
      </c>
      <c r="AQ524" s="132" t="str">
        <f t="shared" si="151"/>
        <v/>
      </c>
      <c r="AR524" s="135" t="str">
        <f t="shared" si="153"/>
        <v/>
      </c>
      <c r="AS524" s="135" t="str">
        <f t="shared" si="154"/>
        <v/>
      </c>
      <c r="AT524" s="135" t="str">
        <f t="shared" si="152"/>
        <v/>
      </c>
    </row>
    <row r="525" spans="1:46" s="260" customFormat="1" ht="13">
      <c r="A525" s="185" t="str">
        <f t="shared" si="139"/>
        <v/>
      </c>
      <c r="B525" s="258" t="str">
        <f t="shared" si="140"/>
        <v/>
      </c>
      <c r="C525" s="259"/>
      <c r="D525" s="185">
        <v>491</v>
      </c>
      <c r="E525" s="185" t="str">
        <f t="shared" si="141"/>
        <v/>
      </c>
      <c r="F525" s="6"/>
      <c r="G525" s="6"/>
      <c r="H525" s="6"/>
      <c r="I525" s="6"/>
      <c r="J525" s="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185" t="str">
        <f t="shared" si="138"/>
        <v/>
      </c>
      <c r="W525" s="8"/>
      <c r="X525" s="6"/>
      <c r="Y525" s="336"/>
      <c r="Z525" s="6"/>
      <c r="AA525" s="6"/>
      <c r="AB525" s="6"/>
      <c r="AC525" s="261" t="str">
        <f t="shared" si="142"/>
        <v/>
      </c>
      <c r="AD525" s="28" t="str">
        <f t="shared" si="143"/>
        <v/>
      </c>
      <c r="AE525" s="26" t="str">
        <f>UPPER(IF($U525="","",IF(COUNTIF($AE$34:$AE524,$U525)&lt;1,$U525,"")))</f>
        <v/>
      </c>
      <c r="AF525" s="133" t="str">
        <f t="shared" si="144"/>
        <v/>
      </c>
      <c r="AG525" s="269"/>
      <c r="AH525" s="263" t="str">
        <f t="shared" si="145"/>
        <v/>
      </c>
      <c r="AI525" s="262" t="str">
        <f t="shared" si="146"/>
        <v/>
      </c>
      <c r="AK525" s="185"/>
      <c r="AL525" s="259" t="str">
        <f t="shared" si="147"/>
        <v/>
      </c>
      <c r="AM525" s="132" t="str">
        <f t="shared" si="155"/>
        <v/>
      </c>
      <c r="AN525" s="132" t="str">
        <f t="shared" si="148"/>
        <v/>
      </c>
      <c r="AO525" s="132" t="str">
        <f t="shared" si="149"/>
        <v/>
      </c>
      <c r="AP525" s="132" t="str">
        <f t="shared" si="150"/>
        <v/>
      </c>
      <c r="AQ525" s="132" t="str">
        <f t="shared" si="151"/>
        <v/>
      </c>
      <c r="AR525" s="135" t="str">
        <f t="shared" si="153"/>
        <v/>
      </c>
      <c r="AS525" s="135" t="str">
        <f t="shared" si="154"/>
        <v/>
      </c>
      <c r="AT525" s="135" t="str">
        <f t="shared" si="152"/>
        <v/>
      </c>
    </row>
    <row r="526" spans="1:46" s="260" customFormat="1" ht="13">
      <c r="A526" s="185" t="str">
        <f t="shared" si="139"/>
        <v/>
      </c>
      <c r="B526" s="258" t="str">
        <f t="shared" si="140"/>
        <v/>
      </c>
      <c r="C526" s="259"/>
      <c r="D526" s="185">
        <v>492</v>
      </c>
      <c r="E526" s="185" t="str">
        <f t="shared" si="141"/>
        <v/>
      </c>
      <c r="F526" s="6"/>
      <c r="G526" s="6"/>
      <c r="H526" s="6"/>
      <c r="I526" s="6"/>
      <c r="J526" s="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185" t="str">
        <f t="shared" si="138"/>
        <v/>
      </c>
      <c r="W526" s="8"/>
      <c r="X526" s="6"/>
      <c r="Y526" s="336"/>
      <c r="Z526" s="6"/>
      <c r="AA526" s="6"/>
      <c r="AB526" s="6"/>
      <c r="AC526" s="261" t="str">
        <f t="shared" si="142"/>
        <v/>
      </c>
      <c r="AD526" s="28" t="str">
        <f t="shared" si="143"/>
        <v/>
      </c>
      <c r="AE526" s="26" t="str">
        <f>UPPER(IF($U526="","",IF(COUNTIF($AE$34:$AE525,$U526)&lt;1,$U526,"")))</f>
        <v/>
      </c>
      <c r="AF526" s="133" t="str">
        <f t="shared" si="144"/>
        <v/>
      </c>
      <c r="AG526" s="269"/>
      <c r="AH526" s="263" t="str">
        <f t="shared" si="145"/>
        <v/>
      </c>
      <c r="AI526" s="262" t="str">
        <f t="shared" si="146"/>
        <v/>
      </c>
      <c r="AK526" s="185"/>
      <c r="AL526" s="259" t="str">
        <f t="shared" si="147"/>
        <v/>
      </c>
      <c r="AM526" s="132" t="str">
        <f t="shared" si="155"/>
        <v/>
      </c>
      <c r="AN526" s="132" t="str">
        <f t="shared" si="148"/>
        <v/>
      </c>
      <c r="AO526" s="132" t="str">
        <f t="shared" si="149"/>
        <v/>
      </c>
      <c r="AP526" s="132" t="str">
        <f t="shared" si="150"/>
        <v/>
      </c>
      <c r="AQ526" s="132" t="str">
        <f t="shared" si="151"/>
        <v/>
      </c>
      <c r="AR526" s="135" t="str">
        <f t="shared" si="153"/>
        <v/>
      </c>
      <c r="AS526" s="135" t="str">
        <f t="shared" si="154"/>
        <v/>
      </c>
      <c r="AT526" s="135" t="str">
        <f t="shared" si="152"/>
        <v/>
      </c>
    </row>
    <row r="527" spans="1:46" s="260" customFormat="1" ht="13">
      <c r="A527" s="185" t="str">
        <f t="shared" si="139"/>
        <v/>
      </c>
      <c r="B527" s="258" t="str">
        <f t="shared" si="140"/>
        <v/>
      </c>
      <c r="C527" s="259"/>
      <c r="D527" s="185">
        <v>493</v>
      </c>
      <c r="E527" s="185" t="str">
        <f t="shared" si="141"/>
        <v/>
      </c>
      <c r="F527" s="6"/>
      <c r="G527" s="6"/>
      <c r="H527" s="6"/>
      <c r="I527" s="6"/>
      <c r="J527" s="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85" t="str">
        <f t="shared" si="138"/>
        <v/>
      </c>
      <c r="W527" s="8"/>
      <c r="X527" s="6"/>
      <c r="Y527" s="336"/>
      <c r="Z527" s="6"/>
      <c r="AA527" s="6"/>
      <c r="AB527" s="6"/>
      <c r="AC527" s="261" t="str">
        <f t="shared" si="142"/>
        <v/>
      </c>
      <c r="AD527" s="28" t="str">
        <f t="shared" si="143"/>
        <v/>
      </c>
      <c r="AE527" s="26" t="str">
        <f>UPPER(IF($U527="","",IF(COUNTIF($AE$34:$AE526,$U527)&lt;1,$U527,"")))</f>
        <v/>
      </c>
      <c r="AF527" s="133" t="str">
        <f t="shared" si="144"/>
        <v/>
      </c>
      <c r="AG527" s="269"/>
      <c r="AH527" s="263" t="str">
        <f t="shared" si="145"/>
        <v/>
      </c>
      <c r="AI527" s="262" t="str">
        <f t="shared" si="146"/>
        <v/>
      </c>
      <c r="AK527" s="185"/>
      <c r="AL527" s="259" t="str">
        <f t="shared" si="147"/>
        <v/>
      </c>
      <c r="AM527" s="132" t="str">
        <f t="shared" si="155"/>
        <v/>
      </c>
      <c r="AN527" s="132" t="str">
        <f t="shared" si="148"/>
        <v/>
      </c>
      <c r="AO527" s="132" t="str">
        <f t="shared" si="149"/>
        <v/>
      </c>
      <c r="AP527" s="132" t="str">
        <f t="shared" si="150"/>
        <v/>
      </c>
      <c r="AQ527" s="132" t="str">
        <f t="shared" si="151"/>
        <v/>
      </c>
      <c r="AR527" s="135" t="str">
        <f t="shared" si="153"/>
        <v/>
      </c>
      <c r="AS527" s="135" t="str">
        <f t="shared" si="154"/>
        <v/>
      </c>
      <c r="AT527" s="135" t="str">
        <f t="shared" si="152"/>
        <v/>
      </c>
    </row>
    <row r="528" spans="1:46" s="260" customFormat="1" ht="13">
      <c r="A528" s="185" t="str">
        <f t="shared" si="139"/>
        <v/>
      </c>
      <c r="B528" s="258" t="str">
        <f t="shared" si="140"/>
        <v/>
      </c>
      <c r="C528" s="259"/>
      <c r="D528" s="185">
        <v>494</v>
      </c>
      <c r="E528" s="185" t="str">
        <f t="shared" si="141"/>
        <v/>
      </c>
      <c r="F528" s="6"/>
      <c r="G528" s="6"/>
      <c r="H528" s="6"/>
      <c r="I528" s="6"/>
      <c r="J528" s="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85" t="str">
        <f t="shared" si="138"/>
        <v/>
      </c>
      <c r="W528" s="8"/>
      <c r="X528" s="6"/>
      <c r="Y528" s="336"/>
      <c r="Z528" s="6"/>
      <c r="AA528" s="6"/>
      <c r="AB528" s="6"/>
      <c r="AC528" s="261" t="str">
        <f t="shared" si="142"/>
        <v/>
      </c>
      <c r="AD528" s="28" t="str">
        <f t="shared" si="143"/>
        <v/>
      </c>
      <c r="AE528" s="26" t="str">
        <f>UPPER(IF($U528="","",IF(COUNTIF($AE$34:$AE527,$U528)&lt;1,$U528,"")))</f>
        <v/>
      </c>
      <c r="AF528" s="133" t="str">
        <f t="shared" si="144"/>
        <v/>
      </c>
      <c r="AG528" s="269"/>
      <c r="AH528" s="263" t="str">
        <f t="shared" si="145"/>
        <v/>
      </c>
      <c r="AI528" s="262" t="str">
        <f t="shared" si="146"/>
        <v/>
      </c>
      <c r="AK528" s="185"/>
      <c r="AL528" s="259" t="str">
        <f t="shared" si="147"/>
        <v/>
      </c>
      <c r="AM528" s="132" t="str">
        <f t="shared" si="155"/>
        <v/>
      </c>
      <c r="AN528" s="132" t="str">
        <f t="shared" si="148"/>
        <v/>
      </c>
      <c r="AO528" s="132" t="str">
        <f t="shared" si="149"/>
        <v/>
      </c>
      <c r="AP528" s="132" t="str">
        <f t="shared" si="150"/>
        <v/>
      </c>
      <c r="AQ528" s="132" t="str">
        <f t="shared" si="151"/>
        <v/>
      </c>
      <c r="AR528" s="135" t="str">
        <f t="shared" si="153"/>
        <v/>
      </c>
      <c r="AS528" s="135" t="str">
        <f t="shared" si="154"/>
        <v/>
      </c>
      <c r="AT528" s="135" t="str">
        <f t="shared" si="152"/>
        <v/>
      </c>
    </row>
    <row r="529" spans="1:46" s="260" customFormat="1" ht="13">
      <c r="A529" s="185" t="str">
        <f t="shared" si="139"/>
        <v/>
      </c>
      <c r="B529" s="258" t="str">
        <f t="shared" si="140"/>
        <v/>
      </c>
      <c r="C529" s="259"/>
      <c r="D529" s="185">
        <v>495</v>
      </c>
      <c r="E529" s="185" t="str">
        <f t="shared" si="141"/>
        <v/>
      </c>
      <c r="F529" s="6"/>
      <c r="G529" s="6"/>
      <c r="H529" s="6"/>
      <c r="I529" s="6"/>
      <c r="J529" s="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185" t="str">
        <f t="shared" si="138"/>
        <v/>
      </c>
      <c r="W529" s="8"/>
      <c r="X529" s="6"/>
      <c r="Y529" s="336"/>
      <c r="Z529" s="6"/>
      <c r="AA529" s="6"/>
      <c r="AB529" s="6"/>
      <c r="AC529" s="261" t="str">
        <f t="shared" si="142"/>
        <v/>
      </c>
      <c r="AD529" s="28" t="str">
        <f t="shared" si="143"/>
        <v/>
      </c>
      <c r="AE529" s="26" t="str">
        <f>UPPER(IF($U529="","",IF(COUNTIF($AE$34:$AE528,$U529)&lt;1,$U529,"")))</f>
        <v/>
      </c>
      <c r="AF529" s="133" t="str">
        <f t="shared" si="144"/>
        <v/>
      </c>
      <c r="AG529" s="269"/>
      <c r="AH529" s="263" t="str">
        <f t="shared" si="145"/>
        <v/>
      </c>
      <c r="AI529" s="262" t="str">
        <f t="shared" si="146"/>
        <v/>
      </c>
      <c r="AK529" s="185"/>
      <c r="AL529" s="259" t="str">
        <f t="shared" si="147"/>
        <v/>
      </c>
      <c r="AM529" s="132" t="str">
        <f t="shared" si="155"/>
        <v/>
      </c>
      <c r="AN529" s="132" t="str">
        <f t="shared" si="148"/>
        <v/>
      </c>
      <c r="AO529" s="132" t="str">
        <f t="shared" si="149"/>
        <v/>
      </c>
      <c r="AP529" s="132" t="str">
        <f t="shared" si="150"/>
        <v/>
      </c>
      <c r="AQ529" s="132" t="str">
        <f t="shared" si="151"/>
        <v/>
      </c>
      <c r="AR529" s="135" t="str">
        <f t="shared" si="153"/>
        <v/>
      </c>
      <c r="AS529" s="135" t="str">
        <f t="shared" si="154"/>
        <v/>
      </c>
      <c r="AT529" s="135" t="str">
        <f t="shared" si="152"/>
        <v/>
      </c>
    </row>
    <row r="530" spans="1:46" s="260" customFormat="1" ht="13">
      <c r="A530" s="185" t="str">
        <f t="shared" si="139"/>
        <v/>
      </c>
      <c r="B530" s="258" t="str">
        <f t="shared" si="140"/>
        <v/>
      </c>
      <c r="C530" s="259"/>
      <c r="D530" s="185">
        <v>496</v>
      </c>
      <c r="E530" s="185" t="str">
        <f t="shared" si="141"/>
        <v/>
      </c>
      <c r="F530" s="6"/>
      <c r="G530" s="6"/>
      <c r="H530" s="6"/>
      <c r="I530" s="6"/>
      <c r="J530" s="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185" t="str">
        <f t="shared" si="138"/>
        <v/>
      </c>
      <c r="W530" s="8"/>
      <c r="X530" s="6"/>
      <c r="Y530" s="336"/>
      <c r="Z530" s="6"/>
      <c r="AA530" s="6"/>
      <c r="AB530" s="6"/>
      <c r="AC530" s="261" t="str">
        <f t="shared" si="142"/>
        <v/>
      </c>
      <c r="AD530" s="28" t="str">
        <f t="shared" si="143"/>
        <v/>
      </c>
      <c r="AE530" s="26" t="str">
        <f>UPPER(IF($U530="","",IF(COUNTIF($AE$34:$AE529,$U530)&lt;1,$U530,"")))</f>
        <v/>
      </c>
      <c r="AF530" s="133" t="str">
        <f t="shared" si="144"/>
        <v/>
      </c>
      <c r="AG530" s="269"/>
      <c r="AH530" s="263" t="str">
        <f t="shared" si="145"/>
        <v/>
      </c>
      <c r="AI530" s="262" t="str">
        <f t="shared" si="146"/>
        <v/>
      </c>
      <c r="AK530" s="185"/>
      <c r="AL530" s="259" t="str">
        <f t="shared" si="147"/>
        <v/>
      </c>
      <c r="AM530" s="132" t="str">
        <f t="shared" si="155"/>
        <v/>
      </c>
      <c r="AN530" s="132" t="str">
        <f t="shared" si="148"/>
        <v/>
      </c>
      <c r="AO530" s="132" t="str">
        <f t="shared" si="149"/>
        <v/>
      </c>
      <c r="AP530" s="132" t="str">
        <f t="shared" si="150"/>
        <v/>
      </c>
      <c r="AQ530" s="132" t="str">
        <f t="shared" si="151"/>
        <v/>
      </c>
      <c r="AR530" s="135" t="str">
        <f t="shared" si="153"/>
        <v/>
      </c>
      <c r="AS530" s="135" t="str">
        <f t="shared" si="154"/>
        <v/>
      </c>
      <c r="AT530" s="135" t="str">
        <f t="shared" si="152"/>
        <v/>
      </c>
    </row>
    <row r="531" spans="1:46" s="260" customFormat="1" ht="13">
      <c r="A531" s="185" t="str">
        <f t="shared" si="139"/>
        <v/>
      </c>
      <c r="B531" s="258" t="str">
        <f t="shared" si="140"/>
        <v/>
      </c>
      <c r="C531" s="259"/>
      <c r="D531" s="185">
        <v>497</v>
      </c>
      <c r="E531" s="185" t="str">
        <f t="shared" si="141"/>
        <v/>
      </c>
      <c r="F531" s="6"/>
      <c r="G531" s="6"/>
      <c r="H531" s="6"/>
      <c r="I531" s="6"/>
      <c r="J531" s="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185" t="str">
        <f t="shared" ref="V531:V594" si="156">IF(U531="","",IF(COUNTIF(U$35:U$1035,$U531)&lt;4,"每隊最少4人",IF(COUNTIF(U$35:U$1035,U531)&gt;6,"每隊最多6人",COUNTIF(U$35:U$1035,U531))))</f>
        <v/>
      </c>
      <c r="W531" s="8"/>
      <c r="X531" s="6"/>
      <c r="Y531" s="336"/>
      <c r="Z531" s="6"/>
      <c r="AA531" s="6"/>
      <c r="AB531" s="6"/>
      <c r="AC531" s="261" t="str">
        <f t="shared" si="142"/>
        <v/>
      </c>
      <c r="AD531" s="28" t="str">
        <f t="shared" si="143"/>
        <v/>
      </c>
      <c r="AE531" s="26" t="str">
        <f>UPPER(IF($U531="","",IF(COUNTIF($AE$34:$AE530,$U531)&lt;1,$U531,"")))</f>
        <v/>
      </c>
      <c r="AF531" s="133" t="str">
        <f t="shared" si="144"/>
        <v/>
      </c>
      <c r="AG531" s="269"/>
      <c r="AH531" s="263" t="str">
        <f t="shared" si="145"/>
        <v/>
      </c>
      <c r="AI531" s="262" t="str">
        <f t="shared" si="146"/>
        <v/>
      </c>
      <c r="AK531" s="185"/>
      <c r="AL531" s="259" t="str">
        <f t="shared" si="147"/>
        <v/>
      </c>
      <c r="AM531" s="132" t="str">
        <f t="shared" si="155"/>
        <v/>
      </c>
      <c r="AN531" s="132" t="str">
        <f t="shared" si="148"/>
        <v/>
      </c>
      <c r="AO531" s="132" t="str">
        <f t="shared" si="149"/>
        <v/>
      </c>
      <c r="AP531" s="132" t="str">
        <f t="shared" si="150"/>
        <v/>
      </c>
      <c r="AQ531" s="132" t="str">
        <f t="shared" si="151"/>
        <v/>
      </c>
      <c r="AR531" s="135" t="str">
        <f t="shared" si="153"/>
        <v/>
      </c>
      <c r="AS531" s="135" t="str">
        <f t="shared" si="154"/>
        <v/>
      </c>
      <c r="AT531" s="135" t="str">
        <f t="shared" si="152"/>
        <v/>
      </c>
    </row>
    <row r="532" spans="1:46" s="260" customFormat="1" ht="13">
      <c r="A532" s="185" t="str">
        <f t="shared" si="139"/>
        <v/>
      </c>
      <c r="B532" s="258" t="str">
        <f t="shared" si="140"/>
        <v/>
      </c>
      <c r="C532" s="259"/>
      <c r="D532" s="185">
        <v>498</v>
      </c>
      <c r="E532" s="185" t="str">
        <f t="shared" si="141"/>
        <v/>
      </c>
      <c r="F532" s="6"/>
      <c r="G532" s="6"/>
      <c r="H532" s="6"/>
      <c r="I532" s="6"/>
      <c r="J532" s="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185" t="str">
        <f t="shared" si="156"/>
        <v/>
      </c>
      <c r="W532" s="8"/>
      <c r="X532" s="6"/>
      <c r="Y532" s="336"/>
      <c r="Z532" s="6"/>
      <c r="AA532" s="6"/>
      <c r="AB532" s="6"/>
      <c r="AC532" s="261" t="str">
        <f t="shared" si="142"/>
        <v/>
      </c>
      <c r="AD532" s="28" t="str">
        <f t="shared" si="143"/>
        <v/>
      </c>
      <c r="AE532" s="26" t="str">
        <f>UPPER(IF($U532="","",IF(COUNTIF($AE$34:$AE531,$U532)&lt;1,$U532,"")))</f>
        <v/>
      </c>
      <c r="AF532" s="133" t="str">
        <f t="shared" si="144"/>
        <v/>
      </c>
      <c r="AG532" s="269"/>
      <c r="AH532" s="263" t="str">
        <f t="shared" si="145"/>
        <v/>
      </c>
      <c r="AI532" s="262" t="str">
        <f t="shared" si="146"/>
        <v/>
      </c>
      <c r="AK532" s="185"/>
      <c r="AL532" s="259" t="str">
        <f t="shared" si="147"/>
        <v/>
      </c>
      <c r="AM532" s="132" t="str">
        <f t="shared" si="155"/>
        <v/>
      </c>
      <c r="AN532" s="132" t="str">
        <f t="shared" si="148"/>
        <v/>
      </c>
      <c r="AO532" s="132" t="str">
        <f t="shared" si="149"/>
        <v/>
      </c>
      <c r="AP532" s="132" t="str">
        <f t="shared" si="150"/>
        <v/>
      </c>
      <c r="AQ532" s="132" t="str">
        <f t="shared" si="151"/>
        <v/>
      </c>
      <c r="AR532" s="135" t="str">
        <f t="shared" si="153"/>
        <v/>
      </c>
      <c r="AS532" s="135" t="str">
        <f t="shared" si="154"/>
        <v/>
      </c>
      <c r="AT532" s="135" t="str">
        <f t="shared" si="152"/>
        <v/>
      </c>
    </row>
    <row r="533" spans="1:46" s="260" customFormat="1" ht="13">
      <c r="A533" s="185" t="str">
        <f t="shared" si="139"/>
        <v/>
      </c>
      <c r="B533" s="258" t="str">
        <f t="shared" si="140"/>
        <v/>
      </c>
      <c r="C533" s="259"/>
      <c r="D533" s="185">
        <v>499</v>
      </c>
      <c r="E533" s="185" t="str">
        <f t="shared" si="141"/>
        <v/>
      </c>
      <c r="F533" s="6"/>
      <c r="G533" s="6"/>
      <c r="H533" s="6"/>
      <c r="I533" s="6"/>
      <c r="J533" s="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185" t="str">
        <f t="shared" si="156"/>
        <v/>
      </c>
      <c r="W533" s="8"/>
      <c r="X533" s="6"/>
      <c r="Y533" s="336"/>
      <c r="Z533" s="6"/>
      <c r="AA533" s="6"/>
      <c r="AB533" s="6"/>
      <c r="AC533" s="261" t="str">
        <f t="shared" si="142"/>
        <v/>
      </c>
      <c r="AD533" s="28" t="str">
        <f t="shared" si="143"/>
        <v/>
      </c>
      <c r="AE533" s="26" t="str">
        <f>UPPER(IF($U533="","",IF(COUNTIF($AE$34:$AE532,$U533)&lt;1,$U533,"")))</f>
        <v/>
      </c>
      <c r="AF533" s="133" t="str">
        <f t="shared" si="144"/>
        <v/>
      </c>
      <c r="AG533" s="269"/>
      <c r="AH533" s="263" t="str">
        <f t="shared" si="145"/>
        <v/>
      </c>
      <c r="AI533" s="262" t="str">
        <f t="shared" si="146"/>
        <v/>
      </c>
      <c r="AK533" s="185"/>
      <c r="AL533" s="259" t="str">
        <f t="shared" si="147"/>
        <v/>
      </c>
      <c r="AM533" s="132" t="str">
        <f t="shared" si="155"/>
        <v/>
      </c>
      <c r="AN533" s="132" t="str">
        <f t="shared" si="148"/>
        <v/>
      </c>
      <c r="AO533" s="132" t="str">
        <f t="shared" si="149"/>
        <v/>
      </c>
      <c r="AP533" s="132" t="str">
        <f t="shared" si="150"/>
        <v/>
      </c>
      <c r="AQ533" s="132" t="str">
        <f t="shared" si="151"/>
        <v/>
      </c>
      <c r="AR533" s="135" t="str">
        <f t="shared" si="153"/>
        <v/>
      </c>
      <c r="AS533" s="135" t="str">
        <f t="shared" si="154"/>
        <v/>
      </c>
      <c r="AT533" s="135" t="str">
        <f t="shared" si="152"/>
        <v/>
      </c>
    </row>
    <row r="534" spans="1:46" s="260" customFormat="1" ht="13">
      <c r="A534" s="185" t="str">
        <f t="shared" si="139"/>
        <v/>
      </c>
      <c r="B534" s="258" t="str">
        <f t="shared" si="140"/>
        <v/>
      </c>
      <c r="C534" s="259"/>
      <c r="D534" s="185">
        <v>500</v>
      </c>
      <c r="E534" s="185" t="str">
        <f t="shared" si="141"/>
        <v/>
      </c>
      <c r="F534" s="6"/>
      <c r="G534" s="6"/>
      <c r="H534" s="6"/>
      <c r="I534" s="6"/>
      <c r="J534" s="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185" t="str">
        <f t="shared" si="156"/>
        <v/>
      </c>
      <c r="W534" s="8"/>
      <c r="X534" s="6"/>
      <c r="Y534" s="336"/>
      <c r="Z534" s="6"/>
      <c r="AA534" s="6"/>
      <c r="AB534" s="6"/>
      <c r="AC534" s="261" t="str">
        <f t="shared" si="142"/>
        <v/>
      </c>
      <c r="AD534" s="28" t="str">
        <f t="shared" si="143"/>
        <v/>
      </c>
      <c r="AE534" s="26" t="str">
        <f>UPPER(IF($U534="","",IF(COUNTIF($AE$34:$AE533,$U534)&lt;1,$U534,"")))</f>
        <v/>
      </c>
      <c r="AF534" s="133" t="str">
        <f t="shared" si="144"/>
        <v/>
      </c>
      <c r="AG534" s="269"/>
      <c r="AH534" s="263" t="str">
        <f t="shared" si="145"/>
        <v/>
      </c>
      <c r="AI534" s="262" t="str">
        <f t="shared" si="146"/>
        <v/>
      </c>
      <c r="AK534" s="185"/>
      <c r="AL534" s="259" t="str">
        <f t="shared" si="147"/>
        <v/>
      </c>
      <c r="AM534" s="132" t="str">
        <f t="shared" si="155"/>
        <v/>
      </c>
      <c r="AN534" s="132" t="str">
        <f t="shared" si="148"/>
        <v/>
      </c>
      <c r="AO534" s="132" t="str">
        <f t="shared" si="149"/>
        <v/>
      </c>
      <c r="AP534" s="132" t="str">
        <f t="shared" si="150"/>
        <v/>
      </c>
      <c r="AQ534" s="132" t="str">
        <f t="shared" si="151"/>
        <v/>
      </c>
      <c r="AR534" s="135" t="str">
        <f t="shared" si="153"/>
        <v/>
      </c>
      <c r="AS534" s="135" t="str">
        <f t="shared" si="154"/>
        <v/>
      </c>
      <c r="AT534" s="135" t="str">
        <f t="shared" si="152"/>
        <v/>
      </c>
    </row>
    <row r="535" spans="1:46" s="260" customFormat="1" ht="13">
      <c r="A535" s="185" t="str">
        <f t="shared" si="139"/>
        <v/>
      </c>
      <c r="B535" s="258" t="str">
        <f t="shared" si="140"/>
        <v/>
      </c>
      <c r="C535" s="259"/>
      <c r="D535" s="185">
        <v>501</v>
      </c>
      <c r="E535" s="185" t="str">
        <f t="shared" si="141"/>
        <v/>
      </c>
      <c r="F535" s="6"/>
      <c r="G535" s="6"/>
      <c r="H535" s="6"/>
      <c r="I535" s="6"/>
      <c r="J535" s="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185" t="str">
        <f t="shared" si="156"/>
        <v/>
      </c>
      <c r="W535" s="8"/>
      <c r="X535" s="6"/>
      <c r="Y535" s="336"/>
      <c r="Z535" s="6"/>
      <c r="AA535" s="6"/>
      <c r="AB535" s="6"/>
      <c r="AC535" s="261" t="str">
        <f t="shared" si="142"/>
        <v/>
      </c>
      <c r="AD535" s="28" t="str">
        <f t="shared" si="143"/>
        <v/>
      </c>
      <c r="AE535" s="26" t="str">
        <f>UPPER(IF($U535="","",IF(COUNTIF($AE$34:$AE534,$U535)&lt;1,$U535,"")))</f>
        <v/>
      </c>
      <c r="AF535" s="133" t="str">
        <f t="shared" si="144"/>
        <v/>
      </c>
      <c r="AG535" s="269"/>
      <c r="AH535" s="263" t="str">
        <f t="shared" si="145"/>
        <v/>
      </c>
      <c r="AI535" s="262" t="str">
        <f t="shared" si="146"/>
        <v/>
      </c>
      <c r="AK535" s="185"/>
      <c r="AL535" s="259" t="str">
        <f t="shared" si="147"/>
        <v/>
      </c>
      <c r="AM535" s="132" t="str">
        <f t="shared" si="155"/>
        <v/>
      </c>
      <c r="AN535" s="132" t="str">
        <f t="shared" si="148"/>
        <v/>
      </c>
      <c r="AO535" s="132" t="str">
        <f t="shared" si="149"/>
        <v/>
      </c>
      <c r="AP535" s="132" t="str">
        <f t="shared" si="150"/>
        <v/>
      </c>
      <c r="AQ535" s="132" t="str">
        <f t="shared" si="151"/>
        <v/>
      </c>
      <c r="AR535" s="135" t="str">
        <f t="shared" si="153"/>
        <v/>
      </c>
      <c r="AS535" s="135" t="str">
        <f t="shared" si="154"/>
        <v/>
      </c>
      <c r="AT535" s="135" t="str">
        <f t="shared" si="152"/>
        <v/>
      </c>
    </row>
    <row r="536" spans="1:46" s="260" customFormat="1" ht="13">
      <c r="A536" s="185" t="str">
        <f t="shared" si="139"/>
        <v/>
      </c>
      <c r="B536" s="258" t="str">
        <f t="shared" si="140"/>
        <v/>
      </c>
      <c r="C536" s="259"/>
      <c r="D536" s="185">
        <v>502</v>
      </c>
      <c r="E536" s="185" t="str">
        <f t="shared" si="141"/>
        <v/>
      </c>
      <c r="F536" s="6"/>
      <c r="G536" s="6"/>
      <c r="H536" s="6"/>
      <c r="I536" s="6"/>
      <c r="J536" s="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185" t="str">
        <f t="shared" si="156"/>
        <v/>
      </c>
      <c r="W536" s="8"/>
      <c r="X536" s="6"/>
      <c r="Y536" s="336"/>
      <c r="Z536" s="6"/>
      <c r="AA536" s="6"/>
      <c r="AB536" s="6"/>
      <c r="AC536" s="261" t="str">
        <f t="shared" si="142"/>
        <v/>
      </c>
      <c r="AD536" s="28" t="str">
        <f t="shared" si="143"/>
        <v/>
      </c>
      <c r="AE536" s="26" t="str">
        <f>UPPER(IF($U536="","",IF(COUNTIF($AE$34:$AE535,$U536)&lt;1,$U536,"")))</f>
        <v/>
      </c>
      <c r="AF536" s="133" t="str">
        <f t="shared" si="144"/>
        <v/>
      </c>
      <c r="AG536" s="269"/>
      <c r="AH536" s="263" t="str">
        <f t="shared" si="145"/>
        <v/>
      </c>
      <c r="AI536" s="262" t="str">
        <f t="shared" si="146"/>
        <v/>
      </c>
      <c r="AK536" s="185"/>
      <c r="AL536" s="259" t="str">
        <f t="shared" si="147"/>
        <v/>
      </c>
      <c r="AM536" s="132" t="str">
        <f t="shared" si="155"/>
        <v/>
      </c>
      <c r="AN536" s="132" t="str">
        <f t="shared" si="148"/>
        <v/>
      </c>
      <c r="AO536" s="132" t="str">
        <f t="shared" si="149"/>
        <v/>
      </c>
      <c r="AP536" s="132" t="str">
        <f t="shared" si="150"/>
        <v/>
      </c>
      <c r="AQ536" s="132" t="str">
        <f t="shared" si="151"/>
        <v/>
      </c>
      <c r="AR536" s="135" t="str">
        <f t="shared" si="153"/>
        <v/>
      </c>
      <c r="AS536" s="135" t="str">
        <f t="shared" si="154"/>
        <v/>
      </c>
      <c r="AT536" s="135" t="str">
        <f t="shared" si="152"/>
        <v/>
      </c>
    </row>
    <row r="537" spans="1:46" s="260" customFormat="1" ht="13">
      <c r="A537" s="185" t="str">
        <f t="shared" si="139"/>
        <v/>
      </c>
      <c r="B537" s="258" t="str">
        <f t="shared" si="140"/>
        <v/>
      </c>
      <c r="C537" s="259"/>
      <c r="D537" s="185">
        <v>503</v>
      </c>
      <c r="E537" s="185" t="str">
        <f t="shared" si="141"/>
        <v/>
      </c>
      <c r="F537" s="6"/>
      <c r="G537" s="6"/>
      <c r="H537" s="6"/>
      <c r="I537" s="6"/>
      <c r="J537" s="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185" t="str">
        <f t="shared" si="156"/>
        <v/>
      </c>
      <c r="W537" s="8"/>
      <c r="X537" s="6"/>
      <c r="Y537" s="336"/>
      <c r="Z537" s="6"/>
      <c r="AA537" s="6"/>
      <c r="AB537" s="6"/>
      <c r="AC537" s="261" t="str">
        <f t="shared" si="142"/>
        <v/>
      </c>
      <c r="AD537" s="28" t="str">
        <f t="shared" si="143"/>
        <v/>
      </c>
      <c r="AE537" s="26" t="str">
        <f>UPPER(IF($U537="","",IF(COUNTIF($AE$34:$AE536,$U537)&lt;1,$U537,"")))</f>
        <v/>
      </c>
      <c r="AF537" s="133" t="str">
        <f t="shared" si="144"/>
        <v/>
      </c>
      <c r="AG537" s="269"/>
      <c r="AH537" s="263" t="str">
        <f t="shared" si="145"/>
        <v/>
      </c>
      <c r="AI537" s="262" t="str">
        <f t="shared" si="146"/>
        <v/>
      </c>
      <c r="AK537" s="185"/>
      <c r="AL537" s="259" t="str">
        <f t="shared" si="147"/>
        <v/>
      </c>
      <c r="AM537" s="132" t="str">
        <f t="shared" si="155"/>
        <v/>
      </c>
      <c r="AN537" s="132" t="str">
        <f t="shared" si="148"/>
        <v/>
      </c>
      <c r="AO537" s="132" t="str">
        <f t="shared" si="149"/>
        <v/>
      </c>
      <c r="AP537" s="132" t="str">
        <f t="shared" si="150"/>
        <v/>
      </c>
      <c r="AQ537" s="132" t="str">
        <f t="shared" si="151"/>
        <v/>
      </c>
      <c r="AR537" s="135" t="str">
        <f t="shared" si="153"/>
        <v/>
      </c>
      <c r="AS537" s="135" t="str">
        <f t="shared" si="154"/>
        <v/>
      </c>
      <c r="AT537" s="135" t="str">
        <f t="shared" si="152"/>
        <v/>
      </c>
    </row>
    <row r="538" spans="1:46" s="260" customFormat="1" ht="13">
      <c r="A538" s="185" t="str">
        <f t="shared" si="139"/>
        <v/>
      </c>
      <c r="B538" s="258" t="str">
        <f t="shared" si="140"/>
        <v/>
      </c>
      <c r="C538" s="259"/>
      <c r="D538" s="185">
        <v>504</v>
      </c>
      <c r="E538" s="185" t="str">
        <f t="shared" si="141"/>
        <v/>
      </c>
      <c r="F538" s="6"/>
      <c r="G538" s="6"/>
      <c r="H538" s="6"/>
      <c r="I538" s="6"/>
      <c r="J538" s="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185" t="str">
        <f t="shared" si="156"/>
        <v/>
      </c>
      <c r="W538" s="8"/>
      <c r="X538" s="6"/>
      <c r="Y538" s="336"/>
      <c r="Z538" s="6"/>
      <c r="AA538" s="6"/>
      <c r="AB538" s="6"/>
      <c r="AC538" s="261" t="str">
        <f t="shared" si="142"/>
        <v/>
      </c>
      <c r="AD538" s="28" t="str">
        <f t="shared" si="143"/>
        <v/>
      </c>
      <c r="AE538" s="26" t="str">
        <f>UPPER(IF($U538="","",IF(COUNTIF($AE$34:$AE537,$U538)&lt;1,$U538,"")))</f>
        <v/>
      </c>
      <c r="AF538" s="133" t="str">
        <f t="shared" si="144"/>
        <v/>
      </c>
      <c r="AG538" s="269"/>
      <c r="AH538" s="263" t="str">
        <f t="shared" si="145"/>
        <v/>
      </c>
      <c r="AI538" s="262" t="str">
        <f t="shared" si="146"/>
        <v/>
      </c>
      <c r="AK538" s="185"/>
      <c r="AL538" s="259" t="str">
        <f t="shared" si="147"/>
        <v/>
      </c>
      <c r="AM538" s="132" t="str">
        <f t="shared" si="155"/>
        <v/>
      </c>
      <c r="AN538" s="132" t="str">
        <f t="shared" si="148"/>
        <v/>
      </c>
      <c r="AO538" s="132" t="str">
        <f t="shared" si="149"/>
        <v/>
      </c>
      <c r="AP538" s="132" t="str">
        <f t="shared" si="150"/>
        <v/>
      </c>
      <c r="AQ538" s="132" t="str">
        <f t="shared" si="151"/>
        <v/>
      </c>
      <c r="AR538" s="135" t="str">
        <f t="shared" si="153"/>
        <v/>
      </c>
      <c r="AS538" s="135" t="str">
        <f t="shared" si="154"/>
        <v/>
      </c>
      <c r="AT538" s="135" t="str">
        <f t="shared" si="152"/>
        <v/>
      </c>
    </row>
    <row r="539" spans="1:46" s="260" customFormat="1" ht="13">
      <c r="A539" s="185" t="str">
        <f t="shared" si="139"/>
        <v/>
      </c>
      <c r="B539" s="258" t="str">
        <f t="shared" si="140"/>
        <v/>
      </c>
      <c r="C539" s="259"/>
      <c r="D539" s="185">
        <v>505</v>
      </c>
      <c r="E539" s="185" t="str">
        <f t="shared" si="141"/>
        <v/>
      </c>
      <c r="F539" s="6"/>
      <c r="G539" s="6"/>
      <c r="H539" s="6"/>
      <c r="I539" s="6"/>
      <c r="J539" s="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185" t="str">
        <f t="shared" si="156"/>
        <v/>
      </c>
      <c r="W539" s="8"/>
      <c r="X539" s="6"/>
      <c r="Y539" s="336"/>
      <c r="Z539" s="6"/>
      <c r="AA539" s="6"/>
      <c r="AB539" s="6"/>
      <c r="AC539" s="261" t="str">
        <f t="shared" si="142"/>
        <v/>
      </c>
      <c r="AD539" s="28" t="str">
        <f t="shared" si="143"/>
        <v/>
      </c>
      <c r="AE539" s="26" t="str">
        <f>UPPER(IF($U539="","",IF(COUNTIF($AE$34:$AE538,$U539)&lt;1,$U539,"")))</f>
        <v/>
      </c>
      <c r="AF539" s="133" t="str">
        <f t="shared" si="144"/>
        <v/>
      </c>
      <c r="AG539" s="269"/>
      <c r="AH539" s="263" t="str">
        <f t="shared" si="145"/>
        <v/>
      </c>
      <c r="AI539" s="262" t="str">
        <f t="shared" si="146"/>
        <v/>
      </c>
      <c r="AK539" s="185"/>
      <c r="AL539" s="259" t="str">
        <f t="shared" si="147"/>
        <v/>
      </c>
      <c r="AM539" s="132" t="str">
        <f t="shared" si="155"/>
        <v/>
      </c>
      <c r="AN539" s="132" t="str">
        <f t="shared" si="148"/>
        <v/>
      </c>
      <c r="AO539" s="132" t="str">
        <f t="shared" si="149"/>
        <v/>
      </c>
      <c r="AP539" s="132" t="str">
        <f t="shared" si="150"/>
        <v/>
      </c>
      <c r="AQ539" s="132" t="str">
        <f t="shared" si="151"/>
        <v/>
      </c>
      <c r="AR539" s="135" t="str">
        <f t="shared" si="153"/>
        <v/>
      </c>
      <c r="AS539" s="135" t="str">
        <f t="shared" si="154"/>
        <v/>
      </c>
      <c r="AT539" s="135" t="str">
        <f t="shared" si="152"/>
        <v/>
      </c>
    </row>
    <row r="540" spans="1:46" s="260" customFormat="1" ht="13">
      <c r="A540" s="185" t="str">
        <f t="shared" si="139"/>
        <v/>
      </c>
      <c r="B540" s="258" t="str">
        <f t="shared" si="140"/>
        <v/>
      </c>
      <c r="C540" s="259"/>
      <c r="D540" s="185">
        <v>506</v>
      </c>
      <c r="E540" s="185" t="str">
        <f t="shared" si="141"/>
        <v/>
      </c>
      <c r="F540" s="6"/>
      <c r="G540" s="6"/>
      <c r="H540" s="6"/>
      <c r="I540" s="6"/>
      <c r="J540" s="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185" t="str">
        <f t="shared" si="156"/>
        <v/>
      </c>
      <c r="W540" s="8"/>
      <c r="X540" s="6"/>
      <c r="Y540" s="336"/>
      <c r="Z540" s="6"/>
      <c r="AA540" s="6"/>
      <c r="AB540" s="6"/>
      <c r="AC540" s="261" t="str">
        <f t="shared" si="142"/>
        <v/>
      </c>
      <c r="AD540" s="28" t="str">
        <f t="shared" si="143"/>
        <v/>
      </c>
      <c r="AE540" s="26" t="str">
        <f>UPPER(IF($U540="","",IF(COUNTIF($AE$34:$AE539,$U540)&lt;1,$U540,"")))</f>
        <v/>
      </c>
      <c r="AF540" s="133" t="str">
        <f t="shared" si="144"/>
        <v/>
      </c>
      <c r="AG540" s="269"/>
      <c r="AH540" s="263" t="str">
        <f t="shared" si="145"/>
        <v/>
      </c>
      <c r="AI540" s="262" t="str">
        <f t="shared" si="146"/>
        <v/>
      </c>
      <c r="AK540" s="185"/>
      <c r="AL540" s="259" t="str">
        <f t="shared" si="147"/>
        <v/>
      </c>
      <c r="AM540" s="132" t="str">
        <f t="shared" si="155"/>
        <v/>
      </c>
      <c r="AN540" s="132" t="str">
        <f t="shared" si="148"/>
        <v/>
      </c>
      <c r="AO540" s="132" t="str">
        <f t="shared" si="149"/>
        <v/>
      </c>
      <c r="AP540" s="132" t="str">
        <f t="shared" si="150"/>
        <v/>
      </c>
      <c r="AQ540" s="132" t="str">
        <f t="shared" si="151"/>
        <v/>
      </c>
      <c r="AR540" s="135" t="str">
        <f t="shared" si="153"/>
        <v/>
      </c>
      <c r="AS540" s="135" t="str">
        <f t="shared" si="154"/>
        <v/>
      </c>
      <c r="AT540" s="135" t="str">
        <f t="shared" si="152"/>
        <v/>
      </c>
    </row>
    <row r="541" spans="1:46" s="260" customFormat="1" ht="13">
      <c r="A541" s="185" t="str">
        <f t="shared" si="139"/>
        <v/>
      </c>
      <c r="B541" s="258" t="str">
        <f t="shared" si="140"/>
        <v/>
      </c>
      <c r="C541" s="259"/>
      <c r="D541" s="185">
        <v>507</v>
      </c>
      <c r="E541" s="185" t="str">
        <f t="shared" si="141"/>
        <v/>
      </c>
      <c r="F541" s="6"/>
      <c r="G541" s="6"/>
      <c r="H541" s="6"/>
      <c r="I541" s="6"/>
      <c r="J541" s="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185" t="str">
        <f t="shared" si="156"/>
        <v/>
      </c>
      <c r="W541" s="8"/>
      <c r="X541" s="6"/>
      <c r="Y541" s="336"/>
      <c r="Z541" s="6"/>
      <c r="AA541" s="6"/>
      <c r="AB541" s="6"/>
      <c r="AC541" s="261" t="str">
        <f t="shared" si="142"/>
        <v/>
      </c>
      <c r="AD541" s="28" t="str">
        <f t="shared" si="143"/>
        <v/>
      </c>
      <c r="AE541" s="26" t="str">
        <f>UPPER(IF($U541="","",IF(COUNTIF($AE$34:$AE540,$U541)&lt;1,$U541,"")))</f>
        <v/>
      </c>
      <c r="AF541" s="133" t="str">
        <f t="shared" si="144"/>
        <v/>
      </c>
      <c r="AG541" s="269"/>
      <c r="AH541" s="263" t="str">
        <f t="shared" si="145"/>
        <v/>
      </c>
      <c r="AI541" s="262" t="str">
        <f t="shared" si="146"/>
        <v/>
      </c>
      <c r="AK541" s="185"/>
      <c r="AL541" s="259" t="str">
        <f t="shared" si="147"/>
        <v/>
      </c>
      <c r="AM541" s="132" t="str">
        <f t="shared" si="155"/>
        <v/>
      </c>
      <c r="AN541" s="132" t="str">
        <f t="shared" si="148"/>
        <v/>
      </c>
      <c r="AO541" s="132" t="str">
        <f t="shared" si="149"/>
        <v/>
      </c>
      <c r="AP541" s="132" t="str">
        <f t="shared" si="150"/>
        <v/>
      </c>
      <c r="AQ541" s="132" t="str">
        <f t="shared" si="151"/>
        <v/>
      </c>
      <c r="AR541" s="135" t="str">
        <f t="shared" si="153"/>
        <v/>
      </c>
      <c r="AS541" s="135" t="str">
        <f t="shared" si="154"/>
        <v/>
      </c>
      <c r="AT541" s="135" t="str">
        <f t="shared" si="152"/>
        <v/>
      </c>
    </row>
    <row r="542" spans="1:46" s="260" customFormat="1" ht="13">
      <c r="A542" s="185" t="str">
        <f t="shared" si="139"/>
        <v/>
      </c>
      <c r="B542" s="258" t="str">
        <f t="shared" si="140"/>
        <v/>
      </c>
      <c r="C542" s="259"/>
      <c r="D542" s="185">
        <v>508</v>
      </c>
      <c r="E542" s="185" t="str">
        <f t="shared" si="141"/>
        <v/>
      </c>
      <c r="F542" s="6"/>
      <c r="G542" s="6"/>
      <c r="H542" s="6"/>
      <c r="I542" s="6"/>
      <c r="J542" s="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185" t="str">
        <f t="shared" si="156"/>
        <v/>
      </c>
      <c r="W542" s="8"/>
      <c r="X542" s="6"/>
      <c r="Y542" s="336"/>
      <c r="Z542" s="6"/>
      <c r="AA542" s="6"/>
      <c r="AB542" s="6"/>
      <c r="AC542" s="261" t="str">
        <f t="shared" si="142"/>
        <v/>
      </c>
      <c r="AD542" s="28" t="str">
        <f t="shared" si="143"/>
        <v/>
      </c>
      <c r="AE542" s="26" t="str">
        <f>UPPER(IF($U542="","",IF(COUNTIF($AE$34:$AE541,$U542)&lt;1,$U542,"")))</f>
        <v/>
      </c>
      <c r="AF542" s="133" t="str">
        <f t="shared" si="144"/>
        <v/>
      </c>
      <c r="AG542" s="269"/>
      <c r="AH542" s="263" t="str">
        <f t="shared" si="145"/>
        <v/>
      </c>
      <c r="AI542" s="262" t="str">
        <f t="shared" si="146"/>
        <v/>
      </c>
      <c r="AK542" s="185"/>
      <c r="AL542" s="259" t="str">
        <f t="shared" si="147"/>
        <v/>
      </c>
      <c r="AM542" s="132" t="str">
        <f t="shared" si="155"/>
        <v/>
      </c>
      <c r="AN542" s="132" t="str">
        <f t="shared" si="148"/>
        <v/>
      </c>
      <c r="AO542" s="132" t="str">
        <f t="shared" si="149"/>
        <v/>
      </c>
      <c r="AP542" s="132" t="str">
        <f t="shared" si="150"/>
        <v/>
      </c>
      <c r="AQ542" s="132" t="str">
        <f t="shared" si="151"/>
        <v/>
      </c>
      <c r="AR542" s="135" t="str">
        <f t="shared" si="153"/>
        <v/>
      </c>
      <c r="AS542" s="135" t="str">
        <f t="shared" si="154"/>
        <v/>
      </c>
      <c r="AT542" s="135" t="str">
        <f t="shared" si="152"/>
        <v/>
      </c>
    </row>
    <row r="543" spans="1:46" s="260" customFormat="1" ht="13">
      <c r="A543" s="185" t="str">
        <f t="shared" si="139"/>
        <v/>
      </c>
      <c r="B543" s="258" t="str">
        <f t="shared" si="140"/>
        <v/>
      </c>
      <c r="C543" s="259"/>
      <c r="D543" s="185">
        <v>509</v>
      </c>
      <c r="E543" s="185" t="str">
        <f t="shared" si="141"/>
        <v/>
      </c>
      <c r="F543" s="6"/>
      <c r="G543" s="6"/>
      <c r="H543" s="6"/>
      <c r="I543" s="6"/>
      <c r="J543" s="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185" t="str">
        <f t="shared" si="156"/>
        <v/>
      </c>
      <c r="W543" s="8"/>
      <c r="X543" s="6"/>
      <c r="Y543" s="336"/>
      <c r="Z543" s="6"/>
      <c r="AA543" s="6"/>
      <c r="AB543" s="6"/>
      <c r="AC543" s="261" t="str">
        <f t="shared" si="142"/>
        <v/>
      </c>
      <c r="AD543" s="28" t="str">
        <f t="shared" si="143"/>
        <v/>
      </c>
      <c r="AE543" s="26" t="str">
        <f>UPPER(IF($U543="","",IF(COUNTIF($AE$34:$AE542,$U543)&lt;1,$U543,"")))</f>
        <v/>
      </c>
      <c r="AF543" s="133" t="str">
        <f t="shared" si="144"/>
        <v/>
      </c>
      <c r="AG543" s="269"/>
      <c r="AH543" s="263" t="str">
        <f t="shared" si="145"/>
        <v/>
      </c>
      <c r="AI543" s="262" t="str">
        <f t="shared" si="146"/>
        <v/>
      </c>
      <c r="AK543" s="185"/>
      <c r="AL543" s="259" t="str">
        <f t="shared" si="147"/>
        <v/>
      </c>
      <c r="AM543" s="132" t="str">
        <f t="shared" si="155"/>
        <v/>
      </c>
      <c r="AN543" s="132" t="str">
        <f t="shared" si="148"/>
        <v/>
      </c>
      <c r="AO543" s="132" t="str">
        <f t="shared" si="149"/>
        <v/>
      </c>
      <c r="AP543" s="132" t="str">
        <f t="shared" si="150"/>
        <v/>
      </c>
      <c r="AQ543" s="132" t="str">
        <f t="shared" si="151"/>
        <v/>
      </c>
      <c r="AR543" s="135" t="str">
        <f t="shared" si="153"/>
        <v/>
      </c>
      <c r="AS543" s="135" t="str">
        <f t="shared" si="154"/>
        <v/>
      </c>
      <c r="AT543" s="135" t="str">
        <f t="shared" si="152"/>
        <v/>
      </c>
    </row>
    <row r="544" spans="1:46" s="260" customFormat="1" ht="13">
      <c r="A544" s="185" t="str">
        <f t="shared" si="139"/>
        <v/>
      </c>
      <c r="B544" s="258" t="str">
        <f t="shared" si="140"/>
        <v/>
      </c>
      <c r="C544" s="259"/>
      <c r="D544" s="185">
        <v>510</v>
      </c>
      <c r="E544" s="185" t="str">
        <f t="shared" si="141"/>
        <v/>
      </c>
      <c r="F544" s="6"/>
      <c r="G544" s="6"/>
      <c r="H544" s="6"/>
      <c r="I544" s="6"/>
      <c r="J544" s="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185" t="str">
        <f t="shared" si="156"/>
        <v/>
      </c>
      <c r="W544" s="8"/>
      <c r="X544" s="6"/>
      <c r="Y544" s="336"/>
      <c r="Z544" s="6"/>
      <c r="AA544" s="6"/>
      <c r="AB544" s="6"/>
      <c r="AC544" s="261" t="str">
        <f t="shared" si="142"/>
        <v/>
      </c>
      <c r="AD544" s="28" t="str">
        <f t="shared" si="143"/>
        <v/>
      </c>
      <c r="AE544" s="26" t="str">
        <f>UPPER(IF($U544="","",IF(COUNTIF($AE$34:$AE543,$U544)&lt;1,$U544,"")))</f>
        <v/>
      </c>
      <c r="AF544" s="133" t="str">
        <f t="shared" si="144"/>
        <v/>
      </c>
      <c r="AG544" s="269"/>
      <c r="AH544" s="263" t="str">
        <f t="shared" si="145"/>
        <v/>
      </c>
      <c r="AI544" s="262" t="str">
        <f t="shared" si="146"/>
        <v/>
      </c>
      <c r="AK544" s="185"/>
      <c r="AL544" s="259" t="str">
        <f t="shared" si="147"/>
        <v/>
      </c>
      <c r="AM544" s="132" t="str">
        <f t="shared" si="155"/>
        <v/>
      </c>
      <c r="AN544" s="132" t="str">
        <f t="shared" si="148"/>
        <v/>
      </c>
      <c r="AO544" s="132" t="str">
        <f t="shared" si="149"/>
        <v/>
      </c>
      <c r="AP544" s="132" t="str">
        <f t="shared" si="150"/>
        <v/>
      </c>
      <c r="AQ544" s="132" t="str">
        <f t="shared" si="151"/>
        <v/>
      </c>
      <c r="AR544" s="135" t="str">
        <f t="shared" si="153"/>
        <v/>
      </c>
      <c r="AS544" s="135" t="str">
        <f t="shared" si="154"/>
        <v/>
      </c>
      <c r="AT544" s="135" t="str">
        <f t="shared" si="152"/>
        <v/>
      </c>
    </row>
    <row r="545" spans="1:46" s="260" customFormat="1" ht="13">
      <c r="A545" s="185" t="str">
        <f t="shared" si="139"/>
        <v/>
      </c>
      <c r="B545" s="258" t="str">
        <f t="shared" si="140"/>
        <v/>
      </c>
      <c r="C545" s="259"/>
      <c r="D545" s="185">
        <v>511</v>
      </c>
      <c r="E545" s="185" t="str">
        <f t="shared" si="141"/>
        <v/>
      </c>
      <c r="F545" s="6"/>
      <c r="G545" s="6"/>
      <c r="H545" s="6"/>
      <c r="I545" s="6"/>
      <c r="J545" s="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185" t="str">
        <f t="shared" si="156"/>
        <v/>
      </c>
      <c r="W545" s="8"/>
      <c r="X545" s="6"/>
      <c r="Y545" s="336"/>
      <c r="Z545" s="6"/>
      <c r="AA545" s="6"/>
      <c r="AB545" s="6"/>
      <c r="AC545" s="261" t="str">
        <f t="shared" si="142"/>
        <v/>
      </c>
      <c r="AD545" s="28" t="str">
        <f t="shared" si="143"/>
        <v/>
      </c>
      <c r="AE545" s="26" t="str">
        <f>UPPER(IF($U545="","",IF(COUNTIF($AE$34:$AE544,$U545)&lt;1,$U545,"")))</f>
        <v/>
      </c>
      <c r="AF545" s="133" t="str">
        <f t="shared" si="144"/>
        <v/>
      </c>
      <c r="AG545" s="269"/>
      <c r="AH545" s="263" t="str">
        <f t="shared" si="145"/>
        <v/>
      </c>
      <c r="AI545" s="262" t="str">
        <f t="shared" si="146"/>
        <v/>
      </c>
      <c r="AK545" s="185"/>
      <c r="AL545" s="259" t="str">
        <f t="shared" si="147"/>
        <v/>
      </c>
      <c r="AM545" s="132" t="str">
        <f t="shared" si="155"/>
        <v/>
      </c>
      <c r="AN545" s="132" t="str">
        <f t="shared" si="148"/>
        <v/>
      </c>
      <c r="AO545" s="132" t="str">
        <f t="shared" si="149"/>
        <v/>
      </c>
      <c r="AP545" s="132" t="str">
        <f t="shared" si="150"/>
        <v/>
      </c>
      <c r="AQ545" s="132" t="str">
        <f t="shared" si="151"/>
        <v/>
      </c>
      <c r="AR545" s="135" t="str">
        <f t="shared" si="153"/>
        <v/>
      </c>
      <c r="AS545" s="135" t="str">
        <f t="shared" si="154"/>
        <v/>
      </c>
      <c r="AT545" s="135" t="str">
        <f t="shared" si="152"/>
        <v/>
      </c>
    </row>
    <row r="546" spans="1:46" s="260" customFormat="1" ht="13">
      <c r="A546" s="185" t="str">
        <f t="shared" si="139"/>
        <v/>
      </c>
      <c r="B546" s="258" t="str">
        <f t="shared" si="140"/>
        <v/>
      </c>
      <c r="C546" s="259"/>
      <c r="D546" s="185">
        <v>512</v>
      </c>
      <c r="E546" s="185" t="str">
        <f t="shared" si="141"/>
        <v/>
      </c>
      <c r="F546" s="6"/>
      <c r="G546" s="6"/>
      <c r="H546" s="6"/>
      <c r="I546" s="6"/>
      <c r="J546" s="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185" t="str">
        <f t="shared" si="156"/>
        <v/>
      </c>
      <c r="W546" s="8"/>
      <c r="X546" s="6"/>
      <c r="Y546" s="336"/>
      <c r="Z546" s="6"/>
      <c r="AA546" s="6"/>
      <c r="AB546" s="6"/>
      <c r="AC546" s="261" t="str">
        <f t="shared" si="142"/>
        <v/>
      </c>
      <c r="AD546" s="28" t="str">
        <f t="shared" si="143"/>
        <v/>
      </c>
      <c r="AE546" s="26" t="str">
        <f>UPPER(IF($U546="","",IF(COUNTIF($AE$34:$AE545,$U546)&lt;1,$U546,"")))</f>
        <v/>
      </c>
      <c r="AF546" s="133" t="str">
        <f t="shared" si="144"/>
        <v/>
      </c>
      <c r="AG546" s="269"/>
      <c r="AH546" s="263" t="str">
        <f t="shared" si="145"/>
        <v/>
      </c>
      <c r="AI546" s="262" t="str">
        <f t="shared" si="146"/>
        <v/>
      </c>
      <c r="AK546" s="185"/>
      <c r="AL546" s="259" t="str">
        <f t="shared" si="147"/>
        <v/>
      </c>
      <c r="AM546" s="132" t="str">
        <f t="shared" si="155"/>
        <v/>
      </c>
      <c r="AN546" s="132" t="str">
        <f t="shared" si="148"/>
        <v/>
      </c>
      <c r="AO546" s="132" t="str">
        <f t="shared" si="149"/>
        <v/>
      </c>
      <c r="AP546" s="132" t="str">
        <f t="shared" si="150"/>
        <v/>
      </c>
      <c r="AQ546" s="132" t="str">
        <f t="shared" si="151"/>
        <v/>
      </c>
      <c r="AR546" s="135" t="str">
        <f t="shared" si="153"/>
        <v/>
      </c>
      <c r="AS546" s="135" t="str">
        <f t="shared" si="154"/>
        <v/>
      </c>
      <c r="AT546" s="135" t="str">
        <f t="shared" si="152"/>
        <v/>
      </c>
    </row>
    <row r="547" spans="1:46" s="260" customFormat="1" ht="13">
      <c r="A547" s="185" t="str">
        <f t="shared" ref="A547:A610" si="157">E547</f>
        <v/>
      </c>
      <c r="B547" s="258" t="str">
        <f t="shared" ref="B547:B610" si="158">IF(G547="","",IF(C547="","X",A547&amp;TEXT(C547,"000")))</f>
        <v/>
      </c>
      <c r="C547" s="259"/>
      <c r="D547" s="185">
        <v>513</v>
      </c>
      <c r="E547" s="185" t="str">
        <f t="shared" ref="E547:E610" si="159">IF($H547="M",VLOOKUP($I547,$D$4:$F$9,2,0),IF(H547="F",VLOOKUP($I547,$D$4:$F$9,3,0),IF($H547="","")))</f>
        <v/>
      </c>
      <c r="F547" s="6"/>
      <c r="G547" s="6"/>
      <c r="H547" s="6"/>
      <c r="I547" s="6"/>
      <c r="J547" s="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185" t="str">
        <f t="shared" si="156"/>
        <v/>
      </c>
      <c r="W547" s="8"/>
      <c r="X547" s="6"/>
      <c r="Y547" s="336"/>
      <c r="Z547" s="6"/>
      <c r="AA547" s="6"/>
      <c r="AB547" s="6"/>
      <c r="AC547" s="261" t="str">
        <f t="shared" ref="AC547:AC610" si="160">IF(I547="","",IF(COUNTA(K547:S547)&gt;3,"限報三項個人項目",IF(COUNTA(K547:S547)=0,"最少填報一個人項目",IF(COUNTA(X547)=1,COUNTA(K547:S547)*($AC$31+$AC$32)+$AC$30,IF(COUNTA(X547)=0,COUNTA(K547:S547)*$AC$31+$AC$30,"Error")))))</f>
        <v/>
      </c>
      <c r="AD547" s="28" t="str">
        <f t="shared" ref="AD547:AD610" si="161">IF(AE547="","",$AD$31)</f>
        <v/>
      </c>
      <c r="AE547" s="26" t="str">
        <f>UPPER(IF($U547="","",IF(COUNTIF($AE$34:$AE546,$U547)&lt;1,$U547,"")))</f>
        <v/>
      </c>
      <c r="AF547" s="133" t="str">
        <f t="shared" ref="AF547:AF610" si="162">IF(E547="","",IF(W547="",SUM(AC547:AD547)+AG547,SUM(AC547:AD547)+AG547+$W$34))</f>
        <v/>
      </c>
      <c r="AG547" s="269"/>
      <c r="AH547" s="263" t="str">
        <f t="shared" ref="AH547:AH610" si="163">AF547</f>
        <v/>
      </c>
      <c r="AI547" s="262" t="str">
        <f t="shared" ref="AI547:AI610" si="164">IF(AF547="","",IF(AH547-AF547=0,"",AH547-AF547))</f>
        <v/>
      </c>
      <c r="AK547" s="185"/>
      <c r="AL547" s="259" t="str">
        <f t="shared" ref="AL547:AL610" si="165">B547</f>
        <v/>
      </c>
      <c r="AM547" s="132" t="str">
        <f t="shared" si="155"/>
        <v/>
      </c>
      <c r="AN547" s="132" t="str">
        <f t="shared" ref="AN547:AN610" si="166">SUBSTITUTE(F547," ","")</f>
        <v/>
      </c>
      <c r="AO547" s="132" t="str">
        <f t="shared" ref="AO547:AO610" si="167">UPPER(TRIM($G547))</f>
        <v/>
      </c>
      <c r="AP547" s="132" t="str">
        <f t="shared" ref="AP547:AP610" si="168">UPPER(TRIM(CONCATENATE(K547&amp;" ",L547&amp;" ",M547&amp;" ",N547&amp;" ",O547&amp;" ",P547&amp;" ",Q547&amp;" ",R547&amp;" ",S547&amp;" ",T547)))</f>
        <v/>
      </c>
      <c r="AQ547" s="132" t="str">
        <f t="shared" ref="AQ547:AQ610" si="169">IF($U547="","",$U547)</f>
        <v/>
      </c>
      <c r="AR547" s="135" t="str">
        <f t="shared" si="153"/>
        <v/>
      </c>
      <c r="AS547" s="135" t="str">
        <f t="shared" si="154"/>
        <v/>
      </c>
      <c r="AT547" s="135" t="str">
        <f t="shared" ref="AT547:AT610" si="170">IF(AJ547="","",UPPER(AJ547))</f>
        <v/>
      </c>
    </row>
    <row r="548" spans="1:46" s="260" customFormat="1" ht="13">
      <c r="A548" s="185" t="str">
        <f t="shared" si="157"/>
        <v/>
      </c>
      <c r="B548" s="258" t="str">
        <f t="shared" si="158"/>
        <v/>
      </c>
      <c r="C548" s="259"/>
      <c r="D548" s="185">
        <v>514</v>
      </c>
      <c r="E548" s="185" t="str">
        <f t="shared" si="159"/>
        <v/>
      </c>
      <c r="F548" s="6"/>
      <c r="G548" s="6"/>
      <c r="H548" s="6"/>
      <c r="I548" s="6"/>
      <c r="J548" s="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185" t="str">
        <f t="shared" si="156"/>
        <v/>
      </c>
      <c r="W548" s="8"/>
      <c r="X548" s="6"/>
      <c r="Y548" s="336"/>
      <c r="Z548" s="6"/>
      <c r="AA548" s="6"/>
      <c r="AB548" s="6"/>
      <c r="AC548" s="261" t="str">
        <f t="shared" si="160"/>
        <v/>
      </c>
      <c r="AD548" s="28" t="str">
        <f t="shared" si="161"/>
        <v/>
      </c>
      <c r="AE548" s="26" t="str">
        <f>UPPER(IF($U548="","",IF(COUNTIF($AE$34:$AE547,$U548)&lt;1,$U548,"")))</f>
        <v/>
      </c>
      <c r="AF548" s="133" t="str">
        <f t="shared" si="162"/>
        <v/>
      </c>
      <c r="AG548" s="269"/>
      <c r="AH548" s="263" t="str">
        <f t="shared" si="163"/>
        <v/>
      </c>
      <c r="AI548" s="262" t="str">
        <f t="shared" si="164"/>
        <v/>
      </c>
      <c r="AK548" s="185"/>
      <c r="AL548" s="259" t="str">
        <f t="shared" si="165"/>
        <v/>
      </c>
      <c r="AM548" s="132" t="str">
        <f t="shared" si="155"/>
        <v/>
      </c>
      <c r="AN548" s="132" t="str">
        <f t="shared" si="166"/>
        <v/>
      </c>
      <c r="AO548" s="132" t="str">
        <f t="shared" si="167"/>
        <v/>
      </c>
      <c r="AP548" s="132" t="str">
        <f t="shared" si="168"/>
        <v/>
      </c>
      <c r="AQ548" s="132" t="str">
        <f t="shared" si="169"/>
        <v/>
      </c>
      <c r="AR548" s="135" t="str">
        <f t="shared" si="153"/>
        <v/>
      </c>
      <c r="AS548" s="135" t="str">
        <f t="shared" si="154"/>
        <v/>
      </c>
      <c r="AT548" s="135" t="str">
        <f t="shared" si="170"/>
        <v/>
      </c>
    </row>
    <row r="549" spans="1:46" s="260" customFormat="1" ht="13">
      <c r="A549" s="185" t="str">
        <f t="shared" si="157"/>
        <v/>
      </c>
      <c r="B549" s="258" t="str">
        <f t="shared" si="158"/>
        <v/>
      </c>
      <c r="C549" s="259"/>
      <c r="D549" s="185">
        <v>515</v>
      </c>
      <c r="E549" s="185" t="str">
        <f t="shared" si="159"/>
        <v/>
      </c>
      <c r="F549" s="6"/>
      <c r="G549" s="6"/>
      <c r="H549" s="6"/>
      <c r="I549" s="6"/>
      <c r="J549" s="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185" t="str">
        <f t="shared" si="156"/>
        <v/>
      </c>
      <c r="W549" s="8"/>
      <c r="X549" s="6"/>
      <c r="Y549" s="336"/>
      <c r="Z549" s="6"/>
      <c r="AA549" s="6"/>
      <c r="AB549" s="6"/>
      <c r="AC549" s="261" t="str">
        <f t="shared" si="160"/>
        <v/>
      </c>
      <c r="AD549" s="28" t="str">
        <f t="shared" si="161"/>
        <v/>
      </c>
      <c r="AE549" s="26" t="str">
        <f>UPPER(IF($U549="","",IF(COUNTIF($AE$34:$AE548,$U549)&lt;1,$U549,"")))</f>
        <v/>
      </c>
      <c r="AF549" s="133" t="str">
        <f t="shared" si="162"/>
        <v/>
      </c>
      <c r="AG549" s="269"/>
      <c r="AH549" s="263" t="str">
        <f t="shared" si="163"/>
        <v/>
      </c>
      <c r="AI549" s="262" t="str">
        <f t="shared" si="164"/>
        <v/>
      </c>
      <c r="AK549" s="185"/>
      <c r="AL549" s="259" t="str">
        <f t="shared" si="165"/>
        <v/>
      </c>
      <c r="AM549" s="132" t="str">
        <f t="shared" si="155"/>
        <v/>
      </c>
      <c r="AN549" s="132" t="str">
        <f t="shared" si="166"/>
        <v/>
      </c>
      <c r="AO549" s="132" t="str">
        <f t="shared" si="167"/>
        <v/>
      </c>
      <c r="AP549" s="132" t="str">
        <f t="shared" si="168"/>
        <v/>
      </c>
      <c r="AQ549" s="132" t="str">
        <f t="shared" si="169"/>
        <v/>
      </c>
      <c r="AR549" s="135" t="str">
        <f t="shared" si="153"/>
        <v/>
      </c>
      <c r="AS549" s="135" t="str">
        <f t="shared" si="154"/>
        <v/>
      </c>
      <c r="AT549" s="135" t="str">
        <f t="shared" si="170"/>
        <v/>
      </c>
    </row>
    <row r="550" spans="1:46" s="260" customFormat="1" ht="13">
      <c r="A550" s="185" t="str">
        <f t="shared" si="157"/>
        <v/>
      </c>
      <c r="B550" s="258" t="str">
        <f t="shared" si="158"/>
        <v/>
      </c>
      <c r="C550" s="259"/>
      <c r="D550" s="185">
        <v>516</v>
      </c>
      <c r="E550" s="185" t="str">
        <f t="shared" si="159"/>
        <v/>
      </c>
      <c r="F550" s="6"/>
      <c r="G550" s="6"/>
      <c r="H550" s="6"/>
      <c r="I550" s="6"/>
      <c r="J550" s="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185" t="str">
        <f t="shared" si="156"/>
        <v/>
      </c>
      <c r="W550" s="8"/>
      <c r="X550" s="6"/>
      <c r="Y550" s="336"/>
      <c r="Z550" s="6"/>
      <c r="AA550" s="6"/>
      <c r="AB550" s="6"/>
      <c r="AC550" s="261" t="str">
        <f t="shared" si="160"/>
        <v/>
      </c>
      <c r="AD550" s="28" t="str">
        <f t="shared" si="161"/>
        <v/>
      </c>
      <c r="AE550" s="26" t="str">
        <f>UPPER(IF($U550="","",IF(COUNTIF($AE$34:$AE549,$U550)&lt;1,$U550,"")))</f>
        <v/>
      </c>
      <c r="AF550" s="133" t="str">
        <f t="shared" si="162"/>
        <v/>
      </c>
      <c r="AG550" s="269"/>
      <c r="AH550" s="263" t="str">
        <f t="shared" si="163"/>
        <v/>
      </c>
      <c r="AI550" s="262" t="str">
        <f t="shared" si="164"/>
        <v/>
      </c>
      <c r="AK550" s="185"/>
      <c r="AL550" s="259" t="str">
        <f t="shared" si="165"/>
        <v/>
      </c>
      <c r="AM550" s="132" t="str">
        <f t="shared" si="155"/>
        <v/>
      </c>
      <c r="AN550" s="132" t="str">
        <f t="shared" si="166"/>
        <v/>
      </c>
      <c r="AO550" s="132" t="str">
        <f t="shared" si="167"/>
        <v/>
      </c>
      <c r="AP550" s="132" t="str">
        <f t="shared" si="168"/>
        <v/>
      </c>
      <c r="AQ550" s="132" t="str">
        <f t="shared" si="169"/>
        <v/>
      </c>
      <c r="AR550" s="135" t="str">
        <f t="shared" si="153"/>
        <v/>
      </c>
      <c r="AS550" s="135" t="str">
        <f t="shared" si="154"/>
        <v/>
      </c>
      <c r="AT550" s="135" t="str">
        <f t="shared" si="170"/>
        <v/>
      </c>
    </row>
    <row r="551" spans="1:46" s="260" customFormat="1" ht="13">
      <c r="A551" s="185" t="str">
        <f t="shared" si="157"/>
        <v/>
      </c>
      <c r="B551" s="258" t="str">
        <f t="shared" si="158"/>
        <v/>
      </c>
      <c r="C551" s="259"/>
      <c r="D551" s="185">
        <v>517</v>
      </c>
      <c r="E551" s="185" t="str">
        <f t="shared" si="159"/>
        <v/>
      </c>
      <c r="F551" s="6"/>
      <c r="G551" s="6"/>
      <c r="H551" s="6"/>
      <c r="I551" s="6"/>
      <c r="J551" s="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185" t="str">
        <f t="shared" si="156"/>
        <v/>
      </c>
      <c r="W551" s="8"/>
      <c r="X551" s="6"/>
      <c r="Y551" s="336"/>
      <c r="Z551" s="6"/>
      <c r="AA551" s="6"/>
      <c r="AB551" s="6"/>
      <c r="AC551" s="261" t="str">
        <f t="shared" si="160"/>
        <v/>
      </c>
      <c r="AD551" s="28" t="str">
        <f t="shared" si="161"/>
        <v/>
      </c>
      <c r="AE551" s="26" t="str">
        <f>UPPER(IF($U551="","",IF(COUNTIF($AE$34:$AE550,$U551)&lt;1,$U551,"")))</f>
        <v/>
      </c>
      <c r="AF551" s="133" t="str">
        <f t="shared" si="162"/>
        <v/>
      </c>
      <c r="AG551" s="269"/>
      <c r="AH551" s="263" t="str">
        <f t="shared" si="163"/>
        <v/>
      </c>
      <c r="AI551" s="262" t="str">
        <f t="shared" si="164"/>
        <v/>
      </c>
      <c r="AK551" s="185"/>
      <c r="AL551" s="259" t="str">
        <f t="shared" si="165"/>
        <v/>
      </c>
      <c r="AM551" s="132" t="str">
        <f t="shared" si="155"/>
        <v/>
      </c>
      <c r="AN551" s="132" t="str">
        <f t="shared" si="166"/>
        <v/>
      </c>
      <c r="AO551" s="132" t="str">
        <f t="shared" si="167"/>
        <v/>
      </c>
      <c r="AP551" s="132" t="str">
        <f t="shared" si="168"/>
        <v/>
      </c>
      <c r="AQ551" s="132" t="str">
        <f t="shared" si="169"/>
        <v/>
      </c>
      <c r="AR551" s="135" t="str">
        <f t="shared" si="153"/>
        <v/>
      </c>
      <c r="AS551" s="135" t="str">
        <f t="shared" si="154"/>
        <v/>
      </c>
      <c r="AT551" s="135" t="str">
        <f t="shared" si="170"/>
        <v/>
      </c>
    </row>
    <row r="552" spans="1:46" s="260" customFormat="1" ht="13">
      <c r="A552" s="185" t="str">
        <f t="shared" si="157"/>
        <v/>
      </c>
      <c r="B552" s="258" t="str">
        <f t="shared" si="158"/>
        <v/>
      </c>
      <c r="C552" s="259"/>
      <c r="D552" s="185">
        <v>518</v>
      </c>
      <c r="E552" s="185" t="str">
        <f t="shared" si="159"/>
        <v/>
      </c>
      <c r="F552" s="6"/>
      <c r="G552" s="6"/>
      <c r="H552" s="6"/>
      <c r="I552" s="6"/>
      <c r="J552" s="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185" t="str">
        <f t="shared" si="156"/>
        <v/>
      </c>
      <c r="W552" s="8"/>
      <c r="X552" s="6"/>
      <c r="Y552" s="336"/>
      <c r="Z552" s="6"/>
      <c r="AA552" s="6"/>
      <c r="AB552" s="6"/>
      <c r="AC552" s="261" t="str">
        <f t="shared" si="160"/>
        <v/>
      </c>
      <c r="AD552" s="28" t="str">
        <f t="shared" si="161"/>
        <v/>
      </c>
      <c r="AE552" s="26" t="str">
        <f>UPPER(IF($U552="","",IF(COUNTIF($AE$34:$AE551,$U552)&lt;1,$U552,"")))</f>
        <v/>
      </c>
      <c r="AF552" s="133" t="str">
        <f t="shared" si="162"/>
        <v/>
      </c>
      <c r="AG552" s="269"/>
      <c r="AH552" s="263" t="str">
        <f t="shared" si="163"/>
        <v/>
      </c>
      <c r="AI552" s="262" t="str">
        <f t="shared" si="164"/>
        <v/>
      </c>
      <c r="AK552" s="185"/>
      <c r="AL552" s="259" t="str">
        <f t="shared" si="165"/>
        <v/>
      </c>
      <c r="AM552" s="132" t="str">
        <f t="shared" si="155"/>
        <v/>
      </c>
      <c r="AN552" s="132" t="str">
        <f t="shared" si="166"/>
        <v/>
      </c>
      <c r="AO552" s="132" t="str">
        <f t="shared" si="167"/>
        <v/>
      </c>
      <c r="AP552" s="132" t="str">
        <f t="shared" si="168"/>
        <v/>
      </c>
      <c r="AQ552" s="132" t="str">
        <f t="shared" si="169"/>
        <v/>
      </c>
      <c r="AR552" s="135" t="str">
        <f t="shared" si="153"/>
        <v/>
      </c>
      <c r="AS552" s="135" t="str">
        <f t="shared" si="154"/>
        <v/>
      </c>
      <c r="AT552" s="135" t="str">
        <f t="shared" si="170"/>
        <v/>
      </c>
    </row>
    <row r="553" spans="1:46" s="260" customFormat="1" ht="13">
      <c r="A553" s="185" t="str">
        <f t="shared" si="157"/>
        <v/>
      </c>
      <c r="B553" s="258" t="str">
        <f t="shared" si="158"/>
        <v/>
      </c>
      <c r="C553" s="259"/>
      <c r="D553" s="185">
        <v>519</v>
      </c>
      <c r="E553" s="185" t="str">
        <f t="shared" si="159"/>
        <v/>
      </c>
      <c r="F553" s="6"/>
      <c r="G553" s="6"/>
      <c r="H553" s="6"/>
      <c r="I553" s="6"/>
      <c r="J553" s="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185" t="str">
        <f t="shared" si="156"/>
        <v/>
      </c>
      <c r="W553" s="8"/>
      <c r="X553" s="6"/>
      <c r="Y553" s="336"/>
      <c r="Z553" s="6"/>
      <c r="AA553" s="6"/>
      <c r="AB553" s="6"/>
      <c r="AC553" s="261" t="str">
        <f t="shared" si="160"/>
        <v/>
      </c>
      <c r="AD553" s="28" t="str">
        <f t="shared" si="161"/>
        <v/>
      </c>
      <c r="AE553" s="26" t="str">
        <f>UPPER(IF($U553="","",IF(COUNTIF($AE$34:$AE552,$U553)&lt;1,$U553,"")))</f>
        <v/>
      </c>
      <c r="AF553" s="133" t="str">
        <f t="shared" si="162"/>
        <v/>
      </c>
      <c r="AG553" s="269"/>
      <c r="AH553" s="263" t="str">
        <f t="shared" si="163"/>
        <v/>
      </c>
      <c r="AI553" s="262" t="str">
        <f t="shared" si="164"/>
        <v/>
      </c>
      <c r="AK553" s="185"/>
      <c r="AL553" s="259" t="str">
        <f t="shared" si="165"/>
        <v/>
      </c>
      <c r="AM553" s="132" t="str">
        <f t="shared" si="155"/>
        <v/>
      </c>
      <c r="AN553" s="132" t="str">
        <f t="shared" si="166"/>
        <v/>
      </c>
      <c r="AO553" s="132" t="str">
        <f t="shared" si="167"/>
        <v/>
      </c>
      <c r="AP553" s="132" t="str">
        <f t="shared" si="168"/>
        <v/>
      </c>
      <c r="AQ553" s="132" t="str">
        <f t="shared" si="169"/>
        <v/>
      </c>
      <c r="AR553" s="135" t="str">
        <f t="shared" si="153"/>
        <v/>
      </c>
      <c r="AS553" s="135" t="str">
        <f t="shared" si="154"/>
        <v/>
      </c>
      <c r="AT553" s="135" t="str">
        <f t="shared" si="170"/>
        <v/>
      </c>
    </row>
    <row r="554" spans="1:46" s="260" customFormat="1" ht="13">
      <c r="A554" s="185" t="str">
        <f t="shared" si="157"/>
        <v/>
      </c>
      <c r="B554" s="258" t="str">
        <f t="shared" si="158"/>
        <v/>
      </c>
      <c r="C554" s="259"/>
      <c r="D554" s="185">
        <v>520</v>
      </c>
      <c r="E554" s="185" t="str">
        <f t="shared" si="159"/>
        <v/>
      </c>
      <c r="F554" s="6"/>
      <c r="G554" s="6"/>
      <c r="H554" s="6"/>
      <c r="I554" s="6"/>
      <c r="J554" s="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185" t="str">
        <f t="shared" si="156"/>
        <v/>
      </c>
      <c r="W554" s="8"/>
      <c r="X554" s="6"/>
      <c r="Y554" s="336"/>
      <c r="Z554" s="6"/>
      <c r="AA554" s="6"/>
      <c r="AB554" s="6"/>
      <c r="AC554" s="261" t="str">
        <f t="shared" si="160"/>
        <v/>
      </c>
      <c r="AD554" s="28" t="str">
        <f t="shared" si="161"/>
        <v/>
      </c>
      <c r="AE554" s="26" t="str">
        <f>UPPER(IF($U554="","",IF(COUNTIF($AE$34:$AE553,$U554)&lt;1,$U554,"")))</f>
        <v/>
      </c>
      <c r="AF554" s="133" t="str">
        <f t="shared" si="162"/>
        <v/>
      </c>
      <c r="AG554" s="269"/>
      <c r="AH554" s="263" t="str">
        <f t="shared" si="163"/>
        <v/>
      </c>
      <c r="AI554" s="262" t="str">
        <f t="shared" si="164"/>
        <v/>
      </c>
      <c r="AK554" s="185"/>
      <c r="AL554" s="259" t="str">
        <f t="shared" si="165"/>
        <v/>
      </c>
      <c r="AM554" s="132" t="str">
        <f t="shared" si="155"/>
        <v/>
      </c>
      <c r="AN554" s="132" t="str">
        <f t="shared" si="166"/>
        <v/>
      </c>
      <c r="AO554" s="132" t="str">
        <f t="shared" si="167"/>
        <v/>
      </c>
      <c r="AP554" s="132" t="str">
        <f t="shared" si="168"/>
        <v/>
      </c>
      <c r="AQ554" s="132" t="str">
        <f t="shared" si="169"/>
        <v/>
      </c>
      <c r="AR554" s="135" t="str">
        <f t="shared" si="153"/>
        <v/>
      </c>
      <c r="AS554" s="135" t="str">
        <f t="shared" si="154"/>
        <v/>
      </c>
      <c r="AT554" s="135" t="str">
        <f t="shared" si="170"/>
        <v/>
      </c>
    </row>
    <row r="555" spans="1:46" s="260" customFormat="1" ht="13">
      <c r="A555" s="185" t="str">
        <f t="shared" si="157"/>
        <v/>
      </c>
      <c r="B555" s="258" t="str">
        <f t="shared" si="158"/>
        <v/>
      </c>
      <c r="C555" s="259"/>
      <c r="D555" s="185">
        <v>521</v>
      </c>
      <c r="E555" s="185" t="str">
        <f t="shared" si="159"/>
        <v/>
      </c>
      <c r="F555" s="6"/>
      <c r="G555" s="6"/>
      <c r="H555" s="6"/>
      <c r="I555" s="6"/>
      <c r="J555" s="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185" t="str">
        <f t="shared" si="156"/>
        <v/>
      </c>
      <c r="W555" s="8"/>
      <c r="X555" s="6"/>
      <c r="Y555" s="336"/>
      <c r="Z555" s="6"/>
      <c r="AA555" s="6"/>
      <c r="AB555" s="6"/>
      <c r="AC555" s="261" t="str">
        <f t="shared" si="160"/>
        <v/>
      </c>
      <c r="AD555" s="28" t="str">
        <f t="shared" si="161"/>
        <v/>
      </c>
      <c r="AE555" s="26" t="str">
        <f>UPPER(IF($U555="","",IF(COUNTIF($AE$34:$AE554,$U555)&lt;1,$U555,"")))</f>
        <v/>
      </c>
      <c r="AF555" s="133" t="str">
        <f t="shared" si="162"/>
        <v/>
      </c>
      <c r="AG555" s="269"/>
      <c r="AH555" s="263" t="str">
        <f t="shared" si="163"/>
        <v/>
      </c>
      <c r="AI555" s="262" t="str">
        <f t="shared" si="164"/>
        <v/>
      </c>
      <c r="AK555" s="185"/>
      <c r="AL555" s="259" t="str">
        <f t="shared" si="165"/>
        <v/>
      </c>
      <c r="AM555" s="132" t="str">
        <f t="shared" si="155"/>
        <v/>
      </c>
      <c r="AN555" s="132" t="str">
        <f t="shared" si="166"/>
        <v/>
      </c>
      <c r="AO555" s="132" t="str">
        <f t="shared" si="167"/>
        <v/>
      </c>
      <c r="AP555" s="132" t="str">
        <f t="shared" si="168"/>
        <v/>
      </c>
      <c r="AQ555" s="132" t="str">
        <f t="shared" si="169"/>
        <v/>
      </c>
      <c r="AR555" s="135" t="str">
        <f t="shared" si="153"/>
        <v/>
      </c>
      <c r="AS555" s="135" t="str">
        <f t="shared" si="154"/>
        <v/>
      </c>
      <c r="AT555" s="135" t="str">
        <f t="shared" si="170"/>
        <v/>
      </c>
    </row>
    <row r="556" spans="1:46" s="260" customFormat="1" ht="13">
      <c r="A556" s="185" t="str">
        <f t="shared" si="157"/>
        <v/>
      </c>
      <c r="B556" s="258" t="str">
        <f t="shared" si="158"/>
        <v/>
      </c>
      <c r="C556" s="259"/>
      <c r="D556" s="185">
        <v>522</v>
      </c>
      <c r="E556" s="185" t="str">
        <f t="shared" si="159"/>
        <v/>
      </c>
      <c r="F556" s="6"/>
      <c r="G556" s="6"/>
      <c r="H556" s="6"/>
      <c r="I556" s="6"/>
      <c r="J556" s="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185" t="str">
        <f t="shared" si="156"/>
        <v/>
      </c>
      <c r="W556" s="8"/>
      <c r="X556" s="6"/>
      <c r="Y556" s="336"/>
      <c r="Z556" s="6"/>
      <c r="AA556" s="6"/>
      <c r="AB556" s="6"/>
      <c r="AC556" s="261" t="str">
        <f t="shared" si="160"/>
        <v/>
      </c>
      <c r="AD556" s="28" t="str">
        <f t="shared" si="161"/>
        <v/>
      </c>
      <c r="AE556" s="26" t="str">
        <f>UPPER(IF($U556="","",IF(COUNTIF($AE$34:$AE555,$U556)&lt;1,$U556,"")))</f>
        <v/>
      </c>
      <c r="AF556" s="133" t="str">
        <f t="shared" si="162"/>
        <v/>
      </c>
      <c r="AG556" s="269"/>
      <c r="AH556" s="263" t="str">
        <f t="shared" si="163"/>
        <v/>
      </c>
      <c r="AI556" s="262" t="str">
        <f t="shared" si="164"/>
        <v/>
      </c>
      <c r="AK556" s="185"/>
      <c r="AL556" s="259" t="str">
        <f t="shared" si="165"/>
        <v/>
      </c>
      <c r="AM556" s="132" t="str">
        <f t="shared" si="155"/>
        <v/>
      </c>
      <c r="AN556" s="132" t="str">
        <f t="shared" si="166"/>
        <v/>
      </c>
      <c r="AO556" s="132" t="str">
        <f t="shared" si="167"/>
        <v/>
      </c>
      <c r="AP556" s="132" t="str">
        <f t="shared" si="168"/>
        <v/>
      </c>
      <c r="AQ556" s="132" t="str">
        <f t="shared" si="169"/>
        <v/>
      </c>
      <c r="AR556" s="135" t="str">
        <f t="shared" si="153"/>
        <v/>
      </c>
      <c r="AS556" s="135" t="str">
        <f t="shared" si="154"/>
        <v/>
      </c>
      <c r="AT556" s="135" t="str">
        <f t="shared" si="170"/>
        <v/>
      </c>
    </row>
    <row r="557" spans="1:46" s="260" customFormat="1" ht="13">
      <c r="A557" s="185" t="str">
        <f t="shared" si="157"/>
        <v/>
      </c>
      <c r="B557" s="258" t="str">
        <f t="shared" si="158"/>
        <v/>
      </c>
      <c r="C557" s="259"/>
      <c r="D557" s="185">
        <v>523</v>
      </c>
      <c r="E557" s="185" t="str">
        <f t="shared" si="159"/>
        <v/>
      </c>
      <c r="F557" s="6"/>
      <c r="G557" s="6"/>
      <c r="H557" s="6"/>
      <c r="I557" s="6"/>
      <c r="J557" s="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185" t="str">
        <f t="shared" si="156"/>
        <v/>
      </c>
      <c r="W557" s="8"/>
      <c r="X557" s="6"/>
      <c r="Y557" s="336"/>
      <c r="Z557" s="6"/>
      <c r="AA557" s="6"/>
      <c r="AB557" s="6"/>
      <c r="AC557" s="261" t="str">
        <f t="shared" si="160"/>
        <v/>
      </c>
      <c r="AD557" s="28" t="str">
        <f t="shared" si="161"/>
        <v/>
      </c>
      <c r="AE557" s="26" t="str">
        <f>UPPER(IF($U557="","",IF(COUNTIF($AE$34:$AE556,$U557)&lt;1,$U557,"")))</f>
        <v/>
      </c>
      <c r="AF557" s="133" t="str">
        <f t="shared" si="162"/>
        <v/>
      </c>
      <c r="AG557" s="269"/>
      <c r="AH557" s="263" t="str">
        <f t="shared" si="163"/>
        <v/>
      </c>
      <c r="AI557" s="262" t="str">
        <f t="shared" si="164"/>
        <v/>
      </c>
      <c r="AK557" s="185"/>
      <c r="AL557" s="259" t="str">
        <f t="shared" si="165"/>
        <v/>
      </c>
      <c r="AM557" s="132" t="str">
        <f t="shared" si="155"/>
        <v/>
      </c>
      <c r="AN557" s="132" t="str">
        <f t="shared" si="166"/>
        <v/>
      </c>
      <c r="AO557" s="132" t="str">
        <f t="shared" si="167"/>
        <v/>
      </c>
      <c r="AP557" s="132" t="str">
        <f t="shared" si="168"/>
        <v/>
      </c>
      <c r="AQ557" s="132" t="str">
        <f t="shared" si="169"/>
        <v/>
      </c>
      <c r="AR557" s="135" t="str">
        <f t="shared" si="153"/>
        <v/>
      </c>
      <c r="AS557" s="135" t="str">
        <f t="shared" si="154"/>
        <v/>
      </c>
      <c r="AT557" s="135" t="str">
        <f t="shared" si="170"/>
        <v/>
      </c>
    </row>
    <row r="558" spans="1:46" s="260" customFormat="1" ht="13">
      <c r="A558" s="185" t="str">
        <f t="shared" si="157"/>
        <v/>
      </c>
      <c r="B558" s="258" t="str">
        <f t="shared" si="158"/>
        <v/>
      </c>
      <c r="C558" s="259"/>
      <c r="D558" s="185">
        <v>524</v>
      </c>
      <c r="E558" s="185" t="str">
        <f t="shared" si="159"/>
        <v/>
      </c>
      <c r="F558" s="6"/>
      <c r="G558" s="6"/>
      <c r="H558" s="6"/>
      <c r="I558" s="6"/>
      <c r="J558" s="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185" t="str">
        <f t="shared" si="156"/>
        <v/>
      </c>
      <c r="W558" s="8"/>
      <c r="X558" s="6"/>
      <c r="Y558" s="336"/>
      <c r="Z558" s="6"/>
      <c r="AA558" s="6"/>
      <c r="AB558" s="6"/>
      <c r="AC558" s="261" t="str">
        <f t="shared" si="160"/>
        <v/>
      </c>
      <c r="AD558" s="28" t="str">
        <f t="shared" si="161"/>
        <v/>
      </c>
      <c r="AE558" s="26" t="str">
        <f>UPPER(IF($U558="","",IF(COUNTIF($AE$34:$AE557,$U558)&lt;1,$U558,"")))</f>
        <v/>
      </c>
      <c r="AF558" s="133" t="str">
        <f t="shared" si="162"/>
        <v/>
      </c>
      <c r="AG558" s="269"/>
      <c r="AH558" s="263" t="str">
        <f t="shared" si="163"/>
        <v/>
      </c>
      <c r="AI558" s="262" t="str">
        <f t="shared" si="164"/>
        <v/>
      </c>
      <c r="AK558" s="185"/>
      <c r="AL558" s="259" t="str">
        <f t="shared" si="165"/>
        <v/>
      </c>
      <c r="AM558" s="132" t="str">
        <f t="shared" si="155"/>
        <v/>
      </c>
      <c r="AN558" s="132" t="str">
        <f t="shared" si="166"/>
        <v/>
      </c>
      <c r="AO558" s="132" t="str">
        <f t="shared" si="167"/>
        <v/>
      </c>
      <c r="AP558" s="132" t="str">
        <f t="shared" si="168"/>
        <v/>
      </c>
      <c r="AQ558" s="132" t="str">
        <f t="shared" si="169"/>
        <v/>
      </c>
      <c r="AR558" s="135" t="str">
        <f t="shared" si="153"/>
        <v/>
      </c>
      <c r="AS558" s="135" t="str">
        <f t="shared" si="154"/>
        <v/>
      </c>
      <c r="AT558" s="135" t="str">
        <f t="shared" si="170"/>
        <v/>
      </c>
    </row>
    <row r="559" spans="1:46" s="260" customFormat="1" ht="13">
      <c r="A559" s="185" t="str">
        <f t="shared" si="157"/>
        <v/>
      </c>
      <c r="B559" s="258" t="str">
        <f t="shared" si="158"/>
        <v/>
      </c>
      <c r="C559" s="259"/>
      <c r="D559" s="185">
        <v>525</v>
      </c>
      <c r="E559" s="185" t="str">
        <f t="shared" si="159"/>
        <v/>
      </c>
      <c r="F559" s="6"/>
      <c r="G559" s="6"/>
      <c r="H559" s="6"/>
      <c r="I559" s="6"/>
      <c r="J559" s="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185" t="str">
        <f t="shared" si="156"/>
        <v/>
      </c>
      <c r="W559" s="8"/>
      <c r="X559" s="6"/>
      <c r="Y559" s="336"/>
      <c r="Z559" s="6"/>
      <c r="AA559" s="6"/>
      <c r="AB559" s="6"/>
      <c r="AC559" s="261" t="str">
        <f t="shared" si="160"/>
        <v/>
      </c>
      <c r="AD559" s="28" t="str">
        <f t="shared" si="161"/>
        <v/>
      </c>
      <c r="AE559" s="26" t="str">
        <f>UPPER(IF($U559="","",IF(COUNTIF($AE$34:$AE558,$U559)&lt;1,$U559,"")))</f>
        <v/>
      </c>
      <c r="AF559" s="133" t="str">
        <f t="shared" si="162"/>
        <v/>
      </c>
      <c r="AG559" s="269"/>
      <c r="AH559" s="263" t="str">
        <f t="shared" si="163"/>
        <v/>
      </c>
      <c r="AI559" s="262" t="str">
        <f t="shared" si="164"/>
        <v/>
      </c>
      <c r="AK559" s="185"/>
      <c r="AL559" s="259" t="str">
        <f t="shared" si="165"/>
        <v/>
      </c>
      <c r="AM559" s="132" t="str">
        <f t="shared" si="155"/>
        <v/>
      </c>
      <c r="AN559" s="132" t="str">
        <f t="shared" si="166"/>
        <v/>
      </c>
      <c r="AO559" s="132" t="str">
        <f t="shared" si="167"/>
        <v/>
      </c>
      <c r="AP559" s="132" t="str">
        <f t="shared" si="168"/>
        <v/>
      </c>
      <c r="AQ559" s="132" t="str">
        <f t="shared" si="169"/>
        <v/>
      </c>
      <c r="AR559" s="135" t="str">
        <f t="shared" si="153"/>
        <v/>
      </c>
      <c r="AS559" s="135" t="str">
        <f t="shared" si="154"/>
        <v/>
      </c>
      <c r="AT559" s="135" t="str">
        <f t="shared" si="170"/>
        <v/>
      </c>
    </row>
    <row r="560" spans="1:46" s="260" customFormat="1" ht="13">
      <c r="A560" s="185" t="str">
        <f t="shared" si="157"/>
        <v/>
      </c>
      <c r="B560" s="258" t="str">
        <f t="shared" si="158"/>
        <v/>
      </c>
      <c r="C560" s="259"/>
      <c r="D560" s="185">
        <v>526</v>
      </c>
      <c r="E560" s="185" t="str">
        <f t="shared" si="159"/>
        <v/>
      </c>
      <c r="F560" s="6"/>
      <c r="G560" s="6"/>
      <c r="H560" s="6"/>
      <c r="I560" s="6"/>
      <c r="J560" s="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185" t="str">
        <f t="shared" si="156"/>
        <v/>
      </c>
      <c r="W560" s="8"/>
      <c r="X560" s="6"/>
      <c r="Y560" s="336"/>
      <c r="Z560" s="6"/>
      <c r="AA560" s="6"/>
      <c r="AB560" s="6"/>
      <c r="AC560" s="261" t="str">
        <f t="shared" si="160"/>
        <v/>
      </c>
      <c r="AD560" s="28" t="str">
        <f t="shared" si="161"/>
        <v/>
      </c>
      <c r="AE560" s="26" t="str">
        <f>UPPER(IF($U560="","",IF(COUNTIF($AE$34:$AE559,$U560)&lt;1,$U560,"")))</f>
        <v/>
      </c>
      <c r="AF560" s="133" t="str">
        <f t="shared" si="162"/>
        <v/>
      </c>
      <c r="AG560" s="269"/>
      <c r="AH560" s="263" t="str">
        <f t="shared" si="163"/>
        <v/>
      </c>
      <c r="AI560" s="262" t="str">
        <f t="shared" si="164"/>
        <v/>
      </c>
      <c r="AK560" s="185"/>
      <c r="AL560" s="259" t="str">
        <f t="shared" si="165"/>
        <v/>
      </c>
      <c r="AM560" s="132" t="str">
        <f t="shared" si="155"/>
        <v/>
      </c>
      <c r="AN560" s="132" t="str">
        <f t="shared" si="166"/>
        <v/>
      </c>
      <c r="AO560" s="132" t="str">
        <f t="shared" si="167"/>
        <v/>
      </c>
      <c r="AP560" s="132" t="str">
        <f t="shared" si="168"/>
        <v/>
      </c>
      <c r="AQ560" s="132" t="str">
        <f t="shared" si="169"/>
        <v/>
      </c>
      <c r="AR560" s="135" t="str">
        <f t="shared" si="153"/>
        <v/>
      </c>
      <c r="AS560" s="135" t="str">
        <f t="shared" si="154"/>
        <v/>
      </c>
      <c r="AT560" s="135" t="str">
        <f t="shared" si="170"/>
        <v/>
      </c>
    </row>
    <row r="561" spans="1:46" s="260" customFormat="1" ht="13">
      <c r="A561" s="185" t="str">
        <f t="shared" si="157"/>
        <v/>
      </c>
      <c r="B561" s="258" t="str">
        <f t="shared" si="158"/>
        <v/>
      </c>
      <c r="C561" s="259"/>
      <c r="D561" s="185">
        <v>527</v>
      </c>
      <c r="E561" s="185" t="str">
        <f t="shared" si="159"/>
        <v/>
      </c>
      <c r="F561" s="6"/>
      <c r="G561" s="6"/>
      <c r="H561" s="6"/>
      <c r="I561" s="6"/>
      <c r="J561" s="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185" t="str">
        <f t="shared" si="156"/>
        <v/>
      </c>
      <c r="W561" s="8"/>
      <c r="X561" s="6"/>
      <c r="Y561" s="336"/>
      <c r="Z561" s="6"/>
      <c r="AA561" s="6"/>
      <c r="AB561" s="6"/>
      <c r="AC561" s="261" t="str">
        <f t="shared" si="160"/>
        <v/>
      </c>
      <c r="AD561" s="28" t="str">
        <f t="shared" si="161"/>
        <v/>
      </c>
      <c r="AE561" s="26" t="str">
        <f>UPPER(IF($U561="","",IF(COUNTIF($AE$34:$AE560,$U561)&lt;1,$U561,"")))</f>
        <v/>
      </c>
      <c r="AF561" s="133" t="str">
        <f t="shared" si="162"/>
        <v/>
      </c>
      <c r="AG561" s="269"/>
      <c r="AH561" s="263" t="str">
        <f t="shared" si="163"/>
        <v/>
      </c>
      <c r="AI561" s="262" t="str">
        <f t="shared" si="164"/>
        <v/>
      </c>
      <c r="AK561" s="185"/>
      <c r="AL561" s="259" t="str">
        <f t="shared" si="165"/>
        <v/>
      </c>
      <c r="AM561" s="132" t="str">
        <f t="shared" si="155"/>
        <v/>
      </c>
      <c r="AN561" s="132" t="str">
        <f t="shared" si="166"/>
        <v/>
      </c>
      <c r="AO561" s="132" t="str">
        <f t="shared" si="167"/>
        <v/>
      </c>
      <c r="AP561" s="132" t="str">
        <f t="shared" si="168"/>
        <v/>
      </c>
      <c r="AQ561" s="132" t="str">
        <f t="shared" si="169"/>
        <v/>
      </c>
      <c r="AR561" s="135" t="str">
        <f t="shared" si="153"/>
        <v/>
      </c>
      <c r="AS561" s="135" t="str">
        <f t="shared" si="154"/>
        <v/>
      </c>
      <c r="AT561" s="135" t="str">
        <f t="shared" si="170"/>
        <v/>
      </c>
    </row>
    <row r="562" spans="1:46" s="260" customFormat="1" ht="13">
      <c r="A562" s="185" t="str">
        <f t="shared" si="157"/>
        <v/>
      </c>
      <c r="B562" s="258" t="str">
        <f t="shared" si="158"/>
        <v/>
      </c>
      <c r="C562" s="259"/>
      <c r="D562" s="185">
        <v>528</v>
      </c>
      <c r="E562" s="185" t="str">
        <f t="shared" si="159"/>
        <v/>
      </c>
      <c r="F562" s="6"/>
      <c r="G562" s="6"/>
      <c r="H562" s="6"/>
      <c r="I562" s="6"/>
      <c r="J562" s="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185" t="str">
        <f t="shared" si="156"/>
        <v/>
      </c>
      <c r="W562" s="8"/>
      <c r="X562" s="6"/>
      <c r="Y562" s="336"/>
      <c r="Z562" s="6"/>
      <c r="AA562" s="6"/>
      <c r="AB562" s="6"/>
      <c r="AC562" s="261" t="str">
        <f t="shared" si="160"/>
        <v/>
      </c>
      <c r="AD562" s="28" t="str">
        <f t="shared" si="161"/>
        <v/>
      </c>
      <c r="AE562" s="26" t="str">
        <f>UPPER(IF($U562="","",IF(COUNTIF($AE$34:$AE561,$U562)&lt;1,$U562,"")))</f>
        <v/>
      </c>
      <c r="AF562" s="133" t="str">
        <f t="shared" si="162"/>
        <v/>
      </c>
      <c r="AG562" s="269"/>
      <c r="AH562" s="263" t="str">
        <f t="shared" si="163"/>
        <v/>
      </c>
      <c r="AI562" s="262" t="str">
        <f t="shared" si="164"/>
        <v/>
      </c>
      <c r="AK562" s="185"/>
      <c r="AL562" s="259" t="str">
        <f t="shared" si="165"/>
        <v/>
      </c>
      <c r="AM562" s="132" t="str">
        <f t="shared" si="155"/>
        <v/>
      </c>
      <c r="AN562" s="132" t="str">
        <f t="shared" si="166"/>
        <v/>
      </c>
      <c r="AO562" s="132" t="str">
        <f t="shared" si="167"/>
        <v/>
      </c>
      <c r="AP562" s="132" t="str">
        <f t="shared" si="168"/>
        <v/>
      </c>
      <c r="AQ562" s="132" t="str">
        <f t="shared" si="169"/>
        <v/>
      </c>
      <c r="AR562" s="135" t="str">
        <f t="shared" si="153"/>
        <v/>
      </c>
      <c r="AS562" s="135" t="str">
        <f t="shared" si="154"/>
        <v/>
      </c>
      <c r="AT562" s="135" t="str">
        <f t="shared" si="170"/>
        <v/>
      </c>
    </row>
    <row r="563" spans="1:46" s="260" customFormat="1" ht="13">
      <c r="A563" s="185" t="str">
        <f t="shared" si="157"/>
        <v/>
      </c>
      <c r="B563" s="258" t="str">
        <f t="shared" si="158"/>
        <v/>
      </c>
      <c r="C563" s="259"/>
      <c r="D563" s="185">
        <v>529</v>
      </c>
      <c r="E563" s="185" t="str">
        <f t="shared" si="159"/>
        <v/>
      </c>
      <c r="F563" s="6"/>
      <c r="G563" s="6"/>
      <c r="H563" s="6"/>
      <c r="I563" s="6"/>
      <c r="J563" s="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185" t="str">
        <f t="shared" si="156"/>
        <v/>
      </c>
      <c r="W563" s="8"/>
      <c r="X563" s="6"/>
      <c r="Y563" s="336"/>
      <c r="Z563" s="6"/>
      <c r="AA563" s="6"/>
      <c r="AB563" s="6"/>
      <c r="AC563" s="261" t="str">
        <f t="shared" si="160"/>
        <v/>
      </c>
      <c r="AD563" s="28" t="str">
        <f t="shared" si="161"/>
        <v/>
      </c>
      <c r="AE563" s="26" t="str">
        <f>UPPER(IF($U563="","",IF(COUNTIF($AE$34:$AE562,$U563)&lt;1,$U563,"")))</f>
        <v/>
      </c>
      <c r="AF563" s="133" t="str">
        <f t="shared" si="162"/>
        <v/>
      </c>
      <c r="AG563" s="269"/>
      <c r="AH563" s="263" t="str">
        <f t="shared" si="163"/>
        <v/>
      </c>
      <c r="AI563" s="262" t="str">
        <f t="shared" si="164"/>
        <v/>
      </c>
      <c r="AK563" s="185"/>
      <c r="AL563" s="259" t="str">
        <f t="shared" si="165"/>
        <v/>
      </c>
      <c r="AM563" s="132" t="str">
        <f t="shared" si="155"/>
        <v/>
      </c>
      <c r="AN563" s="132" t="str">
        <f t="shared" si="166"/>
        <v/>
      </c>
      <c r="AO563" s="132" t="str">
        <f t="shared" si="167"/>
        <v/>
      </c>
      <c r="AP563" s="132" t="str">
        <f t="shared" si="168"/>
        <v/>
      </c>
      <c r="AQ563" s="132" t="str">
        <f t="shared" si="169"/>
        <v/>
      </c>
      <c r="AR563" s="135" t="str">
        <f t="shared" si="153"/>
        <v/>
      </c>
      <c r="AS563" s="135" t="str">
        <f t="shared" si="154"/>
        <v/>
      </c>
      <c r="AT563" s="135" t="str">
        <f t="shared" si="170"/>
        <v/>
      </c>
    </row>
    <row r="564" spans="1:46" s="260" customFormat="1" ht="13">
      <c r="A564" s="185" t="str">
        <f t="shared" si="157"/>
        <v/>
      </c>
      <c r="B564" s="258" t="str">
        <f t="shared" si="158"/>
        <v/>
      </c>
      <c r="C564" s="259"/>
      <c r="D564" s="185">
        <v>530</v>
      </c>
      <c r="E564" s="185" t="str">
        <f t="shared" si="159"/>
        <v/>
      </c>
      <c r="F564" s="6"/>
      <c r="G564" s="6"/>
      <c r="H564" s="6"/>
      <c r="I564" s="6"/>
      <c r="J564" s="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185" t="str">
        <f t="shared" si="156"/>
        <v/>
      </c>
      <c r="W564" s="8"/>
      <c r="X564" s="6"/>
      <c r="Y564" s="336"/>
      <c r="Z564" s="6"/>
      <c r="AA564" s="6"/>
      <c r="AB564" s="6"/>
      <c r="AC564" s="261" t="str">
        <f t="shared" si="160"/>
        <v/>
      </c>
      <c r="AD564" s="28" t="str">
        <f t="shared" si="161"/>
        <v/>
      </c>
      <c r="AE564" s="26" t="str">
        <f>UPPER(IF($U564="","",IF(COUNTIF($AE$34:$AE563,$U564)&lt;1,$U564,"")))</f>
        <v/>
      </c>
      <c r="AF564" s="133" t="str">
        <f t="shared" si="162"/>
        <v/>
      </c>
      <c r="AG564" s="269"/>
      <c r="AH564" s="263" t="str">
        <f t="shared" si="163"/>
        <v/>
      </c>
      <c r="AI564" s="262" t="str">
        <f t="shared" si="164"/>
        <v/>
      </c>
      <c r="AK564" s="185"/>
      <c r="AL564" s="259" t="str">
        <f t="shared" si="165"/>
        <v/>
      </c>
      <c r="AM564" s="132" t="str">
        <f t="shared" si="155"/>
        <v/>
      </c>
      <c r="AN564" s="132" t="str">
        <f t="shared" si="166"/>
        <v/>
      </c>
      <c r="AO564" s="132" t="str">
        <f t="shared" si="167"/>
        <v/>
      </c>
      <c r="AP564" s="132" t="str">
        <f t="shared" si="168"/>
        <v/>
      </c>
      <c r="AQ564" s="132" t="str">
        <f t="shared" si="169"/>
        <v/>
      </c>
      <c r="AR564" s="135" t="str">
        <f t="shared" si="153"/>
        <v/>
      </c>
      <c r="AS564" s="135" t="str">
        <f t="shared" si="154"/>
        <v/>
      </c>
      <c r="AT564" s="135" t="str">
        <f t="shared" si="170"/>
        <v/>
      </c>
    </row>
    <row r="565" spans="1:46" s="260" customFormat="1" ht="13">
      <c r="A565" s="185" t="str">
        <f t="shared" si="157"/>
        <v/>
      </c>
      <c r="B565" s="258" t="str">
        <f t="shared" si="158"/>
        <v/>
      </c>
      <c r="C565" s="259"/>
      <c r="D565" s="185">
        <v>531</v>
      </c>
      <c r="E565" s="185" t="str">
        <f t="shared" si="159"/>
        <v/>
      </c>
      <c r="F565" s="6"/>
      <c r="G565" s="6"/>
      <c r="H565" s="6"/>
      <c r="I565" s="6"/>
      <c r="J565" s="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185" t="str">
        <f t="shared" si="156"/>
        <v/>
      </c>
      <c r="W565" s="8"/>
      <c r="X565" s="6"/>
      <c r="Y565" s="336"/>
      <c r="Z565" s="6"/>
      <c r="AA565" s="6"/>
      <c r="AB565" s="6"/>
      <c r="AC565" s="261" t="str">
        <f t="shared" si="160"/>
        <v/>
      </c>
      <c r="AD565" s="28" t="str">
        <f t="shared" si="161"/>
        <v/>
      </c>
      <c r="AE565" s="26" t="str">
        <f>UPPER(IF($U565="","",IF(COUNTIF($AE$34:$AE564,$U565)&lt;1,$U565,"")))</f>
        <v/>
      </c>
      <c r="AF565" s="133" t="str">
        <f t="shared" si="162"/>
        <v/>
      </c>
      <c r="AG565" s="269"/>
      <c r="AH565" s="263" t="str">
        <f t="shared" si="163"/>
        <v/>
      </c>
      <c r="AI565" s="262" t="str">
        <f t="shared" si="164"/>
        <v/>
      </c>
      <c r="AK565" s="185"/>
      <c r="AL565" s="259" t="str">
        <f t="shared" si="165"/>
        <v/>
      </c>
      <c r="AM565" s="132" t="str">
        <f t="shared" si="155"/>
        <v/>
      </c>
      <c r="AN565" s="132" t="str">
        <f t="shared" si="166"/>
        <v/>
      </c>
      <c r="AO565" s="132" t="str">
        <f t="shared" si="167"/>
        <v/>
      </c>
      <c r="AP565" s="132" t="str">
        <f t="shared" si="168"/>
        <v/>
      </c>
      <c r="AQ565" s="132" t="str">
        <f t="shared" si="169"/>
        <v/>
      </c>
      <c r="AR565" s="135" t="str">
        <f t="shared" si="153"/>
        <v/>
      </c>
      <c r="AS565" s="135" t="str">
        <f t="shared" si="154"/>
        <v/>
      </c>
      <c r="AT565" s="135" t="str">
        <f t="shared" si="170"/>
        <v/>
      </c>
    </row>
    <row r="566" spans="1:46" s="260" customFormat="1" ht="13">
      <c r="A566" s="185" t="str">
        <f t="shared" si="157"/>
        <v/>
      </c>
      <c r="B566" s="258" t="str">
        <f t="shared" si="158"/>
        <v/>
      </c>
      <c r="C566" s="259"/>
      <c r="D566" s="185">
        <v>532</v>
      </c>
      <c r="E566" s="185" t="str">
        <f t="shared" si="159"/>
        <v/>
      </c>
      <c r="F566" s="6"/>
      <c r="G566" s="6"/>
      <c r="H566" s="6"/>
      <c r="I566" s="6"/>
      <c r="J566" s="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185" t="str">
        <f t="shared" si="156"/>
        <v/>
      </c>
      <c r="W566" s="8"/>
      <c r="X566" s="6"/>
      <c r="Y566" s="336"/>
      <c r="Z566" s="6"/>
      <c r="AA566" s="6"/>
      <c r="AB566" s="6"/>
      <c r="AC566" s="261" t="str">
        <f t="shared" si="160"/>
        <v/>
      </c>
      <c r="AD566" s="28" t="str">
        <f t="shared" si="161"/>
        <v/>
      </c>
      <c r="AE566" s="26" t="str">
        <f>UPPER(IF($U566="","",IF(COUNTIF($AE$34:$AE565,$U566)&lt;1,$U566,"")))</f>
        <v/>
      </c>
      <c r="AF566" s="133" t="str">
        <f t="shared" si="162"/>
        <v/>
      </c>
      <c r="AG566" s="269"/>
      <c r="AH566" s="263" t="str">
        <f t="shared" si="163"/>
        <v/>
      </c>
      <c r="AI566" s="262" t="str">
        <f t="shared" si="164"/>
        <v/>
      </c>
      <c r="AK566" s="185"/>
      <c r="AL566" s="259" t="str">
        <f t="shared" si="165"/>
        <v/>
      </c>
      <c r="AM566" s="132" t="str">
        <f t="shared" si="155"/>
        <v/>
      </c>
      <c r="AN566" s="132" t="str">
        <f t="shared" si="166"/>
        <v/>
      </c>
      <c r="AO566" s="132" t="str">
        <f t="shared" si="167"/>
        <v/>
      </c>
      <c r="AP566" s="132" t="str">
        <f t="shared" si="168"/>
        <v/>
      </c>
      <c r="AQ566" s="132" t="str">
        <f t="shared" si="169"/>
        <v/>
      </c>
      <c r="AR566" s="135" t="str">
        <f t="shared" si="153"/>
        <v/>
      </c>
      <c r="AS566" s="135" t="str">
        <f t="shared" si="154"/>
        <v/>
      </c>
      <c r="AT566" s="135" t="str">
        <f t="shared" si="170"/>
        <v/>
      </c>
    </row>
    <row r="567" spans="1:46" s="260" customFormat="1" ht="13">
      <c r="A567" s="185" t="str">
        <f t="shared" si="157"/>
        <v/>
      </c>
      <c r="B567" s="258" t="str">
        <f t="shared" si="158"/>
        <v/>
      </c>
      <c r="C567" s="259"/>
      <c r="D567" s="185">
        <v>533</v>
      </c>
      <c r="E567" s="185" t="str">
        <f t="shared" si="159"/>
        <v/>
      </c>
      <c r="F567" s="6"/>
      <c r="G567" s="6"/>
      <c r="H567" s="6"/>
      <c r="I567" s="6"/>
      <c r="J567" s="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185" t="str">
        <f t="shared" si="156"/>
        <v/>
      </c>
      <c r="W567" s="8"/>
      <c r="X567" s="6"/>
      <c r="Y567" s="336"/>
      <c r="Z567" s="6"/>
      <c r="AA567" s="6"/>
      <c r="AB567" s="6"/>
      <c r="AC567" s="261" t="str">
        <f t="shared" si="160"/>
        <v/>
      </c>
      <c r="AD567" s="28" t="str">
        <f t="shared" si="161"/>
        <v/>
      </c>
      <c r="AE567" s="26" t="str">
        <f>UPPER(IF($U567="","",IF(COUNTIF($AE$34:$AE566,$U567)&lt;1,$U567,"")))</f>
        <v/>
      </c>
      <c r="AF567" s="133" t="str">
        <f t="shared" si="162"/>
        <v/>
      </c>
      <c r="AG567" s="269"/>
      <c r="AH567" s="263" t="str">
        <f t="shared" si="163"/>
        <v/>
      </c>
      <c r="AI567" s="262" t="str">
        <f t="shared" si="164"/>
        <v/>
      </c>
      <c r="AK567" s="185"/>
      <c r="AL567" s="259" t="str">
        <f t="shared" si="165"/>
        <v/>
      </c>
      <c r="AM567" s="132" t="str">
        <f t="shared" si="155"/>
        <v/>
      </c>
      <c r="AN567" s="132" t="str">
        <f t="shared" si="166"/>
        <v/>
      </c>
      <c r="AO567" s="132" t="str">
        <f t="shared" si="167"/>
        <v/>
      </c>
      <c r="AP567" s="132" t="str">
        <f t="shared" si="168"/>
        <v/>
      </c>
      <c r="AQ567" s="132" t="str">
        <f t="shared" si="169"/>
        <v/>
      </c>
      <c r="AR567" s="135" t="str">
        <f t="shared" si="153"/>
        <v/>
      </c>
      <c r="AS567" s="135" t="str">
        <f t="shared" si="154"/>
        <v/>
      </c>
      <c r="AT567" s="135" t="str">
        <f t="shared" si="170"/>
        <v/>
      </c>
    </row>
    <row r="568" spans="1:46" s="260" customFormat="1" ht="13">
      <c r="A568" s="185" t="str">
        <f t="shared" si="157"/>
        <v/>
      </c>
      <c r="B568" s="258" t="str">
        <f t="shared" si="158"/>
        <v/>
      </c>
      <c r="C568" s="259"/>
      <c r="D568" s="185">
        <v>534</v>
      </c>
      <c r="E568" s="185" t="str">
        <f t="shared" si="159"/>
        <v/>
      </c>
      <c r="F568" s="6"/>
      <c r="G568" s="6"/>
      <c r="H568" s="6"/>
      <c r="I568" s="6"/>
      <c r="J568" s="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185" t="str">
        <f t="shared" si="156"/>
        <v/>
      </c>
      <c r="W568" s="8"/>
      <c r="X568" s="6"/>
      <c r="Y568" s="336"/>
      <c r="Z568" s="6"/>
      <c r="AA568" s="6"/>
      <c r="AB568" s="6"/>
      <c r="AC568" s="261" t="str">
        <f t="shared" si="160"/>
        <v/>
      </c>
      <c r="AD568" s="28" t="str">
        <f t="shared" si="161"/>
        <v/>
      </c>
      <c r="AE568" s="26" t="str">
        <f>UPPER(IF($U568="","",IF(COUNTIF($AE$34:$AE567,$U568)&lt;1,$U568,"")))</f>
        <v/>
      </c>
      <c r="AF568" s="133" t="str">
        <f t="shared" si="162"/>
        <v/>
      </c>
      <c r="AG568" s="269"/>
      <c r="AH568" s="263" t="str">
        <f t="shared" si="163"/>
        <v/>
      </c>
      <c r="AI568" s="262" t="str">
        <f t="shared" si="164"/>
        <v/>
      </c>
      <c r="AK568" s="185"/>
      <c r="AL568" s="259" t="str">
        <f t="shared" si="165"/>
        <v/>
      </c>
      <c r="AM568" s="132" t="str">
        <f t="shared" si="155"/>
        <v/>
      </c>
      <c r="AN568" s="132" t="str">
        <f t="shared" si="166"/>
        <v/>
      </c>
      <c r="AO568" s="132" t="str">
        <f t="shared" si="167"/>
        <v/>
      </c>
      <c r="AP568" s="132" t="str">
        <f t="shared" si="168"/>
        <v/>
      </c>
      <c r="AQ568" s="132" t="str">
        <f t="shared" si="169"/>
        <v/>
      </c>
      <c r="AR568" s="135" t="str">
        <f t="shared" si="153"/>
        <v/>
      </c>
      <c r="AS568" s="135" t="str">
        <f t="shared" si="154"/>
        <v/>
      </c>
      <c r="AT568" s="135" t="str">
        <f t="shared" si="170"/>
        <v/>
      </c>
    </row>
    <row r="569" spans="1:46" s="260" customFormat="1" ht="13">
      <c r="A569" s="185" t="str">
        <f t="shared" si="157"/>
        <v/>
      </c>
      <c r="B569" s="258" t="str">
        <f t="shared" si="158"/>
        <v/>
      </c>
      <c r="C569" s="259"/>
      <c r="D569" s="185">
        <v>535</v>
      </c>
      <c r="E569" s="185" t="str">
        <f t="shared" si="159"/>
        <v/>
      </c>
      <c r="F569" s="6"/>
      <c r="G569" s="6"/>
      <c r="H569" s="6"/>
      <c r="I569" s="6"/>
      <c r="J569" s="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185" t="str">
        <f t="shared" si="156"/>
        <v/>
      </c>
      <c r="W569" s="8"/>
      <c r="X569" s="6"/>
      <c r="Y569" s="336"/>
      <c r="Z569" s="6"/>
      <c r="AA569" s="6"/>
      <c r="AB569" s="6"/>
      <c r="AC569" s="261" t="str">
        <f t="shared" si="160"/>
        <v/>
      </c>
      <c r="AD569" s="28" t="str">
        <f t="shared" si="161"/>
        <v/>
      </c>
      <c r="AE569" s="26" t="str">
        <f>UPPER(IF($U569="","",IF(COUNTIF($AE$34:$AE568,$U569)&lt;1,$U569,"")))</f>
        <v/>
      </c>
      <c r="AF569" s="133" t="str">
        <f t="shared" si="162"/>
        <v/>
      </c>
      <c r="AG569" s="269"/>
      <c r="AH569" s="263" t="str">
        <f t="shared" si="163"/>
        <v/>
      </c>
      <c r="AI569" s="262" t="str">
        <f t="shared" si="164"/>
        <v/>
      </c>
      <c r="AK569" s="185"/>
      <c r="AL569" s="259" t="str">
        <f t="shared" si="165"/>
        <v/>
      </c>
      <c r="AM569" s="132" t="str">
        <f t="shared" si="155"/>
        <v/>
      </c>
      <c r="AN569" s="132" t="str">
        <f t="shared" si="166"/>
        <v/>
      </c>
      <c r="AO569" s="132" t="str">
        <f t="shared" si="167"/>
        <v/>
      </c>
      <c r="AP569" s="132" t="str">
        <f t="shared" si="168"/>
        <v/>
      </c>
      <c r="AQ569" s="132" t="str">
        <f t="shared" si="169"/>
        <v/>
      </c>
      <c r="AR569" s="135" t="str">
        <f t="shared" si="153"/>
        <v/>
      </c>
      <c r="AS569" s="135" t="str">
        <f t="shared" si="154"/>
        <v/>
      </c>
      <c r="AT569" s="135" t="str">
        <f t="shared" si="170"/>
        <v/>
      </c>
    </row>
    <row r="570" spans="1:46" s="260" customFormat="1" ht="13">
      <c r="A570" s="185" t="str">
        <f t="shared" si="157"/>
        <v/>
      </c>
      <c r="B570" s="258" t="str">
        <f t="shared" si="158"/>
        <v/>
      </c>
      <c r="C570" s="259"/>
      <c r="D570" s="185">
        <v>536</v>
      </c>
      <c r="E570" s="185" t="str">
        <f t="shared" si="159"/>
        <v/>
      </c>
      <c r="F570" s="6"/>
      <c r="G570" s="6"/>
      <c r="H570" s="6"/>
      <c r="I570" s="6"/>
      <c r="J570" s="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185" t="str">
        <f t="shared" si="156"/>
        <v/>
      </c>
      <c r="W570" s="8"/>
      <c r="X570" s="6"/>
      <c r="Y570" s="336"/>
      <c r="Z570" s="6"/>
      <c r="AA570" s="6"/>
      <c r="AB570" s="6"/>
      <c r="AC570" s="261" t="str">
        <f t="shared" si="160"/>
        <v/>
      </c>
      <c r="AD570" s="28" t="str">
        <f t="shared" si="161"/>
        <v/>
      </c>
      <c r="AE570" s="26" t="str">
        <f>UPPER(IF($U570="","",IF(COUNTIF($AE$34:$AE569,$U570)&lt;1,$U570,"")))</f>
        <v/>
      </c>
      <c r="AF570" s="133" t="str">
        <f t="shared" si="162"/>
        <v/>
      </c>
      <c r="AG570" s="269"/>
      <c r="AH570" s="263" t="str">
        <f t="shared" si="163"/>
        <v/>
      </c>
      <c r="AI570" s="262" t="str">
        <f t="shared" si="164"/>
        <v/>
      </c>
      <c r="AK570" s="185"/>
      <c r="AL570" s="259" t="str">
        <f t="shared" si="165"/>
        <v/>
      </c>
      <c r="AM570" s="132" t="str">
        <f t="shared" si="155"/>
        <v/>
      </c>
      <c r="AN570" s="132" t="str">
        <f t="shared" si="166"/>
        <v/>
      </c>
      <c r="AO570" s="132" t="str">
        <f t="shared" si="167"/>
        <v/>
      </c>
      <c r="AP570" s="132" t="str">
        <f t="shared" si="168"/>
        <v/>
      </c>
      <c r="AQ570" s="132" t="str">
        <f t="shared" si="169"/>
        <v/>
      </c>
      <c r="AR570" s="135" t="str">
        <f t="shared" si="153"/>
        <v/>
      </c>
      <c r="AS570" s="135" t="str">
        <f t="shared" si="154"/>
        <v/>
      </c>
      <c r="AT570" s="135" t="str">
        <f t="shared" si="170"/>
        <v/>
      </c>
    </row>
    <row r="571" spans="1:46" s="260" customFormat="1" ht="13">
      <c r="A571" s="185" t="str">
        <f t="shared" si="157"/>
        <v/>
      </c>
      <c r="B571" s="258" t="str">
        <f t="shared" si="158"/>
        <v/>
      </c>
      <c r="C571" s="259"/>
      <c r="D571" s="185">
        <v>537</v>
      </c>
      <c r="E571" s="185" t="str">
        <f t="shared" si="159"/>
        <v/>
      </c>
      <c r="F571" s="6"/>
      <c r="G571" s="6"/>
      <c r="H571" s="6"/>
      <c r="I571" s="6"/>
      <c r="J571" s="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185" t="str">
        <f t="shared" si="156"/>
        <v/>
      </c>
      <c r="W571" s="8"/>
      <c r="X571" s="6"/>
      <c r="Y571" s="336"/>
      <c r="Z571" s="6"/>
      <c r="AA571" s="6"/>
      <c r="AB571" s="6"/>
      <c r="AC571" s="261" t="str">
        <f t="shared" si="160"/>
        <v/>
      </c>
      <c r="AD571" s="28" t="str">
        <f t="shared" si="161"/>
        <v/>
      </c>
      <c r="AE571" s="26" t="str">
        <f>UPPER(IF($U571="","",IF(COUNTIF($AE$34:$AE570,$U571)&lt;1,$U571,"")))</f>
        <v/>
      </c>
      <c r="AF571" s="133" t="str">
        <f t="shared" si="162"/>
        <v/>
      </c>
      <c r="AG571" s="269"/>
      <c r="AH571" s="263" t="str">
        <f t="shared" si="163"/>
        <v/>
      </c>
      <c r="AI571" s="262" t="str">
        <f t="shared" si="164"/>
        <v/>
      </c>
      <c r="AK571" s="185"/>
      <c r="AL571" s="259" t="str">
        <f t="shared" si="165"/>
        <v/>
      </c>
      <c r="AM571" s="132" t="str">
        <f t="shared" si="155"/>
        <v/>
      </c>
      <c r="AN571" s="132" t="str">
        <f t="shared" si="166"/>
        <v/>
      </c>
      <c r="AO571" s="132" t="str">
        <f t="shared" si="167"/>
        <v/>
      </c>
      <c r="AP571" s="132" t="str">
        <f t="shared" si="168"/>
        <v/>
      </c>
      <c r="AQ571" s="132" t="str">
        <f t="shared" si="169"/>
        <v/>
      </c>
      <c r="AR571" s="135" t="str">
        <f t="shared" si="153"/>
        <v/>
      </c>
      <c r="AS571" s="135" t="str">
        <f t="shared" si="154"/>
        <v/>
      </c>
      <c r="AT571" s="135" t="str">
        <f t="shared" si="170"/>
        <v/>
      </c>
    </row>
    <row r="572" spans="1:46" s="260" customFormat="1" ht="13">
      <c r="A572" s="185" t="str">
        <f t="shared" si="157"/>
        <v/>
      </c>
      <c r="B572" s="258" t="str">
        <f t="shared" si="158"/>
        <v/>
      </c>
      <c r="C572" s="259"/>
      <c r="D572" s="185">
        <v>538</v>
      </c>
      <c r="E572" s="185" t="str">
        <f t="shared" si="159"/>
        <v/>
      </c>
      <c r="F572" s="6"/>
      <c r="G572" s="6"/>
      <c r="H572" s="6"/>
      <c r="I572" s="6"/>
      <c r="J572" s="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185" t="str">
        <f t="shared" si="156"/>
        <v/>
      </c>
      <c r="W572" s="8"/>
      <c r="X572" s="6"/>
      <c r="Y572" s="336"/>
      <c r="Z572" s="6"/>
      <c r="AA572" s="6"/>
      <c r="AB572" s="6"/>
      <c r="AC572" s="261" t="str">
        <f t="shared" si="160"/>
        <v/>
      </c>
      <c r="AD572" s="28" t="str">
        <f t="shared" si="161"/>
        <v/>
      </c>
      <c r="AE572" s="26" t="str">
        <f>UPPER(IF($U572="","",IF(COUNTIF($AE$34:$AE571,$U572)&lt;1,$U572,"")))</f>
        <v/>
      </c>
      <c r="AF572" s="133" t="str">
        <f t="shared" si="162"/>
        <v/>
      </c>
      <c r="AG572" s="269"/>
      <c r="AH572" s="263" t="str">
        <f t="shared" si="163"/>
        <v/>
      </c>
      <c r="AI572" s="262" t="str">
        <f t="shared" si="164"/>
        <v/>
      </c>
      <c r="AK572" s="185"/>
      <c r="AL572" s="259" t="str">
        <f t="shared" si="165"/>
        <v/>
      </c>
      <c r="AM572" s="132" t="str">
        <f t="shared" si="155"/>
        <v/>
      </c>
      <c r="AN572" s="132" t="str">
        <f t="shared" si="166"/>
        <v/>
      </c>
      <c r="AO572" s="132" t="str">
        <f t="shared" si="167"/>
        <v/>
      </c>
      <c r="AP572" s="132" t="str">
        <f t="shared" si="168"/>
        <v/>
      </c>
      <c r="AQ572" s="132" t="str">
        <f t="shared" si="169"/>
        <v/>
      </c>
      <c r="AR572" s="135" t="str">
        <f t="shared" si="153"/>
        <v/>
      </c>
      <c r="AS572" s="135" t="str">
        <f t="shared" si="154"/>
        <v/>
      </c>
      <c r="AT572" s="135" t="str">
        <f t="shared" si="170"/>
        <v/>
      </c>
    </row>
    <row r="573" spans="1:46" s="260" customFormat="1" ht="13">
      <c r="A573" s="185" t="str">
        <f t="shared" si="157"/>
        <v/>
      </c>
      <c r="B573" s="258" t="str">
        <f t="shared" si="158"/>
        <v/>
      </c>
      <c r="C573" s="259"/>
      <c r="D573" s="185">
        <v>539</v>
      </c>
      <c r="E573" s="185" t="str">
        <f t="shared" si="159"/>
        <v/>
      </c>
      <c r="F573" s="6"/>
      <c r="G573" s="6"/>
      <c r="H573" s="6"/>
      <c r="I573" s="6"/>
      <c r="J573" s="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185" t="str">
        <f t="shared" si="156"/>
        <v/>
      </c>
      <c r="W573" s="8"/>
      <c r="X573" s="6"/>
      <c r="Y573" s="336"/>
      <c r="Z573" s="6"/>
      <c r="AA573" s="6"/>
      <c r="AB573" s="6"/>
      <c r="AC573" s="261" t="str">
        <f t="shared" si="160"/>
        <v/>
      </c>
      <c r="AD573" s="28" t="str">
        <f t="shared" si="161"/>
        <v/>
      </c>
      <c r="AE573" s="26" t="str">
        <f>UPPER(IF($U573="","",IF(COUNTIF($AE$34:$AE572,$U573)&lt;1,$U573,"")))</f>
        <v/>
      </c>
      <c r="AF573" s="133" t="str">
        <f t="shared" si="162"/>
        <v/>
      </c>
      <c r="AG573" s="269"/>
      <c r="AH573" s="263" t="str">
        <f t="shared" si="163"/>
        <v/>
      </c>
      <c r="AI573" s="262" t="str">
        <f t="shared" si="164"/>
        <v/>
      </c>
      <c r="AK573" s="185"/>
      <c r="AL573" s="259" t="str">
        <f t="shared" si="165"/>
        <v/>
      </c>
      <c r="AM573" s="132" t="str">
        <f t="shared" si="155"/>
        <v/>
      </c>
      <c r="AN573" s="132" t="str">
        <f t="shared" si="166"/>
        <v/>
      </c>
      <c r="AO573" s="132" t="str">
        <f t="shared" si="167"/>
        <v/>
      </c>
      <c r="AP573" s="132" t="str">
        <f t="shared" si="168"/>
        <v/>
      </c>
      <c r="AQ573" s="132" t="str">
        <f t="shared" si="169"/>
        <v/>
      </c>
      <c r="AR573" s="135" t="str">
        <f t="shared" si="153"/>
        <v/>
      </c>
      <c r="AS573" s="135" t="str">
        <f t="shared" si="154"/>
        <v/>
      </c>
      <c r="AT573" s="135" t="str">
        <f t="shared" si="170"/>
        <v/>
      </c>
    </row>
    <row r="574" spans="1:46" s="260" customFormat="1" ht="13">
      <c r="A574" s="185" t="str">
        <f t="shared" si="157"/>
        <v/>
      </c>
      <c r="B574" s="258" t="str">
        <f t="shared" si="158"/>
        <v/>
      </c>
      <c r="C574" s="259"/>
      <c r="D574" s="185">
        <v>540</v>
      </c>
      <c r="E574" s="185" t="str">
        <f t="shared" si="159"/>
        <v/>
      </c>
      <c r="F574" s="6"/>
      <c r="G574" s="6"/>
      <c r="H574" s="6"/>
      <c r="I574" s="6"/>
      <c r="J574" s="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185" t="str">
        <f t="shared" si="156"/>
        <v/>
      </c>
      <c r="W574" s="8"/>
      <c r="X574" s="6"/>
      <c r="Y574" s="336"/>
      <c r="Z574" s="6"/>
      <c r="AA574" s="6"/>
      <c r="AB574" s="6"/>
      <c r="AC574" s="261" t="str">
        <f t="shared" si="160"/>
        <v/>
      </c>
      <c r="AD574" s="28" t="str">
        <f t="shared" si="161"/>
        <v/>
      </c>
      <c r="AE574" s="26" t="str">
        <f>UPPER(IF($U574="","",IF(COUNTIF($AE$34:$AE573,$U574)&lt;1,$U574,"")))</f>
        <v/>
      </c>
      <c r="AF574" s="133" t="str">
        <f t="shared" si="162"/>
        <v/>
      </c>
      <c r="AG574" s="269"/>
      <c r="AH574" s="263" t="str">
        <f t="shared" si="163"/>
        <v/>
      </c>
      <c r="AI574" s="262" t="str">
        <f t="shared" si="164"/>
        <v/>
      </c>
      <c r="AK574" s="185"/>
      <c r="AL574" s="259" t="str">
        <f t="shared" si="165"/>
        <v/>
      </c>
      <c r="AM574" s="132" t="str">
        <f t="shared" si="155"/>
        <v/>
      </c>
      <c r="AN574" s="132" t="str">
        <f t="shared" si="166"/>
        <v/>
      </c>
      <c r="AO574" s="132" t="str">
        <f t="shared" si="167"/>
        <v/>
      </c>
      <c r="AP574" s="132" t="str">
        <f t="shared" si="168"/>
        <v/>
      </c>
      <c r="AQ574" s="132" t="str">
        <f t="shared" si="169"/>
        <v/>
      </c>
      <c r="AR574" s="135" t="str">
        <f t="shared" si="153"/>
        <v/>
      </c>
      <c r="AS574" s="135" t="str">
        <f t="shared" si="154"/>
        <v/>
      </c>
      <c r="AT574" s="135" t="str">
        <f t="shared" si="170"/>
        <v/>
      </c>
    </row>
    <row r="575" spans="1:46" s="260" customFormat="1" ht="13">
      <c r="A575" s="185" t="str">
        <f t="shared" si="157"/>
        <v/>
      </c>
      <c r="B575" s="258" t="str">
        <f t="shared" si="158"/>
        <v/>
      </c>
      <c r="C575" s="259"/>
      <c r="D575" s="185">
        <v>541</v>
      </c>
      <c r="E575" s="185" t="str">
        <f t="shared" si="159"/>
        <v/>
      </c>
      <c r="F575" s="6"/>
      <c r="G575" s="6"/>
      <c r="H575" s="6"/>
      <c r="I575" s="6"/>
      <c r="J575" s="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185" t="str">
        <f t="shared" si="156"/>
        <v/>
      </c>
      <c r="W575" s="8"/>
      <c r="X575" s="6"/>
      <c r="Y575" s="336"/>
      <c r="Z575" s="6"/>
      <c r="AA575" s="6"/>
      <c r="AB575" s="6"/>
      <c r="AC575" s="261" t="str">
        <f t="shared" si="160"/>
        <v/>
      </c>
      <c r="AD575" s="28" t="str">
        <f t="shared" si="161"/>
        <v/>
      </c>
      <c r="AE575" s="26" t="str">
        <f>UPPER(IF($U575="","",IF(COUNTIF($AE$34:$AE574,$U575)&lt;1,$U575,"")))</f>
        <v/>
      </c>
      <c r="AF575" s="133" t="str">
        <f t="shared" si="162"/>
        <v/>
      </c>
      <c r="AG575" s="269"/>
      <c r="AH575" s="263" t="str">
        <f t="shared" si="163"/>
        <v/>
      </c>
      <c r="AI575" s="262" t="str">
        <f t="shared" si="164"/>
        <v/>
      </c>
      <c r="AK575" s="185"/>
      <c r="AL575" s="259" t="str">
        <f t="shared" si="165"/>
        <v/>
      </c>
      <c r="AM575" s="132" t="str">
        <f t="shared" si="155"/>
        <v/>
      </c>
      <c r="AN575" s="132" t="str">
        <f t="shared" si="166"/>
        <v/>
      </c>
      <c r="AO575" s="132" t="str">
        <f t="shared" si="167"/>
        <v/>
      </c>
      <c r="AP575" s="132" t="str">
        <f t="shared" si="168"/>
        <v/>
      </c>
      <c r="AQ575" s="132" t="str">
        <f t="shared" si="169"/>
        <v/>
      </c>
      <c r="AR575" s="135" t="str">
        <f t="shared" si="153"/>
        <v/>
      </c>
      <c r="AS575" s="135" t="str">
        <f t="shared" si="154"/>
        <v/>
      </c>
      <c r="AT575" s="135" t="str">
        <f t="shared" si="170"/>
        <v/>
      </c>
    </row>
    <row r="576" spans="1:46" s="260" customFormat="1" ht="13">
      <c r="A576" s="185" t="str">
        <f t="shared" si="157"/>
        <v/>
      </c>
      <c r="B576" s="258" t="str">
        <f t="shared" si="158"/>
        <v/>
      </c>
      <c r="C576" s="259"/>
      <c r="D576" s="185">
        <v>542</v>
      </c>
      <c r="E576" s="185" t="str">
        <f t="shared" si="159"/>
        <v/>
      </c>
      <c r="F576" s="6"/>
      <c r="G576" s="6"/>
      <c r="H576" s="6"/>
      <c r="I576" s="6"/>
      <c r="J576" s="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185" t="str">
        <f t="shared" si="156"/>
        <v/>
      </c>
      <c r="W576" s="8"/>
      <c r="X576" s="6"/>
      <c r="Y576" s="336"/>
      <c r="Z576" s="6"/>
      <c r="AA576" s="6"/>
      <c r="AB576" s="6"/>
      <c r="AC576" s="261" t="str">
        <f t="shared" si="160"/>
        <v/>
      </c>
      <c r="AD576" s="28" t="str">
        <f t="shared" si="161"/>
        <v/>
      </c>
      <c r="AE576" s="26" t="str">
        <f>UPPER(IF($U576="","",IF(COUNTIF($AE$34:$AE575,$U576)&lt;1,$U576,"")))</f>
        <v/>
      </c>
      <c r="AF576" s="133" t="str">
        <f t="shared" si="162"/>
        <v/>
      </c>
      <c r="AG576" s="269"/>
      <c r="AH576" s="263" t="str">
        <f t="shared" si="163"/>
        <v/>
      </c>
      <c r="AI576" s="262" t="str">
        <f t="shared" si="164"/>
        <v/>
      </c>
      <c r="AK576" s="185"/>
      <c r="AL576" s="259" t="str">
        <f t="shared" si="165"/>
        <v/>
      </c>
      <c r="AM576" s="132" t="str">
        <f t="shared" si="155"/>
        <v/>
      </c>
      <c r="AN576" s="132" t="str">
        <f t="shared" si="166"/>
        <v/>
      </c>
      <c r="AO576" s="132" t="str">
        <f t="shared" si="167"/>
        <v/>
      </c>
      <c r="AP576" s="132" t="str">
        <f t="shared" si="168"/>
        <v/>
      </c>
      <c r="AQ576" s="132" t="str">
        <f t="shared" si="169"/>
        <v/>
      </c>
      <c r="AR576" s="135" t="str">
        <f t="shared" si="153"/>
        <v/>
      </c>
      <c r="AS576" s="135" t="str">
        <f t="shared" si="154"/>
        <v/>
      </c>
      <c r="AT576" s="135" t="str">
        <f t="shared" si="170"/>
        <v/>
      </c>
    </row>
    <row r="577" spans="1:46" s="260" customFormat="1" ht="13">
      <c r="A577" s="185" t="str">
        <f t="shared" si="157"/>
        <v/>
      </c>
      <c r="B577" s="258" t="str">
        <f t="shared" si="158"/>
        <v/>
      </c>
      <c r="C577" s="259"/>
      <c r="D577" s="185">
        <v>543</v>
      </c>
      <c r="E577" s="185" t="str">
        <f t="shared" si="159"/>
        <v/>
      </c>
      <c r="F577" s="6"/>
      <c r="G577" s="6"/>
      <c r="H577" s="6"/>
      <c r="I577" s="6"/>
      <c r="J577" s="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185" t="str">
        <f t="shared" si="156"/>
        <v/>
      </c>
      <c r="W577" s="8"/>
      <c r="X577" s="6"/>
      <c r="Y577" s="336"/>
      <c r="Z577" s="6"/>
      <c r="AA577" s="6"/>
      <c r="AB577" s="6"/>
      <c r="AC577" s="261" t="str">
        <f t="shared" si="160"/>
        <v/>
      </c>
      <c r="AD577" s="28" t="str">
        <f t="shared" si="161"/>
        <v/>
      </c>
      <c r="AE577" s="26" t="str">
        <f>UPPER(IF($U577="","",IF(COUNTIF($AE$34:$AE576,$U577)&lt;1,$U577,"")))</f>
        <v/>
      </c>
      <c r="AF577" s="133" t="str">
        <f t="shared" si="162"/>
        <v/>
      </c>
      <c r="AG577" s="269"/>
      <c r="AH577" s="263" t="str">
        <f t="shared" si="163"/>
        <v/>
      </c>
      <c r="AI577" s="262" t="str">
        <f t="shared" si="164"/>
        <v/>
      </c>
      <c r="AK577" s="185"/>
      <c r="AL577" s="259" t="str">
        <f t="shared" si="165"/>
        <v/>
      </c>
      <c r="AM577" s="132" t="str">
        <f t="shared" si="155"/>
        <v/>
      </c>
      <c r="AN577" s="132" t="str">
        <f t="shared" si="166"/>
        <v/>
      </c>
      <c r="AO577" s="132" t="str">
        <f t="shared" si="167"/>
        <v/>
      </c>
      <c r="AP577" s="132" t="str">
        <f t="shared" si="168"/>
        <v/>
      </c>
      <c r="AQ577" s="132" t="str">
        <f t="shared" si="169"/>
        <v/>
      </c>
      <c r="AR577" s="135" t="str">
        <f t="shared" si="153"/>
        <v/>
      </c>
      <c r="AS577" s="135" t="str">
        <f t="shared" si="154"/>
        <v/>
      </c>
      <c r="AT577" s="135" t="str">
        <f t="shared" si="170"/>
        <v/>
      </c>
    </row>
    <row r="578" spans="1:46" s="260" customFormat="1" ht="13">
      <c r="A578" s="185" t="str">
        <f t="shared" si="157"/>
        <v/>
      </c>
      <c r="B578" s="258" t="str">
        <f t="shared" si="158"/>
        <v/>
      </c>
      <c r="C578" s="259"/>
      <c r="D578" s="185">
        <v>544</v>
      </c>
      <c r="E578" s="185" t="str">
        <f t="shared" si="159"/>
        <v/>
      </c>
      <c r="F578" s="6"/>
      <c r="G578" s="6"/>
      <c r="H578" s="6"/>
      <c r="I578" s="6"/>
      <c r="J578" s="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185" t="str">
        <f t="shared" si="156"/>
        <v/>
      </c>
      <c r="W578" s="8"/>
      <c r="X578" s="6"/>
      <c r="Y578" s="336"/>
      <c r="Z578" s="6"/>
      <c r="AA578" s="6"/>
      <c r="AB578" s="6"/>
      <c r="AC578" s="261" t="str">
        <f t="shared" si="160"/>
        <v/>
      </c>
      <c r="AD578" s="28" t="str">
        <f t="shared" si="161"/>
        <v/>
      </c>
      <c r="AE578" s="26" t="str">
        <f>UPPER(IF($U578="","",IF(COUNTIF($AE$34:$AE577,$U578)&lt;1,$U578,"")))</f>
        <v/>
      </c>
      <c r="AF578" s="133" t="str">
        <f t="shared" si="162"/>
        <v/>
      </c>
      <c r="AG578" s="269"/>
      <c r="AH578" s="263" t="str">
        <f t="shared" si="163"/>
        <v/>
      </c>
      <c r="AI578" s="262" t="str">
        <f t="shared" si="164"/>
        <v/>
      </c>
      <c r="AK578" s="185"/>
      <c r="AL578" s="259" t="str">
        <f t="shared" si="165"/>
        <v/>
      </c>
      <c r="AM578" s="132" t="str">
        <f t="shared" si="155"/>
        <v/>
      </c>
      <c r="AN578" s="132" t="str">
        <f t="shared" si="166"/>
        <v/>
      </c>
      <c r="AO578" s="132" t="str">
        <f t="shared" si="167"/>
        <v/>
      </c>
      <c r="AP578" s="132" t="str">
        <f t="shared" si="168"/>
        <v/>
      </c>
      <c r="AQ578" s="132" t="str">
        <f t="shared" si="169"/>
        <v/>
      </c>
      <c r="AR578" s="135" t="str">
        <f t="shared" si="153"/>
        <v/>
      </c>
      <c r="AS578" s="135" t="str">
        <f t="shared" si="154"/>
        <v/>
      </c>
      <c r="AT578" s="135" t="str">
        <f t="shared" si="170"/>
        <v/>
      </c>
    </row>
    <row r="579" spans="1:46" s="260" customFormat="1" ht="13">
      <c r="A579" s="185" t="str">
        <f t="shared" si="157"/>
        <v/>
      </c>
      <c r="B579" s="258" t="str">
        <f t="shared" si="158"/>
        <v/>
      </c>
      <c r="C579" s="259"/>
      <c r="D579" s="185">
        <v>545</v>
      </c>
      <c r="E579" s="185" t="str">
        <f t="shared" si="159"/>
        <v/>
      </c>
      <c r="F579" s="6"/>
      <c r="G579" s="6"/>
      <c r="H579" s="6"/>
      <c r="I579" s="6"/>
      <c r="J579" s="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185" t="str">
        <f t="shared" si="156"/>
        <v/>
      </c>
      <c r="W579" s="8"/>
      <c r="X579" s="6"/>
      <c r="Y579" s="336"/>
      <c r="Z579" s="6"/>
      <c r="AA579" s="6"/>
      <c r="AB579" s="6"/>
      <c r="AC579" s="261" t="str">
        <f t="shared" si="160"/>
        <v/>
      </c>
      <c r="AD579" s="28" t="str">
        <f t="shared" si="161"/>
        <v/>
      </c>
      <c r="AE579" s="26" t="str">
        <f>UPPER(IF($U579="","",IF(COUNTIF($AE$34:$AE578,$U579)&lt;1,$U579,"")))</f>
        <v/>
      </c>
      <c r="AF579" s="133" t="str">
        <f t="shared" si="162"/>
        <v/>
      </c>
      <c r="AG579" s="269"/>
      <c r="AH579" s="263" t="str">
        <f t="shared" si="163"/>
        <v/>
      </c>
      <c r="AI579" s="262" t="str">
        <f t="shared" si="164"/>
        <v/>
      </c>
      <c r="AK579" s="185"/>
      <c r="AL579" s="259" t="str">
        <f t="shared" si="165"/>
        <v/>
      </c>
      <c r="AM579" s="132" t="str">
        <f t="shared" si="155"/>
        <v/>
      </c>
      <c r="AN579" s="132" t="str">
        <f t="shared" si="166"/>
        <v/>
      </c>
      <c r="AO579" s="132" t="str">
        <f t="shared" si="167"/>
        <v/>
      </c>
      <c r="AP579" s="132" t="str">
        <f t="shared" si="168"/>
        <v/>
      </c>
      <c r="AQ579" s="132" t="str">
        <f t="shared" si="169"/>
        <v/>
      </c>
      <c r="AR579" s="135" t="str">
        <f t="shared" si="153"/>
        <v/>
      </c>
      <c r="AS579" s="135" t="str">
        <f t="shared" si="154"/>
        <v/>
      </c>
      <c r="AT579" s="135" t="str">
        <f t="shared" si="170"/>
        <v/>
      </c>
    </row>
    <row r="580" spans="1:46" s="260" customFormat="1" ht="13">
      <c r="A580" s="185" t="str">
        <f t="shared" si="157"/>
        <v/>
      </c>
      <c r="B580" s="258" t="str">
        <f t="shared" si="158"/>
        <v/>
      </c>
      <c r="C580" s="259"/>
      <c r="D580" s="185">
        <v>546</v>
      </c>
      <c r="E580" s="185" t="str">
        <f t="shared" si="159"/>
        <v/>
      </c>
      <c r="F580" s="6"/>
      <c r="G580" s="6"/>
      <c r="H580" s="6"/>
      <c r="I580" s="6"/>
      <c r="J580" s="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185" t="str">
        <f t="shared" si="156"/>
        <v/>
      </c>
      <c r="W580" s="8"/>
      <c r="X580" s="6"/>
      <c r="Y580" s="336"/>
      <c r="Z580" s="6"/>
      <c r="AA580" s="6"/>
      <c r="AB580" s="6"/>
      <c r="AC580" s="261" t="str">
        <f t="shared" si="160"/>
        <v/>
      </c>
      <c r="AD580" s="28" t="str">
        <f t="shared" si="161"/>
        <v/>
      </c>
      <c r="AE580" s="26" t="str">
        <f>UPPER(IF($U580="","",IF(COUNTIF($AE$34:$AE579,$U580)&lt;1,$U580,"")))</f>
        <v/>
      </c>
      <c r="AF580" s="133" t="str">
        <f t="shared" si="162"/>
        <v/>
      </c>
      <c r="AG580" s="269"/>
      <c r="AH580" s="263" t="str">
        <f t="shared" si="163"/>
        <v/>
      </c>
      <c r="AI580" s="262" t="str">
        <f t="shared" si="164"/>
        <v/>
      </c>
      <c r="AK580" s="185"/>
      <c r="AL580" s="259" t="str">
        <f t="shared" si="165"/>
        <v/>
      </c>
      <c r="AM580" s="132" t="str">
        <f t="shared" si="155"/>
        <v/>
      </c>
      <c r="AN580" s="132" t="str">
        <f t="shared" si="166"/>
        <v/>
      </c>
      <c r="AO580" s="132" t="str">
        <f t="shared" si="167"/>
        <v/>
      </c>
      <c r="AP580" s="132" t="str">
        <f t="shared" si="168"/>
        <v/>
      </c>
      <c r="AQ580" s="132" t="str">
        <f t="shared" si="169"/>
        <v/>
      </c>
      <c r="AR580" s="135" t="str">
        <f t="shared" si="153"/>
        <v/>
      </c>
      <c r="AS580" s="135" t="str">
        <f t="shared" si="154"/>
        <v/>
      </c>
      <c r="AT580" s="135" t="str">
        <f t="shared" si="170"/>
        <v/>
      </c>
    </row>
    <row r="581" spans="1:46" s="260" customFormat="1" ht="13">
      <c r="A581" s="185" t="str">
        <f t="shared" si="157"/>
        <v/>
      </c>
      <c r="B581" s="258" t="str">
        <f t="shared" si="158"/>
        <v/>
      </c>
      <c r="C581" s="259"/>
      <c r="D581" s="185">
        <v>547</v>
      </c>
      <c r="E581" s="185" t="str">
        <f t="shared" si="159"/>
        <v/>
      </c>
      <c r="F581" s="6"/>
      <c r="G581" s="6"/>
      <c r="H581" s="6"/>
      <c r="I581" s="6"/>
      <c r="J581" s="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185" t="str">
        <f t="shared" si="156"/>
        <v/>
      </c>
      <c r="W581" s="8"/>
      <c r="X581" s="6"/>
      <c r="Y581" s="336"/>
      <c r="Z581" s="6"/>
      <c r="AA581" s="6"/>
      <c r="AB581" s="6"/>
      <c r="AC581" s="261" t="str">
        <f t="shared" si="160"/>
        <v/>
      </c>
      <c r="AD581" s="28" t="str">
        <f t="shared" si="161"/>
        <v/>
      </c>
      <c r="AE581" s="26" t="str">
        <f>UPPER(IF($U581="","",IF(COUNTIF($AE$34:$AE580,$U581)&lt;1,$U581,"")))</f>
        <v/>
      </c>
      <c r="AF581" s="133" t="str">
        <f t="shared" si="162"/>
        <v/>
      </c>
      <c r="AG581" s="269"/>
      <c r="AH581" s="263" t="str">
        <f t="shared" si="163"/>
        <v/>
      </c>
      <c r="AI581" s="262" t="str">
        <f t="shared" si="164"/>
        <v/>
      </c>
      <c r="AK581" s="185"/>
      <c r="AL581" s="259" t="str">
        <f t="shared" si="165"/>
        <v/>
      </c>
      <c r="AM581" s="132" t="str">
        <f t="shared" si="155"/>
        <v/>
      </c>
      <c r="AN581" s="132" t="str">
        <f t="shared" si="166"/>
        <v/>
      </c>
      <c r="AO581" s="132" t="str">
        <f t="shared" si="167"/>
        <v/>
      </c>
      <c r="AP581" s="132" t="str">
        <f t="shared" si="168"/>
        <v/>
      </c>
      <c r="AQ581" s="132" t="str">
        <f t="shared" si="169"/>
        <v/>
      </c>
      <c r="AR581" s="135" t="str">
        <f t="shared" si="153"/>
        <v/>
      </c>
      <c r="AS581" s="135" t="str">
        <f t="shared" si="154"/>
        <v/>
      </c>
      <c r="AT581" s="135" t="str">
        <f t="shared" si="170"/>
        <v/>
      </c>
    </row>
    <row r="582" spans="1:46" s="260" customFormat="1" ht="13">
      <c r="A582" s="185" t="str">
        <f t="shared" si="157"/>
        <v/>
      </c>
      <c r="B582" s="258" t="str">
        <f t="shared" si="158"/>
        <v/>
      </c>
      <c r="C582" s="259"/>
      <c r="D582" s="185">
        <v>548</v>
      </c>
      <c r="E582" s="185" t="str">
        <f t="shared" si="159"/>
        <v/>
      </c>
      <c r="F582" s="6"/>
      <c r="G582" s="6"/>
      <c r="H582" s="6"/>
      <c r="I582" s="6"/>
      <c r="J582" s="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185" t="str">
        <f t="shared" si="156"/>
        <v/>
      </c>
      <c r="W582" s="8"/>
      <c r="X582" s="6"/>
      <c r="Y582" s="336"/>
      <c r="Z582" s="6"/>
      <c r="AA582" s="6"/>
      <c r="AB582" s="6"/>
      <c r="AC582" s="261" t="str">
        <f t="shared" si="160"/>
        <v/>
      </c>
      <c r="AD582" s="28" t="str">
        <f t="shared" si="161"/>
        <v/>
      </c>
      <c r="AE582" s="26" t="str">
        <f>UPPER(IF($U582="","",IF(COUNTIF($AE$34:$AE581,$U582)&lt;1,$U582,"")))</f>
        <v/>
      </c>
      <c r="AF582" s="133" t="str">
        <f t="shared" si="162"/>
        <v/>
      </c>
      <c r="AG582" s="269"/>
      <c r="AH582" s="263" t="str">
        <f t="shared" si="163"/>
        <v/>
      </c>
      <c r="AI582" s="262" t="str">
        <f t="shared" si="164"/>
        <v/>
      </c>
      <c r="AK582" s="185"/>
      <c r="AL582" s="259" t="str">
        <f t="shared" si="165"/>
        <v/>
      </c>
      <c r="AM582" s="132" t="str">
        <f t="shared" si="155"/>
        <v/>
      </c>
      <c r="AN582" s="132" t="str">
        <f t="shared" si="166"/>
        <v/>
      </c>
      <c r="AO582" s="132" t="str">
        <f t="shared" si="167"/>
        <v/>
      </c>
      <c r="AP582" s="132" t="str">
        <f t="shared" si="168"/>
        <v/>
      </c>
      <c r="AQ582" s="132" t="str">
        <f t="shared" si="169"/>
        <v/>
      </c>
      <c r="AR582" s="135" t="str">
        <f t="shared" si="153"/>
        <v/>
      </c>
      <c r="AS582" s="135" t="str">
        <f t="shared" si="154"/>
        <v/>
      </c>
      <c r="AT582" s="135" t="str">
        <f t="shared" si="170"/>
        <v/>
      </c>
    </row>
    <row r="583" spans="1:46" s="260" customFormat="1" ht="13">
      <c r="A583" s="185" t="str">
        <f t="shared" si="157"/>
        <v/>
      </c>
      <c r="B583" s="258" t="str">
        <f t="shared" si="158"/>
        <v/>
      </c>
      <c r="C583" s="259"/>
      <c r="D583" s="185">
        <v>549</v>
      </c>
      <c r="E583" s="185" t="str">
        <f t="shared" si="159"/>
        <v/>
      </c>
      <c r="F583" s="6"/>
      <c r="G583" s="6"/>
      <c r="H583" s="6"/>
      <c r="I583" s="6"/>
      <c r="J583" s="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185" t="str">
        <f t="shared" si="156"/>
        <v/>
      </c>
      <c r="W583" s="8"/>
      <c r="X583" s="6"/>
      <c r="Y583" s="336"/>
      <c r="Z583" s="6"/>
      <c r="AA583" s="6"/>
      <c r="AB583" s="6"/>
      <c r="AC583" s="261" t="str">
        <f t="shared" si="160"/>
        <v/>
      </c>
      <c r="AD583" s="28" t="str">
        <f t="shared" si="161"/>
        <v/>
      </c>
      <c r="AE583" s="26" t="str">
        <f>UPPER(IF($U583="","",IF(COUNTIF($AE$34:$AE582,$U583)&lt;1,$U583,"")))</f>
        <v/>
      </c>
      <c r="AF583" s="133" t="str">
        <f t="shared" si="162"/>
        <v/>
      </c>
      <c r="AG583" s="269"/>
      <c r="AH583" s="263" t="str">
        <f t="shared" si="163"/>
        <v/>
      </c>
      <c r="AI583" s="262" t="str">
        <f t="shared" si="164"/>
        <v/>
      </c>
      <c r="AK583" s="185"/>
      <c r="AL583" s="259" t="str">
        <f t="shared" si="165"/>
        <v/>
      </c>
      <c r="AM583" s="132" t="str">
        <f t="shared" si="155"/>
        <v/>
      </c>
      <c r="AN583" s="132" t="str">
        <f t="shared" si="166"/>
        <v/>
      </c>
      <c r="AO583" s="132" t="str">
        <f t="shared" si="167"/>
        <v/>
      </c>
      <c r="AP583" s="132" t="str">
        <f t="shared" si="168"/>
        <v/>
      </c>
      <c r="AQ583" s="132" t="str">
        <f t="shared" si="169"/>
        <v/>
      </c>
      <c r="AR583" s="135" t="str">
        <f t="shared" si="153"/>
        <v/>
      </c>
      <c r="AS583" s="135" t="str">
        <f t="shared" si="154"/>
        <v/>
      </c>
      <c r="AT583" s="135" t="str">
        <f t="shared" si="170"/>
        <v/>
      </c>
    </row>
    <row r="584" spans="1:46" s="260" customFormat="1" ht="13">
      <c r="A584" s="185" t="str">
        <f t="shared" si="157"/>
        <v/>
      </c>
      <c r="B584" s="258" t="str">
        <f t="shared" si="158"/>
        <v/>
      </c>
      <c r="C584" s="259"/>
      <c r="D584" s="185">
        <v>550</v>
      </c>
      <c r="E584" s="185" t="str">
        <f t="shared" si="159"/>
        <v/>
      </c>
      <c r="F584" s="6"/>
      <c r="G584" s="6"/>
      <c r="H584" s="6"/>
      <c r="I584" s="6"/>
      <c r="J584" s="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185" t="str">
        <f t="shared" si="156"/>
        <v/>
      </c>
      <c r="W584" s="8"/>
      <c r="X584" s="6"/>
      <c r="Y584" s="336"/>
      <c r="Z584" s="6"/>
      <c r="AA584" s="6"/>
      <c r="AB584" s="6"/>
      <c r="AC584" s="261" t="str">
        <f t="shared" si="160"/>
        <v/>
      </c>
      <c r="AD584" s="28" t="str">
        <f t="shared" si="161"/>
        <v/>
      </c>
      <c r="AE584" s="26" t="str">
        <f>UPPER(IF($U584="","",IF(COUNTIF($AE$34:$AE583,$U584)&lt;1,$U584,"")))</f>
        <v/>
      </c>
      <c r="AF584" s="133" t="str">
        <f t="shared" si="162"/>
        <v/>
      </c>
      <c r="AG584" s="269"/>
      <c r="AH584" s="263" t="str">
        <f t="shared" si="163"/>
        <v/>
      </c>
      <c r="AI584" s="262" t="str">
        <f t="shared" si="164"/>
        <v/>
      </c>
      <c r="AK584" s="185"/>
      <c r="AL584" s="259" t="str">
        <f t="shared" si="165"/>
        <v/>
      </c>
      <c r="AM584" s="132" t="str">
        <f t="shared" si="155"/>
        <v/>
      </c>
      <c r="AN584" s="132" t="str">
        <f t="shared" si="166"/>
        <v/>
      </c>
      <c r="AO584" s="132" t="str">
        <f t="shared" si="167"/>
        <v/>
      </c>
      <c r="AP584" s="132" t="str">
        <f t="shared" si="168"/>
        <v/>
      </c>
      <c r="AQ584" s="132" t="str">
        <f t="shared" si="169"/>
        <v/>
      </c>
      <c r="AR584" s="135" t="str">
        <f t="shared" si="153"/>
        <v/>
      </c>
      <c r="AS584" s="135" t="str">
        <f t="shared" si="154"/>
        <v/>
      </c>
      <c r="AT584" s="135" t="str">
        <f t="shared" si="170"/>
        <v/>
      </c>
    </row>
    <row r="585" spans="1:46" s="260" customFormat="1" ht="13">
      <c r="A585" s="185" t="str">
        <f t="shared" si="157"/>
        <v/>
      </c>
      <c r="B585" s="258" t="str">
        <f t="shared" si="158"/>
        <v/>
      </c>
      <c r="C585" s="259"/>
      <c r="D585" s="185">
        <v>551</v>
      </c>
      <c r="E585" s="185" t="str">
        <f t="shared" si="159"/>
        <v/>
      </c>
      <c r="F585" s="6"/>
      <c r="G585" s="6"/>
      <c r="H585" s="6"/>
      <c r="I585" s="6"/>
      <c r="J585" s="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185" t="str">
        <f t="shared" si="156"/>
        <v/>
      </c>
      <c r="W585" s="8"/>
      <c r="X585" s="6"/>
      <c r="Y585" s="336"/>
      <c r="Z585" s="6"/>
      <c r="AA585" s="6"/>
      <c r="AB585" s="6"/>
      <c r="AC585" s="261" t="str">
        <f t="shared" si="160"/>
        <v/>
      </c>
      <c r="AD585" s="28" t="str">
        <f t="shared" si="161"/>
        <v/>
      </c>
      <c r="AE585" s="26" t="str">
        <f>UPPER(IF($U585="","",IF(COUNTIF($AE$34:$AE584,$U585)&lt;1,$U585,"")))</f>
        <v/>
      </c>
      <c r="AF585" s="133" t="str">
        <f t="shared" si="162"/>
        <v/>
      </c>
      <c r="AG585" s="269"/>
      <c r="AH585" s="263" t="str">
        <f t="shared" si="163"/>
        <v/>
      </c>
      <c r="AI585" s="262" t="str">
        <f t="shared" si="164"/>
        <v/>
      </c>
      <c r="AK585" s="185"/>
      <c r="AL585" s="259" t="str">
        <f t="shared" si="165"/>
        <v/>
      </c>
      <c r="AM585" s="132" t="str">
        <f t="shared" si="155"/>
        <v/>
      </c>
      <c r="AN585" s="132" t="str">
        <f t="shared" si="166"/>
        <v/>
      </c>
      <c r="AO585" s="132" t="str">
        <f t="shared" si="167"/>
        <v/>
      </c>
      <c r="AP585" s="132" t="str">
        <f t="shared" si="168"/>
        <v/>
      </c>
      <c r="AQ585" s="132" t="str">
        <f t="shared" si="169"/>
        <v/>
      </c>
      <c r="AR585" s="135" t="str">
        <f t="shared" ref="AR585:AR634" si="171">IF(Z585="","",UPPER(Z585))</f>
        <v/>
      </c>
      <c r="AS585" s="135" t="str">
        <f t="shared" ref="AS585:AS634" si="172">IF(AA585="","",UPPER(AA585))</f>
        <v/>
      </c>
      <c r="AT585" s="135" t="str">
        <f t="shared" si="170"/>
        <v/>
      </c>
    </row>
    <row r="586" spans="1:46" s="260" customFormat="1" ht="13">
      <c r="A586" s="185" t="str">
        <f t="shared" si="157"/>
        <v/>
      </c>
      <c r="B586" s="258" t="str">
        <f t="shared" si="158"/>
        <v/>
      </c>
      <c r="C586" s="259"/>
      <c r="D586" s="185">
        <v>552</v>
      </c>
      <c r="E586" s="185" t="str">
        <f t="shared" si="159"/>
        <v/>
      </c>
      <c r="F586" s="6"/>
      <c r="G586" s="6"/>
      <c r="H586" s="6"/>
      <c r="I586" s="6"/>
      <c r="J586" s="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185" t="str">
        <f t="shared" si="156"/>
        <v/>
      </c>
      <c r="W586" s="8"/>
      <c r="X586" s="6"/>
      <c r="Y586" s="336"/>
      <c r="Z586" s="6"/>
      <c r="AA586" s="6"/>
      <c r="AB586" s="6"/>
      <c r="AC586" s="261" t="str">
        <f t="shared" si="160"/>
        <v/>
      </c>
      <c r="AD586" s="28" t="str">
        <f t="shared" si="161"/>
        <v/>
      </c>
      <c r="AE586" s="26" t="str">
        <f>UPPER(IF($U586="","",IF(COUNTIF($AE$34:$AE585,$U586)&lt;1,$U586,"")))</f>
        <v/>
      </c>
      <c r="AF586" s="133" t="str">
        <f t="shared" si="162"/>
        <v/>
      </c>
      <c r="AG586" s="269"/>
      <c r="AH586" s="263" t="str">
        <f t="shared" si="163"/>
        <v/>
      </c>
      <c r="AI586" s="262" t="str">
        <f t="shared" si="164"/>
        <v/>
      </c>
      <c r="AK586" s="185"/>
      <c r="AL586" s="259" t="str">
        <f t="shared" si="165"/>
        <v/>
      </c>
      <c r="AM586" s="132" t="str">
        <f t="shared" si="155"/>
        <v/>
      </c>
      <c r="AN586" s="132" t="str">
        <f t="shared" si="166"/>
        <v/>
      </c>
      <c r="AO586" s="132" t="str">
        <f t="shared" si="167"/>
        <v/>
      </c>
      <c r="AP586" s="132" t="str">
        <f t="shared" si="168"/>
        <v/>
      </c>
      <c r="AQ586" s="132" t="str">
        <f t="shared" si="169"/>
        <v/>
      </c>
      <c r="AR586" s="135" t="str">
        <f t="shared" si="171"/>
        <v/>
      </c>
      <c r="AS586" s="135" t="str">
        <f t="shared" si="172"/>
        <v/>
      </c>
      <c r="AT586" s="135" t="str">
        <f t="shared" si="170"/>
        <v/>
      </c>
    </row>
    <row r="587" spans="1:46" s="260" customFormat="1" ht="13">
      <c r="A587" s="185" t="str">
        <f t="shared" si="157"/>
        <v/>
      </c>
      <c r="B587" s="258" t="str">
        <f t="shared" si="158"/>
        <v/>
      </c>
      <c r="C587" s="259"/>
      <c r="D587" s="185">
        <v>553</v>
      </c>
      <c r="E587" s="185" t="str">
        <f t="shared" si="159"/>
        <v/>
      </c>
      <c r="F587" s="6"/>
      <c r="G587" s="6"/>
      <c r="H587" s="6"/>
      <c r="I587" s="6"/>
      <c r="J587" s="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185" t="str">
        <f t="shared" si="156"/>
        <v/>
      </c>
      <c r="W587" s="8"/>
      <c r="X587" s="6"/>
      <c r="Y587" s="336"/>
      <c r="Z587" s="6"/>
      <c r="AA587" s="6"/>
      <c r="AB587" s="6"/>
      <c r="AC587" s="261" t="str">
        <f t="shared" si="160"/>
        <v/>
      </c>
      <c r="AD587" s="28" t="str">
        <f t="shared" si="161"/>
        <v/>
      </c>
      <c r="AE587" s="26" t="str">
        <f>UPPER(IF($U587="","",IF(COUNTIF($AE$34:$AE586,$U587)&lt;1,$U587,"")))</f>
        <v/>
      </c>
      <c r="AF587" s="133" t="str">
        <f t="shared" si="162"/>
        <v/>
      </c>
      <c r="AG587" s="269"/>
      <c r="AH587" s="263" t="str">
        <f t="shared" si="163"/>
        <v/>
      </c>
      <c r="AI587" s="262" t="str">
        <f t="shared" si="164"/>
        <v/>
      </c>
      <c r="AK587" s="185"/>
      <c r="AL587" s="259" t="str">
        <f t="shared" si="165"/>
        <v/>
      </c>
      <c r="AM587" s="132" t="str">
        <f t="shared" ref="AM587:AM634" si="173">E587</f>
        <v/>
      </c>
      <c r="AN587" s="132" t="str">
        <f t="shared" si="166"/>
        <v/>
      </c>
      <c r="AO587" s="132" t="str">
        <f t="shared" si="167"/>
        <v/>
      </c>
      <c r="AP587" s="132" t="str">
        <f t="shared" si="168"/>
        <v/>
      </c>
      <c r="AQ587" s="132" t="str">
        <f t="shared" si="169"/>
        <v/>
      </c>
      <c r="AR587" s="135" t="str">
        <f t="shared" si="171"/>
        <v/>
      </c>
      <c r="AS587" s="135" t="str">
        <f t="shared" si="172"/>
        <v/>
      </c>
      <c r="AT587" s="135" t="str">
        <f t="shared" si="170"/>
        <v/>
      </c>
    </row>
    <row r="588" spans="1:46" s="260" customFormat="1" ht="13">
      <c r="A588" s="185" t="str">
        <f t="shared" si="157"/>
        <v/>
      </c>
      <c r="B588" s="258" t="str">
        <f t="shared" si="158"/>
        <v/>
      </c>
      <c r="C588" s="259"/>
      <c r="D588" s="185">
        <v>554</v>
      </c>
      <c r="E588" s="185" t="str">
        <f t="shared" si="159"/>
        <v/>
      </c>
      <c r="F588" s="6"/>
      <c r="G588" s="6"/>
      <c r="H588" s="6"/>
      <c r="I588" s="6"/>
      <c r="J588" s="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185" t="str">
        <f t="shared" si="156"/>
        <v/>
      </c>
      <c r="W588" s="8"/>
      <c r="X588" s="6"/>
      <c r="Y588" s="336"/>
      <c r="Z588" s="6"/>
      <c r="AA588" s="6"/>
      <c r="AB588" s="6"/>
      <c r="AC588" s="261" t="str">
        <f t="shared" si="160"/>
        <v/>
      </c>
      <c r="AD588" s="28" t="str">
        <f t="shared" si="161"/>
        <v/>
      </c>
      <c r="AE588" s="26" t="str">
        <f>UPPER(IF($U588="","",IF(COUNTIF($AE$34:$AE587,$U588)&lt;1,$U588,"")))</f>
        <v/>
      </c>
      <c r="AF588" s="133" t="str">
        <f t="shared" si="162"/>
        <v/>
      </c>
      <c r="AG588" s="269"/>
      <c r="AH588" s="263" t="str">
        <f t="shared" si="163"/>
        <v/>
      </c>
      <c r="AI588" s="262" t="str">
        <f t="shared" si="164"/>
        <v/>
      </c>
      <c r="AK588" s="185"/>
      <c r="AL588" s="259" t="str">
        <f t="shared" si="165"/>
        <v/>
      </c>
      <c r="AM588" s="132" t="str">
        <f t="shared" si="173"/>
        <v/>
      </c>
      <c r="AN588" s="132" t="str">
        <f t="shared" si="166"/>
        <v/>
      </c>
      <c r="AO588" s="132" t="str">
        <f t="shared" si="167"/>
        <v/>
      </c>
      <c r="AP588" s="132" t="str">
        <f t="shared" si="168"/>
        <v/>
      </c>
      <c r="AQ588" s="132" t="str">
        <f t="shared" si="169"/>
        <v/>
      </c>
      <c r="AR588" s="135" t="str">
        <f t="shared" si="171"/>
        <v/>
      </c>
      <c r="AS588" s="135" t="str">
        <f t="shared" si="172"/>
        <v/>
      </c>
      <c r="AT588" s="135" t="str">
        <f t="shared" si="170"/>
        <v/>
      </c>
    </row>
    <row r="589" spans="1:46" s="260" customFormat="1" ht="13">
      <c r="A589" s="185" t="str">
        <f t="shared" si="157"/>
        <v/>
      </c>
      <c r="B589" s="258" t="str">
        <f t="shared" si="158"/>
        <v/>
      </c>
      <c r="C589" s="259"/>
      <c r="D589" s="185">
        <v>555</v>
      </c>
      <c r="E589" s="185" t="str">
        <f t="shared" si="159"/>
        <v/>
      </c>
      <c r="F589" s="6"/>
      <c r="G589" s="6"/>
      <c r="H589" s="6"/>
      <c r="I589" s="6"/>
      <c r="J589" s="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185" t="str">
        <f t="shared" si="156"/>
        <v/>
      </c>
      <c r="W589" s="8"/>
      <c r="X589" s="6"/>
      <c r="Y589" s="336"/>
      <c r="Z589" s="6"/>
      <c r="AA589" s="6"/>
      <c r="AB589" s="6"/>
      <c r="AC589" s="261" t="str">
        <f t="shared" si="160"/>
        <v/>
      </c>
      <c r="AD589" s="28" t="str">
        <f t="shared" si="161"/>
        <v/>
      </c>
      <c r="AE589" s="26" t="str">
        <f>UPPER(IF($U589="","",IF(COUNTIF($AE$34:$AE588,$U589)&lt;1,$U589,"")))</f>
        <v/>
      </c>
      <c r="AF589" s="133" t="str">
        <f t="shared" si="162"/>
        <v/>
      </c>
      <c r="AG589" s="269"/>
      <c r="AH589" s="263" t="str">
        <f t="shared" si="163"/>
        <v/>
      </c>
      <c r="AI589" s="262" t="str">
        <f t="shared" si="164"/>
        <v/>
      </c>
      <c r="AK589" s="185"/>
      <c r="AL589" s="259" t="str">
        <f t="shared" si="165"/>
        <v/>
      </c>
      <c r="AM589" s="132" t="str">
        <f t="shared" si="173"/>
        <v/>
      </c>
      <c r="AN589" s="132" t="str">
        <f t="shared" si="166"/>
        <v/>
      </c>
      <c r="AO589" s="132" t="str">
        <f t="shared" si="167"/>
        <v/>
      </c>
      <c r="AP589" s="132" t="str">
        <f t="shared" si="168"/>
        <v/>
      </c>
      <c r="AQ589" s="132" t="str">
        <f t="shared" si="169"/>
        <v/>
      </c>
      <c r="AR589" s="135" t="str">
        <f t="shared" si="171"/>
        <v/>
      </c>
      <c r="AS589" s="135" t="str">
        <f t="shared" si="172"/>
        <v/>
      </c>
      <c r="AT589" s="135" t="str">
        <f t="shared" si="170"/>
        <v/>
      </c>
    </row>
    <row r="590" spans="1:46" s="260" customFormat="1" ht="13">
      <c r="A590" s="185" t="str">
        <f t="shared" si="157"/>
        <v/>
      </c>
      <c r="B590" s="258" t="str">
        <f t="shared" si="158"/>
        <v/>
      </c>
      <c r="C590" s="259"/>
      <c r="D590" s="185">
        <v>556</v>
      </c>
      <c r="E590" s="185" t="str">
        <f t="shared" si="159"/>
        <v/>
      </c>
      <c r="F590" s="6"/>
      <c r="G590" s="6"/>
      <c r="H590" s="6"/>
      <c r="I590" s="6"/>
      <c r="J590" s="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185" t="str">
        <f t="shared" si="156"/>
        <v/>
      </c>
      <c r="W590" s="8"/>
      <c r="X590" s="6"/>
      <c r="Y590" s="336"/>
      <c r="Z590" s="6"/>
      <c r="AA590" s="6"/>
      <c r="AB590" s="6"/>
      <c r="AC590" s="261" t="str">
        <f t="shared" si="160"/>
        <v/>
      </c>
      <c r="AD590" s="28" t="str">
        <f t="shared" si="161"/>
        <v/>
      </c>
      <c r="AE590" s="26" t="str">
        <f>UPPER(IF($U590="","",IF(COUNTIF($AE$34:$AE589,$U590)&lt;1,$U590,"")))</f>
        <v/>
      </c>
      <c r="AF590" s="133" t="str">
        <f t="shared" si="162"/>
        <v/>
      </c>
      <c r="AG590" s="269"/>
      <c r="AH590" s="263" t="str">
        <f t="shared" si="163"/>
        <v/>
      </c>
      <c r="AI590" s="262" t="str">
        <f t="shared" si="164"/>
        <v/>
      </c>
      <c r="AK590" s="185"/>
      <c r="AL590" s="259" t="str">
        <f t="shared" si="165"/>
        <v/>
      </c>
      <c r="AM590" s="132" t="str">
        <f t="shared" si="173"/>
        <v/>
      </c>
      <c r="AN590" s="132" t="str">
        <f t="shared" si="166"/>
        <v/>
      </c>
      <c r="AO590" s="132" t="str">
        <f t="shared" si="167"/>
        <v/>
      </c>
      <c r="AP590" s="132" t="str">
        <f t="shared" si="168"/>
        <v/>
      </c>
      <c r="AQ590" s="132" t="str">
        <f t="shared" si="169"/>
        <v/>
      </c>
      <c r="AR590" s="135" t="str">
        <f t="shared" si="171"/>
        <v/>
      </c>
      <c r="AS590" s="135" t="str">
        <f t="shared" si="172"/>
        <v/>
      </c>
      <c r="AT590" s="135" t="str">
        <f t="shared" si="170"/>
        <v/>
      </c>
    </row>
    <row r="591" spans="1:46" s="260" customFormat="1" ht="13">
      <c r="A591" s="185" t="str">
        <f t="shared" si="157"/>
        <v/>
      </c>
      <c r="B591" s="258" t="str">
        <f t="shared" si="158"/>
        <v/>
      </c>
      <c r="C591" s="259"/>
      <c r="D591" s="185">
        <v>557</v>
      </c>
      <c r="E591" s="185" t="str">
        <f t="shared" si="159"/>
        <v/>
      </c>
      <c r="F591" s="6"/>
      <c r="G591" s="6"/>
      <c r="H591" s="6"/>
      <c r="I591" s="6"/>
      <c r="J591" s="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185" t="str">
        <f t="shared" si="156"/>
        <v/>
      </c>
      <c r="W591" s="8"/>
      <c r="X591" s="6"/>
      <c r="Y591" s="336"/>
      <c r="Z591" s="6"/>
      <c r="AA591" s="6"/>
      <c r="AB591" s="6"/>
      <c r="AC591" s="261" t="str">
        <f t="shared" si="160"/>
        <v/>
      </c>
      <c r="AD591" s="28" t="str">
        <f t="shared" si="161"/>
        <v/>
      </c>
      <c r="AE591" s="26" t="str">
        <f>UPPER(IF($U591="","",IF(COUNTIF($AE$34:$AE590,$U591)&lt;1,$U591,"")))</f>
        <v/>
      </c>
      <c r="AF591" s="133" t="str">
        <f t="shared" si="162"/>
        <v/>
      </c>
      <c r="AG591" s="269"/>
      <c r="AH591" s="263" t="str">
        <f t="shared" si="163"/>
        <v/>
      </c>
      <c r="AI591" s="262" t="str">
        <f t="shared" si="164"/>
        <v/>
      </c>
      <c r="AK591" s="185"/>
      <c r="AL591" s="259" t="str">
        <f t="shared" si="165"/>
        <v/>
      </c>
      <c r="AM591" s="132" t="str">
        <f t="shared" si="173"/>
        <v/>
      </c>
      <c r="AN591" s="132" t="str">
        <f t="shared" si="166"/>
        <v/>
      </c>
      <c r="AO591" s="132" t="str">
        <f t="shared" si="167"/>
        <v/>
      </c>
      <c r="AP591" s="132" t="str">
        <f t="shared" si="168"/>
        <v/>
      </c>
      <c r="AQ591" s="132" t="str">
        <f t="shared" si="169"/>
        <v/>
      </c>
      <c r="AR591" s="135" t="str">
        <f t="shared" si="171"/>
        <v/>
      </c>
      <c r="AS591" s="135" t="str">
        <f t="shared" si="172"/>
        <v/>
      </c>
      <c r="AT591" s="135" t="str">
        <f t="shared" si="170"/>
        <v/>
      </c>
    </row>
    <row r="592" spans="1:46" s="260" customFormat="1" ht="13">
      <c r="A592" s="185" t="str">
        <f t="shared" si="157"/>
        <v/>
      </c>
      <c r="B592" s="258" t="str">
        <f t="shared" si="158"/>
        <v/>
      </c>
      <c r="C592" s="259"/>
      <c r="D592" s="185">
        <v>558</v>
      </c>
      <c r="E592" s="185" t="str">
        <f t="shared" si="159"/>
        <v/>
      </c>
      <c r="F592" s="6"/>
      <c r="G592" s="6"/>
      <c r="H592" s="6"/>
      <c r="I592" s="6"/>
      <c r="J592" s="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185" t="str">
        <f t="shared" si="156"/>
        <v/>
      </c>
      <c r="W592" s="8"/>
      <c r="X592" s="6"/>
      <c r="Y592" s="336"/>
      <c r="Z592" s="6"/>
      <c r="AA592" s="6"/>
      <c r="AB592" s="6"/>
      <c r="AC592" s="261" t="str">
        <f t="shared" si="160"/>
        <v/>
      </c>
      <c r="AD592" s="28" t="str">
        <f t="shared" si="161"/>
        <v/>
      </c>
      <c r="AE592" s="26" t="str">
        <f>UPPER(IF($U592="","",IF(COUNTIF($AE$34:$AE591,$U592)&lt;1,$U592,"")))</f>
        <v/>
      </c>
      <c r="AF592" s="133" t="str">
        <f t="shared" si="162"/>
        <v/>
      </c>
      <c r="AG592" s="269"/>
      <c r="AH592" s="263" t="str">
        <f t="shared" si="163"/>
        <v/>
      </c>
      <c r="AI592" s="262" t="str">
        <f t="shared" si="164"/>
        <v/>
      </c>
      <c r="AK592" s="185"/>
      <c r="AL592" s="259" t="str">
        <f t="shared" si="165"/>
        <v/>
      </c>
      <c r="AM592" s="132" t="str">
        <f t="shared" si="173"/>
        <v/>
      </c>
      <c r="AN592" s="132" t="str">
        <f t="shared" si="166"/>
        <v/>
      </c>
      <c r="AO592" s="132" t="str">
        <f t="shared" si="167"/>
        <v/>
      </c>
      <c r="AP592" s="132" t="str">
        <f t="shared" si="168"/>
        <v/>
      </c>
      <c r="AQ592" s="132" t="str">
        <f t="shared" si="169"/>
        <v/>
      </c>
      <c r="AR592" s="135" t="str">
        <f t="shared" si="171"/>
        <v/>
      </c>
      <c r="AS592" s="135" t="str">
        <f t="shared" si="172"/>
        <v/>
      </c>
      <c r="AT592" s="135" t="str">
        <f t="shared" si="170"/>
        <v/>
      </c>
    </row>
    <row r="593" spans="1:46" s="260" customFormat="1" ht="13">
      <c r="A593" s="185" t="str">
        <f t="shared" si="157"/>
        <v/>
      </c>
      <c r="B593" s="258" t="str">
        <f t="shared" si="158"/>
        <v/>
      </c>
      <c r="C593" s="259"/>
      <c r="D593" s="185">
        <v>559</v>
      </c>
      <c r="E593" s="185" t="str">
        <f t="shared" si="159"/>
        <v/>
      </c>
      <c r="F593" s="6"/>
      <c r="G593" s="6"/>
      <c r="H593" s="6"/>
      <c r="I593" s="6"/>
      <c r="J593" s="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185" t="str">
        <f t="shared" si="156"/>
        <v/>
      </c>
      <c r="W593" s="8"/>
      <c r="X593" s="6"/>
      <c r="Y593" s="336"/>
      <c r="Z593" s="6"/>
      <c r="AA593" s="6"/>
      <c r="AB593" s="6"/>
      <c r="AC593" s="261" t="str">
        <f t="shared" si="160"/>
        <v/>
      </c>
      <c r="AD593" s="28" t="str">
        <f t="shared" si="161"/>
        <v/>
      </c>
      <c r="AE593" s="26" t="str">
        <f>UPPER(IF($U593="","",IF(COUNTIF($AE$34:$AE592,$U593)&lt;1,$U593,"")))</f>
        <v/>
      </c>
      <c r="AF593" s="133" t="str">
        <f t="shared" si="162"/>
        <v/>
      </c>
      <c r="AG593" s="269"/>
      <c r="AH593" s="263" t="str">
        <f t="shared" si="163"/>
        <v/>
      </c>
      <c r="AI593" s="262" t="str">
        <f t="shared" si="164"/>
        <v/>
      </c>
      <c r="AK593" s="185"/>
      <c r="AL593" s="259" t="str">
        <f t="shared" si="165"/>
        <v/>
      </c>
      <c r="AM593" s="132" t="str">
        <f t="shared" si="173"/>
        <v/>
      </c>
      <c r="AN593" s="132" t="str">
        <f t="shared" si="166"/>
        <v/>
      </c>
      <c r="AO593" s="132" t="str">
        <f t="shared" si="167"/>
        <v/>
      </c>
      <c r="AP593" s="132" t="str">
        <f t="shared" si="168"/>
        <v/>
      </c>
      <c r="AQ593" s="132" t="str">
        <f t="shared" si="169"/>
        <v/>
      </c>
      <c r="AR593" s="135" t="str">
        <f t="shared" si="171"/>
        <v/>
      </c>
      <c r="AS593" s="135" t="str">
        <f t="shared" si="172"/>
        <v/>
      </c>
      <c r="AT593" s="135" t="str">
        <f t="shared" si="170"/>
        <v/>
      </c>
    </row>
    <row r="594" spans="1:46" s="260" customFormat="1" ht="13">
      <c r="A594" s="185" t="str">
        <f t="shared" si="157"/>
        <v/>
      </c>
      <c r="B594" s="258" t="str">
        <f t="shared" si="158"/>
        <v/>
      </c>
      <c r="C594" s="259"/>
      <c r="D594" s="185">
        <v>560</v>
      </c>
      <c r="E594" s="185" t="str">
        <f t="shared" si="159"/>
        <v/>
      </c>
      <c r="F594" s="6"/>
      <c r="G594" s="6"/>
      <c r="H594" s="6"/>
      <c r="I594" s="6"/>
      <c r="J594" s="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185" t="str">
        <f t="shared" si="156"/>
        <v/>
      </c>
      <c r="W594" s="8"/>
      <c r="X594" s="6"/>
      <c r="Y594" s="336"/>
      <c r="Z594" s="6"/>
      <c r="AA594" s="6"/>
      <c r="AB594" s="6"/>
      <c r="AC594" s="261" t="str">
        <f t="shared" si="160"/>
        <v/>
      </c>
      <c r="AD594" s="28" t="str">
        <f t="shared" si="161"/>
        <v/>
      </c>
      <c r="AE594" s="26" t="str">
        <f>UPPER(IF($U594="","",IF(COUNTIF($AE$34:$AE593,$U594)&lt;1,$U594,"")))</f>
        <v/>
      </c>
      <c r="AF594" s="133" t="str">
        <f t="shared" si="162"/>
        <v/>
      </c>
      <c r="AG594" s="269"/>
      <c r="AH594" s="263" t="str">
        <f t="shared" si="163"/>
        <v/>
      </c>
      <c r="AI594" s="262" t="str">
        <f t="shared" si="164"/>
        <v/>
      </c>
      <c r="AK594" s="185"/>
      <c r="AL594" s="259" t="str">
        <f t="shared" si="165"/>
        <v/>
      </c>
      <c r="AM594" s="132" t="str">
        <f t="shared" si="173"/>
        <v/>
      </c>
      <c r="AN594" s="132" t="str">
        <f t="shared" si="166"/>
        <v/>
      </c>
      <c r="AO594" s="132" t="str">
        <f t="shared" si="167"/>
        <v/>
      </c>
      <c r="AP594" s="132" t="str">
        <f t="shared" si="168"/>
        <v/>
      </c>
      <c r="AQ594" s="132" t="str">
        <f t="shared" si="169"/>
        <v/>
      </c>
      <c r="AR594" s="135" t="str">
        <f t="shared" si="171"/>
        <v/>
      </c>
      <c r="AS594" s="135" t="str">
        <f t="shared" si="172"/>
        <v/>
      </c>
      <c r="AT594" s="135" t="str">
        <f t="shared" si="170"/>
        <v/>
      </c>
    </row>
    <row r="595" spans="1:46" s="260" customFormat="1" ht="13">
      <c r="A595" s="185" t="str">
        <f t="shared" si="157"/>
        <v/>
      </c>
      <c r="B595" s="258" t="str">
        <f t="shared" si="158"/>
        <v/>
      </c>
      <c r="C595" s="259"/>
      <c r="D595" s="185">
        <v>561</v>
      </c>
      <c r="E595" s="185" t="str">
        <f t="shared" si="159"/>
        <v/>
      </c>
      <c r="F595" s="6"/>
      <c r="G595" s="6"/>
      <c r="H595" s="6"/>
      <c r="I595" s="6"/>
      <c r="J595" s="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185" t="str">
        <f t="shared" ref="V595:V658" si="174">IF(U595="","",IF(COUNTIF(U$35:U$1035,$U595)&lt;4,"每隊最少4人",IF(COUNTIF(U$35:U$1035,U595)&gt;6,"每隊最多6人",COUNTIF(U$35:U$1035,U595))))</f>
        <v/>
      </c>
      <c r="W595" s="8"/>
      <c r="X595" s="6"/>
      <c r="Y595" s="336"/>
      <c r="Z595" s="6"/>
      <c r="AA595" s="6"/>
      <c r="AB595" s="6"/>
      <c r="AC595" s="261" t="str">
        <f t="shared" si="160"/>
        <v/>
      </c>
      <c r="AD595" s="28" t="str">
        <f t="shared" si="161"/>
        <v/>
      </c>
      <c r="AE595" s="26" t="str">
        <f>UPPER(IF($U595="","",IF(COUNTIF($AE$34:$AE594,$U595)&lt;1,$U595,"")))</f>
        <v/>
      </c>
      <c r="AF595" s="133" t="str">
        <f t="shared" si="162"/>
        <v/>
      </c>
      <c r="AG595" s="269"/>
      <c r="AH595" s="263" t="str">
        <f t="shared" si="163"/>
        <v/>
      </c>
      <c r="AI595" s="262" t="str">
        <f t="shared" si="164"/>
        <v/>
      </c>
      <c r="AK595" s="185"/>
      <c r="AL595" s="259" t="str">
        <f t="shared" si="165"/>
        <v/>
      </c>
      <c r="AM595" s="132" t="str">
        <f t="shared" si="173"/>
        <v/>
      </c>
      <c r="AN595" s="132" t="str">
        <f t="shared" si="166"/>
        <v/>
      </c>
      <c r="AO595" s="132" t="str">
        <f t="shared" si="167"/>
        <v/>
      </c>
      <c r="AP595" s="132" t="str">
        <f t="shared" si="168"/>
        <v/>
      </c>
      <c r="AQ595" s="132" t="str">
        <f t="shared" si="169"/>
        <v/>
      </c>
      <c r="AR595" s="135" t="str">
        <f t="shared" si="171"/>
        <v/>
      </c>
      <c r="AS595" s="135" t="str">
        <f t="shared" si="172"/>
        <v/>
      </c>
      <c r="AT595" s="135" t="str">
        <f t="shared" si="170"/>
        <v/>
      </c>
    </row>
    <row r="596" spans="1:46" s="260" customFormat="1" ht="13">
      <c r="A596" s="185" t="str">
        <f t="shared" si="157"/>
        <v/>
      </c>
      <c r="B596" s="258" t="str">
        <f t="shared" si="158"/>
        <v/>
      </c>
      <c r="C596" s="259"/>
      <c r="D596" s="185">
        <v>562</v>
      </c>
      <c r="E596" s="185" t="str">
        <f t="shared" si="159"/>
        <v/>
      </c>
      <c r="F596" s="6"/>
      <c r="G596" s="6"/>
      <c r="H596" s="6"/>
      <c r="I596" s="6"/>
      <c r="J596" s="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185" t="str">
        <f t="shared" si="174"/>
        <v/>
      </c>
      <c r="W596" s="8"/>
      <c r="X596" s="6"/>
      <c r="Y596" s="336"/>
      <c r="Z596" s="6"/>
      <c r="AA596" s="6"/>
      <c r="AB596" s="6"/>
      <c r="AC596" s="261" t="str">
        <f t="shared" si="160"/>
        <v/>
      </c>
      <c r="AD596" s="28" t="str">
        <f t="shared" si="161"/>
        <v/>
      </c>
      <c r="AE596" s="26" t="str">
        <f>UPPER(IF($U596="","",IF(COUNTIF($AE$34:$AE595,$U596)&lt;1,$U596,"")))</f>
        <v/>
      </c>
      <c r="AF596" s="133" t="str">
        <f t="shared" si="162"/>
        <v/>
      </c>
      <c r="AG596" s="269"/>
      <c r="AH596" s="263" t="str">
        <f t="shared" si="163"/>
        <v/>
      </c>
      <c r="AI596" s="262" t="str">
        <f t="shared" si="164"/>
        <v/>
      </c>
      <c r="AK596" s="185"/>
      <c r="AL596" s="259" t="str">
        <f t="shared" si="165"/>
        <v/>
      </c>
      <c r="AM596" s="132" t="str">
        <f t="shared" si="173"/>
        <v/>
      </c>
      <c r="AN596" s="132" t="str">
        <f t="shared" si="166"/>
        <v/>
      </c>
      <c r="AO596" s="132" t="str">
        <f t="shared" si="167"/>
        <v/>
      </c>
      <c r="AP596" s="132" t="str">
        <f t="shared" si="168"/>
        <v/>
      </c>
      <c r="AQ596" s="132" t="str">
        <f t="shared" si="169"/>
        <v/>
      </c>
      <c r="AR596" s="135" t="str">
        <f t="shared" si="171"/>
        <v/>
      </c>
      <c r="AS596" s="135" t="str">
        <f t="shared" si="172"/>
        <v/>
      </c>
      <c r="AT596" s="135" t="str">
        <f t="shared" si="170"/>
        <v/>
      </c>
    </row>
    <row r="597" spans="1:46" s="260" customFormat="1" ht="13">
      <c r="A597" s="185" t="str">
        <f t="shared" si="157"/>
        <v/>
      </c>
      <c r="B597" s="258" t="str">
        <f t="shared" si="158"/>
        <v/>
      </c>
      <c r="C597" s="259"/>
      <c r="D597" s="185">
        <v>563</v>
      </c>
      <c r="E597" s="185" t="str">
        <f t="shared" si="159"/>
        <v/>
      </c>
      <c r="F597" s="6"/>
      <c r="G597" s="6"/>
      <c r="H597" s="6"/>
      <c r="I597" s="6"/>
      <c r="J597" s="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185" t="str">
        <f t="shared" si="174"/>
        <v/>
      </c>
      <c r="W597" s="8"/>
      <c r="X597" s="6"/>
      <c r="Y597" s="336"/>
      <c r="Z597" s="6"/>
      <c r="AA597" s="6"/>
      <c r="AB597" s="6"/>
      <c r="AC597" s="261" t="str">
        <f t="shared" si="160"/>
        <v/>
      </c>
      <c r="AD597" s="28" t="str">
        <f t="shared" si="161"/>
        <v/>
      </c>
      <c r="AE597" s="26" t="str">
        <f>UPPER(IF($U597="","",IF(COUNTIF($AE$34:$AE596,$U597)&lt;1,$U597,"")))</f>
        <v/>
      </c>
      <c r="AF597" s="133" t="str">
        <f t="shared" si="162"/>
        <v/>
      </c>
      <c r="AG597" s="269"/>
      <c r="AH597" s="263" t="str">
        <f t="shared" si="163"/>
        <v/>
      </c>
      <c r="AI597" s="262" t="str">
        <f t="shared" si="164"/>
        <v/>
      </c>
      <c r="AK597" s="185"/>
      <c r="AL597" s="259" t="str">
        <f t="shared" si="165"/>
        <v/>
      </c>
      <c r="AM597" s="132" t="str">
        <f t="shared" si="173"/>
        <v/>
      </c>
      <c r="AN597" s="132" t="str">
        <f t="shared" si="166"/>
        <v/>
      </c>
      <c r="AO597" s="132" t="str">
        <f t="shared" si="167"/>
        <v/>
      </c>
      <c r="AP597" s="132" t="str">
        <f t="shared" si="168"/>
        <v/>
      </c>
      <c r="AQ597" s="132" t="str">
        <f t="shared" si="169"/>
        <v/>
      </c>
      <c r="AR597" s="135" t="str">
        <f t="shared" si="171"/>
        <v/>
      </c>
      <c r="AS597" s="135" t="str">
        <f t="shared" si="172"/>
        <v/>
      </c>
      <c r="AT597" s="135" t="str">
        <f t="shared" si="170"/>
        <v/>
      </c>
    </row>
    <row r="598" spans="1:46" s="260" customFormat="1" ht="13">
      <c r="A598" s="185" t="str">
        <f t="shared" si="157"/>
        <v/>
      </c>
      <c r="B598" s="258" t="str">
        <f t="shared" si="158"/>
        <v/>
      </c>
      <c r="C598" s="259"/>
      <c r="D598" s="185">
        <v>564</v>
      </c>
      <c r="E598" s="185" t="str">
        <f t="shared" si="159"/>
        <v/>
      </c>
      <c r="F598" s="6"/>
      <c r="G598" s="6"/>
      <c r="H598" s="6"/>
      <c r="I598" s="6"/>
      <c r="J598" s="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185" t="str">
        <f t="shared" si="174"/>
        <v/>
      </c>
      <c r="W598" s="8"/>
      <c r="X598" s="6"/>
      <c r="Y598" s="336"/>
      <c r="Z598" s="6"/>
      <c r="AA598" s="6"/>
      <c r="AB598" s="6"/>
      <c r="AC598" s="261" t="str">
        <f t="shared" si="160"/>
        <v/>
      </c>
      <c r="AD598" s="28" t="str">
        <f t="shared" si="161"/>
        <v/>
      </c>
      <c r="AE598" s="26" t="str">
        <f>UPPER(IF($U598="","",IF(COUNTIF($AE$34:$AE597,$U598)&lt;1,$U598,"")))</f>
        <v/>
      </c>
      <c r="AF598" s="133" t="str">
        <f t="shared" si="162"/>
        <v/>
      </c>
      <c r="AG598" s="269"/>
      <c r="AH598" s="263" t="str">
        <f t="shared" si="163"/>
        <v/>
      </c>
      <c r="AI598" s="262" t="str">
        <f t="shared" si="164"/>
        <v/>
      </c>
      <c r="AK598" s="185"/>
      <c r="AL598" s="259" t="str">
        <f t="shared" si="165"/>
        <v/>
      </c>
      <c r="AM598" s="132" t="str">
        <f t="shared" si="173"/>
        <v/>
      </c>
      <c r="AN598" s="132" t="str">
        <f t="shared" si="166"/>
        <v/>
      </c>
      <c r="AO598" s="132" t="str">
        <f t="shared" si="167"/>
        <v/>
      </c>
      <c r="AP598" s="132" t="str">
        <f t="shared" si="168"/>
        <v/>
      </c>
      <c r="AQ598" s="132" t="str">
        <f t="shared" si="169"/>
        <v/>
      </c>
      <c r="AR598" s="135" t="str">
        <f t="shared" si="171"/>
        <v/>
      </c>
      <c r="AS598" s="135" t="str">
        <f t="shared" si="172"/>
        <v/>
      </c>
      <c r="AT598" s="135" t="str">
        <f t="shared" si="170"/>
        <v/>
      </c>
    </row>
    <row r="599" spans="1:46" s="260" customFormat="1" ht="13">
      <c r="A599" s="185" t="str">
        <f t="shared" si="157"/>
        <v/>
      </c>
      <c r="B599" s="258" t="str">
        <f t="shared" si="158"/>
        <v/>
      </c>
      <c r="C599" s="259"/>
      <c r="D599" s="185">
        <v>565</v>
      </c>
      <c r="E599" s="185" t="str">
        <f t="shared" si="159"/>
        <v/>
      </c>
      <c r="F599" s="6"/>
      <c r="G599" s="6"/>
      <c r="H599" s="6"/>
      <c r="I599" s="6"/>
      <c r="J599" s="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185" t="str">
        <f t="shared" si="174"/>
        <v/>
      </c>
      <c r="W599" s="8"/>
      <c r="X599" s="6"/>
      <c r="Y599" s="336"/>
      <c r="Z599" s="6"/>
      <c r="AA599" s="6"/>
      <c r="AB599" s="6"/>
      <c r="AC599" s="261" t="str">
        <f t="shared" si="160"/>
        <v/>
      </c>
      <c r="AD599" s="28" t="str">
        <f t="shared" si="161"/>
        <v/>
      </c>
      <c r="AE599" s="26" t="str">
        <f>UPPER(IF($U599="","",IF(COUNTIF($AE$34:$AE598,$U599)&lt;1,$U599,"")))</f>
        <v/>
      </c>
      <c r="AF599" s="133" t="str">
        <f t="shared" si="162"/>
        <v/>
      </c>
      <c r="AG599" s="269"/>
      <c r="AH599" s="263" t="str">
        <f t="shared" si="163"/>
        <v/>
      </c>
      <c r="AI599" s="262" t="str">
        <f t="shared" si="164"/>
        <v/>
      </c>
      <c r="AK599" s="185"/>
      <c r="AL599" s="259" t="str">
        <f t="shared" si="165"/>
        <v/>
      </c>
      <c r="AM599" s="132" t="str">
        <f t="shared" si="173"/>
        <v/>
      </c>
      <c r="AN599" s="132" t="str">
        <f t="shared" si="166"/>
        <v/>
      </c>
      <c r="AO599" s="132" t="str">
        <f t="shared" si="167"/>
        <v/>
      </c>
      <c r="AP599" s="132" t="str">
        <f t="shared" si="168"/>
        <v/>
      </c>
      <c r="AQ599" s="132" t="str">
        <f t="shared" si="169"/>
        <v/>
      </c>
      <c r="AR599" s="135" t="str">
        <f t="shared" si="171"/>
        <v/>
      </c>
      <c r="AS599" s="135" t="str">
        <f t="shared" si="172"/>
        <v/>
      </c>
      <c r="AT599" s="135" t="str">
        <f t="shared" si="170"/>
        <v/>
      </c>
    </row>
    <row r="600" spans="1:46" s="260" customFormat="1" ht="13">
      <c r="A600" s="185" t="str">
        <f t="shared" si="157"/>
        <v/>
      </c>
      <c r="B600" s="258" t="str">
        <f t="shared" si="158"/>
        <v/>
      </c>
      <c r="C600" s="259"/>
      <c r="D600" s="185">
        <v>566</v>
      </c>
      <c r="E600" s="185" t="str">
        <f t="shared" si="159"/>
        <v/>
      </c>
      <c r="F600" s="6"/>
      <c r="G600" s="6"/>
      <c r="H600" s="6"/>
      <c r="I600" s="6"/>
      <c r="J600" s="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185" t="str">
        <f t="shared" si="174"/>
        <v/>
      </c>
      <c r="W600" s="8"/>
      <c r="X600" s="6"/>
      <c r="Y600" s="336"/>
      <c r="Z600" s="6"/>
      <c r="AA600" s="6"/>
      <c r="AB600" s="6"/>
      <c r="AC600" s="261" t="str">
        <f t="shared" si="160"/>
        <v/>
      </c>
      <c r="AD600" s="28" t="str">
        <f t="shared" si="161"/>
        <v/>
      </c>
      <c r="AE600" s="26" t="str">
        <f>UPPER(IF($U600="","",IF(COUNTIF($AE$34:$AE599,$U600)&lt;1,$U600,"")))</f>
        <v/>
      </c>
      <c r="AF600" s="133" t="str">
        <f t="shared" si="162"/>
        <v/>
      </c>
      <c r="AG600" s="269"/>
      <c r="AH600" s="263" t="str">
        <f t="shared" si="163"/>
        <v/>
      </c>
      <c r="AI600" s="262" t="str">
        <f t="shared" si="164"/>
        <v/>
      </c>
      <c r="AK600" s="185"/>
      <c r="AL600" s="259" t="str">
        <f t="shared" si="165"/>
        <v/>
      </c>
      <c r="AM600" s="132" t="str">
        <f t="shared" si="173"/>
        <v/>
      </c>
      <c r="AN600" s="132" t="str">
        <f t="shared" si="166"/>
        <v/>
      </c>
      <c r="AO600" s="132" t="str">
        <f t="shared" si="167"/>
        <v/>
      </c>
      <c r="AP600" s="132" t="str">
        <f t="shared" si="168"/>
        <v/>
      </c>
      <c r="AQ600" s="132" t="str">
        <f t="shared" si="169"/>
        <v/>
      </c>
      <c r="AR600" s="135" t="str">
        <f t="shared" si="171"/>
        <v/>
      </c>
      <c r="AS600" s="135" t="str">
        <f t="shared" si="172"/>
        <v/>
      </c>
      <c r="AT600" s="135" t="str">
        <f t="shared" si="170"/>
        <v/>
      </c>
    </row>
    <row r="601" spans="1:46" s="260" customFormat="1" ht="13">
      <c r="A601" s="185" t="str">
        <f t="shared" si="157"/>
        <v/>
      </c>
      <c r="B601" s="258" t="str">
        <f t="shared" si="158"/>
        <v/>
      </c>
      <c r="C601" s="259"/>
      <c r="D601" s="185">
        <v>567</v>
      </c>
      <c r="E601" s="185" t="str">
        <f t="shared" si="159"/>
        <v/>
      </c>
      <c r="F601" s="6"/>
      <c r="G601" s="6"/>
      <c r="H601" s="6"/>
      <c r="I601" s="6"/>
      <c r="J601" s="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185" t="str">
        <f t="shared" si="174"/>
        <v/>
      </c>
      <c r="W601" s="8"/>
      <c r="X601" s="6"/>
      <c r="Y601" s="336"/>
      <c r="Z601" s="6"/>
      <c r="AA601" s="6"/>
      <c r="AB601" s="6"/>
      <c r="AC601" s="261" t="str">
        <f t="shared" si="160"/>
        <v/>
      </c>
      <c r="AD601" s="28" t="str">
        <f t="shared" si="161"/>
        <v/>
      </c>
      <c r="AE601" s="26" t="str">
        <f>UPPER(IF($U601="","",IF(COUNTIF($AE$34:$AE600,$U601)&lt;1,$U601,"")))</f>
        <v/>
      </c>
      <c r="AF601" s="133" t="str">
        <f t="shared" si="162"/>
        <v/>
      </c>
      <c r="AG601" s="269"/>
      <c r="AH601" s="263" t="str">
        <f t="shared" si="163"/>
        <v/>
      </c>
      <c r="AI601" s="262" t="str">
        <f t="shared" si="164"/>
        <v/>
      </c>
      <c r="AK601" s="185"/>
      <c r="AL601" s="259" t="str">
        <f t="shared" si="165"/>
        <v/>
      </c>
      <c r="AM601" s="132" t="str">
        <f t="shared" si="173"/>
        <v/>
      </c>
      <c r="AN601" s="132" t="str">
        <f t="shared" si="166"/>
        <v/>
      </c>
      <c r="AO601" s="132" t="str">
        <f t="shared" si="167"/>
        <v/>
      </c>
      <c r="AP601" s="132" t="str">
        <f t="shared" si="168"/>
        <v/>
      </c>
      <c r="AQ601" s="132" t="str">
        <f t="shared" si="169"/>
        <v/>
      </c>
      <c r="AR601" s="135" t="str">
        <f t="shared" si="171"/>
        <v/>
      </c>
      <c r="AS601" s="135" t="str">
        <f t="shared" si="172"/>
        <v/>
      </c>
      <c r="AT601" s="135" t="str">
        <f t="shared" si="170"/>
        <v/>
      </c>
    </row>
    <row r="602" spans="1:46" s="260" customFormat="1" ht="13">
      <c r="A602" s="185" t="str">
        <f t="shared" si="157"/>
        <v/>
      </c>
      <c r="B602" s="258" t="str">
        <f t="shared" si="158"/>
        <v/>
      </c>
      <c r="C602" s="259"/>
      <c r="D602" s="185">
        <v>568</v>
      </c>
      <c r="E602" s="185" t="str">
        <f t="shared" si="159"/>
        <v/>
      </c>
      <c r="F602" s="6"/>
      <c r="G602" s="6"/>
      <c r="H602" s="6"/>
      <c r="I602" s="6"/>
      <c r="J602" s="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185" t="str">
        <f t="shared" si="174"/>
        <v/>
      </c>
      <c r="W602" s="8"/>
      <c r="X602" s="6"/>
      <c r="Y602" s="336"/>
      <c r="Z602" s="6"/>
      <c r="AA602" s="6"/>
      <c r="AB602" s="6"/>
      <c r="AC602" s="261" t="str">
        <f t="shared" si="160"/>
        <v/>
      </c>
      <c r="AD602" s="28" t="str">
        <f t="shared" si="161"/>
        <v/>
      </c>
      <c r="AE602" s="26" t="str">
        <f>UPPER(IF($U602="","",IF(COUNTIF($AE$34:$AE601,$U602)&lt;1,$U602,"")))</f>
        <v/>
      </c>
      <c r="AF602" s="133" t="str">
        <f t="shared" si="162"/>
        <v/>
      </c>
      <c r="AG602" s="269"/>
      <c r="AH602" s="263" t="str">
        <f t="shared" si="163"/>
        <v/>
      </c>
      <c r="AI602" s="262" t="str">
        <f t="shared" si="164"/>
        <v/>
      </c>
      <c r="AK602" s="185"/>
      <c r="AL602" s="259" t="str">
        <f t="shared" si="165"/>
        <v/>
      </c>
      <c r="AM602" s="132" t="str">
        <f t="shared" si="173"/>
        <v/>
      </c>
      <c r="AN602" s="132" t="str">
        <f t="shared" si="166"/>
        <v/>
      </c>
      <c r="AO602" s="132" t="str">
        <f t="shared" si="167"/>
        <v/>
      </c>
      <c r="AP602" s="132" t="str">
        <f t="shared" si="168"/>
        <v/>
      </c>
      <c r="AQ602" s="132" t="str">
        <f t="shared" si="169"/>
        <v/>
      </c>
      <c r="AR602" s="135" t="str">
        <f t="shared" si="171"/>
        <v/>
      </c>
      <c r="AS602" s="135" t="str">
        <f t="shared" si="172"/>
        <v/>
      </c>
      <c r="AT602" s="135" t="str">
        <f t="shared" si="170"/>
        <v/>
      </c>
    </row>
    <row r="603" spans="1:46" s="260" customFormat="1" ht="13">
      <c r="A603" s="185" t="str">
        <f t="shared" si="157"/>
        <v/>
      </c>
      <c r="B603" s="258" t="str">
        <f t="shared" si="158"/>
        <v/>
      </c>
      <c r="C603" s="259"/>
      <c r="D603" s="185">
        <v>569</v>
      </c>
      <c r="E603" s="185" t="str">
        <f t="shared" si="159"/>
        <v/>
      </c>
      <c r="F603" s="6"/>
      <c r="G603" s="6"/>
      <c r="H603" s="6"/>
      <c r="I603" s="6"/>
      <c r="J603" s="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185" t="str">
        <f t="shared" si="174"/>
        <v/>
      </c>
      <c r="W603" s="8"/>
      <c r="X603" s="6"/>
      <c r="Y603" s="336"/>
      <c r="Z603" s="6"/>
      <c r="AA603" s="6"/>
      <c r="AB603" s="6"/>
      <c r="AC603" s="261" t="str">
        <f t="shared" si="160"/>
        <v/>
      </c>
      <c r="AD603" s="28" t="str">
        <f t="shared" si="161"/>
        <v/>
      </c>
      <c r="AE603" s="26" t="str">
        <f>UPPER(IF($U603="","",IF(COUNTIF($AE$34:$AE602,$U603)&lt;1,$U603,"")))</f>
        <v/>
      </c>
      <c r="AF603" s="133" t="str">
        <f t="shared" si="162"/>
        <v/>
      </c>
      <c r="AG603" s="269"/>
      <c r="AH603" s="263" t="str">
        <f t="shared" si="163"/>
        <v/>
      </c>
      <c r="AI603" s="262" t="str">
        <f t="shared" si="164"/>
        <v/>
      </c>
      <c r="AK603" s="185"/>
      <c r="AL603" s="259" t="str">
        <f t="shared" si="165"/>
        <v/>
      </c>
      <c r="AM603" s="132" t="str">
        <f t="shared" si="173"/>
        <v/>
      </c>
      <c r="AN603" s="132" t="str">
        <f t="shared" si="166"/>
        <v/>
      </c>
      <c r="AO603" s="132" t="str">
        <f t="shared" si="167"/>
        <v/>
      </c>
      <c r="AP603" s="132" t="str">
        <f t="shared" si="168"/>
        <v/>
      </c>
      <c r="AQ603" s="132" t="str">
        <f t="shared" si="169"/>
        <v/>
      </c>
      <c r="AR603" s="135" t="str">
        <f t="shared" si="171"/>
        <v/>
      </c>
      <c r="AS603" s="135" t="str">
        <f t="shared" si="172"/>
        <v/>
      </c>
      <c r="AT603" s="135" t="str">
        <f t="shared" si="170"/>
        <v/>
      </c>
    </row>
    <row r="604" spans="1:46" s="260" customFormat="1" ht="13">
      <c r="A604" s="185" t="str">
        <f t="shared" si="157"/>
        <v/>
      </c>
      <c r="B604" s="258" t="str">
        <f t="shared" si="158"/>
        <v/>
      </c>
      <c r="C604" s="259"/>
      <c r="D604" s="185">
        <v>570</v>
      </c>
      <c r="E604" s="185" t="str">
        <f t="shared" si="159"/>
        <v/>
      </c>
      <c r="F604" s="6"/>
      <c r="G604" s="6"/>
      <c r="H604" s="6"/>
      <c r="I604" s="6"/>
      <c r="J604" s="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185" t="str">
        <f t="shared" si="174"/>
        <v/>
      </c>
      <c r="W604" s="8"/>
      <c r="X604" s="6"/>
      <c r="Y604" s="336"/>
      <c r="Z604" s="6"/>
      <c r="AA604" s="6"/>
      <c r="AB604" s="6"/>
      <c r="AC604" s="261" t="str">
        <f t="shared" si="160"/>
        <v/>
      </c>
      <c r="AD604" s="28" t="str">
        <f t="shared" si="161"/>
        <v/>
      </c>
      <c r="AE604" s="26" t="str">
        <f>UPPER(IF($U604="","",IF(COUNTIF($AE$34:$AE603,$U604)&lt;1,$U604,"")))</f>
        <v/>
      </c>
      <c r="AF604" s="133" t="str">
        <f t="shared" si="162"/>
        <v/>
      </c>
      <c r="AG604" s="269"/>
      <c r="AH604" s="263" t="str">
        <f t="shared" si="163"/>
        <v/>
      </c>
      <c r="AI604" s="262" t="str">
        <f t="shared" si="164"/>
        <v/>
      </c>
      <c r="AK604" s="185"/>
      <c r="AL604" s="259" t="str">
        <f t="shared" si="165"/>
        <v/>
      </c>
      <c r="AM604" s="132" t="str">
        <f t="shared" si="173"/>
        <v/>
      </c>
      <c r="AN604" s="132" t="str">
        <f t="shared" si="166"/>
        <v/>
      </c>
      <c r="AO604" s="132" t="str">
        <f t="shared" si="167"/>
        <v/>
      </c>
      <c r="AP604" s="132" t="str">
        <f t="shared" si="168"/>
        <v/>
      </c>
      <c r="AQ604" s="132" t="str">
        <f t="shared" si="169"/>
        <v/>
      </c>
      <c r="AR604" s="135" t="str">
        <f t="shared" si="171"/>
        <v/>
      </c>
      <c r="AS604" s="135" t="str">
        <f t="shared" si="172"/>
        <v/>
      </c>
      <c r="AT604" s="135" t="str">
        <f t="shared" si="170"/>
        <v/>
      </c>
    </row>
    <row r="605" spans="1:46" s="260" customFormat="1" ht="13">
      <c r="A605" s="185" t="str">
        <f t="shared" si="157"/>
        <v/>
      </c>
      <c r="B605" s="258" t="str">
        <f t="shared" si="158"/>
        <v/>
      </c>
      <c r="C605" s="259"/>
      <c r="D605" s="185">
        <v>571</v>
      </c>
      <c r="E605" s="185" t="str">
        <f t="shared" si="159"/>
        <v/>
      </c>
      <c r="F605" s="6"/>
      <c r="G605" s="6"/>
      <c r="H605" s="6"/>
      <c r="I605" s="6"/>
      <c r="J605" s="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185" t="str">
        <f t="shared" si="174"/>
        <v/>
      </c>
      <c r="W605" s="8"/>
      <c r="X605" s="6"/>
      <c r="Y605" s="336"/>
      <c r="Z605" s="6"/>
      <c r="AA605" s="6"/>
      <c r="AB605" s="6"/>
      <c r="AC605" s="261" t="str">
        <f t="shared" si="160"/>
        <v/>
      </c>
      <c r="AD605" s="28" t="str">
        <f t="shared" si="161"/>
        <v/>
      </c>
      <c r="AE605" s="26" t="str">
        <f>UPPER(IF($U605="","",IF(COUNTIF($AE$34:$AE604,$U605)&lt;1,$U605,"")))</f>
        <v/>
      </c>
      <c r="AF605" s="133" t="str">
        <f t="shared" si="162"/>
        <v/>
      </c>
      <c r="AG605" s="269"/>
      <c r="AH605" s="263" t="str">
        <f t="shared" si="163"/>
        <v/>
      </c>
      <c r="AI605" s="262" t="str">
        <f t="shared" si="164"/>
        <v/>
      </c>
      <c r="AK605" s="185"/>
      <c r="AL605" s="259" t="str">
        <f t="shared" si="165"/>
        <v/>
      </c>
      <c r="AM605" s="132" t="str">
        <f t="shared" si="173"/>
        <v/>
      </c>
      <c r="AN605" s="132" t="str">
        <f t="shared" si="166"/>
        <v/>
      </c>
      <c r="AO605" s="132" t="str">
        <f t="shared" si="167"/>
        <v/>
      </c>
      <c r="AP605" s="132" t="str">
        <f t="shared" si="168"/>
        <v/>
      </c>
      <c r="AQ605" s="132" t="str">
        <f t="shared" si="169"/>
        <v/>
      </c>
      <c r="AR605" s="135" t="str">
        <f t="shared" si="171"/>
        <v/>
      </c>
      <c r="AS605" s="135" t="str">
        <f t="shared" si="172"/>
        <v/>
      </c>
      <c r="AT605" s="135" t="str">
        <f t="shared" si="170"/>
        <v/>
      </c>
    </row>
    <row r="606" spans="1:46" s="260" customFormat="1" ht="13">
      <c r="A606" s="185" t="str">
        <f t="shared" si="157"/>
        <v/>
      </c>
      <c r="B606" s="258" t="str">
        <f t="shared" si="158"/>
        <v/>
      </c>
      <c r="C606" s="259"/>
      <c r="D606" s="185">
        <v>572</v>
      </c>
      <c r="E606" s="185" t="str">
        <f t="shared" si="159"/>
        <v/>
      </c>
      <c r="F606" s="6"/>
      <c r="G606" s="6"/>
      <c r="H606" s="6"/>
      <c r="I606" s="6"/>
      <c r="J606" s="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185" t="str">
        <f t="shared" si="174"/>
        <v/>
      </c>
      <c r="W606" s="8"/>
      <c r="X606" s="6"/>
      <c r="Y606" s="336"/>
      <c r="Z606" s="6"/>
      <c r="AA606" s="6"/>
      <c r="AB606" s="6"/>
      <c r="AC606" s="261" t="str">
        <f t="shared" si="160"/>
        <v/>
      </c>
      <c r="AD606" s="28" t="str">
        <f t="shared" si="161"/>
        <v/>
      </c>
      <c r="AE606" s="26" t="str">
        <f>UPPER(IF($U606="","",IF(COUNTIF($AE$34:$AE605,$U606)&lt;1,$U606,"")))</f>
        <v/>
      </c>
      <c r="AF606" s="133" t="str">
        <f t="shared" si="162"/>
        <v/>
      </c>
      <c r="AG606" s="269"/>
      <c r="AH606" s="263" t="str">
        <f t="shared" si="163"/>
        <v/>
      </c>
      <c r="AI606" s="262" t="str">
        <f t="shared" si="164"/>
        <v/>
      </c>
      <c r="AK606" s="185"/>
      <c r="AL606" s="259" t="str">
        <f t="shared" si="165"/>
        <v/>
      </c>
      <c r="AM606" s="132" t="str">
        <f t="shared" si="173"/>
        <v/>
      </c>
      <c r="AN606" s="132" t="str">
        <f t="shared" si="166"/>
        <v/>
      </c>
      <c r="AO606" s="132" t="str">
        <f t="shared" si="167"/>
        <v/>
      </c>
      <c r="AP606" s="132" t="str">
        <f t="shared" si="168"/>
        <v/>
      </c>
      <c r="AQ606" s="132" t="str">
        <f t="shared" si="169"/>
        <v/>
      </c>
      <c r="AR606" s="135" t="str">
        <f t="shared" si="171"/>
        <v/>
      </c>
      <c r="AS606" s="135" t="str">
        <f t="shared" si="172"/>
        <v/>
      </c>
      <c r="AT606" s="135" t="str">
        <f t="shared" si="170"/>
        <v/>
      </c>
    </row>
    <row r="607" spans="1:46" s="260" customFormat="1" ht="13">
      <c r="A607" s="185" t="str">
        <f t="shared" si="157"/>
        <v/>
      </c>
      <c r="B607" s="258" t="str">
        <f t="shared" si="158"/>
        <v/>
      </c>
      <c r="C607" s="259"/>
      <c r="D607" s="185">
        <v>573</v>
      </c>
      <c r="E607" s="185" t="str">
        <f t="shared" si="159"/>
        <v/>
      </c>
      <c r="F607" s="6"/>
      <c r="G607" s="6"/>
      <c r="H607" s="6"/>
      <c r="I607" s="6"/>
      <c r="J607" s="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185" t="str">
        <f t="shared" si="174"/>
        <v/>
      </c>
      <c r="W607" s="8"/>
      <c r="X607" s="6"/>
      <c r="Y607" s="336"/>
      <c r="Z607" s="6"/>
      <c r="AA607" s="6"/>
      <c r="AB607" s="6"/>
      <c r="AC607" s="261" t="str">
        <f t="shared" si="160"/>
        <v/>
      </c>
      <c r="AD607" s="28" t="str">
        <f t="shared" si="161"/>
        <v/>
      </c>
      <c r="AE607" s="26" t="str">
        <f>UPPER(IF($U607="","",IF(COUNTIF($AE$34:$AE606,$U607)&lt;1,$U607,"")))</f>
        <v/>
      </c>
      <c r="AF607" s="133" t="str">
        <f t="shared" si="162"/>
        <v/>
      </c>
      <c r="AG607" s="269"/>
      <c r="AH607" s="263" t="str">
        <f t="shared" si="163"/>
        <v/>
      </c>
      <c r="AI607" s="262" t="str">
        <f t="shared" si="164"/>
        <v/>
      </c>
      <c r="AK607" s="185"/>
      <c r="AL607" s="259" t="str">
        <f t="shared" si="165"/>
        <v/>
      </c>
      <c r="AM607" s="132" t="str">
        <f t="shared" si="173"/>
        <v/>
      </c>
      <c r="AN607" s="132" t="str">
        <f t="shared" si="166"/>
        <v/>
      </c>
      <c r="AO607" s="132" t="str">
        <f t="shared" si="167"/>
        <v/>
      </c>
      <c r="AP607" s="132" t="str">
        <f t="shared" si="168"/>
        <v/>
      </c>
      <c r="AQ607" s="132" t="str">
        <f t="shared" si="169"/>
        <v/>
      </c>
      <c r="AR607" s="135" t="str">
        <f t="shared" si="171"/>
        <v/>
      </c>
      <c r="AS607" s="135" t="str">
        <f t="shared" si="172"/>
        <v/>
      </c>
      <c r="AT607" s="135" t="str">
        <f t="shared" si="170"/>
        <v/>
      </c>
    </row>
    <row r="608" spans="1:46" s="260" customFormat="1" ht="13">
      <c r="A608" s="185" t="str">
        <f t="shared" si="157"/>
        <v/>
      </c>
      <c r="B608" s="258" t="str">
        <f t="shared" si="158"/>
        <v/>
      </c>
      <c r="C608" s="259"/>
      <c r="D608" s="185">
        <v>574</v>
      </c>
      <c r="E608" s="185" t="str">
        <f t="shared" si="159"/>
        <v/>
      </c>
      <c r="F608" s="6"/>
      <c r="G608" s="6"/>
      <c r="H608" s="6"/>
      <c r="I608" s="6"/>
      <c r="J608" s="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185" t="str">
        <f t="shared" si="174"/>
        <v/>
      </c>
      <c r="W608" s="8"/>
      <c r="X608" s="6"/>
      <c r="Y608" s="336"/>
      <c r="Z608" s="6"/>
      <c r="AA608" s="6"/>
      <c r="AB608" s="6"/>
      <c r="AC608" s="261" t="str">
        <f t="shared" si="160"/>
        <v/>
      </c>
      <c r="AD608" s="28" t="str">
        <f t="shared" si="161"/>
        <v/>
      </c>
      <c r="AE608" s="26" t="str">
        <f>UPPER(IF($U608="","",IF(COUNTIF($AE$34:$AE607,$U608)&lt;1,$U608,"")))</f>
        <v/>
      </c>
      <c r="AF608" s="133" t="str">
        <f t="shared" si="162"/>
        <v/>
      </c>
      <c r="AG608" s="269"/>
      <c r="AH608" s="263" t="str">
        <f t="shared" si="163"/>
        <v/>
      </c>
      <c r="AI608" s="262" t="str">
        <f t="shared" si="164"/>
        <v/>
      </c>
      <c r="AK608" s="185"/>
      <c r="AL608" s="259" t="str">
        <f t="shared" si="165"/>
        <v/>
      </c>
      <c r="AM608" s="132" t="str">
        <f t="shared" si="173"/>
        <v/>
      </c>
      <c r="AN608" s="132" t="str">
        <f t="shared" si="166"/>
        <v/>
      </c>
      <c r="AO608" s="132" t="str">
        <f t="shared" si="167"/>
        <v/>
      </c>
      <c r="AP608" s="132" t="str">
        <f t="shared" si="168"/>
        <v/>
      </c>
      <c r="AQ608" s="132" t="str">
        <f t="shared" si="169"/>
        <v/>
      </c>
      <c r="AR608" s="135" t="str">
        <f t="shared" si="171"/>
        <v/>
      </c>
      <c r="AS608" s="135" t="str">
        <f t="shared" si="172"/>
        <v/>
      </c>
      <c r="AT608" s="135" t="str">
        <f t="shared" si="170"/>
        <v/>
      </c>
    </row>
    <row r="609" spans="1:46" s="260" customFormat="1" ht="13">
      <c r="A609" s="185" t="str">
        <f t="shared" si="157"/>
        <v/>
      </c>
      <c r="B609" s="258" t="str">
        <f t="shared" si="158"/>
        <v/>
      </c>
      <c r="C609" s="259"/>
      <c r="D609" s="185">
        <v>575</v>
      </c>
      <c r="E609" s="185" t="str">
        <f t="shared" si="159"/>
        <v/>
      </c>
      <c r="F609" s="6"/>
      <c r="G609" s="6"/>
      <c r="H609" s="6"/>
      <c r="I609" s="6"/>
      <c r="J609" s="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185" t="str">
        <f t="shared" si="174"/>
        <v/>
      </c>
      <c r="W609" s="8"/>
      <c r="X609" s="6"/>
      <c r="Y609" s="336"/>
      <c r="Z609" s="6"/>
      <c r="AA609" s="6"/>
      <c r="AB609" s="6"/>
      <c r="AC609" s="261" t="str">
        <f t="shared" si="160"/>
        <v/>
      </c>
      <c r="AD609" s="28" t="str">
        <f t="shared" si="161"/>
        <v/>
      </c>
      <c r="AE609" s="26" t="str">
        <f>UPPER(IF($U609="","",IF(COUNTIF($AE$34:$AE608,$U609)&lt;1,$U609,"")))</f>
        <v/>
      </c>
      <c r="AF609" s="133" t="str">
        <f t="shared" si="162"/>
        <v/>
      </c>
      <c r="AG609" s="269"/>
      <c r="AH609" s="263" t="str">
        <f t="shared" si="163"/>
        <v/>
      </c>
      <c r="AI609" s="262" t="str">
        <f t="shared" si="164"/>
        <v/>
      </c>
      <c r="AK609" s="185"/>
      <c r="AL609" s="259" t="str">
        <f t="shared" si="165"/>
        <v/>
      </c>
      <c r="AM609" s="132" t="str">
        <f t="shared" si="173"/>
        <v/>
      </c>
      <c r="AN609" s="132" t="str">
        <f t="shared" si="166"/>
        <v/>
      </c>
      <c r="AO609" s="132" t="str">
        <f t="shared" si="167"/>
        <v/>
      </c>
      <c r="AP609" s="132" t="str">
        <f t="shared" si="168"/>
        <v/>
      </c>
      <c r="AQ609" s="132" t="str">
        <f t="shared" si="169"/>
        <v/>
      </c>
      <c r="AR609" s="135" t="str">
        <f t="shared" si="171"/>
        <v/>
      </c>
      <c r="AS609" s="135" t="str">
        <f t="shared" si="172"/>
        <v/>
      </c>
      <c r="AT609" s="135" t="str">
        <f t="shared" si="170"/>
        <v/>
      </c>
    </row>
    <row r="610" spans="1:46" s="260" customFormat="1" ht="13">
      <c r="A610" s="185" t="str">
        <f t="shared" si="157"/>
        <v/>
      </c>
      <c r="B610" s="258" t="str">
        <f t="shared" si="158"/>
        <v/>
      </c>
      <c r="C610" s="259"/>
      <c r="D610" s="185">
        <v>576</v>
      </c>
      <c r="E610" s="185" t="str">
        <f t="shared" si="159"/>
        <v/>
      </c>
      <c r="F610" s="6"/>
      <c r="G610" s="6"/>
      <c r="H610" s="6"/>
      <c r="I610" s="6"/>
      <c r="J610" s="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185" t="str">
        <f t="shared" si="174"/>
        <v/>
      </c>
      <c r="W610" s="8"/>
      <c r="X610" s="6"/>
      <c r="Y610" s="336"/>
      <c r="Z610" s="6"/>
      <c r="AA610" s="6"/>
      <c r="AB610" s="6"/>
      <c r="AC610" s="261" t="str">
        <f t="shared" si="160"/>
        <v/>
      </c>
      <c r="AD610" s="28" t="str">
        <f t="shared" si="161"/>
        <v/>
      </c>
      <c r="AE610" s="26" t="str">
        <f>UPPER(IF($U610="","",IF(COUNTIF($AE$34:$AE609,$U610)&lt;1,$U610,"")))</f>
        <v/>
      </c>
      <c r="AF610" s="133" t="str">
        <f t="shared" si="162"/>
        <v/>
      </c>
      <c r="AG610" s="269"/>
      <c r="AH610" s="263" t="str">
        <f t="shared" si="163"/>
        <v/>
      </c>
      <c r="AI610" s="262" t="str">
        <f t="shared" si="164"/>
        <v/>
      </c>
      <c r="AK610" s="185"/>
      <c r="AL610" s="259" t="str">
        <f t="shared" si="165"/>
        <v/>
      </c>
      <c r="AM610" s="132" t="str">
        <f t="shared" si="173"/>
        <v/>
      </c>
      <c r="AN610" s="132" t="str">
        <f t="shared" si="166"/>
        <v/>
      </c>
      <c r="AO610" s="132" t="str">
        <f t="shared" si="167"/>
        <v/>
      </c>
      <c r="AP610" s="132" t="str">
        <f t="shared" si="168"/>
        <v/>
      </c>
      <c r="AQ610" s="132" t="str">
        <f t="shared" si="169"/>
        <v/>
      </c>
      <c r="AR610" s="135" t="str">
        <f t="shared" si="171"/>
        <v/>
      </c>
      <c r="AS610" s="135" t="str">
        <f t="shared" si="172"/>
        <v/>
      </c>
      <c r="AT610" s="135" t="str">
        <f t="shared" si="170"/>
        <v/>
      </c>
    </row>
    <row r="611" spans="1:46" s="260" customFormat="1" ht="13">
      <c r="A611" s="185" t="str">
        <f t="shared" ref="A611:A634" si="175">E611</f>
        <v/>
      </c>
      <c r="B611" s="258" t="str">
        <f t="shared" ref="B611:B674" si="176">IF(G611="","",IF(C611="","X",A611&amp;TEXT(C611,"000")))</f>
        <v/>
      </c>
      <c r="C611" s="259"/>
      <c r="D611" s="185">
        <v>577</v>
      </c>
      <c r="E611" s="185" t="str">
        <f t="shared" ref="E611:E674" si="177">IF($H611="M",VLOOKUP($I611,$D$4:$F$9,2,0),IF(H611="F",VLOOKUP($I611,$D$4:$F$9,3,0),IF($H611="","")))</f>
        <v/>
      </c>
      <c r="F611" s="6"/>
      <c r="G611" s="6"/>
      <c r="H611" s="6"/>
      <c r="I611" s="6"/>
      <c r="J611" s="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185" t="str">
        <f t="shared" si="174"/>
        <v/>
      </c>
      <c r="W611" s="8"/>
      <c r="X611" s="6"/>
      <c r="Y611" s="336"/>
      <c r="Z611" s="6"/>
      <c r="AA611" s="6"/>
      <c r="AB611" s="6"/>
      <c r="AC611" s="261" t="str">
        <f t="shared" ref="AC611:AC674" si="178">IF(I611="","",IF(COUNTA(K611:S611)&gt;3,"限報三項個人項目",IF(COUNTA(K611:S611)=0,"最少填報一個人項目",IF(COUNTA(X611)=1,COUNTA(K611:S611)*($AC$31+$AC$32)+$AC$30,IF(COUNTA(X611)=0,COUNTA(K611:S611)*$AC$31+$AC$30,"Error")))))</f>
        <v/>
      </c>
      <c r="AD611" s="28" t="str">
        <f t="shared" ref="AD611:AD674" si="179">IF(AE611="","",$AD$31)</f>
        <v/>
      </c>
      <c r="AE611" s="26" t="str">
        <f>UPPER(IF($U611="","",IF(COUNTIF($AE$34:$AE610,$U611)&lt;1,$U611,"")))</f>
        <v/>
      </c>
      <c r="AF611" s="133" t="str">
        <f t="shared" ref="AF611:AF674" si="180">IF(E611="","",IF(W611="",SUM(AC611:AD611)+AG611,SUM(AC611:AD611)+AG611+$W$34))</f>
        <v/>
      </c>
      <c r="AG611" s="269"/>
      <c r="AH611" s="263" t="str">
        <f t="shared" ref="AH611:AH674" si="181">AF611</f>
        <v/>
      </c>
      <c r="AI611" s="262" t="str">
        <f t="shared" ref="AI611:AI634" si="182">IF(AF611="","",IF(AH611-AF611=0,"",AH611-AF611))</f>
        <v/>
      </c>
      <c r="AK611" s="185"/>
      <c r="AL611" s="259" t="str">
        <f t="shared" ref="AL611:AL634" si="183">B611</f>
        <v/>
      </c>
      <c r="AM611" s="132" t="str">
        <f t="shared" si="173"/>
        <v/>
      </c>
      <c r="AN611" s="132" t="str">
        <f t="shared" ref="AN611:AN634" si="184">SUBSTITUTE(F611," ","")</f>
        <v/>
      </c>
      <c r="AO611" s="132" t="str">
        <f t="shared" ref="AO611:AO634" si="185">UPPER(TRIM($G611))</f>
        <v/>
      </c>
      <c r="AP611" s="132" t="str">
        <f t="shared" ref="AP611:AP634" si="186">UPPER(TRIM(CONCATENATE(K611&amp;" ",L611&amp;" ",M611&amp;" ",N611&amp;" ",O611&amp;" ",P611&amp;" ",Q611&amp;" ",R611&amp;" ",S611&amp;" ",T611)))</f>
        <v/>
      </c>
      <c r="AQ611" s="132" t="str">
        <f t="shared" ref="AQ611:AQ634" si="187">IF($U611="","",$U611)</f>
        <v/>
      </c>
      <c r="AR611" s="135" t="str">
        <f t="shared" si="171"/>
        <v/>
      </c>
      <c r="AS611" s="135" t="str">
        <f t="shared" si="172"/>
        <v/>
      </c>
      <c r="AT611" s="135" t="str">
        <f t="shared" ref="AT611:AT634" si="188">IF(AJ611="","",UPPER(AJ611))</f>
        <v/>
      </c>
    </row>
    <row r="612" spans="1:46" s="260" customFormat="1" ht="13">
      <c r="A612" s="185" t="str">
        <f t="shared" si="175"/>
        <v/>
      </c>
      <c r="B612" s="258" t="str">
        <f t="shared" si="176"/>
        <v/>
      </c>
      <c r="C612" s="259"/>
      <c r="D612" s="185">
        <v>578</v>
      </c>
      <c r="E612" s="185" t="str">
        <f t="shared" si="177"/>
        <v/>
      </c>
      <c r="F612" s="6"/>
      <c r="G612" s="6"/>
      <c r="H612" s="6"/>
      <c r="I612" s="6"/>
      <c r="J612" s="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185" t="str">
        <f t="shared" si="174"/>
        <v/>
      </c>
      <c r="W612" s="8"/>
      <c r="X612" s="6"/>
      <c r="Y612" s="336"/>
      <c r="Z612" s="6"/>
      <c r="AA612" s="6"/>
      <c r="AB612" s="6"/>
      <c r="AC612" s="261" t="str">
        <f t="shared" si="178"/>
        <v/>
      </c>
      <c r="AD612" s="28" t="str">
        <f t="shared" si="179"/>
        <v/>
      </c>
      <c r="AE612" s="26" t="str">
        <f>UPPER(IF($U612="","",IF(COUNTIF($AE$34:$AE611,$U612)&lt;1,$U612,"")))</f>
        <v/>
      </c>
      <c r="AF612" s="133" t="str">
        <f t="shared" si="180"/>
        <v/>
      </c>
      <c r="AG612" s="269"/>
      <c r="AH612" s="263" t="str">
        <f t="shared" si="181"/>
        <v/>
      </c>
      <c r="AI612" s="262" t="str">
        <f t="shared" si="182"/>
        <v/>
      </c>
      <c r="AK612" s="185"/>
      <c r="AL612" s="259" t="str">
        <f t="shared" si="183"/>
        <v/>
      </c>
      <c r="AM612" s="132" t="str">
        <f t="shared" si="173"/>
        <v/>
      </c>
      <c r="AN612" s="132" t="str">
        <f t="shared" si="184"/>
        <v/>
      </c>
      <c r="AO612" s="132" t="str">
        <f t="shared" si="185"/>
        <v/>
      </c>
      <c r="AP612" s="132" t="str">
        <f t="shared" si="186"/>
        <v/>
      </c>
      <c r="AQ612" s="132" t="str">
        <f t="shared" si="187"/>
        <v/>
      </c>
      <c r="AR612" s="135" t="str">
        <f t="shared" si="171"/>
        <v/>
      </c>
      <c r="AS612" s="135" t="str">
        <f t="shared" si="172"/>
        <v/>
      </c>
      <c r="AT612" s="135" t="str">
        <f t="shared" si="188"/>
        <v/>
      </c>
    </row>
    <row r="613" spans="1:46" s="260" customFormat="1" ht="13">
      <c r="A613" s="185" t="str">
        <f t="shared" si="175"/>
        <v/>
      </c>
      <c r="B613" s="258" t="str">
        <f t="shared" si="176"/>
        <v/>
      </c>
      <c r="C613" s="259"/>
      <c r="D613" s="185">
        <v>579</v>
      </c>
      <c r="E613" s="185" t="str">
        <f t="shared" si="177"/>
        <v/>
      </c>
      <c r="F613" s="6"/>
      <c r="G613" s="6"/>
      <c r="H613" s="6"/>
      <c r="I613" s="6"/>
      <c r="J613" s="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185" t="str">
        <f t="shared" si="174"/>
        <v/>
      </c>
      <c r="W613" s="8"/>
      <c r="X613" s="6"/>
      <c r="Y613" s="336"/>
      <c r="Z613" s="6"/>
      <c r="AA613" s="6"/>
      <c r="AB613" s="6"/>
      <c r="AC613" s="261" t="str">
        <f t="shared" si="178"/>
        <v/>
      </c>
      <c r="AD613" s="28" t="str">
        <f t="shared" si="179"/>
        <v/>
      </c>
      <c r="AE613" s="26" t="str">
        <f>UPPER(IF($U613="","",IF(COUNTIF($AE$34:$AE612,$U613)&lt;1,$U613,"")))</f>
        <v/>
      </c>
      <c r="AF613" s="133" t="str">
        <f t="shared" si="180"/>
        <v/>
      </c>
      <c r="AG613" s="269"/>
      <c r="AH613" s="263" t="str">
        <f t="shared" si="181"/>
        <v/>
      </c>
      <c r="AI613" s="262" t="str">
        <f t="shared" si="182"/>
        <v/>
      </c>
      <c r="AK613" s="185"/>
      <c r="AL613" s="259" t="str">
        <f t="shared" si="183"/>
        <v/>
      </c>
      <c r="AM613" s="132" t="str">
        <f t="shared" si="173"/>
        <v/>
      </c>
      <c r="AN613" s="132" t="str">
        <f t="shared" si="184"/>
        <v/>
      </c>
      <c r="AO613" s="132" t="str">
        <f t="shared" si="185"/>
        <v/>
      </c>
      <c r="AP613" s="132" t="str">
        <f t="shared" si="186"/>
        <v/>
      </c>
      <c r="AQ613" s="132" t="str">
        <f t="shared" si="187"/>
        <v/>
      </c>
      <c r="AR613" s="135" t="str">
        <f t="shared" si="171"/>
        <v/>
      </c>
      <c r="AS613" s="135" t="str">
        <f t="shared" si="172"/>
        <v/>
      </c>
      <c r="AT613" s="135" t="str">
        <f t="shared" si="188"/>
        <v/>
      </c>
    </row>
    <row r="614" spans="1:46" s="260" customFormat="1" ht="13">
      <c r="A614" s="185" t="str">
        <f t="shared" si="175"/>
        <v/>
      </c>
      <c r="B614" s="258" t="str">
        <f t="shared" si="176"/>
        <v/>
      </c>
      <c r="C614" s="259"/>
      <c r="D614" s="185">
        <v>580</v>
      </c>
      <c r="E614" s="185" t="str">
        <f t="shared" si="177"/>
        <v/>
      </c>
      <c r="F614" s="6"/>
      <c r="G614" s="6"/>
      <c r="H614" s="6"/>
      <c r="I614" s="6"/>
      <c r="J614" s="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185" t="str">
        <f t="shared" si="174"/>
        <v/>
      </c>
      <c r="W614" s="8"/>
      <c r="X614" s="6"/>
      <c r="Y614" s="336"/>
      <c r="Z614" s="6"/>
      <c r="AA614" s="6"/>
      <c r="AB614" s="6"/>
      <c r="AC614" s="261" t="str">
        <f t="shared" si="178"/>
        <v/>
      </c>
      <c r="AD614" s="28" t="str">
        <f t="shared" si="179"/>
        <v/>
      </c>
      <c r="AE614" s="26" t="str">
        <f>UPPER(IF($U614="","",IF(COUNTIF($AE$34:$AE613,$U614)&lt;1,$U614,"")))</f>
        <v/>
      </c>
      <c r="AF614" s="133" t="str">
        <f t="shared" si="180"/>
        <v/>
      </c>
      <c r="AG614" s="269"/>
      <c r="AH614" s="263" t="str">
        <f t="shared" si="181"/>
        <v/>
      </c>
      <c r="AI614" s="262" t="str">
        <f t="shared" si="182"/>
        <v/>
      </c>
      <c r="AK614" s="185"/>
      <c r="AL614" s="259" t="str">
        <f t="shared" si="183"/>
        <v/>
      </c>
      <c r="AM614" s="132" t="str">
        <f t="shared" si="173"/>
        <v/>
      </c>
      <c r="AN614" s="132" t="str">
        <f t="shared" si="184"/>
        <v/>
      </c>
      <c r="AO614" s="132" t="str">
        <f t="shared" si="185"/>
        <v/>
      </c>
      <c r="AP614" s="132" t="str">
        <f t="shared" si="186"/>
        <v/>
      </c>
      <c r="AQ614" s="132" t="str">
        <f t="shared" si="187"/>
        <v/>
      </c>
      <c r="AR614" s="135" t="str">
        <f t="shared" si="171"/>
        <v/>
      </c>
      <c r="AS614" s="135" t="str">
        <f t="shared" si="172"/>
        <v/>
      </c>
      <c r="AT614" s="135" t="str">
        <f t="shared" si="188"/>
        <v/>
      </c>
    </row>
    <row r="615" spans="1:46" s="260" customFormat="1" ht="13">
      <c r="A615" s="185" t="str">
        <f t="shared" si="175"/>
        <v/>
      </c>
      <c r="B615" s="258" t="str">
        <f t="shared" si="176"/>
        <v/>
      </c>
      <c r="C615" s="259"/>
      <c r="D615" s="185">
        <v>581</v>
      </c>
      <c r="E615" s="185" t="str">
        <f t="shared" si="177"/>
        <v/>
      </c>
      <c r="F615" s="6"/>
      <c r="G615" s="6"/>
      <c r="H615" s="6"/>
      <c r="I615" s="6"/>
      <c r="J615" s="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185" t="str">
        <f t="shared" si="174"/>
        <v/>
      </c>
      <c r="W615" s="8"/>
      <c r="X615" s="6"/>
      <c r="Y615" s="336"/>
      <c r="Z615" s="6"/>
      <c r="AA615" s="6"/>
      <c r="AB615" s="6"/>
      <c r="AC615" s="261" t="str">
        <f t="shared" si="178"/>
        <v/>
      </c>
      <c r="AD615" s="28" t="str">
        <f t="shared" si="179"/>
        <v/>
      </c>
      <c r="AE615" s="26" t="str">
        <f>UPPER(IF($U615="","",IF(COUNTIF($AE$34:$AE614,$U615)&lt;1,$U615,"")))</f>
        <v/>
      </c>
      <c r="AF615" s="133" t="str">
        <f t="shared" si="180"/>
        <v/>
      </c>
      <c r="AG615" s="269"/>
      <c r="AH615" s="263" t="str">
        <f t="shared" si="181"/>
        <v/>
      </c>
      <c r="AI615" s="262" t="str">
        <f t="shared" si="182"/>
        <v/>
      </c>
      <c r="AK615" s="185"/>
      <c r="AL615" s="259" t="str">
        <f t="shared" si="183"/>
        <v/>
      </c>
      <c r="AM615" s="132" t="str">
        <f t="shared" si="173"/>
        <v/>
      </c>
      <c r="AN615" s="132" t="str">
        <f t="shared" si="184"/>
        <v/>
      </c>
      <c r="AO615" s="132" t="str">
        <f t="shared" si="185"/>
        <v/>
      </c>
      <c r="AP615" s="132" t="str">
        <f t="shared" si="186"/>
        <v/>
      </c>
      <c r="AQ615" s="132" t="str">
        <f t="shared" si="187"/>
        <v/>
      </c>
      <c r="AR615" s="135" t="str">
        <f t="shared" si="171"/>
        <v/>
      </c>
      <c r="AS615" s="135" t="str">
        <f t="shared" si="172"/>
        <v/>
      </c>
      <c r="AT615" s="135" t="str">
        <f t="shared" si="188"/>
        <v/>
      </c>
    </row>
    <row r="616" spans="1:46" s="260" customFormat="1" ht="13">
      <c r="A616" s="185" t="str">
        <f t="shared" si="175"/>
        <v/>
      </c>
      <c r="B616" s="258" t="str">
        <f t="shared" si="176"/>
        <v/>
      </c>
      <c r="C616" s="259"/>
      <c r="D616" s="185">
        <v>582</v>
      </c>
      <c r="E616" s="185" t="str">
        <f t="shared" si="177"/>
        <v/>
      </c>
      <c r="F616" s="6"/>
      <c r="G616" s="6"/>
      <c r="H616" s="6"/>
      <c r="I616" s="6"/>
      <c r="J616" s="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185" t="str">
        <f t="shared" si="174"/>
        <v/>
      </c>
      <c r="W616" s="8"/>
      <c r="X616" s="6"/>
      <c r="Y616" s="336"/>
      <c r="Z616" s="6"/>
      <c r="AA616" s="6"/>
      <c r="AB616" s="6"/>
      <c r="AC616" s="261" t="str">
        <f t="shared" si="178"/>
        <v/>
      </c>
      <c r="AD616" s="28" t="str">
        <f t="shared" si="179"/>
        <v/>
      </c>
      <c r="AE616" s="26" t="str">
        <f>UPPER(IF($U616="","",IF(COUNTIF($AE$34:$AE615,$U616)&lt;1,$U616,"")))</f>
        <v/>
      </c>
      <c r="AF616" s="133" t="str">
        <f t="shared" si="180"/>
        <v/>
      </c>
      <c r="AG616" s="269"/>
      <c r="AH616" s="263" t="str">
        <f t="shared" si="181"/>
        <v/>
      </c>
      <c r="AI616" s="262" t="str">
        <f t="shared" si="182"/>
        <v/>
      </c>
      <c r="AK616" s="185"/>
      <c r="AL616" s="259" t="str">
        <f t="shared" si="183"/>
        <v/>
      </c>
      <c r="AM616" s="132" t="str">
        <f t="shared" si="173"/>
        <v/>
      </c>
      <c r="AN616" s="132" t="str">
        <f t="shared" si="184"/>
        <v/>
      </c>
      <c r="AO616" s="132" t="str">
        <f t="shared" si="185"/>
        <v/>
      </c>
      <c r="AP616" s="132" t="str">
        <f t="shared" si="186"/>
        <v/>
      </c>
      <c r="AQ616" s="132" t="str">
        <f t="shared" si="187"/>
        <v/>
      </c>
      <c r="AR616" s="135" t="str">
        <f t="shared" si="171"/>
        <v/>
      </c>
      <c r="AS616" s="135" t="str">
        <f t="shared" si="172"/>
        <v/>
      </c>
      <c r="AT616" s="135" t="str">
        <f t="shared" si="188"/>
        <v/>
      </c>
    </row>
    <row r="617" spans="1:46" s="260" customFormat="1" ht="13">
      <c r="A617" s="185" t="str">
        <f t="shared" si="175"/>
        <v/>
      </c>
      <c r="B617" s="258" t="str">
        <f t="shared" si="176"/>
        <v/>
      </c>
      <c r="C617" s="259"/>
      <c r="D617" s="185">
        <v>583</v>
      </c>
      <c r="E617" s="185" t="str">
        <f t="shared" si="177"/>
        <v/>
      </c>
      <c r="F617" s="6"/>
      <c r="G617" s="6"/>
      <c r="H617" s="6"/>
      <c r="I617" s="6"/>
      <c r="J617" s="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185" t="str">
        <f t="shared" si="174"/>
        <v/>
      </c>
      <c r="W617" s="8"/>
      <c r="X617" s="6"/>
      <c r="Y617" s="336"/>
      <c r="Z617" s="6"/>
      <c r="AA617" s="6"/>
      <c r="AB617" s="6"/>
      <c r="AC617" s="261" t="str">
        <f t="shared" si="178"/>
        <v/>
      </c>
      <c r="AD617" s="28" t="str">
        <f t="shared" si="179"/>
        <v/>
      </c>
      <c r="AE617" s="26" t="str">
        <f>UPPER(IF($U617="","",IF(COUNTIF($AE$34:$AE616,$U617)&lt;1,$U617,"")))</f>
        <v/>
      </c>
      <c r="AF617" s="133" t="str">
        <f t="shared" si="180"/>
        <v/>
      </c>
      <c r="AG617" s="269"/>
      <c r="AH617" s="263" t="str">
        <f t="shared" si="181"/>
        <v/>
      </c>
      <c r="AI617" s="262" t="str">
        <f t="shared" si="182"/>
        <v/>
      </c>
      <c r="AK617" s="185"/>
      <c r="AL617" s="259" t="str">
        <f t="shared" si="183"/>
        <v/>
      </c>
      <c r="AM617" s="132" t="str">
        <f t="shared" si="173"/>
        <v/>
      </c>
      <c r="AN617" s="132" t="str">
        <f t="shared" si="184"/>
        <v/>
      </c>
      <c r="AO617" s="132" t="str">
        <f t="shared" si="185"/>
        <v/>
      </c>
      <c r="AP617" s="132" t="str">
        <f t="shared" si="186"/>
        <v/>
      </c>
      <c r="AQ617" s="132" t="str">
        <f t="shared" si="187"/>
        <v/>
      </c>
      <c r="AR617" s="135" t="str">
        <f t="shared" si="171"/>
        <v/>
      </c>
      <c r="AS617" s="135" t="str">
        <f t="shared" si="172"/>
        <v/>
      </c>
      <c r="AT617" s="135" t="str">
        <f t="shared" si="188"/>
        <v/>
      </c>
    </row>
    <row r="618" spans="1:46" s="260" customFormat="1" ht="13">
      <c r="A618" s="185" t="str">
        <f t="shared" si="175"/>
        <v/>
      </c>
      <c r="B618" s="258" t="str">
        <f t="shared" si="176"/>
        <v/>
      </c>
      <c r="C618" s="259"/>
      <c r="D618" s="185">
        <v>584</v>
      </c>
      <c r="E618" s="185" t="str">
        <f t="shared" si="177"/>
        <v/>
      </c>
      <c r="F618" s="6"/>
      <c r="G618" s="6"/>
      <c r="H618" s="6"/>
      <c r="I618" s="6"/>
      <c r="J618" s="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185" t="str">
        <f t="shared" si="174"/>
        <v/>
      </c>
      <c r="W618" s="8"/>
      <c r="X618" s="6"/>
      <c r="Y618" s="336"/>
      <c r="Z618" s="6"/>
      <c r="AA618" s="6"/>
      <c r="AB618" s="6"/>
      <c r="AC618" s="261" t="str">
        <f t="shared" si="178"/>
        <v/>
      </c>
      <c r="AD618" s="28" t="str">
        <f t="shared" si="179"/>
        <v/>
      </c>
      <c r="AE618" s="26" t="str">
        <f>UPPER(IF($U618="","",IF(COUNTIF($AE$34:$AE617,$U618)&lt;1,$U618,"")))</f>
        <v/>
      </c>
      <c r="AF618" s="133" t="str">
        <f t="shared" si="180"/>
        <v/>
      </c>
      <c r="AG618" s="269"/>
      <c r="AH618" s="263" t="str">
        <f t="shared" si="181"/>
        <v/>
      </c>
      <c r="AI618" s="262" t="str">
        <f t="shared" si="182"/>
        <v/>
      </c>
      <c r="AK618" s="185"/>
      <c r="AL618" s="259" t="str">
        <f t="shared" si="183"/>
        <v/>
      </c>
      <c r="AM618" s="132" t="str">
        <f t="shared" si="173"/>
        <v/>
      </c>
      <c r="AN618" s="132" t="str">
        <f t="shared" si="184"/>
        <v/>
      </c>
      <c r="AO618" s="132" t="str">
        <f t="shared" si="185"/>
        <v/>
      </c>
      <c r="AP618" s="132" t="str">
        <f t="shared" si="186"/>
        <v/>
      </c>
      <c r="AQ618" s="132" t="str">
        <f t="shared" si="187"/>
        <v/>
      </c>
      <c r="AR618" s="135" t="str">
        <f t="shared" si="171"/>
        <v/>
      </c>
      <c r="AS618" s="135" t="str">
        <f t="shared" si="172"/>
        <v/>
      </c>
      <c r="AT618" s="135" t="str">
        <f t="shared" si="188"/>
        <v/>
      </c>
    </row>
    <row r="619" spans="1:46" s="260" customFormat="1" ht="13">
      <c r="A619" s="185" t="str">
        <f t="shared" si="175"/>
        <v/>
      </c>
      <c r="B619" s="258" t="str">
        <f t="shared" si="176"/>
        <v/>
      </c>
      <c r="C619" s="259"/>
      <c r="D619" s="185">
        <v>585</v>
      </c>
      <c r="E619" s="185" t="str">
        <f t="shared" si="177"/>
        <v/>
      </c>
      <c r="F619" s="6"/>
      <c r="G619" s="6"/>
      <c r="H619" s="6"/>
      <c r="I619" s="6"/>
      <c r="J619" s="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185" t="str">
        <f t="shared" si="174"/>
        <v/>
      </c>
      <c r="W619" s="8"/>
      <c r="X619" s="6"/>
      <c r="Y619" s="336"/>
      <c r="Z619" s="6"/>
      <c r="AA619" s="6"/>
      <c r="AB619" s="6"/>
      <c r="AC619" s="261" t="str">
        <f t="shared" si="178"/>
        <v/>
      </c>
      <c r="AD619" s="28" t="str">
        <f t="shared" si="179"/>
        <v/>
      </c>
      <c r="AE619" s="26" t="str">
        <f>UPPER(IF($U619="","",IF(COUNTIF($AE$34:$AE618,$U619)&lt;1,$U619,"")))</f>
        <v/>
      </c>
      <c r="AF619" s="133" t="str">
        <f t="shared" si="180"/>
        <v/>
      </c>
      <c r="AG619" s="269"/>
      <c r="AH619" s="263" t="str">
        <f t="shared" si="181"/>
        <v/>
      </c>
      <c r="AI619" s="262" t="str">
        <f t="shared" si="182"/>
        <v/>
      </c>
      <c r="AK619" s="185"/>
      <c r="AL619" s="259" t="str">
        <f t="shared" si="183"/>
        <v/>
      </c>
      <c r="AM619" s="132" t="str">
        <f t="shared" si="173"/>
        <v/>
      </c>
      <c r="AN619" s="132" t="str">
        <f t="shared" si="184"/>
        <v/>
      </c>
      <c r="AO619" s="132" t="str">
        <f t="shared" si="185"/>
        <v/>
      </c>
      <c r="AP619" s="132" t="str">
        <f t="shared" si="186"/>
        <v/>
      </c>
      <c r="AQ619" s="132" t="str">
        <f t="shared" si="187"/>
        <v/>
      </c>
      <c r="AR619" s="135" t="str">
        <f t="shared" si="171"/>
        <v/>
      </c>
      <c r="AS619" s="135" t="str">
        <f t="shared" si="172"/>
        <v/>
      </c>
      <c r="AT619" s="135" t="str">
        <f t="shared" si="188"/>
        <v/>
      </c>
    </row>
    <row r="620" spans="1:46" s="260" customFormat="1" ht="13">
      <c r="A620" s="185" t="str">
        <f t="shared" si="175"/>
        <v/>
      </c>
      <c r="B620" s="258" t="str">
        <f t="shared" si="176"/>
        <v/>
      </c>
      <c r="C620" s="259"/>
      <c r="D620" s="185">
        <v>586</v>
      </c>
      <c r="E620" s="185" t="str">
        <f t="shared" si="177"/>
        <v/>
      </c>
      <c r="F620" s="6"/>
      <c r="G620" s="6"/>
      <c r="H620" s="6"/>
      <c r="I620" s="6"/>
      <c r="J620" s="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185" t="str">
        <f t="shared" si="174"/>
        <v/>
      </c>
      <c r="W620" s="8"/>
      <c r="X620" s="6"/>
      <c r="Y620" s="336"/>
      <c r="Z620" s="6"/>
      <c r="AA620" s="6"/>
      <c r="AB620" s="6"/>
      <c r="AC620" s="261" t="str">
        <f t="shared" si="178"/>
        <v/>
      </c>
      <c r="AD620" s="28" t="str">
        <f t="shared" si="179"/>
        <v/>
      </c>
      <c r="AE620" s="26" t="str">
        <f>UPPER(IF($U620="","",IF(COUNTIF($AE$34:$AE619,$U620)&lt;1,$U620,"")))</f>
        <v/>
      </c>
      <c r="AF620" s="133" t="str">
        <f t="shared" si="180"/>
        <v/>
      </c>
      <c r="AG620" s="269"/>
      <c r="AH620" s="263" t="str">
        <f t="shared" si="181"/>
        <v/>
      </c>
      <c r="AI620" s="262" t="str">
        <f t="shared" si="182"/>
        <v/>
      </c>
      <c r="AK620" s="185"/>
      <c r="AL620" s="259" t="str">
        <f t="shared" si="183"/>
        <v/>
      </c>
      <c r="AM620" s="132" t="str">
        <f t="shared" si="173"/>
        <v/>
      </c>
      <c r="AN620" s="132" t="str">
        <f t="shared" si="184"/>
        <v/>
      </c>
      <c r="AO620" s="132" t="str">
        <f t="shared" si="185"/>
        <v/>
      </c>
      <c r="AP620" s="132" t="str">
        <f t="shared" si="186"/>
        <v/>
      </c>
      <c r="AQ620" s="132" t="str">
        <f t="shared" si="187"/>
        <v/>
      </c>
      <c r="AR620" s="135" t="str">
        <f t="shared" si="171"/>
        <v/>
      </c>
      <c r="AS620" s="135" t="str">
        <f t="shared" si="172"/>
        <v/>
      </c>
      <c r="AT620" s="135" t="str">
        <f t="shared" si="188"/>
        <v/>
      </c>
    </row>
    <row r="621" spans="1:46" s="260" customFormat="1" ht="13">
      <c r="A621" s="185" t="str">
        <f t="shared" si="175"/>
        <v/>
      </c>
      <c r="B621" s="258" t="str">
        <f t="shared" si="176"/>
        <v/>
      </c>
      <c r="C621" s="259"/>
      <c r="D621" s="185">
        <v>587</v>
      </c>
      <c r="E621" s="185" t="str">
        <f t="shared" si="177"/>
        <v/>
      </c>
      <c r="F621" s="6"/>
      <c r="G621" s="6"/>
      <c r="H621" s="6"/>
      <c r="I621" s="6"/>
      <c r="J621" s="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185" t="str">
        <f t="shared" si="174"/>
        <v/>
      </c>
      <c r="W621" s="8"/>
      <c r="X621" s="6"/>
      <c r="Y621" s="336"/>
      <c r="Z621" s="6"/>
      <c r="AA621" s="6"/>
      <c r="AB621" s="6"/>
      <c r="AC621" s="261" t="str">
        <f t="shared" si="178"/>
        <v/>
      </c>
      <c r="AD621" s="28" t="str">
        <f t="shared" si="179"/>
        <v/>
      </c>
      <c r="AE621" s="26" t="str">
        <f>UPPER(IF($U621="","",IF(COUNTIF($AE$34:$AE620,$U621)&lt;1,$U621,"")))</f>
        <v/>
      </c>
      <c r="AF621" s="133" t="str">
        <f t="shared" si="180"/>
        <v/>
      </c>
      <c r="AG621" s="269"/>
      <c r="AH621" s="263" t="str">
        <f t="shared" si="181"/>
        <v/>
      </c>
      <c r="AI621" s="262" t="str">
        <f t="shared" si="182"/>
        <v/>
      </c>
      <c r="AK621" s="185"/>
      <c r="AL621" s="259" t="str">
        <f t="shared" si="183"/>
        <v/>
      </c>
      <c r="AM621" s="132" t="str">
        <f t="shared" si="173"/>
        <v/>
      </c>
      <c r="AN621" s="132" t="str">
        <f t="shared" si="184"/>
        <v/>
      </c>
      <c r="AO621" s="132" t="str">
        <f t="shared" si="185"/>
        <v/>
      </c>
      <c r="AP621" s="132" t="str">
        <f t="shared" si="186"/>
        <v/>
      </c>
      <c r="AQ621" s="132" t="str">
        <f t="shared" si="187"/>
        <v/>
      </c>
      <c r="AR621" s="135" t="str">
        <f t="shared" si="171"/>
        <v/>
      </c>
      <c r="AS621" s="135" t="str">
        <f t="shared" si="172"/>
        <v/>
      </c>
      <c r="AT621" s="135" t="str">
        <f t="shared" si="188"/>
        <v/>
      </c>
    </row>
    <row r="622" spans="1:46" s="260" customFormat="1" ht="13">
      <c r="A622" s="185" t="str">
        <f t="shared" si="175"/>
        <v/>
      </c>
      <c r="B622" s="258" t="str">
        <f t="shared" si="176"/>
        <v/>
      </c>
      <c r="C622" s="259"/>
      <c r="D622" s="185">
        <v>588</v>
      </c>
      <c r="E622" s="185" t="str">
        <f t="shared" si="177"/>
        <v/>
      </c>
      <c r="F622" s="6"/>
      <c r="G622" s="6"/>
      <c r="H622" s="6"/>
      <c r="I622" s="6"/>
      <c r="J622" s="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185" t="str">
        <f t="shared" si="174"/>
        <v/>
      </c>
      <c r="W622" s="8"/>
      <c r="X622" s="6"/>
      <c r="Y622" s="336"/>
      <c r="Z622" s="6"/>
      <c r="AA622" s="6"/>
      <c r="AB622" s="6"/>
      <c r="AC622" s="261" t="str">
        <f t="shared" si="178"/>
        <v/>
      </c>
      <c r="AD622" s="28" t="str">
        <f t="shared" si="179"/>
        <v/>
      </c>
      <c r="AE622" s="26" t="str">
        <f>UPPER(IF($U622="","",IF(COUNTIF($AE$34:$AE621,$U622)&lt;1,$U622,"")))</f>
        <v/>
      </c>
      <c r="AF622" s="133" t="str">
        <f t="shared" si="180"/>
        <v/>
      </c>
      <c r="AG622" s="269"/>
      <c r="AH622" s="263" t="str">
        <f t="shared" si="181"/>
        <v/>
      </c>
      <c r="AI622" s="262" t="str">
        <f t="shared" si="182"/>
        <v/>
      </c>
      <c r="AK622" s="185"/>
      <c r="AL622" s="259" t="str">
        <f t="shared" si="183"/>
        <v/>
      </c>
      <c r="AM622" s="132" t="str">
        <f t="shared" si="173"/>
        <v/>
      </c>
      <c r="AN622" s="132" t="str">
        <f t="shared" si="184"/>
        <v/>
      </c>
      <c r="AO622" s="132" t="str">
        <f t="shared" si="185"/>
        <v/>
      </c>
      <c r="AP622" s="132" t="str">
        <f t="shared" si="186"/>
        <v/>
      </c>
      <c r="AQ622" s="132" t="str">
        <f t="shared" si="187"/>
        <v/>
      </c>
      <c r="AR622" s="135" t="str">
        <f t="shared" si="171"/>
        <v/>
      </c>
      <c r="AS622" s="135" t="str">
        <f t="shared" si="172"/>
        <v/>
      </c>
      <c r="AT622" s="135" t="str">
        <f t="shared" si="188"/>
        <v/>
      </c>
    </row>
    <row r="623" spans="1:46" s="260" customFormat="1" ht="13">
      <c r="A623" s="185" t="str">
        <f t="shared" si="175"/>
        <v/>
      </c>
      <c r="B623" s="258" t="str">
        <f t="shared" si="176"/>
        <v/>
      </c>
      <c r="C623" s="259"/>
      <c r="D623" s="185">
        <v>589</v>
      </c>
      <c r="E623" s="185" t="str">
        <f t="shared" si="177"/>
        <v/>
      </c>
      <c r="F623" s="6"/>
      <c r="G623" s="6"/>
      <c r="H623" s="6"/>
      <c r="I623" s="6"/>
      <c r="J623" s="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185" t="str">
        <f t="shared" si="174"/>
        <v/>
      </c>
      <c r="W623" s="8"/>
      <c r="X623" s="6"/>
      <c r="Y623" s="336"/>
      <c r="Z623" s="6"/>
      <c r="AA623" s="6"/>
      <c r="AB623" s="6"/>
      <c r="AC623" s="261" t="str">
        <f t="shared" si="178"/>
        <v/>
      </c>
      <c r="AD623" s="28" t="str">
        <f t="shared" si="179"/>
        <v/>
      </c>
      <c r="AE623" s="26" t="str">
        <f>UPPER(IF($U623="","",IF(COUNTIF($AE$34:$AE622,$U623)&lt;1,$U623,"")))</f>
        <v/>
      </c>
      <c r="AF623" s="133" t="str">
        <f t="shared" si="180"/>
        <v/>
      </c>
      <c r="AG623" s="269"/>
      <c r="AH623" s="263" t="str">
        <f t="shared" si="181"/>
        <v/>
      </c>
      <c r="AI623" s="262" t="str">
        <f t="shared" si="182"/>
        <v/>
      </c>
      <c r="AK623" s="185"/>
      <c r="AL623" s="259" t="str">
        <f t="shared" si="183"/>
        <v/>
      </c>
      <c r="AM623" s="132" t="str">
        <f t="shared" si="173"/>
        <v/>
      </c>
      <c r="AN623" s="132" t="str">
        <f t="shared" si="184"/>
        <v/>
      </c>
      <c r="AO623" s="132" t="str">
        <f t="shared" si="185"/>
        <v/>
      </c>
      <c r="AP623" s="132" t="str">
        <f t="shared" si="186"/>
        <v/>
      </c>
      <c r="AQ623" s="132" t="str">
        <f t="shared" si="187"/>
        <v/>
      </c>
      <c r="AR623" s="135" t="str">
        <f t="shared" si="171"/>
        <v/>
      </c>
      <c r="AS623" s="135" t="str">
        <f t="shared" si="172"/>
        <v/>
      </c>
      <c r="AT623" s="135" t="str">
        <f t="shared" si="188"/>
        <v/>
      </c>
    </row>
    <row r="624" spans="1:46" s="260" customFormat="1" ht="13">
      <c r="A624" s="185" t="str">
        <f t="shared" si="175"/>
        <v/>
      </c>
      <c r="B624" s="258" t="str">
        <f t="shared" si="176"/>
        <v/>
      </c>
      <c r="C624" s="259"/>
      <c r="D624" s="185">
        <v>590</v>
      </c>
      <c r="E624" s="185" t="str">
        <f t="shared" si="177"/>
        <v/>
      </c>
      <c r="F624" s="6"/>
      <c r="G624" s="6"/>
      <c r="H624" s="6"/>
      <c r="I624" s="6"/>
      <c r="J624" s="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185" t="str">
        <f t="shared" si="174"/>
        <v/>
      </c>
      <c r="W624" s="8"/>
      <c r="X624" s="6"/>
      <c r="Y624" s="336"/>
      <c r="Z624" s="6"/>
      <c r="AA624" s="6"/>
      <c r="AB624" s="6"/>
      <c r="AC624" s="261" t="str">
        <f t="shared" si="178"/>
        <v/>
      </c>
      <c r="AD624" s="28" t="str">
        <f t="shared" si="179"/>
        <v/>
      </c>
      <c r="AE624" s="26" t="str">
        <f>UPPER(IF($U624="","",IF(COUNTIF($AE$34:$AE623,$U624)&lt;1,$U624,"")))</f>
        <v/>
      </c>
      <c r="AF624" s="133" t="str">
        <f t="shared" si="180"/>
        <v/>
      </c>
      <c r="AG624" s="269"/>
      <c r="AH624" s="263" t="str">
        <f t="shared" si="181"/>
        <v/>
      </c>
      <c r="AI624" s="262" t="str">
        <f t="shared" si="182"/>
        <v/>
      </c>
      <c r="AK624" s="185"/>
      <c r="AL624" s="259" t="str">
        <f t="shared" si="183"/>
        <v/>
      </c>
      <c r="AM624" s="132" t="str">
        <f t="shared" si="173"/>
        <v/>
      </c>
      <c r="AN624" s="132" t="str">
        <f t="shared" si="184"/>
        <v/>
      </c>
      <c r="AO624" s="132" t="str">
        <f t="shared" si="185"/>
        <v/>
      </c>
      <c r="AP624" s="132" t="str">
        <f t="shared" si="186"/>
        <v/>
      </c>
      <c r="AQ624" s="132" t="str">
        <f t="shared" si="187"/>
        <v/>
      </c>
      <c r="AR624" s="135" t="str">
        <f t="shared" si="171"/>
        <v/>
      </c>
      <c r="AS624" s="135" t="str">
        <f t="shared" si="172"/>
        <v/>
      </c>
      <c r="AT624" s="135" t="str">
        <f t="shared" si="188"/>
        <v/>
      </c>
    </row>
    <row r="625" spans="1:46" s="260" customFormat="1" ht="13">
      <c r="A625" s="185" t="str">
        <f t="shared" si="175"/>
        <v/>
      </c>
      <c r="B625" s="258" t="str">
        <f t="shared" si="176"/>
        <v/>
      </c>
      <c r="C625" s="259"/>
      <c r="D625" s="185">
        <v>591</v>
      </c>
      <c r="E625" s="185" t="str">
        <f t="shared" si="177"/>
        <v/>
      </c>
      <c r="F625" s="6"/>
      <c r="G625" s="6"/>
      <c r="H625" s="6"/>
      <c r="I625" s="6"/>
      <c r="J625" s="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185" t="str">
        <f t="shared" si="174"/>
        <v/>
      </c>
      <c r="W625" s="8"/>
      <c r="X625" s="6"/>
      <c r="Y625" s="336"/>
      <c r="Z625" s="6"/>
      <c r="AA625" s="6"/>
      <c r="AB625" s="6"/>
      <c r="AC625" s="261" t="str">
        <f t="shared" si="178"/>
        <v/>
      </c>
      <c r="AD625" s="28" t="str">
        <f t="shared" si="179"/>
        <v/>
      </c>
      <c r="AE625" s="26" t="str">
        <f>UPPER(IF($U625="","",IF(COUNTIF($AE$34:$AE624,$U625)&lt;1,$U625,"")))</f>
        <v/>
      </c>
      <c r="AF625" s="133" t="str">
        <f t="shared" si="180"/>
        <v/>
      </c>
      <c r="AG625" s="269"/>
      <c r="AH625" s="263" t="str">
        <f t="shared" si="181"/>
        <v/>
      </c>
      <c r="AI625" s="262" t="str">
        <f t="shared" si="182"/>
        <v/>
      </c>
      <c r="AK625" s="185"/>
      <c r="AL625" s="259" t="str">
        <f t="shared" si="183"/>
        <v/>
      </c>
      <c r="AM625" s="132" t="str">
        <f t="shared" si="173"/>
        <v/>
      </c>
      <c r="AN625" s="132" t="str">
        <f t="shared" si="184"/>
        <v/>
      </c>
      <c r="AO625" s="132" t="str">
        <f t="shared" si="185"/>
        <v/>
      </c>
      <c r="AP625" s="132" t="str">
        <f t="shared" si="186"/>
        <v/>
      </c>
      <c r="AQ625" s="132" t="str">
        <f t="shared" si="187"/>
        <v/>
      </c>
      <c r="AR625" s="135" t="str">
        <f t="shared" si="171"/>
        <v/>
      </c>
      <c r="AS625" s="135" t="str">
        <f t="shared" si="172"/>
        <v/>
      </c>
      <c r="AT625" s="135" t="str">
        <f t="shared" si="188"/>
        <v/>
      </c>
    </row>
    <row r="626" spans="1:46" s="260" customFormat="1" ht="13">
      <c r="A626" s="185" t="str">
        <f t="shared" si="175"/>
        <v/>
      </c>
      <c r="B626" s="258" t="str">
        <f t="shared" si="176"/>
        <v/>
      </c>
      <c r="C626" s="259"/>
      <c r="D626" s="185">
        <v>592</v>
      </c>
      <c r="E626" s="185" t="str">
        <f t="shared" si="177"/>
        <v/>
      </c>
      <c r="F626" s="6"/>
      <c r="G626" s="6"/>
      <c r="H626" s="6"/>
      <c r="I626" s="6"/>
      <c r="J626" s="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185" t="str">
        <f t="shared" si="174"/>
        <v/>
      </c>
      <c r="W626" s="8"/>
      <c r="X626" s="6"/>
      <c r="Y626" s="336"/>
      <c r="Z626" s="6"/>
      <c r="AA626" s="6"/>
      <c r="AB626" s="6"/>
      <c r="AC626" s="261" t="str">
        <f t="shared" si="178"/>
        <v/>
      </c>
      <c r="AD626" s="28" t="str">
        <f t="shared" si="179"/>
        <v/>
      </c>
      <c r="AE626" s="26" t="str">
        <f>UPPER(IF($U626="","",IF(COUNTIF($AE$34:$AE625,$U626)&lt;1,$U626,"")))</f>
        <v/>
      </c>
      <c r="AF626" s="133" t="str">
        <f t="shared" si="180"/>
        <v/>
      </c>
      <c r="AG626" s="269"/>
      <c r="AH626" s="263" t="str">
        <f t="shared" si="181"/>
        <v/>
      </c>
      <c r="AI626" s="262" t="str">
        <f t="shared" si="182"/>
        <v/>
      </c>
      <c r="AK626" s="185"/>
      <c r="AL626" s="259" t="str">
        <f t="shared" si="183"/>
        <v/>
      </c>
      <c r="AM626" s="132" t="str">
        <f t="shared" si="173"/>
        <v/>
      </c>
      <c r="AN626" s="132" t="str">
        <f t="shared" si="184"/>
        <v/>
      </c>
      <c r="AO626" s="132" t="str">
        <f t="shared" si="185"/>
        <v/>
      </c>
      <c r="AP626" s="132" t="str">
        <f t="shared" si="186"/>
        <v/>
      </c>
      <c r="AQ626" s="132" t="str">
        <f t="shared" si="187"/>
        <v/>
      </c>
      <c r="AR626" s="135" t="str">
        <f t="shared" si="171"/>
        <v/>
      </c>
      <c r="AS626" s="135" t="str">
        <f t="shared" si="172"/>
        <v/>
      </c>
      <c r="AT626" s="135" t="str">
        <f t="shared" si="188"/>
        <v/>
      </c>
    </row>
    <row r="627" spans="1:46" s="260" customFormat="1" ht="13">
      <c r="A627" s="185" t="str">
        <f t="shared" si="175"/>
        <v/>
      </c>
      <c r="B627" s="258" t="str">
        <f t="shared" si="176"/>
        <v/>
      </c>
      <c r="C627" s="259"/>
      <c r="D627" s="185">
        <v>593</v>
      </c>
      <c r="E627" s="185" t="str">
        <f t="shared" si="177"/>
        <v/>
      </c>
      <c r="F627" s="6"/>
      <c r="G627" s="6"/>
      <c r="H627" s="6"/>
      <c r="I627" s="6"/>
      <c r="J627" s="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185" t="str">
        <f t="shared" si="174"/>
        <v/>
      </c>
      <c r="W627" s="8"/>
      <c r="X627" s="6"/>
      <c r="Y627" s="336"/>
      <c r="Z627" s="6"/>
      <c r="AA627" s="6"/>
      <c r="AB627" s="6"/>
      <c r="AC627" s="261" t="str">
        <f t="shared" si="178"/>
        <v/>
      </c>
      <c r="AD627" s="28" t="str">
        <f t="shared" si="179"/>
        <v/>
      </c>
      <c r="AE627" s="26" t="str">
        <f>UPPER(IF($U627="","",IF(COUNTIF($AE$34:$AE626,$U627)&lt;1,$U627,"")))</f>
        <v/>
      </c>
      <c r="AF627" s="133" t="str">
        <f t="shared" si="180"/>
        <v/>
      </c>
      <c r="AG627" s="269"/>
      <c r="AH627" s="263" t="str">
        <f t="shared" si="181"/>
        <v/>
      </c>
      <c r="AI627" s="262" t="str">
        <f t="shared" si="182"/>
        <v/>
      </c>
      <c r="AK627" s="185"/>
      <c r="AL627" s="259" t="str">
        <f t="shared" si="183"/>
        <v/>
      </c>
      <c r="AM627" s="132" t="str">
        <f t="shared" si="173"/>
        <v/>
      </c>
      <c r="AN627" s="132" t="str">
        <f t="shared" si="184"/>
        <v/>
      </c>
      <c r="AO627" s="132" t="str">
        <f t="shared" si="185"/>
        <v/>
      </c>
      <c r="AP627" s="132" t="str">
        <f t="shared" si="186"/>
        <v/>
      </c>
      <c r="AQ627" s="132" t="str">
        <f t="shared" si="187"/>
        <v/>
      </c>
      <c r="AR627" s="135" t="str">
        <f t="shared" si="171"/>
        <v/>
      </c>
      <c r="AS627" s="135" t="str">
        <f t="shared" si="172"/>
        <v/>
      </c>
      <c r="AT627" s="135" t="str">
        <f t="shared" si="188"/>
        <v/>
      </c>
    </row>
    <row r="628" spans="1:46" s="260" customFormat="1" ht="13">
      <c r="A628" s="185" t="str">
        <f t="shared" si="175"/>
        <v/>
      </c>
      <c r="B628" s="258" t="str">
        <f t="shared" si="176"/>
        <v/>
      </c>
      <c r="C628" s="259"/>
      <c r="D628" s="185">
        <v>594</v>
      </c>
      <c r="E628" s="185" t="str">
        <f t="shared" si="177"/>
        <v/>
      </c>
      <c r="F628" s="6"/>
      <c r="G628" s="6"/>
      <c r="H628" s="6"/>
      <c r="I628" s="6"/>
      <c r="J628" s="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185" t="str">
        <f t="shared" si="174"/>
        <v/>
      </c>
      <c r="W628" s="8"/>
      <c r="X628" s="6"/>
      <c r="Y628" s="336"/>
      <c r="Z628" s="6"/>
      <c r="AA628" s="6"/>
      <c r="AB628" s="6"/>
      <c r="AC628" s="261" t="str">
        <f t="shared" si="178"/>
        <v/>
      </c>
      <c r="AD628" s="28" t="str">
        <f t="shared" si="179"/>
        <v/>
      </c>
      <c r="AE628" s="26" t="str">
        <f>UPPER(IF($U628="","",IF(COUNTIF($AE$34:$AE627,$U628)&lt;1,$U628,"")))</f>
        <v/>
      </c>
      <c r="AF628" s="133" t="str">
        <f t="shared" si="180"/>
        <v/>
      </c>
      <c r="AG628" s="269"/>
      <c r="AH628" s="263" t="str">
        <f t="shared" si="181"/>
        <v/>
      </c>
      <c r="AI628" s="262" t="str">
        <f t="shared" si="182"/>
        <v/>
      </c>
      <c r="AK628" s="185"/>
      <c r="AL628" s="259" t="str">
        <f t="shared" si="183"/>
        <v/>
      </c>
      <c r="AM628" s="132" t="str">
        <f t="shared" si="173"/>
        <v/>
      </c>
      <c r="AN628" s="132" t="str">
        <f t="shared" si="184"/>
        <v/>
      </c>
      <c r="AO628" s="132" t="str">
        <f t="shared" si="185"/>
        <v/>
      </c>
      <c r="AP628" s="132" t="str">
        <f t="shared" si="186"/>
        <v/>
      </c>
      <c r="AQ628" s="132" t="str">
        <f t="shared" si="187"/>
        <v/>
      </c>
      <c r="AR628" s="135" t="str">
        <f t="shared" si="171"/>
        <v/>
      </c>
      <c r="AS628" s="135" t="str">
        <f t="shared" si="172"/>
        <v/>
      </c>
      <c r="AT628" s="135" t="str">
        <f t="shared" si="188"/>
        <v/>
      </c>
    </row>
    <row r="629" spans="1:46" s="260" customFormat="1" ht="13">
      <c r="A629" s="185" t="str">
        <f t="shared" si="175"/>
        <v/>
      </c>
      <c r="B629" s="258" t="str">
        <f t="shared" si="176"/>
        <v/>
      </c>
      <c r="C629" s="259"/>
      <c r="D629" s="185">
        <v>595</v>
      </c>
      <c r="E629" s="185" t="str">
        <f t="shared" si="177"/>
        <v/>
      </c>
      <c r="F629" s="6"/>
      <c r="G629" s="6"/>
      <c r="H629" s="6"/>
      <c r="I629" s="6"/>
      <c r="J629" s="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185" t="str">
        <f t="shared" si="174"/>
        <v/>
      </c>
      <c r="W629" s="8"/>
      <c r="X629" s="6"/>
      <c r="Y629" s="336"/>
      <c r="Z629" s="6"/>
      <c r="AA629" s="6"/>
      <c r="AB629" s="6"/>
      <c r="AC629" s="261" t="str">
        <f t="shared" si="178"/>
        <v/>
      </c>
      <c r="AD629" s="28" t="str">
        <f t="shared" si="179"/>
        <v/>
      </c>
      <c r="AE629" s="26" t="str">
        <f>UPPER(IF($U629="","",IF(COUNTIF($AE$34:$AE628,$U629)&lt;1,$U629,"")))</f>
        <v/>
      </c>
      <c r="AF629" s="133" t="str">
        <f t="shared" si="180"/>
        <v/>
      </c>
      <c r="AG629" s="269"/>
      <c r="AH629" s="263" t="str">
        <f t="shared" si="181"/>
        <v/>
      </c>
      <c r="AI629" s="262" t="str">
        <f t="shared" si="182"/>
        <v/>
      </c>
      <c r="AK629" s="185"/>
      <c r="AL629" s="259" t="str">
        <f t="shared" si="183"/>
        <v/>
      </c>
      <c r="AM629" s="132" t="str">
        <f t="shared" si="173"/>
        <v/>
      </c>
      <c r="AN629" s="132" t="str">
        <f t="shared" si="184"/>
        <v/>
      </c>
      <c r="AO629" s="132" t="str">
        <f t="shared" si="185"/>
        <v/>
      </c>
      <c r="AP629" s="132" t="str">
        <f t="shared" si="186"/>
        <v/>
      </c>
      <c r="AQ629" s="132" t="str">
        <f t="shared" si="187"/>
        <v/>
      </c>
      <c r="AR629" s="135" t="str">
        <f t="shared" si="171"/>
        <v/>
      </c>
      <c r="AS629" s="135" t="str">
        <f t="shared" si="172"/>
        <v/>
      </c>
      <c r="AT629" s="135" t="str">
        <f t="shared" si="188"/>
        <v/>
      </c>
    </row>
    <row r="630" spans="1:46" s="260" customFormat="1" ht="13">
      <c r="A630" s="185" t="str">
        <f t="shared" si="175"/>
        <v/>
      </c>
      <c r="B630" s="258" t="str">
        <f t="shared" si="176"/>
        <v/>
      </c>
      <c r="C630" s="259"/>
      <c r="D630" s="185">
        <v>596</v>
      </c>
      <c r="E630" s="185" t="str">
        <f t="shared" si="177"/>
        <v/>
      </c>
      <c r="F630" s="6"/>
      <c r="G630" s="6"/>
      <c r="H630" s="6"/>
      <c r="I630" s="6"/>
      <c r="J630" s="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185" t="str">
        <f t="shared" si="174"/>
        <v/>
      </c>
      <c r="W630" s="8"/>
      <c r="X630" s="6"/>
      <c r="Y630" s="336"/>
      <c r="Z630" s="6"/>
      <c r="AA630" s="6"/>
      <c r="AB630" s="6"/>
      <c r="AC630" s="261" t="str">
        <f t="shared" si="178"/>
        <v/>
      </c>
      <c r="AD630" s="28" t="str">
        <f t="shared" si="179"/>
        <v/>
      </c>
      <c r="AE630" s="26" t="str">
        <f>UPPER(IF($U630="","",IF(COUNTIF($AE$34:$AE629,$U630)&lt;1,$U630,"")))</f>
        <v/>
      </c>
      <c r="AF630" s="133" t="str">
        <f t="shared" si="180"/>
        <v/>
      </c>
      <c r="AG630" s="269"/>
      <c r="AH630" s="263" t="str">
        <f t="shared" si="181"/>
        <v/>
      </c>
      <c r="AI630" s="262" t="str">
        <f t="shared" si="182"/>
        <v/>
      </c>
      <c r="AK630" s="185"/>
      <c r="AL630" s="259" t="str">
        <f t="shared" si="183"/>
        <v/>
      </c>
      <c r="AM630" s="132" t="str">
        <f t="shared" si="173"/>
        <v/>
      </c>
      <c r="AN630" s="132" t="str">
        <f t="shared" si="184"/>
        <v/>
      </c>
      <c r="AO630" s="132" t="str">
        <f t="shared" si="185"/>
        <v/>
      </c>
      <c r="AP630" s="132" t="str">
        <f t="shared" si="186"/>
        <v/>
      </c>
      <c r="AQ630" s="132" t="str">
        <f t="shared" si="187"/>
        <v/>
      </c>
      <c r="AR630" s="135" t="str">
        <f t="shared" si="171"/>
        <v/>
      </c>
      <c r="AS630" s="135" t="str">
        <f t="shared" si="172"/>
        <v/>
      </c>
      <c r="AT630" s="135" t="str">
        <f t="shared" si="188"/>
        <v/>
      </c>
    </row>
    <row r="631" spans="1:46" s="260" customFormat="1" ht="13">
      <c r="A631" s="185" t="str">
        <f t="shared" si="175"/>
        <v/>
      </c>
      <c r="B631" s="258" t="str">
        <f t="shared" si="176"/>
        <v/>
      </c>
      <c r="C631" s="259"/>
      <c r="D631" s="185">
        <v>597</v>
      </c>
      <c r="E631" s="185" t="str">
        <f t="shared" si="177"/>
        <v/>
      </c>
      <c r="F631" s="6"/>
      <c r="G631" s="6"/>
      <c r="H631" s="6"/>
      <c r="I631" s="6"/>
      <c r="J631" s="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185" t="str">
        <f t="shared" si="174"/>
        <v/>
      </c>
      <c r="W631" s="8"/>
      <c r="X631" s="6"/>
      <c r="Y631" s="336"/>
      <c r="Z631" s="6"/>
      <c r="AA631" s="6"/>
      <c r="AB631" s="6"/>
      <c r="AC631" s="261" t="str">
        <f t="shared" si="178"/>
        <v/>
      </c>
      <c r="AD631" s="28" t="str">
        <f t="shared" si="179"/>
        <v/>
      </c>
      <c r="AE631" s="26" t="str">
        <f>UPPER(IF($U631="","",IF(COUNTIF($AE$34:$AE630,$U631)&lt;1,$U631,"")))</f>
        <v/>
      </c>
      <c r="AF631" s="133" t="str">
        <f t="shared" si="180"/>
        <v/>
      </c>
      <c r="AG631" s="269"/>
      <c r="AH631" s="263" t="str">
        <f t="shared" si="181"/>
        <v/>
      </c>
      <c r="AI631" s="262" t="str">
        <f t="shared" si="182"/>
        <v/>
      </c>
      <c r="AK631" s="185"/>
      <c r="AL631" s="259" t="str">
        <f t="shared" si="183"/>
        <v/>
      </c>
      <c r="AM631" s="132" t="str">
        <f t="shared" si="173"/>
        <v/>
      </c>
      <c r="AN631" s="132" t="str">
        <f t="shared" si="184"/>
        <v/>
      </c>
      <c r="AO631" s="132" t="str">
        <f t="shared" si="185"/>
        <v/>
      </c>
      <c r="AP631" s="132" t="str">
        <f t="shared" si="186"/>
        <v/>
      </c>
      <c r="AQ631" s="132" t="str">
        <f t="shared" si="187"/>
        <v/>
      </c>
      <c r="AR631" s="135" t="str">
        <f t="shared" si="171"/>
        <v/>
      </c>
      <c r="AS631" s="135" t="str">
        <f t="shared" si="172"/>
        <v/>
      </c>
      <c r="AT631" s="135" t="str">
        <f t="shared" si="188"/>
        <v/>
      </c>
    </row>
    <row r="632" spans="1:46" s="260" customFormat="1" ht="13">
      <c r="A632" s="185" t="str">
        <f t="shared" si="175"/>
        <v/>
      </c>
      <c r="B632" s="258" t="str">
        <f t="shared" si="176"/>
        <v/>
      </c>
      <c r="C632" s="259"/>
      <c r="D632" s="185">
        <v>598</v>
      </c>
      <c r="E632" s="185" t="str">
        <f t="shared" si="177"/>
        <v/>
      </c>
      <c r="F632" s="6"/>
      <c r="G632" s="6"/>
      <c r="H632" s="6"/>
      <c r="I632" s="6"/>
      <c r="J632" s="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185" t="str">
        <f t="shared" si="174"/>
        <v/>
      </c>
      <c r="W632" s="8"/>
      <c r="X632" s="6"/>
      <c r="Y632" s="336"/>
      <c r="Z632" s="6"/>
      <c r="AA632" s="6"/>
      <c r="AB632" s="6"/>
      <c r="AC632" s="261" t="str">
        <f t="shared" si="178"/>
        <v/>
      </c>
      <c r="AD632" s="28" t="str">
        <f t="shared" si="179"/>
        <v/>
      </c>
      <c r="AE632" s="26" t="str">
        <f>UPPER(IF($U632="","",IF(COUNTIF($AE$34:$AE631,$U632)&lt;1,$U632,"")))</f>
        <v/>
      </c>
      <c r="AF632" s="133" t="str">
        <f t="shared" si="180"/>
        <v/>
      </c>
      <c r="AG632" s="269"/>
      <c r="AH632" s="263" t="str">
        <f t="shared" si="181"/>
        <v/>
      </c>
      <c r="AI632" s="262" t="str">
        <f t="shared" si="182"/>
        <v/>
      </c>
      <c r="AK632" s="185"/>
      <c r="AL632" s="259" t="str">
        <f t="shared" si="183"/>
        <v/>
      </c>
      <c r="AM632" s="132" t="str">
        <f t="shared" si="173"/>
        <v/>
      </c>
      <c r="AN632" s="132" t="str">
        <f t="shared" si="184"/>
        <v/>
      </c>
      <c r="AO632" s="132" t="str">
        <f t="shared" si="185"/>
        <v/>
      </c>
      <c r="AP632" s="132" t="str">
        <f t="shared" si="186"/>
        <v/>
      </c>
      <c r="AQ632" s="132" t="str">
        <f t="shared" si="187"/>
        <v/>
      </c>
      <c r="AR632" s="135" t="str">
        <f t="shared" si="171"/>
        <v/>
      </c>
      <c r="AS632" s="135" t="str">
        <f t="shared" si="172"/>
        <v/>
      </c>
      <c r="AT632" s="135" t="str">
        <f t="shared" si="188"/>
        <v/>
      </c>
    </row>
    <row r="633" spans="1:46" s="260" customFormat="1" ht="13">
      <c r="A633" s="185" t="str">
        <f t="shared" si="175"/>
        <v/>
      </c>
      <c r="B633" s="258" t="str">
        <f t="shared" si="176"/>
        <v/>
      </c>
      <c r="C633" s="259"/>
      <c r="D633" s="185">
        <v>599</v>
      </c>
      <c r="E633" s="185" t="str">
        <f t="shared" si="177"/>
        <v/>
      </c>
      <c r="F633" s="6"/>
      <c r="G633" s="6"/>
      <c r="H633" s="6"/>
      <c r="I633" s="6"/>
      <c r="J633" s="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185" t="str">
        <f t="shared" si="174"/>
        <v/>
      </c>
      <c r="W633" s="8"/>
      <c r="X633" s="6"/>
      <c r="Y633" s="336"/>
      <c r="Z633" s="6"/>
      <c r="AA633" s="6"/>
      <c r="AB633" s="6"/>
      <c r="AC633" s="261" t="str">
        <f t="shared" si="178"/>
        <v/>
      </c>
      <c r="AD633" s="28" t="str">
        <f t="shared" si="179"/>
        <v/>
      </c>
      <c r="AE633" s="26" t="str">
        <f>UPPER(IF($U633="","",IF(COUNTIF($AE$34:$AE632,$U633)&lt;1,$U633,"")))</f>
        <v/>
      </c>
      <c r="AF633" s="133" t="str">
        <f t="shared" si="180"/>
        <v/>
      </c>
      <c r="AG633" s="269"/>
      <c r="AH633" s="263" t="str">
        <f t="shared" si="181"/>
        <v/>
      </c>
      <c r="AI633" s="262" t="str">
        <f t="shared" si="182"/>
        <v/>
      </c>
      <c r="AK633" s="185"/>
      <c r="AL633" s="259" t="str">
        <f t="shared" si="183"/>
        <v/>
      </c>
      <c r="AM633" s="132" t="str">
        <f t="shared" si="173"/>
        <v/>
      </c>
      <c r="AN633" s="132" t="str">
        <f t="shared" si="184"/>
        <v/>
      </c>
      <c r="AO633" s="132" t="str">
        <f t="shared" si="185"/>
        <v/>
      </c>
      <c r="AP633" s="132" t="str">
        <f t="shared" si="186"/>
        <v/>
      </c>
      <c r="AQ633" s="132" t="str">
        <f t="shared" si="187"/>
        <v/>
      </c>
      <c r="AR633" s="135" t="str">
        <f t="shared" si="171"/>
        <v/>
      </c>
      <c r="AS633" s="135" t="str">
        <f t="shared" si="172"/>
        <v/>
      </c>
      <c r="AT633" s="135" t="str">
        <f t="shared" si="188"/>
        <v/>
      </c>
    </row>
    <row r="634" spans="1:46" s="260" customFormat="1" ht="13">
      <c r="A634" s="185" t="str">
        <f t="shared" si="175"/>
        <v/>
      </c>
      <c r="B634" s="258" t="str">
        <f t="shared" si="176"/>
        <v/>
      </c>
      <c r="C634" s="259"/>
      <c r="D634" s="185">
        <v>600</v>
      </c>
      <c r="E634" s="185" t="str">
        <f t="shared" si="177"/>
        <v/>
      </c>
      <c r="F634" s="6"/>
      <c r="G634" s="6"/>
      <c r="H634" s="6"/>
      <c r="I634" s="6"/>
      <c r="J634" s="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185" t="str">
        <f t="shared" si="174"/>
        <v/>
      </c>
      <c r="W634" s="8"/>
      <c r="X634" s="6"/>
      <c r="Y634" s="336"/>
      <c r="Z634" s="6"/>
      <c r="AA634" s="6"/>
      <c r="AB634" s="6"/>
      <c r="AC634" s="261" t="str">
        <f t="shared" si="178"/>
        <v/>
      </c>
      <c r="AD634" s="28" t="str">
        <f t="shared" si="179"/>
        <v/>
      </c>
      <c r="AE634" s="26" t="str">
        <f>UPPER(IF($U634="","",IF(COUNTIF($AE$34:$AE633,$U634)&lt;1,$U634,"")))</f>
        <v/>
      </c>
      <c r="AF634" s="133" t="str">
        <f t="shared" si="180"/>
        <v/>
      </c>
      <c r="AG634" s="269"/>
      <c r="AH634" s="263" t="str">
        <f t="shared" si="181"/>
        <v/>
      </c>
      <c r="AI634" s="262" t="str">
        <f t="shared" si="182"/>
        <v/>
      </c>
      <c r="AK634" s="185"/>
      <c r="AL634" s="259" t="str">
        <f t="shared" si="183"/>
        <v/>
      </c>
      <c r="AM634" s="132" t="str">
        <f t="shared" si="173"/>
        <v/>
      </c>
      <c r="AN634" s="132" t="str">
        <f t="shared" si="184"/>
        <v/>
      </c>
      <c r="AO634" s="132" t="str">
        <f t="shared" si="185"/>
        <v/>
      </c>
      <c r="AP634" s="132" t="str">
        <f t="shared" si="186"/>
        <v/>
      </c>
      <c r="AQ634" s="132" t="str">
        <f t="shared" si="187"/>
        <v/>
      </c>
      <c r="AR634" s="135" t="str">
        <f t="shared" si="171"/>
        <v/>
      </c>
      <c r="AS634" s="135" t="str">
        <f t="shared" si="172"/>
        <v/>
      </c>
      <c r="AT634" s="135" t="str">
        <f t="shared" si="188"/>
        <v/>
      </c>
    </row>
    <row r="635" spans="1:46" s="260" customFormat="1" ht="13">
      <c r="A635" s="185"/>
      <c r="B635" s="258" t="str">
        <f t="shared" si="176"/>
        <v/>
      </c>
      <c r="C635" s="259"/>
      <c r="D635" s="185">
        <v>601</v>
      </c>
      <c r="E635" s="185" t="str">
        <f t="shared" si="177"/>
        <v/>
      </c>
      <c r="F635" s="6"/>
      <c r="G635" s="6"/>
      <c r="H635" s="6"/>
      <c r="I635" s="6"/>
      <c r="J635" s="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185" t="str">
        <f t="shared" si="174"/>
        <v/>
      </c>
      <c r="W635" s="8"/>
      <c r="X635" s="6"/>
      <c r="Y635" s="336"/>
      <c r="Z635" s="6"/>
      <c r="AA635" s="6"/>
      <c r="AB635" s="6"/>
      <c r="AC635" s="261" t="str">
        <f t="shared" si="178"/>
        <v/>
      </c>
      <c r="AD635" s="28" t="str">
        <f t="shared" si="179"/>
        <v/>
      </c>
      <c r="AE635" s="26" t="str">
        <f>UPPER(IF($U635="","",IF(COUNTIF($AE$34:$AE634,$U635)&lt;1,$U635,"")))</f>
        <v/>
      </c>
      <c r="AF635" s="133" t="str">
        <f t="shared" si="180"/>
        <v/>
      </c>
      <c r="AG635" s="6"/>
      <c r="AH635" s="263" t="str">
        <f t="shared" si="181"/>
        <v/>
      </c>
      <c r="AI635" s="262"/>
      <c r="AK635" s="185"/>
      <c r="AL635" s="259"/>
      <c r="AM635" s="132"/>
      <c r="AN635" s="132"/>
      <c r="AO635" s="132"/>
      <c r="AP635" s="132"/>
      <c r="AQ635" s="132" t="str">
        <f t="shared" ref="AQ635:AQ698" si="189">AE635</f>
        <v/>
      </c>
    </row>
    <row r="636" spans="1:46" s="260" customFormat="1" ht="13">
      <c r="A636" s="185"/>
      <c r="B636" s="258" t="str">
        <f t="shared" si="176"/>
        <v/>
      </c>
      <c r="C636" s="259"/>
      <c r="D636" s="185">
        <v>602</v>
      </c>
      <c r="E636" s="185" t="str">
        <f t="shared" si="177"/>
        <v/>
      </c>
      <c r="F636" s="6"/>
      <c r="G636" s="6"/>
      <c r="H636" s="6"/>
      <c r="I636" s="6"/>
      <c r="J636" s="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185" t="str">
        <f t="shared" si="174"/>
        <v/>
      </c>
      <c r="W636" s="8"/>
      <c r="X636" s="6"/>
      <c r="Y636" s="336"/>
      <c r="Z636" s="6"/>
      <c r="AA636" s="6"/>
      <c r="AB636" s="6"/>
      <c r="AC636" s="261" t="str">
        <f t="shared" si="178"/>
        <v/>
      </c>
      <c r="AD636" s="28" t="str">
        <f t="shared" si="179"/>
        <v/>
      </c>
      <c r="AE636" s="26" t="str">
        <f>UPPER(IF($U636="","",IF(COUNTIF($AE$34:$AE635,$U636)&lt;1,$U636,"")))</f>
        <v/>
      </c>
      <c r="AF636" s="133" t="str">
        <f t="shared" si="180"/>
        <v/>
      </c>
      <c r="AG636" s="6"/>
      <c r="AH636" s="263" t="str">
        <f t="shared" si="181"/>
        <v/>
      </c>
      <c r="AI636" s="262"/>
      <c r="AK636" s="185"/>
      <c r="AL636" s="259"/>
      <c r="AM636" s="132"/>
      <c r="AN636" s="132"/>
      <c r="AO636" s="132"/>
      <c r="AP636" s="132"/>
      <c r="AQ636" s="132" t="str">
        <f t="shared" si="189"/>
        <v/>
      </c>
    </row>
    <row r="637" spans="1:46" s="260" customFormat="1" ht="13">
      <c r="A637" s="185"/>
      <c r="B637" s="258" t="str">
        <f t="shared" si="176"/>
        <v/>
      </c>
      <c r="C637" s="259"/>
      <c r="D637" s="185">
        <v>603</v>
      </c>
      <c r="E637" s="185" t="str">
        <f t="shared" si="177"/>
        <v/>
      </c>
      <c r="F637" s="6"/>
      <c r="G637" s="6"/>
      <c r="H637" s="6"/>
      <c r="I637" s="6"/>
      <c r="J637" s="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185" t="str">
        <f t="shared" si="174"/>
        <v/>
      </c>
      <c r="W637" s="8"/>
      <c r="X637" s="6"/>
      <c r="Y637" s="336"/>
      <c r="Z637" s="6"/>
      <c r="AA637" s="6"/>
      <c r="AB637" s="6"/>
      <c r="AC637" s="261" t="str">
        <f t="shared" si="178"/>
        <v/>
      </c>
      <c r="AD637" s="28" t="str">
        <f t="shared" si="179"/>
        <v/>
      </c>
      <c r="AE637" s="26" t="str">
        <f>UPPER(IF($U637="","",IF(COUNTIF($AE$34:$AE636,$U637)&lt;1,$U637,"")))</f>
        <v/>
      </c>
      <c r="AF637" s="133" t="str">
        <f t="shared" si="180"/>
        <v/>
      </c>
      <c r="AG637" s="6"/>
      <c r="AH637" s="263" t="str">
        <f t="shared" si="181"/>
        <v/>
      </c>
      <c r="AI637" s="262"/>
      <c r="AK637" s="185"/>
      <c r="AL637" s="259"/>
      <c r="AM637" s="132"/>
      <c r="AN637" s="132"/>
      <c r="AO637" s="132"/>
      <c r="AP637" s="132"/>
      <c r="AQ637" s="132" t="str">
        <f t="shared" si="189"/>
        <v/>
      </c>
    </row>
    <row r="638" spans="1:46" s="260" customFormat="1" ht="13">
      <c r="A638" s="185"/>
      <c r="B638" s="258" t="str">
        <f t="shared" si="176"/>
        <v/>
      </c>
      <c r="C638" s="259"/>
      <c r="D638" s="185">
        <v>604</v>
      </c>
      <c r="E638" s="185" t="str">
        <f t="shared" si="177"/>
        <v/>
      </c>
      <c r="F638" s="6"/>
      <c r="G638" s="6"/>
      <c r="H638" s="6"/>
      <c r="I638" s="6"/>
      <c r="J638" s="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185" t="str">
        <f t="shared" si="174"/>
        <v/>
      </c>
      <c r="W638" s="8"/>
      <c r="X638" s="6"/>
      <c r="Y638" s="336"/>
      <c r="Z638" s="6"/>
      <c r="AA638" s="6"/>
      <c r="AB638" s="6"/>
      <c r="AC638" s="261" t="str">
        <f t="shared" si="178"/>
        <v/>
      </c>
      <c r="AD638" s="28" t="str">
        <f t="shared" si="179"/>
        <v/>
      </c>
      <c r="AE638" s="26" t="str">
        <f>UPPER(IF($U638="","",IF(COUNTIF($AE$34:$AE637,$U638)&lt;1,$U638,"")))</f>
        <v/>
      </c>
      <c r="AF638" s="133" t="str">
        <f t="shared" si="180"/>
        <v/>
      </c>
      <c r="AG638" s="6"/>
      <c r="AH638" s="263" t="str">
        <f t="shared" si="181"/>
        <v/>
      </c>
      <c r="AI638" s="262"/>
      <c r="AK638" s="185"/>
      <c r="AL638" s="259"/>
      <c r="AM638" s="132"/>
      <c r="AN638" s="132"/>
      <c r="AO638" s="132"/>
      <c r="AP638" s="132"/>
      <c r="AQ638" s="132" t="str">
        <f t="shared" si="189"/>
        <v/>
      </c>
    </row>
    <row r="639" spans="1:46" s="260" customFormat="1" ht="13">
      <c r="A639" s="185"/>
      <c r="B639" s="258" t="str">
        <f t="shared" si="176"/>
        <v/>
      </c>
      <c r="C639" s="259"/>
      <c r="D639" s="185">
        <v>605</v>
      </c>
      <c r="E639" s="185" t="str">
        <f t="shared" si="177"/>
        <v/>
      </c>
      <c r="F639" s="6"/>
      <c r="G639" s="6"/>
      <c r="H639" s="6"/>
      <c r="I639" s="6"/>
      <c r="J639" s="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185" t="str">
        <f t="shared" si="174"/>
        <v/>
      </c>
      <c r="W639" s="8"/>
      <c r="X639" s="6"/>
      <c r="Y639" s="336"/>
      <c r="Z639" s="6"/>
      <c r="AA639" s="6"/>
      <c r="AB639" s="6"/>
      <c r="AC639" s="261" t="str">
        <f t="shared" si="178"/>
        <v/>
      </c>
      <c r="AD639" s="28" t="str">
        <f t="shared" si="179"/>
        <v/>
      </c>
      <c r="AE639" s="26" t="str">
        <f>UPPER(IF($U639="","",IF(COUNTIF($AE$34:$AE638,$U639)&lt;1,$U639,"")))</f>
        <v/>
      </c>
      <c r="AF639" s="133" t="str">
        <f t="shared" si="180"/>
        <v/>
      </c>
      <c r="AG639" s="6"/>
      <c r="AH639" s="263" t="str">
        <f t="shared" si="181"/>
        <v/>
      </c>
      <c r="AI639" s="262"/>
      <c r="AK639" s="185"/>
      <c r="AL639" s="259"/>
      <c r="AM639" s="132"/>
      <c r="AN639" s="132"/>
      <c r="AO639" s="132"/>
      <c r="AP639" s="132"/>
      <c r="AQ639" s="132" t="str">
        <f t="shared" si="189"/>
        <v/>
      </c>
    </row>
    <row r="640" spans="1:46" s="260" customFormat="1" ht="13">
      <c r="A640" s="185"/>
      <c r="B640" s="258" t="str">
        <f t="shared" si="176"/>
        <v/>
      </c>
      <c r="C640" s="259"/>
      <c r="D640" s="185">
        <v>606</v>
      </c>
      <c r="E640" s="185" t="str">
        <f t="shared" si="177"/>
        <v/>
      </c>
      <c r="F640" s="6"/>
      <c r="G640" s="6"/>
      <c r="H640" s="6"/>
      <c r="I640" s="6"/>
      <c r="J640" s="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185" t="str">
        <f t="shared" si="174"/>
        <v/>
      </c>
      <c r="W640" s="8"/>
      <c r="X640" s="6"/>
      <c r="Y640" s="336"/>
      <c r="Z640" s="6"/>
      <c r="AA640" s="6"/>
      <c r="AB640" s="6"/>
      <c r="AC640" s="261" t="str">
        <f t="shared" si="178"/>
        <v/>
      </c>
      <c r="AD640" s="28" t="str">
        <f t="shared" si="179"/>
        <v/>
      </c>
      <c r="AE640" s="26" t="str">
        <f>UPPER(IF($U640="","",IF(COUNTIF($AE$34:$AE639,$U640)&lt;1,$U640,"")))</f>
        <v/>
      </c>
      <c r="AF640" s="133" t="str">
        <f t="shared" si="180"/>
        <v/>
      </c>
      <c r="AG640" s="6"/>
      <c r="AH640" s="263" t="str">
        <f t="shared" si="181"/>
        <v/>
      </c>
      <c r="AI640" s="262"/>
      <c r="AK640" s="185"/>
      <c r="AL640" s="259"/>
      <c r="AM640" s="132"/>
      <c r="AN640" s="132"/>
      <c r="AO640" s="132"/>
      <c r="AP640" s="132"/>
      <c r="AQ640" s="132" t="str">
        <f t="shared" si="189"/>
        <v/>
      </c>
    </row>
    <row r="641" spans="1:43" s="260" customFormat="1" ht="13">
      <c r="A641" s="185"/>
      <c r="B641" s="258" t="str">
        <f t="shared" si="176"/>
        <v/>
      </c>
      <c r="C641" s="259"/>
      <c r="D641" s="185">
        <v>607</v>
      </c>
      <c r="E641" s="185" t="str">
        <f t="shared" si="177"/>
        <v/>
      </c>
      <c r="F641" s="6"/>
      <c r="G641" s="6"/>
      <c r="H641" s="6"/>
      <c r="I641" s="6"/>
      <c r="J641" s="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185" t="str">
        <f t="shared" si="174"/>
        <v/>
      </c>
      <c r="W641" s="8"/>
      <c r="X641" s="6"/>
      <c r="Y641" s="336"/>
      <c r="Z641" s="6"/>
      <c r="AA641" s="6"/>
      <c r="AB641" s="6"/>
      <c r="AC641" s="261" t="str">
        <f t="shared" si="178"/>
        <v/>
      </c>
      <c r="AD641" s="28" t="str">
        <f t="shared" si="179"/>
        <v/>
      </c>
      <c r="AE641" s="26" t="str">
        <f>UPPER(IF($U641="","",IF(COUNTIF($AE$34:$AE640,$U641)&lt;1,$U641,"")))</f>
        <v/>
      </c>
      <c r="AF641" s="133" t="str">
        <f t="shared" si="180"/>
        <v/>
      </c>
      <c r="AG641" s="6"/>
      <c r="AH641" s="263" t="str">
        <f t="shared" si="181"/>
        <v/>
      </c>
      <c r="AI641" s="262"/>
      <c r="AK641" s="185"/>
      <c r="AL641" s="259"/>
      <c r="AM641" s="132"/>
      <c r="AN641" s="132"/>
      <c r="AO641" s="132"/>
      <c r="AP641" s="132"/>
      <c r="AQ641" s="132" t="str">
        <f t="shared" si="189"/>
        <v/>
      </c>
    </row>
    <row r="642" spans="1:43" s="260" customFormat="1" ht="13">
      <c r="A642" s="185"/>
      <c r="B642" s="258" t="str">
        <f t="shared" si="176"/>
        <v/>
      </c>
      <c r="C642" s="259"/>
      <c r="D642" s="185">
        <v>608</v>
      </c>
      <c r="E642" s="185" t="str">
        <f t="shared" si="177"/>
        <v/>
      </c>
      <c r="F642" s="6"/>
      <c r="G642" s="6"/>
      <c r="H642" s="6"/>
      <c r="I642" s="6"/>
      <c r="J642" s="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185" t="str">
        <f t="shared" si="174"/>
        <v/>
      </c>
      <c r="W642" s="8"/>
      <c r="X642" s="6"/>
      <c r="Y642" s="336"/>
      <c r="Z642" s="6"/>
      <c r="AA642" s="6"/>
      <c r="AB642" s="6"/>
      <c r="AC642" s="261" t="str">
        <f t="shared" si="178"/>
        <v/>
      </c>
      <c r="AD642" s="28" t="str">
        <f t="shared" si="179"/>
        <v/>
      </c>
      <c r="AE642" s="26" t="str">
        <f>UPPER(IF($U642="","",IF(COUNTIF($AE$34:$AE641,$U642)&lt;1,$U642,"")))</f>
        <v/>
      </c>
      <c r="AF642" s="133" t="str">
        <f t="shared" si="180"/>
        <v/>
      </c>
      <c r="AG642" s="6"/>
      <c r="AH642" s="263" t="str">
        <f t="shared" si="181"/>
        <v/>
      </c>
      <c r="AI642" s="262"/>
      <c r="AK642" s="185"/>
      <c r="AL642" s="259"/>
      <c r="AM642" s="132"/>
      <c r="AN642" s="132"/>
      <c r="AO642" s="132"/>
      <c r="AP642" s="132"/>
      <c r="AQ642" s="132" t="str">
        <f t="shared" si="189"/>
        <v/>
      </c>
    </row>
    <row r="643" spans="1:43" s="260" customFormat="1" ht="13">
      <c r="A643" s="185"/>
      <c r="B643" s="258" t="str">
        <f t="shared" si="176"/>
        <v/>
      </c>
      <c r="C643" s="259"/>
      <c r="D643" s="185">
        <v>609</v>
      </c>
      <c r="E643" s="185" t="str">
        <f t="shared" si="177"/>
        <v/>
      </c>
      <c r="F643" s="6"/>
      <c r="G643" s="6"/>
      <c r="H643" s="6"/>
      <c r="I643" s="6"/>
      <c r="J643" s="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185" t="str">
        <f t="shared" si="174"/>
        <v/>
      </c>
      <c r="W643" s="8"/>
      <c r="X643" s="6"/>
      <c r="Y643" s="336"/>
      <c r="Z643" s="6"/>
      <c r="AA643" s="6"/>
      <c r="AB643" s="6"/>
      <c r="AC643" s="261" t="str">
        <f t="shared" si="178"/>
        <v/>
      </c>
      <c r="AD643" s="28" t="str">
        <f t="shared" si="179"/>
        <v/>
      </c>
      <c r="AE643" s="26" t="str">
        <f>UPPER(IF($U643="","",IF(COUNTIF($AE$34:$AE642,$U643)&lt;1,$U643,"")))</f>
        <v/>
      </c>
      <c r="AF643" s="133" t="str">
        <f t="shared" si="180"/>
        <v/>
      </c>
      <c r="AG643" s="6"/>
      <c r="AH643" s="263" t="str">
        <f t="shared" si="181"/>
        <v/>
      </c>
      <c r="AI643" s="262"/>
      <c r="AK643" s="185"/>
      <c r="AL643" s="259"/>
      <c r="AM643" s="132"/>
      <c r="AN643" s="132"/>
      <c r="AO643" s="132"/>
      <c r="AP643" s="132"/>
      <c r="AQ643" s="132" t="str">
        <f t="shared" si="189"/>
        <v/>
      </c>
    </row>
    <row r="644" spans="1:43" s="260" customFormat="1" ht="13">
      <c r="A644" s="185"/>
      <c r="B644" s="258" t="str">
        <f t="shared" si="176"/>
        <v/>
      </c>
      <c r="C644" s="259"/>
      <c r="D644" s="185">
        <v>610</v>
      </c>
      <c r="E644" s="185" t="str">
        <f t="shared" si="177"/>
        <v/>
      </c>
      <c r="F644" s="6"/>
      <c r="G644" s="6"/>
      <c r="H644" s="6"/>
      <c r="I644" s="6"/>
      <c r="J644" s="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185" t="str">
        <f t="shared" si="174"/>
        <v/>
      </c>
      <c r="W644" s="8"/>
      <c r="X644" s="6"/>
      <c r="Y644" s="336"/>
      <c r="Z644" s="6"/>
      <c r="AA644" s="6"/>
      <c r="AB644" s="6"/>
      <c r="AC644" s="261" t="str">
        <f t="shared" si="178"/>
        <v/>
      </c>
      <c r="AD644" s="28" t="str">
        <f t="shared" si="179"/>
        <v/>
      </c>
      <c r="AE644" s="26" t="str">
        <f>UPPER(IF($U644="","",IF(COUNTIF($AE$34:$AE643,$U644)&lt;1,$U644,"")))</f>
        <v/>
      </c>
      <c r="AF644" s="133" t="str">
        <f t="shared" si="180"/>
        <v/>
      </c>
      <c r="AG644" s="6"/>
      <c r="AH644" s="263" t="str">
        <f t="shared" si="181"/>
        <v/>
      </c>
      <c r="AI644" s="262"/>
      <c r="AK644" s="185"/>
      <c r="AL644" s="259"/>
      <c r="AM644" s="132"/>
      <c r="AN644" s="132"/>
      <c r="AO644" s="132"/>
      <c r="AP644" s="132"/>
      <c r="AQ644" s="132" t="str">
        <f t="shared" si="189"/>
        <v/>
      </c>
    </row>
    <row r="645" spans="1:43" s="260" customFormat="1" ht="13">
      <c r="A645" s="185"/>
      <c r="B645" s="258" t="str">
        <f t="shared" si="176"/>
        <v/>
      </c>
      <c r="C645" s="259"/>
      <c r="D645" s="185">
        <v>611</v>
      </c>
      <c r="E645" s="185" t="str">
        <f t="shared" si="177"/>
        <v/>
      </c>
      <c r="F645" s="6"/>
      <c r="G645" s="6"/>
      <c r="H645" s="6"/>
      <c r="I645" s="6"/>
      <c r="J645" s="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185" t="str">
        <f t="shared" si="174"/>
        <v/>
      </c>
      <c r="W645" s="8"/>
      <c r="X645" s="6"/>
      <c r="Y645" s="336"/>
      <c r="Z645" s="6"/>
      <c r="AA645" s="6"/>
      <c r="AB645" s="6"/>
      <c r="AC645" s="261" t="str">
        <f t="shared" si="178"/>
        <v/>
      </c>
      <c r="AD645" s="28" t="str">
        <f t="shared" si="179"/>
        <v/>
      </c>
      <c r="AE645" s="26" t="str">
        <f>UPPER(IF($U645="","",IF(COUNTIF($AE$34:$AE644,$U645)&lt;1,$U645,"")))</f>
        <v/>
      </c>
      <c r="AF645" s="133" t="str">
        <f t="shared" si="180"/>
        <v/>
      </c>
      <c r="AG645" s="6"/>
      <c r="AH645" s="263" t="str">
        <f t="shared" si="181"/>
        <v/>
      </c>
      <c r="AI645" s="262"/>
      <c r="AK645" s="185"/>
      <c r="AL645" s="259"/>
      <c r="AM645" s="132"/>
      <c r="AN645" s="132"/>
      <c r="AO645" s="132"/>
      <c r="AP645" s="132"/>
      <c r="AQ645" s="132" t="str">
        <f t="shared" si="189"/>
        <v/>
      </c>
    </row>
    <row r="646" spans="1:43" s="260" customFormat="1" ht="13">
      <c r="A646" s="185"/>
      <c r="B646" s="258" t="str">
        <f t="shared" si="176"/>
        <v/>
      </c>
      <c r="C646" s="259"/>
      <c r="D646" s="185">
        <v>612</v>
      </c>
      <c r="E646" s="185" t="str">
        <f t="shared" si="177"/>
        <v/>
      </c>
      <c r="F646" s="6"/>
      <c r="G646" s="6"/>
      <c r="H646" s="6"/>
      <c r="I646" s="6"/>
      <c r="J646" s="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185" t="str">
        <f t="shared" si="174"/>
        <v/>
      </c>
      <c r="W646" s="8"/>
      <c r="X646" s="6"/>
      <c r="Y646" s="336"/>
      <c r="Z646" s="6"/>
      <c r="AA646" s="6"/>
      <c r="AB646" s="6"/>
      <c r="AC646" s="261" t="str">
        <f t="shared" si="178"/>
        <v/>
      </c>
      <c r="AD646" s="28" t="str">
        <f t="shared" si="179"/>
        <v/>
      </c>
      <c r="AE646" s="26" t="str">
        <f>UPPER(IF($U646="","",IF(COUNTIF($AE$34:$AE645,$U646)&lt;1,$U646,"")))</f>
        <v/>
      </c>
      <c r="AF646" s="133" t="str">
        <f t="shared" si="180"/>
        <v/>
      </c>
      <c r="AG646" s="6"/>
      <c r="AH646" s="263" t="str">
        <f t="shared" si="181"/>
        <v/>
      </c>
      <c r="AI646" s="262"/>
      <c r="AK646" s="185"/>
      <c r="AL646" s="259"/>
      <c r="AM646" s="132"/>
      <c r="AN646" s="132"/>
      <c r="AO646" s="132"/>
      <c r="AP646" s="132"/>
      <c r="AQ646" s="132" t="str">
        <f t="shared" si="189"/>
        <v/>
      </c>
    </row>
    <row r="647" spans="1:43" s="260" customFormat="1" ht="13">
      <c r="A647" s="185"/>
      <c r="B647" s="258" t="str">
        <f t="shared" si="176"/>
        <v/>
      </c>
      <c r="C647" s="259"/>
      <c r="D647" s="185">
        <v>613</v>
      </c>
      <c r="E647" s="185" t="str">
        <f t="shared" si="177"/>
        <v/>
      </c>
      <c r="F647" s="6"/>
      <c r="G647" s="6"/>
      <c r="H647" s="6"/>
      <c r="I647" s="6"/>
      <c r="J647" s="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185" t="str">
        <f t="shared" si="174"/>
        <v/>
      </c>
      <c r="W647" s="8"/>
      <c r="X647" s="6"/>
      <c r="Y647" s="336"/>
      <c r="Z647" s="6"/>
      <c r="AA647" s="6"/>
      <c r="AB647" s="6"/>
      <c r="AC647" s="261" t="str">
        <f t="shared" si="178"/>
        <v/>
      </c>
      <c r="AD647" s="28" t="str">
        <f t="shared" si="179"/>
        <v/>
      </c>
      <c r="AE647" s="26" t="str">
        <f>UPPER(IF($U647="","",IF(COUNTIF($AE$34:$AE646,$U647)&lt;1,$U647,"")))</f>
        <v/>
      </c>
      <c r="AF647" s="133" t="str">
        <f t="shared" si="180"/>
        <v/>
      </c>
      <c r="AG647" s="6"/>
      <c r="AH647" s="263" t="str">
        <f t="shared" si="181"/>
        <v/>
      </c>
      <c r="AI647" s="262"/>
      <c r="AK647" s="185"/>
      <c r="AL647" s="259"/>
      <c r="AM647" s="132"/>
      <c r="AN647" s="132"/>
      <c r="AO647" s="132"/>
      <c r="AP647" s="132"/>
      <c r="AQ647" s="132" t="str">
        <f t="shared" si="189"/>
        <v/>
      </c>
    </row>
    <row r="648" spans="1:43" s="260" customFormat="1" ht="13">
      <c r="A648" s="185"/>
      <c r="B648" s="258" t="str">
        <f t="shared" si="176"/>
        <v/>
      </c>
      <c r="C648" s="259"/>
      <c r="D648" s="185">
        <v>614</v>
      </c>
      <c r="E648" s="185" t="str">
        <f t="shared" si="177"/>
        <v/>
      </c>
      <c r="F648" s="6"/>
      <c r="G648" s="6"/>
      <c r="H648" s="6"/>
      <c r="I648" s="6"/>
      <c r="J648" s="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185" t="str">
        <f t="shared" si="174"/>
        <v/>
      </c>
      <c r="W648" s="8"/>
      <c r="X648" s="6"/>
      <c r="Y648" s="336"/>
      <c r="Z648" s="6"/>
      <c r="AA648" s="6"/>
      <c r="AB648" s="6"/>
      <c r="AC648" s="261" t="str">
        <f t="shared" si="178"/>
        <v/>
      </c>
      <c r="AD648" s="28" t="str">
        <f t="shared" si="179"/>
        <v/>
      </c>
      <c r="AE648" s="26" t="str">
        <f>UPPER(IF($U648="","",IF(COUNTIF($AE$34:$AE647,$U648)&lt;1,$U648,"")))</f>
        <v/>
      </c>
      <c r="AF648" s="133" t="str">
        <f t="shared" si="180"/>
        <v/>
      </c>
      <c r="AG648" s="6"/>
      <c r="AH648" s="263" t="str">
        <f t="shared" si="181"/>
        <v/>
      </c>
      <c r="AI648" s="262"/>
      <c r="AK648" s="185"/>
      <c r="AL648" s="259"/>
      <c r="AM648" s="132"/>
      <c r="AN648" s="132"/>
      <c r="AO648" s="132"/>
      <c r="AP648" s="132"/>
      <c r="AQ648" s="132" t="str">
        <f t="shared" si="189"/>
        <v/>
      </c>
    </row>
    <row r="649" spans="1:43" s="260" customFormat="1" ht="13">
      <c r="A649" s="185"/>
      <c r="B649" s="258" t="str">
        <f t="shared" si="176"/>
        <v/>
      </c>
      <c r="C649" s="259"/>
      <c r="D649" s="185">
        <v>615</v>
      </c>
      <c r="E649" s="185" t="str">
        <f t="shared" si="177"/>
        <v/>
      </c>
      <c r="F649" s="6"/>
      <c r="G649" s="6"/>
      <c r="H649" s="6"/>
      <c r="I649" s="6"/>
      <c r="J649" s="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185" t="str">
        <f t="shared" si="174"/>
        <v/>
      </c>
      <c r="W649" s="8"/>
      <c r="X649" s="6"/>
      <c r="Y649" s="336"/>
      <c r="Z649" s="6"/>
      <c r="AA649" s="6"/>
      <c r="AB649" s="6"/>
      <c r="AC649" s="261" t="str">
        <f t="shared" si="178"/>
        <v/>
      </c>
      <c r="AD649" s="28" t="str">
        <f t="shared" si="179"/>
        <v/>
      </c>
      <c r="AE649" s="26" t="str">
        <f>UPPER(IF($U649="","",IF(COUNTIF($AE$34:$AE648,$U649)&lt;1,$U649,"")))</f>
        <v/>
      </c>
      <c r="AF649" s="133" t="str">
        <f t="shared" si="180"/>
        <v/>
      </c>
      <c r="AG649" s="6"/>
      <c r="AH649" s="263" t="str">
        <f t="shared" si="181"/>
        <v/>
      </c>
      <c r="AI649" s="262"/>
      <c r="AK649" s="185"/>
      <c r="AL649" s="259"/>
      <c r="AM649" s="132"/>
      <c r="AN649" s="132"/>
      <c r="AO649" s="132"/>
      <c r="AP649" s="132"/>
      <c r="AQ649" s="132" t="str">
        <f t="shared" si="189"/>
        <v/>
      </c>
    </row>
    <row r="650" spans="1:43" s="260" customFormat="1" ht="13">
      <c r="A650" s="185"/>
      <c r="B650" s="258" t="str">
        <f t="shared" si="176"/>
        <v/>
      </c>
      <c r="C650" s="259"/>
      <c r="D650" s="185">
        <v>616</v>
      </c>
      <c r="E650" s="185" t="str">
        <f t="shared" si="177"/>
        <v/>
      </c>
      <c r="F650" s="6"/>
      <c r="G650" s="6"/>
      <c r="H650" s="6"/>
      <c r="I650" s="6"/>
      <c r="J650" s="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185" t="str">
        <f t="shared" si="174"/>
        <v/>
      </c>
      <c r="W650" s="8"/>
      <c r="X650" s="6"/>
      <c r="Y650" s="336"/>
      <c r="Z650" s="6"/>
      <c r="AA650" s="6"/>
      <c r="AB650" s="6"/>
      <c r="AC650" s="261" t="str">
        <f t="shared" si="178"/>
        <v/>
      </c>
      <c r="AD650" s="28" t="str">
        <f t="shared" si="179"/>
        <v/>
      </c>
      <c r="AE650" s="26" t="str">
        <f>UPPER(IF($U650="","",IF(COUNTIF($AE$34:$AE649,$U650)&lt;1,$U650,"")))</f>
        <v/>
      </c>
      <c r="AF650" s="133" t="str">
        <f t="shared" si="180"/>
        <v/>
      </c>
      <c r="AG650" s="6"/>
      <c r="AH650" s="263" t="str">
        <f t="shared" si="181"/>
        <v/>
      </c>
      <c r="AI650" s="262"/>
      <c r="AK650" s="185"/>
      <c r="AL650" s="259"/>
      <c r="AM650" s="132"/>
      <c r="AN650" s="132"/>
      <c r="AO650" s="132"/>
      <c r="AP650" s="132"/>
      <c r="AQ650" s="132" t="str">
        <f t="shared" si="189"/>
        <v/>
      </c>
    </row>
    <row r="651" spans="1:43" s="260" customFormat="1" ht="13">
      <c r="A651" s="185"/>
      <c r="B651" s="258" t="str">
        <f t="shared" si="176"/>
        <v/>
      </c>
      <c r="C651" s="259"/>
      <c r="D651" s="185">
        <v>617</v>
      </c>
      <c r="E651" s="185" t="str">
        <f t="shared" si="177"/>
        <v/>
      </c>
      <c r="F651" s="6"/>
      <c r="G651" s="6"/>
      <c r="H651" s="6"/>
      <c r="I651" s="6"/>
      <c r="J651" s="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185" t="str">
        <f t="shared" si="174"/>
        <v/>
      </c>
      <c r="W651" s="8"/>
      <c r="X651" s="6"/>
      <c r="Y651" s="336"/>
      <c r="Z651" s="6"/>
      <c r="AA651" s="6"/>
      <c r="AB651" s="6"/>
      <c r="AC651" s="261" t="str">
        <f t="shared" si="178"/>
        <v/>
      </c>
      <c r="AD651" s="28" t="str">
        <f t="shared" si="179"/>
        <v/>
      </c>
      <c r="AE651" s="26" t="str">
        <f>UPPER(IF($U651="","",IF(COUNTIF($AE$34:$AE650,$U651)&lt;1,$U651,"")))</f>
        <v/>
      </c>
      <c r="AF651" s="133" t="str">
        <f t="shared" si="180"/>
        <v/>
      </c>
      <c r="AG651" s="6"/>
      <c r="AH651" s="263" t="str">
        <f t="shared" si="181"/>
        <v/>
      </c>
      <c r="AI651" s="262"/>
      <c r="AK651" s="185"/>
      <c r="AL651" s="259"/>
      <c r="AM651" s="132"/>
      <c r="AN651" s="132"/>
      <c r="AO651" s="132"/>
      <c r="AP651" s="132"/>
      <c r="AQ651" s="132" t="str">
        <f t="shared" si="189"/>
        <v/>
      </c>
    </row>
    <row r="652" spans="1:43" s="260" customFormat="1" ht="13">
      <c r="A652" s="185"/>
      <c r="B652" s="258" t="str">
        <f t="shared" si="176"/>
        <v/>
      </c>
      <c r="C652" s="259"/>
      <c r="D652" s="185">
        <v>618</v>
      </c>
      <c r="E652" s="185" t="str">
        <f t="shared" si="177"/>
        <v/>
      </c>
      <c r="F652" s="6"/>
      <c r="G652" s="6"/>
      <c r="H652" s="6"/>
      <c r="I652" s="6"/>
      <c r="J652" s="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185" t="str">
        <f t="shared" si="174"/>
        <v/>
      </c>
      <c r="W652" s="8"/>
      <c r="X652" s="6"/>
      <c r="Y652" s="336"/>
      <c r="Z652" s="6"/>
      <c r="AA652" s="6"/>
      <c r="AB652" s="6"/>
      <c r="AC652" s="261" t="str">
        <f t="shared" si="178"/>
        <v/>
      </c>
      <c r="AD652" s="28" t="str">
        <f t="shared" si="179"/>
        <v/>
      </c>
      <c r="AE652" s="26" t="str">
        <f>UPPER(IF($U652="","",IF(COUNTIF($AE$34:$AE651,$U652)&lt;1,$U652,"")))</f>
        <v/>
      </c>
      <c r="AF652" s="133" t="str">
        <f t="shared" si="180"/>
        <v/>
      </c>
      <c r="AG652" s="6"/>
      <c r="AH652" s="263" t="str">
        <f t="shared" si="181"/>
        <v/>
      </c>
      <c r="AI652" s="262"/>
      <c r="AK652" s="185"/>
      <c r="AL652" s="259"/>
      <c r="AM652" s="132"/>
      <c r="AN652" s="132"/>
      <c r="AO652" s="132"/>
      <c r="AP652" s="132"/>
      <c r="AQ652" s="132" t="str">
        <f t="shared" si="189"/>
        <v/>
      </c>
    </row>
    <row r="653" spans="1:43" s="260" customFormat="1" ht="13">
      <c r="A653" s="185"/>
      <c r="B653" s="258" t="str">
        <f t="shared" si="176"/>
        <v/>
      </c>
      <c r="C653" s="259"/>
      <c r="D653" s="185">
        <v>619</v>
      </c>
      <c r="E653" s="185" t="str">
        <f t="shared" si="177"/>
        <v/>
      </c>
      <c r="F653" s="6"/>
      <c r="G653" s="6"/>
      <c r="H653" s="6"/>
      <c r="I653" s="6"/>
      <c r="J653" s="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185" t="str">
        <f t="shared" si="174"/>
        <v/>
      </c>
      <c r="W653" s="8"/>
      <c r="X653" s="6"/>
      <c r="Y653" s="336"/>
      <c r="Z653" s="6"/>
      <c r="AA653" s="6"/>
      <c r="AB653" s="6"/>
      <c r="AC653" s="261" t="str">
        <f t="shared" si="178"/>
        <v/>
      </c>
      <c r="AD653" s="28" t="str">
        <f t="shared" si="179"/>
        <v/>
      </c>
      <c r="AE653" s="26" t="str">
        <f>UPPER(IF($U653="","",IF(COUNTIF($AE$34:$AE652,$U653)&lt;1,$U653,"")))</f>
        <v/>
      </c>
      <c r="AF653" s="133" t="str">
        <f t="shared" si="180"/>
        <v/>
      </c>
      <c r="AG653" s="6"/>
      <c r="AH653" s="263" t="str">
        <f t="shared" si="181"/>
        <v/>
      </c>
      <c r="AI653" s="262"/>
      <c r="AK653" s="185"/>
      <c r="AL653" s="259"/>
      <c r="AM653" s="132"/>
      <c r="AN653" s="132"/>
      <c r="AO653" s="132"/>
      <c r="AP653" s="132"/>
      <c r="AQ653" s="132" t="str">
        <f t="shared" si="189"/>
        <v/>
      </c>
    </row>
    <row r="654" spans="1:43" s="260" customFormat="1" ht="13">
      <c r="A654" s="185"/>
      <c r="B654" s="258" t="str">
        <f t="shared" si="176"/>
        <v/>
      </c>
      <c r="C654" s="259"/>
      <c r="D654" s="185">
        <v>620</v>
      </c>
      <c r="E654" s="185" t="str">
        <f t="shared" si="177"/>
        <v/>
      </c>
      <c r="F654" s="6"/>
      <c r="G654" s="6"/>
      <c r="H654" s="6"/>
      <c r="I654" s="6"/>
      <c r="J654" s="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185" t="str">
        <f t="shared" si="174"/>
        <v/>
      </c>
      <c r="W654" s="8"/>
      <c r="X654" s="6"/>
      <c r="Y654" s="336"/>
      <c r="Z654" s="6"/>
      <c r="AA654" s="6"/>
      <c r="AB654" s="6"/>
      <c r="AC654" s="261" t="str">
        <f t="shared" si="178"/>
        <v/>
      </c>
      <c r="AD654" s="28" t="str">
        <f t="shared" si="179"/>
        <v/>
      </c>
      <c r="AE654" s="26" t="str">
        <f>UPPER(IF($U654="","",IF(COUNTIF($AE$34:$AE653,$U654)&lt;1,$U654,"")))</f>
        <v/>
      </c>
      <c r="AF654" s="133" t="str">
        <f t="shared" si="180"/>
        <v/>
      </c>
      <c r="AG654" s="6"/>
      <c r="AH654" s="263" t="str">
        <f t="shared" si="181"/>
        <v/>
      </c>
      <c r="AI654" s="262"/>
      <c r="AK654" s="185"/>
      <c r="AL654" s="259"/>
      <c r="AM654" s="132"/>
      <c r="AN654" s="132"/>
      <c r="AO654" s="132"/>
      <c r="AP654" s="132"/>
      <c r="AQ654" s="132" t="str">
        <f t="shared" si="189"/>
        <v/>
      </c>
    </row>
    <row r="655" spans="1:43" s="260" customFormat="1" ht="13">
      <c r="A655" s="185"/>
      <c r="B655" s="258" t="str">
        <f t="shared" si="176"/>
        <v/>
      </c>
      <c r="C655" s="259"/>
      <c r="D655" s="185">
        <v>621</v>
      </c>
      <c r="E655" s="185" t="str">
        <f t="shared" si="177"/>
        <v/>
      </c>
      <c r="F655" s="6"/>
      <c r="G655" s="6"/>
      <c r="H655" s="6"/>
      <c r="I655" s="6"/>
      <c r="J655" s="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185" t="str">
        <f t="shared" si="174"/>
        <v/>
      </c>
      <c r="W655" s="8"/>
      <c r="X655" s="6"/>
      <c r="Y655" s="336"/>
      <c r="Z655" s="6"/>
      <c r="AA655" s="6"/>
      <c r="AB655" s="6"/>
      <c r="AC655" s="261" t="str">
        <f t="shared" si="178"/>
        <v/>
      </c>
      <c r="AD655" s="28" t="str">
        <f t="shared" si="179"/>
        <v/>
      </c>
      <c r="AE655" s="26" t="str">
        <f>UPPER(IF($U655="","",IF(COUNTIF($AE$34:$AE654,$U655)&lt;1,$U655,"")))</f>
        <v/>
      </c>
      <c r="AF655" s="133" t="str">
        <f t="shared" si="180"/>
        <v/>
      </c>
      <c r="AG655" s="6"/>
      <c r="AH655" s="263" t="str">
        <f t="shared" si="181"/>
        <v/>
      </c>
      <c r="AI655" s="262"/>
      <c r="AK655" s="185"/>
      <c r="AL655" s="259"/>
      <c r="AM655" s="132"/>
      <c r="AN655" s="132"/>
      <c r="AO655" s="132"/>
      <c r="AP655" s="132"/>
      <c r="AQ655" s="132" t="str">
        <f t="shared" si="189"/>
        <v/>
      </c>
    </row>
    <row r="656" spans="1:43" s="260" customFormat="1" ht="13">
      <c r="A656" s="185"/>
      <c r="B656" s="258" t="str">
        <f t="shared" si="176"/>
        <v/>
      </c>
      <c r="C656" s="259"/>
      <c r="D656" s="185">
        <v>622</v>
      </c>
      <c r="E656" s="185" t="str">
        <f t="shared" si="177"/>
        <v/>
      </c>
      <c r="F656" s="6"/>
      <c r="G656" s="6"/>
      <c r="H656" s="6"/>
      <c r="I656" s="6"/>
      <c r="J656" s="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185" t="str">
        <f t="shared" si="174"/>
        <v/>
      </c>
      <c r="W656" s="8"/>
      <c r="X656" s="6"/>
      <c r="Y656" s="336"/>
      <c r="Z656" s="6"/>
      <c r="AA656" s="6"/>
      <c r="AB656" s="6"/>
      <c r="AC656" s="261" t="str">
        <f t="shared" si="178"/>
        <v/>
      </c>
      <c r="AD656" s="28" t="str">
        <f t="shared" si="179"/>
        <v/>
      </c>
      <c r="AE656" s="26" t="str">
        <f>UPPER(IF($U656="","",IF(COUNTIF($AE$34:$AE655,$U656)&lt;1,$U656,"")))</f>
        <v/>
      </c>
      <c r="AF656" s="133" t="str">
        <f t="shared" si="180"/>
        <v/>
      </c>
      <c r="AG656" s="6"/>
      <c r="AH656" s="263" t="str">
        <f t="shared" si="181"/>
        <v/>
      </c>
      <c r="AI656" s="262"/>
      <c r="AK656" s="185"/>
      <c r="AL656" s="259"/>
      <c r="AM656" s="132"/>
      <c r="AN656" s="132"/>
      <c r="AO656" s="132"/>
      <c r="AP656" s="132"/>
      <c r="AQ656" s="132" t="str">
        <f t="shared" si="189"/>
        <v/>
      </c>
    </row>
    <row r="657" spans="1:43" s="260" customFormat="1" ht="13">
      <c r="A657" s="185"/>
      <c r="B657" s="258" t="str">
        <f t="shared" si="176"/>
        <v/>
      </c>
      <c r="C657" s="259"/>
      <c r="D657" s="185">
        <v>623</v>
      </c>
      <c r="E657" s="185" t="str">
        <f t="shared" si="177"/>
        <v/>
      </c>
      <c r="F657" s="6"/>
      <c r="G657" s="6"/>
      <c r="H657" s="6"/>
      <c r="I657" s="6"/>
      <c r="J657" s="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185" t="str">
        <f t="shared" si="174"/>
        <v/>
      </c>
      <c r="W657" s="8"/>
      <c r="X657" s="6"/>
      <c r="Y657" s="336"/>
      <c r="Z657" s="6"/>
      <c r="AA657" s="6"/>
      <c r="AB657" s="6"/>
      <c r="AC657" s="261" t="str">
        <f t="shared" si="178"/>
        <v/>
      </c>
      <c r="AD657" s="28" t="str">
        <f t="shared" si="179"/>
        <v/>
      </c>
      <c r="AE657" s="26" t="str">
        <f>UPPER(IF($U657="","",IF(COUNTIF($AE$34:$AE656,$U657)&lt;1,$U657,"")))</f>
        <v/>
      </c>
      <c r="AF657" s="133" t="str">
        <f t="shared" si="180"/>
        <v/>
      </c>
      <c r="AG657" s="6"/>
      <c r="AH657" s="263" t="str">
        <f t="shared" si="181"/>
        <v/>
      </c>
      <c r="AI657" s="262"/>
      <c r="AK657" s="185"/>
      <c r="AL657" s="259"/>
      <c r="AM657" s="132"/>
      <c r="AN657" s="132"/>
      <c r="AO657" s="132"/>
      <c r="AP657" s="132"/>
      <c r="AQ657" s="132" t="str">
        <f t="shared" si="189"/>
        <v/>
      </c>
    </row>
    <row r="658" spans="1:43" s="260" customFormat="1" ht="13">
      <c r="A658" s="185"/>
      <c r="B658" s="258" t="str">
        <f t="shared" si="176"/>
        <v/>
      </c>
      <c r="C658" s="259"/>
      <c r="D658" s="185">
        <v>624</v>
      </c>
      <c r="E658" s="185" t="str">
        <f t="shared" si="177"/>
        <v/>
      </c>
      <c r="F658" s="6"/>
      <c r="G658" s="6"/>
      <c r="H658" s="6"/>
      <c r="I658" s="6"/>
      <c r="J658" s="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185" t="str">
        <f t="shared" si="174"/>
        <v/>
      </c>
      <c r="W658" s="8"/>
      <c r="X658" s="6"/>
      <c r="Y658" s="336"/>
      <c r="Z658" s="6"/>
      <c r="AA658" s="6"/>
      <c r="AB658" s="6"/>
      <c r="AC658" s="261" t="str">
        <f t="shared" si="178"/>
        <v/>
      </c>
      <c r="AD658" s="28" t="str">
        <f t="shared" si="179"/>
        <v/>
      </c>
      <c r="AE658" s="26" t="str">
        <f>UPPER(IF($U658="","",IF(COUNTIF($AE$34:$AE657,$U658)&lt;1,$U658,"")))</f>
        <v/>
      </c>
      <c r="AF658" s="133" t="str">
        <f t="shared" si="180"/>
        <v/>
      </c>
      <c r="AG658" s="6"/>
      <c r="AH658" s="263" t="str">
        <f t="shared" si="181"/>
        <v/>
      </c>
      <c r="AI658" s="262"/>
      <c r="AK658" s="185"/>
      <c r="AL658" s="259"/>
      <c r="AM658" s="132"/>
      <c r="AN658" s="132"/>
      <c r="AO658" s="132"/>
      <c r="AP658" s="132"/>
      <c r="AQ658" s="132" t="str">
        <f t="shared" si="189"/>
        <v/>
      </c>
    </row>
    <row r="659" spans="1:43" s="260" customFormat="1" ht="13">
      <c r="A659" s="185"/>
      <c r="B659" s="258" t="str">
        <f t="shared" si="176"/>
        <v/>
      </c>
      <c r="C659" s="259"/>
      <c r="D659" s="185">
        <v>625</v>
      </c>
      <c r="E659" s="185" t="str">
        <f t="shared" si="177"/>
        <v/>
      </c>
      <c r="F659" s="6"/>
      <c r="G659" s="6"/>
      <c r="H659" s="6"/>
      <c r="I659" s="6"/>
      <c r="J659" s="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185" t="str">
        <f t="shared" ref="V659:V722" si="190">IF(U659="","",IF(COUNTIF(U$35:U$1035,$U659)&lt;4,"每隊最少4人",IF(COUNTIF(U$35:U$1035,U659)&gt;6,"每隊最多6人",COUNTIF(U$35:U$1035,U659))))</f>
        <v/>
      </c>
      <c r="W659" s="8"/>
      <c r="X659" s="6"/>
      <c r="Y659" s="336"/>
      <c r="Z659" s="6"/>
      <c r="AA659" s="6"/>
      <c r="AB659" s="6"/>
      <c r="AC659" s="261" t="str">
        <f t="shared" si="178"/>
        <v/>
      </c>
      <c r="AD659" s="28" t="str">
        <f t="shared" si="179"/>
        <v/>
      </c>
      <c r="AE659" s="26" t="str">
        <f>UPPER(IF($U659="","",IF(COUNTIF($AE$34:$AE658,$U659)&lt;1,$U659,"")))</f>
        <v/>
      </c>
      <c r="AF659" s="133" t="str">
        <f t="shared" si="180"/>
        <v/>
      </c>
      <c r="AG659" s="6"/>
      <c r="AH659" s="263" t="str">
        <f t="shared" si="181"/>
        <v/>
      </c>
      <c r="AI659" s="262"/>
      <c r="AK659" s="185"/>
      <c r="AL659" s="259"/>
      <c r="AM659" s="132"/>
      <c r="AN659" s="132"/>
      <c r="AO659" s="132"/>
      <c r="AP659" s="132"/>
      <c r="AQ659" s="132" t="str">
        <f t="shared" si="189"/>
        <v/>
      </c>
    </row>
    <row r="660" spans="1:43" s="260" customFormat="1" ht="13">
      <c r="A660" s="185"/>
      <c r="B660" s="258" t="str">
        <f t="shared" si="176"/>
        <v/>
      </c>
      <c r="C660" s="259"/>
      <c r="D660" s="185">
        <v>626</v>
      </c>
      <c r="E660" s="185" t="str">
        <f t="shared" si="177"/>
        <v/>
      </c>
      <c r="F660" s="6"/>
      <c r="G660" s="6"/>
      <c r="H660" s="6"/>
      <c r="I660" s="6"/>
      <c r="J660" s="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185" t="str">
        <f t="shared" si="190"/>
        <v/>
      </c>
      <c r="W660" s="8"/>
      <c r="X660" s="6"/>
      <c r="Y660" s="336"/>
      <c r="Z660" s="6"/>
      <c r="AA660" s="6"/>
      <c r="AB660" s="6"/>
      <c r="AC660" s="261" t="str">
        <f t="shared" si="178"/>
        <v/>
      </c>
      <c r="AD660" s="28" t="str">
        <f t="shared" si="179"/>
        <v/>
      </c>
      <c r="AE660" s="26" t="str">
        <f>UPPER(IF($U660="","",IF(COUNTIF($AE$34:$AE659,$U660)&lt;1,$U660,"")))</f>
        <v/>
      </c>
      <c r="AF660" s="133" t="str">
        <f t="shared" si="180"/>
        <v/>
      </c>
      <c r="AG660" s="6"/>
      <c r="AH660" s="263" t="str">
        <f t="shared" si="181"/>
        <v/>
      </c>
      <c r="AI660" s="262"/>
      <c r="AK660" s="185"/>
      <c r="AL660" s="259"/>
      <c r="AM660" s="132"/>
      <c r="AN660" s="132"/>
      <c r="AO660" s="132"/>
      <c r="AP660" s="132"/>
      <c r="AQ660" s="132" t="str">
        <f t="shared" si="189"/>
        <v/>
      </c>
    </row>
    <row r="661" spans="1:43" s="260" customFormat="1" ht="13">
      <c r="A661" s="185"/>
      <c r="B661" s="258" t="str">
        <f t="shared" si="176"/>
        <v/>
      </c>
      <c r="C661" s="259"/>
      <c r="D661" s="185">
        <v>627</v>
      </c>
      <c r="E661" s="185" t="str">
        <f t="shared" si="177"/>
        <v/>
      </c>
      <c r="F661" s="6"/>
      <c r="G661" s="6"/>
      <c r="H661" s="6"/>
      <c r="I661" s="6"/>
      <c r="J661" s="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185" t="str">
        <f t="shared" si="190"/>
        <v/>
      </c>
      <c r="W661" s="8"/>
      <c r="X661" s="6"/>
      <c r="Y661" s="336"/>
      <c r="Z661" s="6"/>
      <c r="AA661" s="6"/>
      <c r="AB661" s="6"/>
      <c r="AC661" s="261" t="str">
        <f t="shared" si="178"/>
        <v/>
      </c>
      <c r="AD661" s="28" t="str">
        <f t="shared" si="179"/>
        <v/>
      </c>
      <c r="AE661" s="26" t="str">
        <f>UPPER(IF($U661="","",IF(COUNTIF($AE$34:$AE660,$U661)&lt;1,$U661,"")))</f>
        <v/>
      </c>
      <c r="AF661" s="133" t="str">
        <f t="shared" si="180"/>
        <v/>
      </c>
      <c r="AG661" s="6"/>
      <c r="AH661" s="263" t="str">
        <f t="shared" si="181"/>
        <v/>
      </c>
      <c r="AI661" s="262"/>
      <c r="AK661" s="185"/>
      <c r="AL661" s="259"/>
      <c r="AM661" s="132"/>
      <c r="AN661" s="132"/>
      <c r="AO661" s="132"/>
      <c r="AP661" s="132"/>
      <c r="AQ661" s="132" t="str">
        <f t="shared" si="189"/>
        <v/>
      </c>
    </row>
    <row r="662" spans="1:43" s="260" customFormat="1" ht="13">
      <c r="A662" s="185"/>
      <c r="B662" s="258" t="str">
        <f t="shared" si="176"/>
        <v/>
      </c>
      <c r="C662" s="259"/>
      <c r="D662" s="185">
        <v>628</v>
      </c>
      <c r="E662" s="185" t="str">
        <f t="shared" si="177"/>
        <v/>
      </c>
      <c r="F662" s="6"/>
      <c r="G662" s="6"/>
      <c r="H662" s="6"/>
      <c r="I662" s="6"/>
      <c r="J662" s="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185" t="str">
        <f t="shared" si="190"/>
        <v/>
      </c>
      <c r="W662" s="8"/>
      <c r="X662" s="6"/>
      <c r="Y662" s="336"/>
      <c r="Z662" s="6"/>
      <c r="AA662" s="6"/>
      <c r="AB662" s="6"/>
      <c r="AC662" s="261" t="str">
        <f t="shared" si="178"/>
        <v/>
      </c>
      <c r="AD662" s="28" t="str">
        <f t="shared" si="179"/>
        <v/>
      </c>
      <c r="AE662" s="26" t="str">
        <f>UPPER(IF($U662="","",IF(COUNTIF($AE$34:$AE661,$U662)&lt;1,$U662,"")))</f>
        <v/>
      </c>
      <c r="AF662" s="133" t="str">
        <f t="shared" si="180"/>
        <v/>
      </c>
      <c r="AG662" s="6"/>
      <c r="AH662" s="263" t="str">
        <f t="shared" si="181"/>
        <v/>
      </c>
      <c r="AI662" s="262"/>
      <c r="AK662" s="185"/>
      <c r="AL662" s="259"/>
      <c r="AM662" s="132"/>
      <c r="AN662" s="132"/>
      <c r="AO662" s="132"/>
      <c r="AP662" s="132"/>
      <c r="AQ662" s="132" t="str">
        <f t="shared" si="189"/>
        <v/>
      </c>
    </row>
    <row r="663" spans="1:43" s="260" customFormat="1" ht="13">
      <c r="A663" s="185"/>
      <c r="B663" s="258" t="str">
        <f t="shared" si="176"/>
        <v/>
      </c>
      <c r="C663" s="259"/>
      <c r="D663" s="185">
        <v>629</v>
      </c>
      <c r="E663" s="185" t="str">
        <f t="shared" si="177"/>
        <v/>
      </c>
      <c r="F663" s="6"/>
      <c r="G663" s="6"/>
      <c r="H663" s="6"/>
      <c r="I663" s="6"/>
      <c r="J663" s="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185" t="str">
        <f t="shared" si="190"/>
        <v/>
      </c>
      <c r="W663" s="8"/>
      <c r="X663" s="6"/>
      <c r="Y663" s="336"/>
      <c r="Z663" s="6"/>
      <c r="AA663" s="6"/>
      <c r="AB663" s="6"/>
      <c r="AC663" s="261" t="str">
        <f t="shared" si="178"/>
        <v/>
      </c>
      <c r="AD663" s="28" t="str">
        <f t="shared" si="179"/>
        <v/>
      </c>
      <c r="AE663" s="26" t="str">
        <f>UPPER(IF($U663="","",IF(COUNTIF($AE$34:$AE662,$U663)&lt;1,$U663,"")))</f>
        <v/>
      </c>
      <c r="AF663" s="133" t="str">
        <f t="shared" si="180"/>
        <v/>
      </c>
      <c r="AG663" s="6"/>
      <c r="AH663" s="263" t="str">
        <f t="shared" si="181"/>
        <v/>
      </c>
      <c r="AI663" s="262"/>
      <c r="AK663" s="185"/>
      <c r="AL663" s="259"/>
      <c r="AM663" s="132"/>
      <c r="AN663" s="132"/>
      <c r="AO663" s="132"/>
      <c r="AP663" s="132"/>
      <c r="AQ663" s="132" t="str">
        <f t="shared" si="189"/>
        <v/>
      </c>
    </row>
    <row r="664" spans="1:43" s="260" customFormat="1" ht="13">
      <c r="A664" s="185"/>
      <c r="B664" s="258" t="str">
        <f t="shared" si="176"/>
        <v/>
      </c>
      <c r="C664" s="259"/>
      <c r="D664" s="185">
        <v>630</v>
      </c>
      <c r="E664" s="185" t="str">
        <f t="shared" si="177"/>
        <v/>
      </c>
      <c r="F664" s="6"/>
      <c r="G664" s="6"/>
      <c r="H664" s="6"/>
      <c r="I664" s="6"/>
      <c r="J664" s="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185" t="str">
        <f t="shared" si="190"/>
        <v/>
      </c>
      <c r="W664" s="8"/>
      <c r="X664" s="6"/>
      <c r="Y664" s="336"/>
      <c r="Z664" s="6"/>
      <c r="AA664" s="6"/>
      <c r="AB664" s="6"/>
      <c r="AC664" s="261" t="str">
        <f t="shared" si="178"/>
        <v/>
      </c>
      <c r="AD664" s="28" t="str">
        <f t="shared" si="179"/>
        <v/>
      </c>
      <c r="AE664" s="26" t="str">
        <f>UPPER(IF($U664="","",IF(COUNTIF($AE$34:$AE663,$U664)&lt;1,$U664,"")))</f>
        <v/>
      </c>
      <c r="AF664" s="133" t="str">
        <f t="shared" si="180"/>
        <v/>
      </c>
      <c r="AG664" s="6"/>
      <c r="AH664" s="263" t="str">
        <f t="shared" si="181"/>
        <v/>
      </c>
      <c r="AI664" s="262"/>
      <c r="AK664" s="185"/>
      <c r="AL664" s="259"/>
      <c r="AM664" s="132"/>
      <c r="AN664" s="132"/>
      <c r="AO664" s="132"/>
      <c r="AP664" s="132"/>
      <c r="AQ664" s="132" t="str">
        <f t="shared" si="189"/>
        <v/>
      </c>
    </row>
    <row r="665" spans="1:43" s="260" customFormat="1" ht="13">
      <c r="A665" s="185"/>
      <c r="B665" s="258" t="str">
        <f t="shared" si="176"/>
        <v/>
      </c>
      <c r="C665" s="259"/>
      <c r="D665" s="185">
        <v>631</v>
      </c>
      <c r="E665" s="185" t="str">
        <f t="shared" si="177"/>
        <v/>
      </c>
      <c r="F665" s="6"/>
      <c r="G665" s="6"/>
      <c r="H665" s="6"/>
      <c r="I665" s="6"/>
      <c r="J665" s="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185" t="str">
        <f t="shared" si="190"/>
        <v/>
      </c>
      <c r="W665" s="8"/>
      <c r="X665" s="6"/>
      <c r="Y665" s="336"/>
      <c r="Z665" s="6"/>
      <c r="AA665" s="6"/>
      <c r="AB665" s="6"/>
      <c r="AC665" s="261" t="str">
        <f t="shared" si="178"/>
        <v/>
      </c>
      <c r="AD665" s="28" t="str">
        <f t="shared" si="179"/>
        <v/>
      </c>
      <c r="AE665" s="26" t="str">
        <f>UPPER(IF($U665="","",IF(COUNTIF($AE$34:$AE664,$U665)&lt;1,$U665,"")))</f>
        <v/>
      </c>
      <c r="AF665" s="133" t="str">
        <f t="shared" si="180"/>
        <v/>
      </c>
      <c r="AG665" s="6"/>
      <c r="AH665" s="263" t="str">
        <f t="shared" si="181"/>
        <v/>
      </c>
      <c r="AI665" s="262"/>
      <c r="AK665" s="185"/>
      <c r="AL665" s="259"/>
      <c r="AM665" s="132"/>
      <c r="AN665" s="132"/>
      <c r="AO665" s="132"/>
      <c r="AP665" s="132"/>
      <c r="AQ665" s="132" t="str">
        <f t="shared" si="189"/>
        <v/>
      </c>
    </row>
    <row r="666" spans="1:43" s="260" customFormat="1" ht="13">
      <c r="A666" s="185"/>
      <c r="B666" s="258" t="str">
        <f t="shared" si="176"/>
        <v/>
      </c>
      <c r="C666" s="259"/>
      <c r="D666" s="185">
        <v>632</v>
      </c>
      <c r="E666" s="185" t="str">
        <f t="shared" si="177"/>
        <v/>
      </c>
      <c r="F666" s="6"/>
      <c r="G666" s="6"/>
      <c r="H666" s="6"/>
      <c r="I666" s="6"/>
      <c r="J666" s="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185" t="str">
        <f t="shared" si="190"/>
        <v/>
      </c>
      <c r="W666" s="8"/>
      <c r="X666" s="6"/>
      <c r="Y666" s="336"/>
      <c r="Z666" s="6"/>
      <c r="AA666" s="6"/>
      <c r="AB666" s="6"/>
      <c r="AC666" s="261" t="str">
        <f t="shared" si="178"/>
        <v/>
      </c>
      <c r="AD666" s="28" t="str">
        <f t="shared" si="179"/>
        <v/>
      </c>
      <c r="AE666" s="26" t="str">
        <f>UPPER(IF($U666="","",IF(COUNTIF($AE$34:$AE665,$U666)&lt;1,$U666,"")))</f>
        <v/>
      </c>
      <c r="AF666" s="133" t="str">
        <f t="shared" si="180"/>
        <v/>
      </c>
      <c r="AG666" s="6"/>
      <c r="AH666" s="263" t="str">
        <f t="shared" si="181"/>
        <v/>
      </c>
      <c r="AI666" s="262"/>
      <c r="AK666" s="185"/>
      <c r="AL666" s="259"/>
      <c r="AM666" s="132"/>
      <c r="AN666" s="132"/>
      <c r="AO666" s="132"/>
      <c r="AP666" s="132"/>
      <c r="AQ666" s="132" t="str">
        <f t="shared" si="189"/>
        <v/>
      </c>
    </row>
    <row r="667" spans="1:43" s="260" customFormat="1" ht="13">
      <c r="A667" s="185"/>
      <c r="B667" s="258" t="str">
        <f t="shared" si="176"/>
        <v/>
      </c>
      <c r="C667" s="259"/>
      <c r="D667" s="185">
        <v>633</v>
      </c>
      <c r="E667" s="185" t="str">
        <f t="shared" si="177"/>
        <v/>
      </c>
      <c r="F667" s="6"/>
      <c r="G667" s="6"/>
      <c r="H667" s="6"/>
      <c r="I667" s="6"/>
      <c r="J667" s="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185" t="str">
        <f t="shared" si="190"/>
        <v/>
      </c>
      <c r="W667" s="8"/>
      <c r="X667" s="6"/>
      <c r="Y667" s="336"/>
      <c r="Z667" s="6"/>
      <c r="AA667" s="6"/>
      <c r="AB667" s="6"/>
      <c r="AC667" s="261" t="str">
        <f t="shared" si="178"/>
        <v/>
      </c>
      <c r="AD667" s="28" t="str">
        <f t="shared" si="179"/>
        <v/>
      </c>
      <c r="AE667" s="26" t="str">
        <f>UPPER(IF($U667="","",IF(COUNTIF($AE$34:$AE666,$U667)&lt;1,$U667,"")))</f>
        <v/>
      </c>
      <c r="AF667" s="133" t="str">
        <f t="shared" si="180"/>
        <v/>
      </c>
      <c r="AG667" s="6"/>
      <c r="AH667" s="263" t="str">
        <f t="shared" si="181"/>
        <v/>
      </c>
      <c r="AI667" s="262"/>
      <c r="AK667" s="185"/>
      <c r="AL667" s="259"/>
      <c r="AM667" s="132"/>
      <c r="AN667" s="132"/>
      <c r="AO667" s="132"/>
      <c r="AP667" s="132"/>
      <c r="AQ667" s="132" t="str">
        <f t="shared" si="189"/>
        <v/>
      </c>
    </row>
    <row r="668" spans="1:43" s="260" customFormat="1" ht="13">
      <c r="A668" s="185"/>
      <c r="B668" s="258" t="str">
        <f t="shared" si="176"/>
        <v/>
      </c>
      <c r="C668" s="259"/>
      <c r="D668" s="185">
        <v>634</v>
      </c>
      <c r="E668" s="185" t="str">
        <f t="shared" si="177"/>
        <v/>
      </c>
      <c r="F668" s="6"/>
      <c r="G668" s="6"/>
      <c r="H668" s="6"/>
      <c r="I668" s="6"/>
      <c r="J668" s="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185" t="str">
        <f t="shared" si="190"/>
        <v/>
      </c>
      <c r="W668" s="8"/>
      <c r="X668" s="6"/>
      <c r="Y668" s="336"/>
      <c r="Z668" s="6"/>
      <c r="AA668" s="6"/>
      <c r="AB668" s="6"/>
      <c r="AC668" s="261" t="str">
        <f t="shared" si="178"/>
        <v/>
      </c>
      <c r="AD668" s="28" t="str">
        <f t="shared" si="179"/>
        <v/>
      </c>
      <c r="AE668" s="26" t="str">
        <f>UPPER(IF($U668="","",IF(COUNTIF($AE$34:$AE667,$U668)&lt;1,$U668,"")))</f>
        <v/>
      </c>
      <c r="AF668" s="133" t="str">
        <f t="shared" si="180"/>
        <v/>
      </c>
      <c r="AG668" s="6"/>
      <c r="AH668" s="263" t="str">
        <f t="shared" si="181"/>
        <v/>
      </c>
      <c r="AI668" s="262"/>
      <c r="AK668" s="185"/>
      <c r="AL668" s="259"/>
      <c r="AM668" s="132"/>
      <c r="AN668" s="132"/>
      <c r="AO668" s="132"/>
      <c r="AP668" s="132"/>
      <c r="AQ668" s="132" t="str">
        <f t="shared" si="189"/>
        <v/>
      </c>
    </row>
    <row r="669" spans="1:43" s="260" customFormat="1" ht="13">
      <c r="A669" s="185"/>
      <c r="B669" s="258" t="str">
        <f t="shared" si="176"/>
        <v/>
      </c>
      <c r="C669" s="259"/>
      <c r="D669" s="185">
        <v>635</v>
      </c>
      <c r="E669" s="185" t="str">
        <f t="shared" si="177"/>
        <v/>
      </c>
      <c r="F669" s="6"/>
      <c r="G669" s="6"/>
      <c r="H669" s="6"/>
      <c r="I669" s="6"/>
      <c r="J669" s="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185" t="str">
        <f t="shared" si="190"/>
        <v/>
      </c>
      <c r="W669" s="8"/>
      <c r="X669" s="6"/>
      <c r="Y669" s="336"/>
      <c r="Z669" s="6"/>
      <c r="AA669" s="6"/>
      <c r="AB669" s="6"/>
      <c r="AC669" s="261" t="str">
        <f t="shared" si="178"/>
        <v/>
      </c>
      <c r="AD669" s="28" t="str">
        <f t="shared" si="179"/>
        <v/>
      </c>
      <c r="AE669" s="26" t="str">
        <f>UPPER(IF($U669="","",IF(COUNTIF($AE$34:$AE668,$U669)&lt;1,$U669,"")))</f>
        <v/>
      </c>
      <c r="AF669" s="133" t="str">
        <f t="shared" si="180"/>
        <v/>
      </c>
      <c r="AG669" s="6"/>
      <c r="AH669" s="263" t="str">
        <f t="shared" si="181"/>
        <v/>
      </c>
      <c r="AI669" s="262"/>
      <c r="AK669" s="185"/>
      <c r="AL669" s="259"/>
      <c r="AM669" s="132"/>
      <c r="AN669" s="132"/>
      <c r="AO669" s="132"/>
      <c r="AP669" s="132"/>
      <c r="AQ669" s="132" t="str">
        <f t="shared" si="189"/>
        <v/>
      </c>
    </row>
    <row r="670" spans="1:43" s="260" customFormat="1" ht="13">
      <c r="A670" s="185"/>
      <c r="B670" s="258" t="str">
        <f t="shared" si="176"/>
        <v/>
      </c>
      <c r="C670" s="259"/>
      <c r="D670" s="185">
        <v>636</v>
      </c>
      <c r="E670" s="185" t="str">
        <f t="shared" si="177"/>
        <v/>
      </c>
      <c r="F670" s="6"/>
      <c r="G670" s="6"/>
      <c r="H670" s="6"/>
      <c r="I670" s="6"/>
      <c r="J670" s="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185" t="str">
        <f t="shared" si="190"/>
        <v/>
      </c>
      <c r="W670" s="8"/>
      <c r="X670" s="6"/>
      <c r="Y670" s="336"/>
      <c r="Z670" s="6"/>
      <c r="AA670" s="6"/>
      <c r="AB670" s="6"/>
      <c r="AC670" s="261" t="str">
        <f t="shared" si="178"/>
        <v/>
      </c>
      <c r="AD670" s="28" t="str">
        <f t="shared" si="179"/>
        <v/>
      </c>
      <c r="AE670" s="26" t="str">
        <f>UPPER(IF($U670="","",IF(COUNTIF($AE$34:$AE669,$U670)&lt;1,$U670,"")))</f>
        <v/>
      </c>
      <c r="AF670" s="133" t="str">
        <f t="shared" si="180"/>
        <v/>
      </c>
      <c r="AG670" s="6"/>
      <c r="AH670" s="263" t="str">
        <f t="shared" si="181"/>
        <v/>
      </c>
      <c r="AI670" s="262"/>
      <c r="AK670" s="185"/>
      <c r="AL670" s="259"/>
      <c r="AM670" s="132"/>
      <c r="AN670" s="132"/>
      <c r="AO670" s="132"/>
      <c r="AP670" s="132"/>
      <c r="AQ670" s="132" t="str">
        <f t="shared" si="189"/>
        <v/>
      </c>
    </row>
    <row r="671" spans="1:43" s="260" customFormat="1" ht="13">
      <c r="A671" s="185"/>
      <c r="B671" s="258" t="str">
        <f t="shared" si="176"/>
        <v/>
      </c>
      <c r="C671" s="259"/>
      <c r="D671" s="185">
        <v>637</v>
      </c>
      <c r="E671" s="185" t="str">
        <f t="shared" si="177"/>
        <v/>
      </c>
      <c r="F671" s="6"/>
      <c r="G671" s="6"/>
      <c r="H671" s="6"/>
      <c r="I671" s="6"/>
      <c r="J671" s="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185" t="str">
        <f t="shared" si="190"/>
        <v/>
      </c>
      <c r="W671" s="8"/>
      <c r="X671" s="6"/>
      <c r="Y671" s="336"/>
      <c r="Z671" s="6"/>
      <c r="AA671" s="6"/>
      <c r="AB671" s="6"/>
      <c r="AC671" s="261" t="str">
        <f t="shared" si="178"/>
        <v/>
      </c>
      <c r="AD671" s="28" t="str">
        <f t="shared" si="179"/>
        <v/>
      </c>
      <c r="AE671" s="26" t="str">
        <f>UPPER(IF($U671="","",IF(COUNTIF($AE$34:$AE670,$U671)&lt;1,$U671,"")))</f>
        <v/>
      </c>
      <c r="AF671" s="133" t="str">
        <f t="shared" si="180"/>
        <v/>
      </c>
      <c r="AG671" s="6"/>
      <c r="AH671" s="263" t="str">
        <f t="shared" si="181"/>
        <v/>
      </c>
      <c r="AI671" s="262"/>
      <c r="AK671" s="185"/>
      <c r="AL671" s="259"/>
      <c r="AM671" s="132"/>
      <c r="AN671" s="132"/>
      <c r="AO671" s="132"/>
      <c r="AP671" s="132"/>
      <c r="AQ671" s="132" t="str">
        <f t="shared" si="189"/>
        <v/>
      </c>
    </row>
    <row r="672" spans="1:43" s="260" customFormat="1" ht="13">
      <c r="A672" s="185"/>
      <c r="B672" s="258" t="str">
        <f t="shared" si="176"/>
        <v/>
      </c>
      <c r="C672" s="259"/>
      <c r="D672" s="185">
        <v>638</v>
      </c>
      <c r="E672" s="185" t="str">
        <f t="shared" si="177"/>
        <v/>
      </c>
      <c r="F672" s="6"/>
      <c r="G672" s="6"/>
      <c r="H672" s="6"/>
      <c r="I672" s="6"/>
      <c r="J672" s="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185" t="str">
        <f t="shared" si="190"/>
        <v/>
      </c>
      <c r="W672" s="8"/>
      <c r="X672" s="6"/>
      <c r="Y672" s="336"/>
      <c r="Z672" s="6"/>
      <c r="AA672" s="6"/>
      <c r="AB672" s="6"/>
      <c r="AC672" s="261" t="str">
        <f t="shared" si="178"/>
        <v/>
      </c>
      <c r="AD672" s="28" t="str">
        <f t="shared" si="179"/>
        <v/>
      </c>
      <c r="AE672" s="26" t="str">
        <f>UPPER(IF($U672="","",IF(COUNTIF($AE$34:$AE671,$U672)&lt;1,$U672,"")))</f>
        <v/>
      </c>
      <c r="AF672" s="133" t="str">
        <f t="shared" si="180"/>
        <v/>
      </c>
      <c r="AG672" s="6"/>
      <c r="AH672" s="263" t="str">
        <f t="shared" si="181"/>
        <v/>
      </c>
      <c r="AI672" s="262"/>
      <c r="AK672" s="185"/>
      <c r="AL672" s="259"/>
      <c r="AM672" s="132"/>
      <c r="AN672" s="132"/>
      <c r="AO672" s="132"/>
      <c r="AP672" s="132"/>
      <c r="AQ672" s="132" t="str">
        <f t="shared" si="189"/>
        <v/>
      </c>
    </row>
    <row r="673" spans="1:43" s="260" customFormat="1" ht="13">
      <c r="A673" s="185"/>
      <c r="B673" s="258" t="str">
        <f t="shared" si="176"/>
        <v/>
      </c>
      <c r="C673" s="259"/>
      <c r="D673" s="185">
        <v>639</v>
      </c>
      <c r="E673" s="185" t="str">
        <f t="shared" si="177"/>
        <v/>
      </c>
      <c r="F673" s="6"/>
      <c r="G673" s="6"/>
      <c r="H673" s="6"/>
      <c r="I673" s="6"/>
      <c r="J673" s="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185" t="str">
        <f t="shared" si="190"/>
        <v/>
      </c>
      <c r="W673" s="8"/>
      <c r="X673" s="6"/>
      <c r="Y673" s="336"/>
      <c r="Z673" s="6"/>
      <c r="AA673" s="6"/>
      <c r="AB673" s="6"/>
      <c r="AC673" s="261" t="str">
        <f t="shared" si="178"/>
        <v/>
      </c>
      <c r="AD673" s="28" t="str">
        <f t="shared" si="179"/>
        <v/>
      </c>
      <c r="AE673" s="26" t="str">
        <f>UPPER(IF($U673="","",IF(COUNTIF($AE$34:$AE672,$U673)&lt;1,$U673,"")))</f>
        <v/>
      </c>
      <c r="AF673" s="133" t="str">
        <f t="shared" si="180"/>
        <v/>
      </c>
      <c r="AG673" s="6"/>
      <c r="AH673" s="263" t="str">
        <f t="shared" si="181"/>
        <v/>
      </c>
      <c r="AI673" s="262"/>
      <c r="AK673" s="185"/>
      <c r="AL673" s="259"/>
      <c r="AM673" s="132"/>
      <c r="AN673" s="132"/>
      <c r="AO673" s="132"/>
      <c r="AP673" s="132"/>
      <c r="AQ673" s="132" t="str">
        <f t="shared" si="189"/>
        <v/>
      </c>
    </row>
    <row r="674" spans="1:43" s="260" customFormat="1" ht="13">
      <c r="A674" s="185"/>
      <c r="B674" s="258" t="str">
        <f t="shared" si="176"/>
        <v/>
      </c>
      <c r="C674" s="259"/>
      <c r="D674" s="185">
        <v>640</v>
      </c>
      <c r="E674" s="185" t="str">
        <f t="shared" si="177"/>
        <v/>
      </c>
      <c r="F674" s="6"/>
      <c r="G674" s="6"/>
      <c r="H674" s="6"/>
      <c r="I674" s="6"/>
      <c r="J674" s="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185" t="str">
        <f t="shared" si="190"/>
        <v/>
      </c>
      <c r="W674" s="8"/>
      <c r="X674" s="6"/>
      <c r="Y674" s="336"/>
      <c r="Z674" s="6"/>
      <c r="AA674" s="6"/>
      <c r="AB674" s="6"/>
      <c r="AC674" s="261" t="str">
        <f t="shared" si="178"/>
        <v/>
      </c>
      <c r="AD674" s="28" t="str">
        <f t="shared" si="179"/>
        <v/>
      </c>
      <c r="AE674" s="26" t="str">
        <f>UPPER(IF($U674="","",IF(COUNTIF($AE$34:$AE673,$U674)&lt;1,$U674,"")))</f>
        <v/>
      </c>
      <c r="AF674" s="133" t="str">
        <f t="shared" si="180"/>
        <v/>
      </c>
      <c r="AG674" s="6"/>
      <c r="AH674" s="263" t="str">
        <f t="shared" si="181"/>
        <v/>
      </c>
      <c r="AI674" s="262"/>
      <c r="AK674" s="185"/>
      <c r="AL674" s="259"/>
      <c r="AM674" s="132"/>
      <c r="AN674" s="132"/>
      <c r="AO674" s="132"/>
      <c r="AP674" s="132"/>
      <c r="AQ674" s="132" t="str">
        <f t="shared" si="189"/>
        <v/>
      </c>
    </row>
    <row r="675" spans="1:43" s="260" customFormat="1" ht="13">
      <c r="A675" s="185"/>
      <c r="B675" s="258" t="str">
        <f t="shared" ref="B675:B738" si="191">IF(G675="","",IF(C675="","X",A675&amp;TEXT(C675,"000")))</f>
        <v/>
      </c>
      <c r="C675" s="259"/>
      <c r="D675" s="185">
        <v>641</v>
      </c>
      <c r="E675" s="185" t="str">
        <f t="shared" ref="E675:E738" si="192">IF($H675="M",VLOOKUP($I675,$D$4:$F$9,2,0),IF(H675="F",VLOOKUP($I675,$D$4:$F$9,3,0),IF($H675="","")))</f>
        <v/>
      </c>
      <c r="F675" s="6"/>
      <c r="G675" s="6"/>
      <c r="H675" s="6"/>
      <c r="I675" s="6"/>
      <c r="J675" s="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185" t="str">
        <f t="shared" si="190"/>
        <v/>
      </c>
      <c r="W675" s="8"/>
      <c r="X675" s="6"/>
      <c r="Y675" s="336"/>
      <c r="Z675" s="6"/>
      <c r="AA675" s="6"/>
      <c r="AB675" s="6"/>
      <c r="AC675" s="261" t="str">
        <f t="shared" ref="AC675:AC738" si="193">IF(I675="","",IF(COUNTA(K675:S675)&gt;3,"限報三項個人項目",IF(COUNTA(K675:S675)=0,"最少填報一個人項目",IF(COUNTA(X675)=1,COUNTA(K675:S675)*($AC$31+$AC$32)+$AC$30,IF(COUNTA(X675)=0,COUNTA(K675:S675)*$AC$31+$AC$30,"Error")))))</f>
        <v/>
      </c>
      <c r="AD675" s="28" t="str">
        <f t="shared" ref="AD675:AD738" si="194">IF(AE675="","",$AD$31)</f>
        <v/>
      </c>
      <c r="AE675" s="26" t="str">
        <f>UPPER(IF($U675="","",IF(COUNTIF($AE$34:$AE674,$U675)&lt;1,$U675,"")))</f>
        <v/>
      </c>
      <c r="AF675" s="133" t="str">
        <f t="shared" ref="AF675:AF738" si="195">IF(E675="","",IF(W675="",SUM(AC675:AD675)+AG675,SUM(AC675:AD675)+AG675+$W$34))</f>
        <v/>
      </c>
      <c r="AG675" s="6"/>
      <c r="AH675" s="263" t="str">
        <f t="shared" ref="AH675:AH738" si="196">AF675</f>
        <v/>
      </c>
      <c r="AI675" s="262"/>
      <c r="AK675" s="185"/>
      <c r="AL675" s="259"/>
      <c r="AM675" s="132"/>
      <c r="AN675" s="132"/>
      <c r="AO675" s="132"/>
      <c r="AP675" s="132"/>
      <c r="AQ675" s="132" t="str">
        <f t="shared" si="189"/>
        <v/>
      </c>
    </row>
    <row r="676" spans="1:43" s="260" customFormat="1" ht="13">
      <c r="A676" s="185"/>
      <c r="B676" s="258" t="str">
        <f t="shared" si="191"/>
        <v/>
      </c>
      <c r="C676" s="259"/>
      <c r="D676" s="185">
        <v>642</v>
      </c>
      <c r="E676" s="185" t="str">
        <f t="shared" si="192"/>
        <v/>
      </c>
      <c r="F676" s="6"/>
      <c r="G676" s="6"/>
      <c r="H676" s="6"/>
      <c r="I676" s="6"/>
      <c r="J676" s="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185" t="str">
        <f t="shared" si="190"/>
        <v/>
      </c>
      <c r="W676" s="8"/>
      <c r="X676" s="6"/>
      <c r="Y676" s="336"/>
      <c r="Z676" s="6"/>
      <c r="AA676" s="6"/>
      <c r="AB676" s="6"/>
      <c r="AC676" s="261" t="str">
        <f t="shared" si="193"/>
        <v/>
      </c>
      <c r="AD676" s="28" t="str">
        <f t="shared" si="194"/>
        <v/>
      </c>
      <c r="AE676" s="26" t="str">
        <f>UPPER(IF($U676="","",IF(COUNTIF($AE$34:$AE675,$U676)&lt;1,$U676,"")))</f>
        <v/>
      </c>
      <c r="AF676" s="133" t="str">
        <f t="shared" si="195"/>
        <v/>
      </c>
      <c r="AG676" s="6"/>
      <c r="AH676" s="263" t="str">
        <f t="shared" si="196"/>
        <v/>
      </c>
      <c r="AI676" s="262"/>
      <c r="AK676" s="185"/>
      <c r="AQ676" s="132" t="str">
        <f t="shared" si="189"/>
        <v/>
      </c>
    </row>
    <row r="677" spans="1:43" s="260" customFormat="1" ht="13">
      <c r="A677" s="185"/>
      <c r="B677" s="258" t="str">
        <f t="shared" si="191"/>
        <v/>
      </c>
      <c r="C677" s="259"/>
      <c r="D677" s="185">
        <v>643</v>
      </c>
      <c r="E677" s="185" t="str">
        <f t="shared" si="192"/>
        <v/>
      </c>
      <c r="F677" s="6"/>
      <c r="G677" s="6"/>
      <c r="H677" s="6"/>
      <c r="I677" s="6"/>
      <c r="J677" s="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185" t="str">
        <f t="shared" si="190"/>
        <v/>
      </c>
      <c r="W677" s="8"/>
      <c r="X677" s="6"/>
      <c r="Y677" s="336"/>
      <c r="Z677" s="6"/>
      <c r="AA677" s="6"/>
      <c r="AB677" s="6"/>
      <c r="AC677" s="261" t="str">
        <f t="shared" si="193"/>
        <v/>
      </c>
      <c r="AD677" s="28" t="str">
        <f t="shared" si="194"/>
        <v/>
      </c>
      <c r="AE677" s="26" t="str">
        <f>UPPER(IF($U677="","",IF(COUNTIF($AE$34:$AE676,$U677)&lt;1,$U677,"")))</f>
        <v/>
      </c>
      <c r="AF677" s="133" t="str">
        <f t="shared" si="195"/>
        <v/>
      </c>
      <c r="AG677" s="6"/>
      <c r="AH677" s="263" t="str">
        <f t="shared" si="196"/>
        <v/>
      </c>
      <c r="AI677" s="262"/>
      <c r="AK677" s="185"/>
      <c r="AQ677" s="132" t="str">
        <f t="shared" si="189"/>
        <v/>
      </c>
    </row>
    <row r="678" spans="1:43" s="260" customFormat="1" ht="13">
      <c r="A678" s="185"/>
      <c r="B678" s="258" t="str">
        <f t="shared" si="191"/>
        <v/>
      </c>
      <c r="C678" s="259"/>
      <c r="D678" s="185">
        <v>644</v>
      </c>
      <c r="E678" s="185" t="str">
        <f t="shared" si="192"/>
        <v/>
      </c>
      <c r="F678" s="6"/>
      <c r="G678" s="6"/>
      <c r="H678" s="6"/>
      <c r="I678" s="6"/>
      <c r="J678" s="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185" t="str">
        <f t="shared" si="190"/>
        <v/>
      </c>
      <c r="W678" s="8"/>
      <c r="X678" s="6"/>
      <c r="Y678" s="336"/>
      <c r="Z678" s="6"/>
      <c r="AA678" s="6"/>
      <c r="AB678" s="6"/>
      <c r="AC678" s="261" t="str">
        <f t="shared" si="193"/>
        <v/>
      </c>
      <c r="AD678" s="28" t="str">
        <f t="shared" si="194"/>
        <v/>
      </c>
      <c r="AE678" s="26" t="str">
        <f>UPPER(IF($U678="","",IF(COUNTIF($AE$34:$AE677,$U678)&lt;1,$U678,"")))</f>
        <v/>
      </c>
      <c r="AF678" s="133" t="str">
        <f t="shared" si="195"/>
        <v/>
      </c>
      <c r="AG678" s="6"/>
      <c r="AH678" s="263" t="str">
        <f t="shared" si="196"/>
        <v/>
      </c>
      <c r="AI678" s="262"/>
      <c r="AK678" s="185"/>
      <c r="AQ678" s="132" t="str">
        <f t="shared" si="189"/>
        <v/>
      </c>
    </row>
    <row r="679" spans="1:43" s="260" customFormat="1">
      <c r="A679" s="146"/>
      <c r="B679" s="258" t="str">
        <f t="shared" si="191"/>
        <v/>
      </c>
      <c r="C679" s="259"/>
      <c r="D679" s="185">
        <v>645</v>
      </c>
      <c r="E679" s="185" t="str">
        <f t="shared" si="192"/>
        <v/>
      </c>
      <c r="F679" s="6"/>
      <c r="G679" s="6"/>
      <c r="H679" s="6"/>
      <c r="I679" s="6"/>
      <c r="J679" s="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185" t="str">
        <f t="shared" si="190"/>
        <v/>
      </c>
      <c r="W679" s="8"/>
      <c r="X679" s="6"/>
      <c r="Y679" s="336"/>
      <c r="Z679" s="6"/>
      <c r="AA679" s="6"/>
      <c r="AB679" s="6"/>
      <c r="AC679" s="261" t="str">
        <f t="shared" si="193"/>
        <v/>
      </c>
      <c r="AD679" s="28" t="str">
        <f t="shared" si="194"/>
        <v/>
      </c>
      <c r="AE679" s="26" t="str">
        <f>UPPER(IF($U679="","",IF(COUNTIF($AE$34:$AE678,$U679)&lt;1,$U679,"")))</f>
        <v/>
      </c>
      <c r="AF679" s="133" t="str">
        <f t="shared" si="195"/>
        <v/>
      </c>
      <c r="AG679" s="6"/>
      <c r="AH679" s="263" t="str">
        <f t="shared" si="196"/>
        <v/>
      </c>
      <c r="AI679" s="262"/>
      <c r="AK679" s="185"/>
      <c r="AL679" s="153"/>
      <c r="AM679" s="153"/>
      <c r="AN679" s="228"/>
      <c r="AO679" s="228"/>
      <c r="AP679" s="228"/>
      <c r="AQ679" s="132" t="str">
        <f t="shared" si="189"/>
        <v/>
      </c>
    </row>
    <row r="680" spans="1:43">
      <c r="A680" s="146"/>
      <c r="B680" s="258" t="str">
        <f t="shared" si="191"/>
        <v/>
      </c>
      <c r="C680" s="259"/>
      <c r="D680" s="185">
        <v>646</v>
      </c>
      <c r="E680" s="185" t="str">
        <f t="shared" si="192"/>
        <v/>
      </c>
      <c r="F680" s="6"/>
      <c r="G680" s="6"/>
      <c r="H680" s="6"/>
      <c r="I680" s="6"/>
      <c r="J680" s="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185" t="str">
        <f t="shared" si="190"/>
        <v/>
      </c>
      <c r="W680" s="8"/>
      <c r="X680" s="6"/>
      <c r="Y680" s="336"/>
      <c r="Z680" s="6"/>
      <c r="AA680" s="6"/>
      <c r="AB680" s="6"/>
      <c r="AC680" s="261" t="str">
        <f t="shared" si="193"/>
        <v/>
      </c>
      <c r="AD680" s="28" t="str">
        <f t="shared" si="194"/>
        <v/>
      </c>
      <c r="AE680" s="26" t="str">
        <f>UPPER(IF($U680="","",IF(COUNTIF($AE$34:$AE679,$U680)&lt;1,$U680,"")))</f>
        <v/>
      </c>
      <c r="AF680" s="133" t="str">
        <f t="shared" si="195"/>
        <v/>
      </c>
      <c r="AG680" s="6"/>
      <c r="AH680" s="263" t="str">
        <f t="shared" si="196"/>
        <v/>
      </c>
      <c r="AI680" s="262"/>
      <c r="AJ680" s="260"/>
      <c r="AK680" s="185"/>
      <c r="AN680" s="228"/>
      <c r="AQ680" s="132" t="str">
        <f t="shared" si="189"/>
        <v/>
      </c>
    </row>
    <row r="681" spans="1:43">
      <c r="A681" s="146"/>
      <c r="B681" s="258" t="str">
        <f t="shared" si="191"/>
        <v/>
      </c>
      <c r="C681" s="259"/>
      <c r="D681" s="185">
        <v>647</v>
      </c>
      <c r="E681" s="185" t="str">
        <f t="shared" si="192"/>
        <v/>
      </c>
      <c r="F681" s="6"/>
      <c r="G681" s="6"/>
      <c r="H681" s="6"/>
      <c r="I681" s="6"/>
      <c r="J681" s="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185" t="str">
        <f t="shared" si="190"/>
        <v/>
      </c>
      <c r="W681" s="8"/>
      <c r="X681" s="6"/>
      <c r="Y681" s="336"/>
      <c r="Z681" s="6"/>
      <c r="AA681" s="6"/>
      <c r="AB681" s="6"/>
      <c r="AC681" s="261" t="str">
        <f t="shared" si="193"/>
        <v/>
      </c>
      <c r="AD681" s="28" t="str">
        <f t="shared" si="194"/>
        <v/>
      </c>
      <c r="AE681" s="26" t="str">
        <f>UPPER(IF($U681="","",IF(COUNTIF($AE$34:$AE680,$U681)&lt;1,$U681,"")))</f>
        <v/>
      </c>
      <c r="AF681" s="133" t="str">
        <f t="shared" si="195"/>
        <v/>
      </c>
      <c r="AG681" s="6"/>
      <c r="AH681" s="263" t="str">
        <f t="shared" si="196"/>
        <v/>
      </c>
      <c r="AI681" s="262"/>
      <c r="AJ681" s="260"/>
      <c r="AK681" s="185"/>
      <c r="AN681" s="228"/>
      <c r="AQ681" s="132" t="str">
        <f t="shared" si="189"/>
        <v/>
      </c>
    </row>
    <row r="682" spans="1:43">
      <c r="A682" s="146"/>
      <c r="B682" s="258" t="str">
        <f t="shared" si="191"/>
        <v/>
      </c>
      <c r="C682" s="259"/>
      <c r="D682" s="185">
        <v>648</v>
      </c>
      <c r="E682" s="185" t="str">
        <f t="shared" si="192"/>
        <v/>
      </c>
      <c r="F682" s="6"/>
      <c r="G682" s="6"/>
      <c r="H682" s="6"/>
      <c r="I682" s="6"/>
      <c r="J682" s="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185" t="str">
        <f t="shared" si="190"/>
        <v/>
      </c>
      <c r="W682" s="8"/>
      <c r="X682" s="6"/>
      <c r="Y682" s="336"/>
      <c r="Z682" s="6"/>
      <c r="AA682" s="6"/>
      <c r="AB682" s="6"/>
      <c r="AC682" s="261" t="str">
        <f t="shared" si="193"/>
        <v/>
      </c>
      <c r="AD682" s="28" t="str">
        <f t="shared" si="194"/>
        <v/>
      </c>
      <c r="AE682" s="26" t="str">
        <f>UPPER(IF($U682="","",IF(COUNTIF($AE$34:$AE681,$U682)&lt;1,$U682,"")))</f>
        <v/>
      </c>
      <c r="AF682" s="133" t="str">
        <f t="shared" si="195"/>
        <v/>
      </c>
      <c r="AG682" s="6"/>
      <c r="AH682" s="263" t="str">
        <f t="shared" si="196"/>
        <v/>
      </c>
      <c r="AI682" s="262"/>
      <c r="AJ682" s="260"/>
      <c r="AK682" s="185"/>
      <c r="AN682" s="228"/>
      <c r="AQ682" s="132" t="str">
        <f t="shared" si="189"/>
        <v/>
      </c>
    </row>
    <row r="683" spans="1:43">
      <c r="A683" s="146"/>
      <c r="B683" s="258" t="str">
        <f t="shared" si="191"/>
        <v/>
      </c>
      <c r="C683" s="259"/>
      <c r="D683" s="185">
        <v>649</v>
      </c>
      <c r="E683" s="185" t="str">
        <f t="shared" si="192"/>
        <v/>
      </c>
      <c r="F683" s="6"/>
      <c r="G683" s="6"/>
      <c r="H683" s="6"/>
      <c r="I683" s="6"/>
      <c r="J683" s="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185" t="str">
        <f t="shared" si="190"/>
        <v/>
      </c>
      <c r="W683" s="8"/>
      <c r="X683" s="6"/>
      <c r="Y683" s="336"/>
      <c r="Z683" s="6"/>
      <c r="AA683" s="6"/>
      <c r="AB683" s="6"/>
      <c r="AC683" s="261" t="str">
        <f t="shared" si="193"/>
        <v/>
      </c>
      <c r="AD683" s="28" t="str">
        <f t="shared" si="194"/>
        <v/>
      </c>
      <c r="AE683" s="26" t="str">
        <f>UPPER(IF($U683="","",IF(COUNTIF($AE$34:$AE682,$U683)&lt;1,$U683,"")))</f>
        <v/>
      </c>
      <c r="AF683" s="133" t="str">
        <f t="shared" si="195"/>
        <v/>
      </c>
      <c r="AG683" s="6"/>
      <c r="AH683" s="263" t="str">
        <f t="shared" si="196"/>
        <v/>
      </c>
      <c r="AI683" s="262"/>
      <c r="AJ683" s="260"/>
      <c r="AK683" s="185"/>
      <c r="AN683" s="228"/>
      <c r="AQ683" s="132" t="str">
        <f t="shared" si="189"/>
        <v/>
      </c>
    </row>
    <row r="684" spans="1:43">
      <c r="A684" s="146"/>
      <c r="B684" s="258" t="str">
        <f t="shared" si="191"/>
        <v/>
      </c>
      <c r="C684" s="259"/>
      <c r="D684" s="185">
        <v>650</v>
      </c>
      <c r="E684" s="185" t="str">
        <f t="shared" si="192"/>
        <v/>
      </c>
      <c r="F684" s="6"/>
      <c r="G684" s="6"/>
      <c r="H684" s="6"/>
      <c r="I684" s="6"/>
      <c r="J684" s="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185" t="str">
        <f t="shared" si="190"/>
        <v/>
      </c>
      <c r="W684" s="8"/>
      <c r="X684" s="6"/>
      <c r="Y684" s="336"/>
      <c r="Z684" s="6"/>
      <c r="AA684" s="6"/>
      <c r="AB684" s="6"/>
      <c r="AC684" s="261" t="str">
        <f t="shared" si="193"/>
        <v/>
      </c>
      <c r="AD684" s="28" t="str">
        <f t="shared" si="194"/>
        <v/>
      </c>
      <c r="AE684" s="26" t="str">
        <f>UPPER(IF($U684="","",IF(COUNTIF($AE$34:$AE683,$U684)&lt;1,$U684,"")))</f>
        <v/>
      </c>
      <c r="AF684" s="133" t="str">
        <f t="shared" si="195"/>
        <v/>
      </c>
      <c r="AG684" s="6"/>
      <c r="AH684" s="263" t="str">
        <f t="shared" si="196"/>
        <v/>
      </c>
      <c r="AI684" s="262"/>
      <c r="AJ684" s="260"/>
      <c r="AK684" s="185"/>
      <c r="AN684" s="228"/>
      <c r="AQ684" s="132" t="str">
        <f t="shared" si="189"/>
        <v/>
      </c>
    </row>
    <row r="685" spans="1:43">
      <c r="A685" s="146"/>
      <c r="B685" s="258" t="str">
        <f t="shared" si="191"/>
        <v/>
      </c>
      <c r="C685" s="259"/>
      <c r="D685" s="185">
        <v>651</v>
      </c>
      <c r="E685" s="185" t="str">
        <f t="shared" si="192"/>
        <v/>
      </c>
      <c r="F685" s="6"/>
      <c r="G685" s="6"/>
      <c r="H685" s="6"/>
      <c r="I685" s="6"/>
      <c r="J685" s="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185" t="str">
        <f t="shared" si="190"/>
        <v/>
      </c>
      <c r="W685" s="8"/>
      <c r="X685" s="6"/>
      <c r="Y685" s="336"/>
      <c r="Z685" s="6"/>
      <c r="AA685" s="6"/>
      <c r="AB685" s="6"/>
      <c r="AC685" s="261" t="str">
        <f t="shared" si="193"/>
        <v/>
      </c>
      <c r="AD685" s="28" t="str">
        <f t="shared" si="194"/>
        <v/>
      </c>
      <c r="AE685" s="26" t="str">
        <f>UPPER(IF($U685="","",IF(COUNTIF($AE$34:$AE684,$U685)&lt;1,$U685,"")))</f>
        <v/>
      </c>
      <c r="AF685" s="133" t="str">
        <f t="shared" si="195"/>
        <v/>
      </c>
      <c r="AG685" s="6"/>
      <c r="AH685" s="263" t="str">
        <f t="shared" si="196"/>
        <v/>
      </c>
      <c r="AI685" s="262"/>
      <c r="AJ685" s="260"/>
      <c r="AK685" s="185"/>
      <c r="AN685" s="228"/>
      <c r="AQ685" s="132" t="str">
        <f t="shared" si="189"/>
        <v/>
      </c>
    </row>
    <row r="686" spans="1:43">
      <c r="A686" s="146"/>
      <c r="B686" s="258" t="str">
        <f t="shared" si="191"/>
        <v/>
      </c>
      <c r="C686" s="259"/>
      <c r="D686" s="185">
        <v>652</v>
      </c>
      <c r="E686" s="185" t="str">
        <f t="shared" si="192"/>
        <v/>
      </c>
      <c r="F686" s="6"/>
      <c r="G686" s="6"/>
      <c r="H686" s="6"/>
      <c r="I686" s="6"/>
      <c r="J686" s="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185" t="str">
        <f t="shared" si="190"/>
        <v/>
      </c>
      <c r="W686" s="8"/>
      <c r="X686" s="6"/>
      <c r="Y686" s="336"/>
      <c r="Z686" s="6"/>
      <c r="AA686" s="6"/>
      <c r="AB686" s="6"/>
      <c r="AC686" s="261" t="str">
        <f t="shared" si="193"/>
        <v/>
      </c>
      <c r="AD686" s="28" t="str">
        <f t="shared" si="194"/>
        <v/>
      </c>
      <c r="AE686" s="26" t="str">
        <f>UPPER(IF($U686="","",IF(COUNTIF($AE$34:$AE685,$U686)&lt;1,$U686,"")))</f>
        <v/>
      </c>
      <c r="AF686" s="133" t="str">
        <f t="shared" si="195"/>
        <v/>
      </c>
      <c r="AG686" s="6"/>
      <c r="AH686" s="263" t="str">
        <f t="shared" si="196"/>
        <v/>
      </c>
      <c r="AI686" s="262"/>
      <c r="AJ686" s="260"/>
      <c r="AK686" s="185"/>
      <c r="AN686" s="228"/>
      <c r="AQ686" s="132" t="str">
        <f t="shared" si="189"/>
        <v/>
      </c>
    </row>
    <row r="687" spans="1:43">
      <c r="A687" s="146"/>
      <c r="B687" s="258" t="str">
        <f t="shared" si="191"/>
        <v/>
      </c>
      <c r="C687" s="259"/>
      <c r="D687" s="185">
        <v>653</v>
      </c>
      <c r="E687" s="185" t="str">
        <f t="shared" si="192"/>
        <v/>
      </c>
      <c r="F687" s="6"/>
      <c r="G687" s="6"/>
      <c r="H687" s="6"/>
      <c r="I687" s="6"/>
      <c r="J687" s="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185" t="str">
        <f t="shared" si="190"/>
        <v/>
      </c>
      <c r="W687" s="8"/>
      <c r="X687" s="6"/>
      <c r="Y687" s="336"/>
      <c r="Z687" s="6"/>
      <c r="AA687" s="6"/>
      <c r="AB687" s="6"/>
      <c r="AC687" s="261" t="str">
        <f t="shared" si="193"/>
        <v/>
      </c>
      <c r="AD687" s="28" t="str">
        <f t="shared" si="194"/>
        <v/>
      </c>
      <c r="AE687" s="26" t="str">
        <f>UPPER(IF($U687="","",IF(COUNTIF($AE$34:$AE686,$U687)&lt;1,$U687,"")))</f>
        <v/>
      </c>
      <c r="AF687" s="133" t="str">
        <f t="shared" si="195"/>
        <v/>
      </c>
      <c r="AG687" s="6"/>
      <c r="AH687" s="263" t="str">
        <f t="shared" si="196"/>
        <v/>
      </c>
      <c r="AI687" s="262"/>
      <c r="AJ687" s="260"/>
      <c r="AK687" s="185"/>
      <c r="AN687" s="228"/>
      <c r="AQ687" s="132" t="str">
        <f t="shared" si="189"/>
        <v/>
      </c>
    </row>
    <row r="688" spans="1:43">
      <c r="A688" s="146"/>
      <c r="B688" s="258" t="str">
        <f t="shared" si="191"/>
        <v/>
      </c>
      <c r="C688" s="259"/>
      <c r="D688" s="185">
        <v>654</v>
      </c>
      <c r="E688" s="185" t="str">
        <f t="shared" si="192"/>
        <v/>
      </c>
      <c r="F688" s="6"/>
      <c r="G688" s="6"/>
      <c r="H688" s="6"/>
      <c r="I688" s="6"/>
      <c r="J688" s="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185" t="str">
        <f t="shared" si="190"/>
        <v/>
      </c>
      <c r="W688" s="8"/>
      <c r="X688" s="6"/>
      <c r="Y688" s="336"/>
      <c r="Z688" s="6"/>
      <c r="AA688" s="6"/>
      <c r="AB688" s="6"/>
      <c r="AC688" s="261" t="str">
        <f t="shared" si="193"/>
        <v/>
      </c>
      <c r="AD688" s="28" t="str">
        <f t="shared" si="194"/>
        <v/>
      </c>
      <c r="AE688" s="26" t="str">
        <f>UPPER(IF($U688="","",IF(COUNTIF($AE$34:$AE687,$U688)&lt;1,$U688,"")))</f>
        <v/>
      </c>
      <c r="AF688" s="133" t="str">
        <f t="shared" si="195"/>
        <v/>
      </c>
      <c r="AG688" s="6"/>
      <c r="AH688" s="263" t="str">
        <f t="shared" si="196"/>
        <v/>
      </c>
      <c r="AI688" s="262"/>
      <c r="AJ688" s="260"/>
      <c r="AK688" s="185"/>
      <c r="AN688" s="228"/>
      <c r="AQ688" s="132" t="str">
        <f t="shared" si="189"/>
        <v/>
      </c>
    </row>
    <row r="689" spans="1:43">
      <c r="A689" s="146"/>
      <c r="B689" s="258" t="str">
        <f t="shared" si="191"/>
        <v/>
      </c>
      <c r="C689" s="259"/>
      <c r="D689" s="185">
        <v>655</v>
      </c>
      <c r="E689" s="185" t="str">
        <f t="shared" si="192"/>
        <v/>
      </c>
      <c r="F689" s="6"/>
      <c r="G689" s="6"/>
      <c r="H689" s="6"/>
      <c r="I689" s="6"/>
      <c r="J689" s="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185" t="str">
        <f t="shared" si="190"/>
        <v/>
      </c>
      <c r="W689" s="8"/>
      <c r="X689" s="6"/>
      <c r="Y689" s="336"/>
      <c r="Z689" s="6"/>
      <c r="AA689" s="6"/>
      <c r="AB689" s="6"/>
      <c r="AC689" s="261" t="str">
        <f t="shared" si="193"/>
        <v/>
      </c>
      <c r="AD689" s="28" t="str">
        <f t="shared" si="194"/>
        <v/>
      </c>
      <c r="AE689" s="26" t="str">
        <f>UPPER(IF($U689="","",IF(COUNTIF($AE$34:$AE688,$U689)&lt;1,$U689,"")))</f>
        <v/>
      </c>
      <c r="AF689" s="133" t="str">
        <f t="shared" si="195"/>
        <v/>
      </c>
      <c r="AG689" s="6"/>
      <c r="AH689" s="263" t="str">
        <f t="shared" si="196"/>
        <v/>
      </c>
      <c r="AI689" s="262"/>
      <c r="AJ689" s="260"/>
      <c r="AK689" s="185"/>
      <c r="AN689" s="228"/>
      <c r="AQ689" s="132" t="str">
        <f t="shared" si="189"/>
        <v/>
      </c>
    </row>
    <row r="690" spans="1:43">
      <c r="A690" s="146"/>
      <c r="B690" s="258" t="str">
        <f t="shared" si="191"/>
        <v/>
      </c>
      <c r="C690" s="259"/>
      <c r="D690" s="185">
        <v>656</v>
      </c>
      <c r="E690" s="185" t="str">
        <f t="shared" si="192"/>
        <v/>
      </c>
      <c r="F690" s="6"/>
      <c r="G690" s="6"/>
      <c r="H690" s="6"/>
      <c r="I690" s="6"/>
      <c r="J690" s="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185" t="str">
        <f t="shared" si="190"/>
        <v/>
      </c>
      <c r="W690" s="8"/>
      <c r="X690" s="6"/>
      <c r="Y690" s="336"/>
      <c r="Z690" s="6"/>
      <c r="AA690" s="6"/>
      <c r="AB690" s="6"/>
      <c r="AC690" s="261" t="str">
        <f t="shared" si="193"/>
        <v/>
      </c>
      <c r="AD690" s="28" t="str">
        <f t="shared" si="194"/>
        <v/>
      </c>
      <c r="AE690" s="26" t="str">
        <f>UPPER(IF($U690="","",IF(COUNTIF($AE$34:$AE689,$U690)&lt;1,$U690,"")))</f>
        <v/>
      </c>
      <c r="AF690" s="133" t="str">
        <f t="shared" si="195"/>
        <v/>
      </c>
      <c r="AG690" s="6"/>
      <c r="AH690" s="263" t="str">
        <f t="shared" si="196"/>
        <v/>
      </c>
      <c r="AI690" s="262"/>
      <c r="AJ690" s="260"/>
      <c r="AK690" s="185"/>
      <c r="AN690" s="228"/>
      <c r="AQ690" s="132" t="str">
        <f t="shared" si="189"/>
        <v/>
      </c>
    </row>
    <row r="691" spans="1:43">
      <c r="A691" s="146"/>
      <c r="B691" s="258" t="str">
        <f t="shared" si="191"/>
        <v/>
      </c>
      <c r="C691" s="259"/>
      <c r="D691" s="185">
        <v>657</v>
      </c>
      <c r="E691" s="185" t="str">
        <f t="shared" si="192"/>
        <v/>
      </c>
      <c r="F691" s="6"/>
      <c r="G691" s="6"/>
      <c r="H691" s="6"/>
      <c r="I691" s="6"/>
      <c r="J691" s="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185" t="str">
        <f t="shared" si="190"/>
        <v/>
      </c>
      <c r="W691" s="8"/>
      <c r="X691" s="6"/>
      <c r="Y691" s="336"/>
      <c r="Z691" s="6"/>
      <c r="AA691" s="6"/>
      <c r="AB691" s="6"/>
      <c r="AC691" s="261" t="str">
        <f t="shared" si="193"/>
        <v/>
      </c>
      <c r="AD691" s="28" t="str">
        <f t="shared" si="194"/>
        <v/>
      </c>
      <c r="AE691" s="26" t="str">
        <f>UPPER(IF($U691="","",IF(COUNTIF($AE$34:$AE690,$U691)&lt;1,$U691,"")))</f>
        <v/>
      </c>
      <c r="AF691" s="133" t="str">
        <f t="shared" si="195"/>
        <v/>
      </c>
      <c r="AG691" s="6"/>
      <c r="AH691" s="263" t="str">
        <f t="shared" si="196"/>
        <v/>
      </c>
      <c r="AI691" s="262"/>
      <c r="AJ691" s="260"/>
      <c r="AK691" s="185"/>
      <c r="AN691" s="228"/>
      <c r="AQ691" s="132" t="str">
        <f t="shared" si="189"/>
        <v/>
      </c>
    </row>
    <row r="692" spans="1:43">
      <c r="A692" s="146"/>
      <c r="B692" s="258" t="str">
        <f t="shared" si="191"/>
        <v/>
      </c>
      <c r="C692" s="259"/>
      <c r="D692" s="185">
        <v>658</v>
      </c>
      <c r="E692" s="185" t="str">
        <f t="shared" si="192"/>
        <v/>
      </c>
      <c r="F692" s="6"/>
      <c r="G692" s="6"/>
      <c r="H692" s="6"/>
      <c r="I692" s="6"/>
      <c r="J692" s="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185" t="str">
        <f t="shared" si="190"/>
        <v/>
      </c>
      <c r="W692" s="8"/>
      <c r="X692" s="6"/>
      <c r="Y692" s="336"/>
      <c r="Z692" s="6"/>
      <c r="AA692" s="6"/>
      <c r="AB692" s="6"/>
      <c r="AC692" s="261" t="str">
        <f t="shared" si="193"/>
        <v/>
      </c>
      <c r="AD692" s="28" t="str">
        <f t="shared" si="194"/>
        <v/>
      </c>
      <c r="AE692" s="26" t="str">
        <f>UPPER(IF($U692="","",IF(COUNTIF($AE$34:$AE691,$U692)&lt;1,$U692,"")))</f>
        <v/>
      </c>
      <c r="AF692" s="133" t="str">
        <f t="shared" si="195"/>
        <v/>
      </c>
      <c r="AG692" s="6"/>
      <c r="AH692" s="263" t="str">
        <f t="shared" si="196"/>
        <v/>
      </c>
      <c r="AI692" s="262"/>
      <c r="AJ692" s="260"/>
      <c r="AK692" s="185"/>
      <c r="AN692" s="228"/>
      <c r="AQ692" s="132" t="str">
        <f t="shared" si="189"/>
        <v/>
      </c>
    </row>
    <row r="693" spans="1:43">
      <c r="A693" s="146"/>
      <c r="B693" s="258" t="str">
        <f t="shared" si="191"/>
        <v/>
      </c>
      <c r="C693" s="259"/>
      <c r="D693" s="185">
        <v>659</v>
      </c>
      <c r="E693" s="185" t="str">
        <f t="shared" si="192"/>
        <v/>
      </c>
      <c r="F693" s="6"/>
      <c r="G693" s="6"/>
      <c r="H693" s="6"/>
      <c r="I693" s="6"/>
      <c r="J693" s="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185" t="str">
        <f t="shared" si="190"/>
        <v/>
      </c>
      <c r="W693" s="8"/>
      <c r="X693" s="6"/>
      <c r="Y693" s="336"/>
      <c r="Z693" s="6"/>
      <c r="AA693" s="6"/>
      <c r="AB693" s="6"/>
      <c r="AC693" s="261" t="str">
        <f t="shared" si="193"/>
        <v/>
      </c>
      <c r="AD693" s="28" t="str">
        <f t="shared" si="194"/>
        <v/>
      </c>
      <c r="AE693" s="26" t="str">
        <f>UPPER(IF($U693="","",IF(COUNTIF($AE$34:$AE692,$U693)&lt;1,$U693,"")))</f>
        <v/>
      </c>
      <c r="AF693" s="133" t="str">
        <f t="shared" si="195"/>
        <v/>
      </c>
      <c r="AG693" s="6"/>
      <c r="AH693" s="263" t="str">
        <f t="shared" si="196"/>
        <v/>
      </c>
      <c r="AI693" s="262"/>
      <c r="AJ693" s="260"/>
      <c r="AK693" s="185"/>
      <c r="AN693" s="228"/>
      <c r="AQ693" s="132" t="str">
        <f t="shared" si="189"/>
        <v/>
      </c>
    </row>
    <row r="694" spans="1:43">
      <c r="A694" s="146"/>
      <c r="B694" s="258" t="str">
        <f t="shared" si="191"/>
        <v/>
      </c>
      <c r="C694" s="259"/>
      <c r="D694" s="185">
        <v>660</v>
      </c>
      <c r="E694" s="185" t="str">
        <f t="shared" si="192"/>
        <v/>
      </c>
      <c r="F694" s="6"/>
      <c r="G694" s="6"/>
      <c r="H694" s="6"/>
      <c r="I694" s="6"/>
      <c r="J694" s="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185" t="str">
        <f t="shared" si="190"/>
        <v/>
      </c>
      <c r="W694" s="8"/>
      <c r="X694" s="6"/>
      <c r="Y694" s="336"/>
      <c r="Z694" s="6"/>
      <c r="AA694" s="6"/>
      <c r="AB694" s="6"/>
      <c r="AC694" s="261" t="str">
        <f t="shared" si="193"/>
        <v/>
      </c>
      <c r="AD694" s="28" t="str">
        <f t="shared" si="194"/>
        <v/>
      </c>
      <c r="AE694" s="26" t="str">
        <f>UPPER(IF($U694="","",IF(COUNTIF($AE$34:$AE693,$U694)&lt;1,$U694,"")))</f>
        <v/>
      </c>
      <c r="AF694" s="133" t="str">
        <f t="shared" si="195"/>
        <v/>
      </c>
      <c r="AG694" s="6"/>
      <c r="AH694" s="263" t="str">
        <f t="shared" si="196"/>
        <v/>
      </c>
      <c r="AI694" s="262"/>
      <c r="AJ694" s="260"/>
      <c r="AK694" s="185"/>
      <c r="AN694" s="228"/>
      <c r="AQ694" s="132" t="str">
        <f t="shared" si="189"/>
        <v/>
      </c>
    </row>
    <row r="695" spans="1:43">
      <c r="A695" s="146"/>
      <c r="B695" s="258" t="str">
        <f t="shared" si="191"/>
        <v/>
      </c>
      <c r="C695" s="259"/>
      <c r="D695" s="185">
        <v>661</v>
      </c>
      <c r="E695" s="185" t="str">
        <f t="shared" si="192"/>
        <v/>
      </c>
      <c r="F695" s="6"/>
      <c r="G695" s="6"/>
      <c r="H695" s="6"/>
      <c r="I695" s="6"/>
      <c r="J695" s="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185" t="str">
        <f t="shared" si="190"/>
        <v/>
      </c>
      <c r="W695" s="8"/>
      <c r="X695" s="6"/>
      <c r="Y695" s="336"/>
      <c r="Z695" s="6"/>
      <c r="AA695" s="6"/>
      <c r="AB695" s="6"/>
      <c r="AC695" s="261" t="str">
        <f t="shared" si="193"/>
        <v/>
      </c>
      <c r="AD695" s="28" t="str">
        <f t="shared" si="194"/>
        <v/>
      </c>
      <c r="AE695" s="26" t="str">
        <f>UPPER(IF($U695="","",IF(COUNTIF($AE$34:$AE694,$U695)&lt;1,$U695,"")))</f>
        <v/>
      </c>
      <c r="AF695" s="133" t="str">
        <f t="shared" si="195"/>
        <v/>
      </c>
      <c r="AG695" s="6"/>
      <c r="AH695" s="263" t="str">
        <f t="shared" si="196"/>
        <v/>
      </c>
      <c r="AI695" s="262"/>
      <c r="AJ695" s="260"/>
      <c r="AK695" s="185"/>
      <c r="AN695" s="228"/>
      <c r="AQ695" s="132" t="str">
        <f t="shared" si="189"/>
        <v/>
      </c>
    </row>
    <row r="696" spans="1:43">
      <c r="A696" s="146"/>
      <c r="B696" s="258" t="str">
        <f t="shared" si="191"/>
        <v/>
      </c>
      <c r="C696" s="259"/>
      <c r="D696" s="185">
        <v>662</v>
      </c>
      <c r="E696" s="185" t="str">
        <f t="shared" si="192"/>
        <v/>
      </c>
      <c r="F696" s="6"/>
      <c r="G696" s="6"/>
      <c r="H696" s="6"/>
      <c r="I696" s="6"/>
      <c r="J696" s="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185" t="str">
        <f t="shared" si="190"/>
        <v/>
      </c>
      <c r="W696" s="8"/>
      <c r="X696" s="6"/>
      <c r="Y696" s="336"/>
      <c r="Z696" s="6"/>
      <c r="AA696" s="6"/>
      <c r="AB696" s="6"/>
      <c r="AC696" s="261" t="str">
        <f t="shared" si="193"/>
        <v/>
      </c>
      <c r="AD696" s="28" t="str">
        <f t="shared" si="194"/>
        <v/>
      </c>
      <c r="AE696" s="26" t="str">
        <f>UPPER(IF($U696="","",IF(COUNTIF($AE$34:$AE695,$U696)&lt;1,$U696,"")))</f>
        <v/>
      </c>
      <c r="AF696" s="133" t="str">
        <f t="shared" si="195"/>
        <v/>
      </c>
      <c r="AG696" s="6"/>
      <c r="AH696" s="263" t="str">
        <f t="shared" si="196"/>
        <v/>
      </c>
      <c r="AI696" s="262"/>
      <c r="AJ696" s="260"/>
      <c r="AK696" s="185"/>
      <c r="AN696" s="228"/>
      <c r="AQ696" s="132" t="str">
        <f t="shared" si="189"/>
        <v/>
      </c>
    </row>
    <row r="697" spans="1:43">
      <c r="A697" s="146"/>
      <c r="B697" s="258" t="str">
        <f t="shared" si="191"/>
        <v/>
      </c>
      <c r="C697" s="259"/>
      <c r="D697" s="185">
        <v>663</v>
      </c>
      <c r="E697" s="185" t="str">
        <f t="shared" si="192"/>
        <v/>
      </c>
      <c r="F697" s="6"/>
      <c r="G697" s="6"/>
      <c r="H697" s="6"/>
      <c r="I697" s="6"/>
      <c r="J697" s="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185" t="str">
        <f t="shared" si="190"/>
        <v/>
      </c>
      <c r="W697" s="8"/>
      <c r="X697" s="6"/>
      <c r="Y697" s="336"/>
      <c r="Z697" s="6"/>
      <c r="AA697" s="6"/>
      <c r="AB697" s="6"/>
      <c r="AC697" s="261" t="str">
        <f t="shared" si="193"/>
        <v/>
      </c>
      <c r="AD697" s="28" t="str">
        <f t="shared" si="194"/>
        <v/>
      </c>
      <c r="AE697" s="26" t="str">
        <f>UPPER(IF($U697="","",IF(COUNTIF($AE$34:$AE696,$U697)&lt;1,$U697,"")))</f>
        <v/>
      </c>
      <c r="AF697" s="133" t="str">
        <f t="shared" si="195"/>
        <v/>
      </c>
      <c r="AG697" s="6"/>
      <c r="AH697" s="263" t="str">
        <f t="shared" si="196"/>
        <v/>
      </c>
      <c r="AI697" s="262"/>
      <c r="AJ697" s="260"/>
      <c r="AK697" s="185"/>
      <c r="AN697" s="228"/>
      <c r="AQ697" s="132" t="str">
        <f t="shared" si="189"/>
        <v/>
      </c>
    </row>
    <row r="698" spans="1:43">
      <c r="A698" s="146"/>
      <c r="B698" s="258" t="str">
        <f t="shared" si="191"/>
        <v/>
      </c>
      <c r="C698" s="259"/>
      <c r="D698" s="185">
        <v>664</v>
      </c>
      <c r="E698" s="185" t="str">
        <f t="shared" si="192"/>
        <v/>
      </c>
      <c r="F698" s="6"/>
      <c r="G698" s="6"/>
      <c r="H698" s="6"/>
      <c r="I698" s="6"/>
      <c r="J698" s="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185" t="str">
        <f t="shared" si="190"/>
        <v/>
      </c>
      <c r="W698" s="8"/>
      <c r="X698" s="6"/>
      <c r="Y698" s="336"/>
      <c r="Z698" s="6"/>
      <c r="AA698" s="6"/>
      <c r="AB698" s="6"/>
      <c r="AC698" s="261" t="str">
        <f t="shared" si="193"/>
        <v/>
      </c>
      <c r="AD698" s="28" t="str">
        <f t="shared" si="194"/>
        <v/>
      </c>
      <c r="AE698" s="26" t="str">
        <f>UPPER(IF($U698="","",IF(COUNTIF($AE$34:$AE697,$U698)&lt;1,$U698,"")))</f>
        <v/>
      </c>
      <c r="AF698" s="133" t="str">
        <f t="shared" si="195"/>
        <v/>
      </c>
      <c r="AG698" s="6"/>
      <c r="AH698" s="263" t="str">
        <f t="shared" si="196"/>
        <v/>
      </c>
      <c r="AI698" s="262"/>
      <c r="AJ698" s="260"/>
      <c r="AK698" s="185"/>
      <c r="AN698" s="228"/>
      <c r="AQ698" s="132" t="str">
        <f t="shared" si="189"/>
        <v/>
      </c>
    </row>
    <row r="699" spans="1:43">
      <c r="A699" s="146"/>
      <c r="B699" s="258" t="str">
        <f t="shared" si="191"/>
        <v/>
      </c>
      <c r="C699" s="259"/>
      <c r="D699" s="185">
        <v>665</v>
      </c>
      <c r="E699" s="185" t="str">
        <f t="shared" si="192"/>
        <v/>
      </c>
      <c r="F699" s="6"/>
      <c r="G699" s="6"/>
      <c r="H699" s="6"/>
      <c r="I699" s="6"/>
      <c r="J699" s="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185" t="str">
        <f t="shared" si="190"/>
        <v/>
      </c>
      <c r="W699" s="8"/>
      <c r="X699" s="6"/>
      <c r="Y699" s="336"/>
      <c r="Z699" s="6"/>
      <c r="AA699" s="6"/>
      <c r="AB699" s="6"/>
      <c r="AC699" s="261" t="str">
        <f t="shared" si="193"/>
        <v/>
      </c>
      <c r="AD699" s="28" t="str">
        <f t="shared" si="194"/>
        <v/>
      </c>
      <c r="AE699" s="26" t="str">
        <f>UPPER(IF($U699="","",IF(COUNTIF($AE$34:$AE698,$U699)&lt;1,$U699,"")))</f>
        <v/>
      </c>
      <c r="AF699" s="133" t="str">
        <f t="shared" si="195"/>
        <v/>
      </c>
      <c r="AG699" s="6"/>
      <c r="AH699" s="263" t="str">
        <f t="shared" si="196"/>
        <v/>
      </c>
      <c r="AI699" s="262"/>
      <c r="AJ699" s="260"/>
      <c r="AK699" s="185"/>
      <c r="AN699" s="228"/>
      <c r="AQ699" s="132" t="str">
        <f t="shared" ref="AQ699:AQ762" si="197">AE699</f>
        <v/>
      </c>
    </row>
    <row r="700" spans="1:43">
      <c r="A700" s="146"/>
      <c r="B700" s="258" t="str">
        <f t="shared" si="191"/>
        <v/>
      </c>
      <c r="C700" s="259"/>
      <c r="D700" s="185">
        <v>666</v>
      </c>
      <c r="E700" s="185" t="str">
        <f t="shared" si="192"/>
        <v/>
      </c>
      <c r="F700" s="6"/>
      <c r="G700" s="6"/>
      <c r="H700" s="6"/>
      <c r="I700" s="6"/>
      <c r="J700" s="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185" t="str">
        <f t="shared" si="190"/>
        <v/>
      </c>
      <c r="W700" s="8"/>
      <c r="X700" s="6"/>
      <c r="Y700" s="336"/>
      <c r="Z700" s="6"/>
      <c r="AA700" s="6"/>
      <c r="AB700" s="6"/>
      <c r="AC700" s="261" t="str">
        <f t="shared" si="193"/>
        <v/>
      </c>
      <c r="AD700" s="28" t="str">
        <f t="shared" si="194"/>
        <v/>
      </c>
      <c r="AE700" s="26" t="str">
        <f>UPPER(IF($U700="","",IF(COUNTIF($AE$34:$AE699,$U700)&lt;1,$U700,"")))</f>
        <v/>
      </c>
      <c r="AF700" s="133" t="str">
        <f t="shared" si="195"/>
        <v/>
      </c>
      <c r="AG700" s="6"/>
      <c r="AH700" s="263" t="str">
        <f t="shared" si="196"/>
        <v/>
      </c>
      <c r="AI700" s="262"/>
      <c r="AJ700" s="260"/>
      <c r="AK700" s="185"/>
      <c r="AN700" s="228"/>
      <c r="AQ700" s="132" t="str">
        <f t="shared" si="197"/>
        <v/>
      </c>
    </row>
    <row r="701" spans="1:43">
      <c r="A701" s="146"/>
      <c r="B701" s="258" t="str">
        <f t="shared" si="191"/>
        <v/>
      </c>
      <c r="C701" s="259"/>
      <c r="D701" s="185">
        <v>667</v>
      </c>
      <c r="E701" s="185" t="str">
        <f t="shared" si="192"/>
        <v/>
      </c>
      <c r="F701" s="6"/>
      <c r="G701" s="6"/>
      <c r="H701" s="6"/>
      <c r="I701" s="6"/>
      <c r="J701" s="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185" t="str">
        <f t="shared" si="190"/>
        <v/>
      </c>
      <c r="W701" s="8"/>
      <c r="X701" s="6"/>
      <c r="Y701" s="336"/>
      <c r="Z701" s="6"/>
      <c r="AA701" s="6"/>
      <c r="AB701" s="6"/>
      <c r="AC701" s="261" t="str">
        <f t="shared" si="193"/>
        <v/>
      </c>
      <c r="AD701" s="28" t="str">
        <f t="shared" si="194"/>
        <v/>
      </c>
      <c r="AE701" s="26" t="str">
        <f>UPPER(IF($U701="","",IF(COUNTIF($AE$34:$AE700,$U701)&lt;1,$U701,"")))</f>
        <v/>
      </c>
      <c r="AF701" s="133" t="str">
        <f t="shared" si="195"/>
        <v/>
      </c>
      <c r="AG701" s="6"/>
      <c r="AH701" s="263" t="str">
        <f t="shared" si="196"/>
        <v/>
      </c>
      <c r="AI701" s="262"/>
      <c r="AJ701" s="260"/>
      <c r="AK701" s="185"/>
      <c r="AN701" s="228"/>
      <c r="AQ701" s="132" t="str">
        <f t="shared" si="197"/>
        <v/>
      </c>
    </row>
    <row r="702" spans="1:43">
      <c r="A702" s="146"/>
      <c r="B702" s="258" t="str">
        <f t="shared" si="191"/>
        <v/>
      </c>
      <c r="C702" s="259"/>
      <c r="D702" s="185">
        <v>668</v>
      </c>
      <c r="E702" s="185" t="str">
        <f t="shared" si="192"/>
        <v/>
      </c>
      <c r="F702" s="6"/>
      <c r="G702" s="6"/>
      <c r="H702" s="6"/>
      <c r="I702" s="6"/>
      <c r="J702" s="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185" t="str">
        <f t="shared" si="190"/>
        <v/>
      </c>
      <c r="W702" s="8"/>
      <c r="X702" s="6"/>
      <c r="Y702" s="336"/>
      <c r="Z702" s="6"/>
      <c r="AA702" s="6"/>
      <c r="AB702" s="6"/>
      <c r="AC702" s="261" t="str">
        <f t="shared" si="193"/>
        <v/>
      </c>
      <c r="AD702" s="28" t="str">
        <f t="shared" si="194"/>
        <v/>
      </c>
      <c r="AE702" s="26" t="str">
        <f>UPPER(IF($U702="","",IF(COUNTIF($AE$34:$AE701,$U702)&lt;1,$U702,"")))</f>
        <v/>
      </c>
      <c r="AF702" s="133" t="str">
        <f t="shared" si="195"/>
        <v/>
      </c>
      <c r="AG702" s="6"/>
      <c r="AH702" s="263" t="str">
        <f t="shared" si="196"/>
        <v/>
      </c>
      <c r="AI702" s="262"/>
      <c r="AJ702" s="260"/>
      <c r="AK702" s="185"/>
      <c r="AN702" s="228"/>
      <c r="AQ702" s="132" t="str">
        <f t="shared" si="197"/>
        <v/>
      </c>
    </row>
    <row r="703" spans="1:43">
      <c r="A703" s="146"/>
      <c r="B703" s="258" t="str">
        <f t="shared" si="191"/>
        <v/>
      </c>
      <c r="C703" s="259"/>
      <c r="D703" s="185">
        <v>669</v>
      </c>
      <c r="E703" s="185" t="str">
        <f t="shared" si="192"/>
        <v/>
      </c>
      <c r="F703" s="6"/>
      <c r="G703" s="6"/>
      <c r="H703" s="6"/>
      <c r="I703" s="6"/>
      <c r="J703" s="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185" t="str">
        <f t="shared" si="190"/>
        <v/>
      </c>
      <c r="W703" s="8"/>
      <c r="X703" s="6"/>
      <c r="Y703" s="336"/>
      <c r="Z703" s="6"/>
      <c r="AA703" s="6"/>
      <c r="AB703" s="6"/>
      <c r="AC703" s="261" t="str">
        <f t="shared" si="193"/>
        <v/>
      </c>
      <c r="AD703" s="28" t="str">
        <f t="shared" si="194"/>
        <v/>
      </c>
      <c r="AE703" s="26" t="str">
        <f>UPPER(IF($U703="","",IF(COUNTIF($AE$34:$AE702,$U703)&lt;1,$U703,"")))</f>
        <v/>
      </c>
      <c r="AF703" s="133" t="str">
        <f t="shared" si="195"/>
        <v/>
      </c>
      <c r="AG703" s="6"/>
      <c r="AH703" s="263" t="str">
        <f t="shared" si="196"/>
        <v/>
      </c>
      <c r="AI703" s="262"/>
      <c r="AJ703" s="260"/>
      <c r="AK703" s="185"/>
      <c r="AN703" s="228"/>
      <c r="AQ703" s="132" t="str">
        <f t="shared" si="197"/>
        <v/>
      </c>
    </row>
    <row r="704" spans="1:43">
      <c r="A704" s="146"/>
      <c r="B704" s="258" t="str">
        <f t="shared" si="191"/>
        <v/>
      </c>
      <c r="C704" s="259"/>
      <c r="D704" s="185">
        <v>670</v>
      </c>
      <c r="E704" s="185" t="str">
        <f t="shared" si="192"/>
        <v/>
      </c>
      <c r="F704" s="6"/>
      <c r="G704" s="6"/>
      <c r="H704" s="6"/>
      <c r="I704" s="6"/>
      <c r="J704" s="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185" t="str">
        <f t="shared" si="190"/>
        <v/>
      </c>
      <c r="W704" s="8"/>
      <c r="X704" s="6"/>
      <c r="Y704" s="336"/>
      <c r="Z704" s="6"/>
      <c r="AA704" s="6"/>
      <c r="AB704" s="6"/>
      <c r="AC704" s="261" t="str">
        <f t="shared" si="193"/>
        <v/>
      </c>
      <c r="AD704" s="28" t="str">
        <f t="shared" si="194"/>
        <v/>
      </c>
      <c r="AE704" s="26" t="str">
        <f>UPPER(IF($U704="","",IF(COUNTIF($AE$34:$AE703,$U704)&lt;1,$U704,"")))</f>
        <v/>
      </c>
      <c r="AF704" s="133" t="str">
        <f t="shared" si="195"/>
        <v/>
      </c>
      <c r="AG704" s="6"/>
      <c r="AH704" s="263" t="str">
        <f t="shared" si="196"/>
        <v/>
      </c>
      <c r="AI704" s="262"/>
      <c r="AJ704" s="260"/>
      <c r="AK704" s="185"/>
      <c r="AN704" s="228"/>
      <c r="AQ704" s="132" t="str">
        <f t="shared" si="197"/>
        <v/>
      </c>
    </row>
    <row r="705" spans="1:43">
      <c r="A705" s="146"/>
      <c r="B705" s="258" t="str">
        <f t="shared" si="191"/>
        <v/>
      </c>
      <c r="C705" s="259"/>
      <c r="D705" s="185">
        <v>671</v>
      </c>
      <c r="E705" s="185" t="str">
        <f t="shared" si="192"/>
        <v/>
      </c>
      <c r="F705" s="6"/>
      <c r="G705" s="6"/>
      <c r="H705" s="6"/>
      <c r="I705" s="6"/>
      <c r="J705" s="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185" t="str">
        <f t="shared" si="190"/>
        <v/>
      </c>
      <c r="W705" s="8"/>
      <c r="X705" s="6"/>
      <c r="Y705" s="336"/>
      <c r="Z705" s="6"/>
      <c r="AA705" s="6"/>
      <c r="AB705" s="6"/>
      <c r="AC705" s="261" t="str">
        <f t="shared" si="193"/>
        <v/>
      </c>
      <c r="AD705" s="28" t="str">
        <f t="shared" si="194"/>
        <v/>
      </c>
      <c r="AE705" s="26" t="str">
        <f>UPPER(IF($U705="","",IF(COUNTIF($AE$34:$AE704,$U705)&lt;1,$U705,"")))</f>
        <v/>
      </c>
      <c r="AF705" s="133" t="str">
        <f t="shared" si="195"/>
        <v/>
      </c>
      <c r="AG705" s="6"/>
      <c r="AH705" s="263" t="str">
        <f t="shared" si="196"/>
        <v/>
      </c>
      <c r="AI705" s="262"/>
      <c r="AJ705" s="260"/>
      <c r="AK705" s="185"/>
      <c r="AN705" s="228"/>
      <c r="AQ705" s="132" t="str">
        <f t="shared" si="197"/>
        <v/>
      </c>
    </row>
    <row r="706" spans="1:43">
      <c r="A706" s="146"/>
      <c r="B706" s="258" t="str">
        <f t="shared" si="191"/>
        <v/>
      </c>
      <c r="C706" s="259"/>
      <c r="D706" s="185">
        <v>672</v>
      </c>
      <c r="E706" s="185" t="str">
        <f t="shared" si="192"/>
        <v/>
      </c>
      <c r="F706" s="6"/>
      <c r="G706" s="6"/>
      <c r="H706" s="6"/>
      <c r="I706" s="6"/>
      <c r="J706" s="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185" t="str">
        <f t="shared" si="190"/>
        <v/>
      </c>
      <c r="W706" s="8"/>
      <c r="X706" s="6"/>
      <c r="Y706" s="336"/>
      <c r="Z706" s="6"/>
      <c r="AA706" s="6"/>
      <c r="AB706" s="6"/>
      <c r="AC706" s="261" t="str">
        <f t="shared" si="193"/>
        <v/>
      </c>
      <c r="AD706" s="28" t="str">
        <f t="shared" si="194"/>
        <v/>
      </c>
      <c r="AE706" s="26" t="str">
        <f>UPPER(IF($U706="","",IF(COUNTIF($AE$34:$AE705,$U706)&lt;1,$U706,"")))</f>
        <v/>
      </c>
      <c r="AF706" s="133" t="str">
        <f t="shared" si="195"/>
        <v/>
      </c>
      <c r="AG706" s="6"/>
      <c r="AH706" s="263" t="str">
        <f t="shared" si="196"/>
        <v/>
      </c>
      <c r="AI706" s="262"/>
      <c r="AJ706" s="260"/>
      <c r="AK706" s="185"/>
      <c r="AN706" s="228"/>
      <c r="AQ706" s="132" t="str">
        <f t="shared" si="197"/>
        <v/>
      </c>
    </row>
    <row r="707" spans="1:43">
      <c r="A707" s="146"/>
      <c r="B707" s="258" t="str">
        <f t="shared" si="191"/>
        <v/>
      </c>
      <c r="C707" s="259"/>
      <c r="D707" s="185">
        <v>673</v>
      </c>
      <c r="E707" s="185" t="str">
        <f t="shared" si="192"/>
        <v/>
      </c>
      <c r="F707" s="6"/>
      <c r="G707" s="6"/>
      <c r="H707" s="6"/>
      <c r="I707" s="6"/>
      <c r="J707" s="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185" t="str">
        <f t="shared" si="190"/>
        <v/>
      </c>
      <c r="W707" s="8"/>
      <c r="X707" s="6"/>
      <c r="Y707" s="336"/>
      <c r="Z707" s="6"/>
      <c r="AA707" s="6"/>
      <c r="AB707" s="6"/>
      <c r="AC707" s="261" t="str">
        <f t="shared" si="193"/>
        <v/>
      </c>
      <c r="AD707" s="28" t="str">
        <f t="shared" si="194"/>
        <v/>
      </c>
      <c r="AE707" s="26" t="str">
        <f>UPPER(IF($U707="","",IF(COUNTIF($AE$34:$AE706,$U707)&lt;1,$U707,"")))</f>
        <v/>
      </c>
      <c r="AF707" s="133" t="str">
        <f t="shared" si="195"/>
        <v/>
      </c>
      <c r="AG707" s="6"/>
      <c r="AH707" s="263" t="str">
        <f t="shared" si="196"/>
        <v/>
      </c>
      <c r="AI707" s="262"/>
      <c r="AJ707" s="260"/>
      <c r="AK707" s="185"/>
      <c r="AN707" s="228"/>
      <c r="AQ707" s="132" t="str">
        <f t="shared" si="197"/>
        <v/>
      </c>
    </row>
    <row r="708" spans="1:43">
      <c r="A708" s="146"/>
      <c r="B708" s="258" t="str">
        <f t="shared" si="191"/>
        <v/>
      </c>
      <c r="C708" s="259"/>
      <c r="D708" s="185">
        <v>674</v>
      </c>
      <c r="E708" s="185" t="str">
        <f t="shared" si="192"/>
        <v/>
      </c>
      <c r="F708" s="6"/>
      <c r="G708" s="6"/>
      <c r="H708" s="6"/>
      <c r="I708" s="6"/>
      <c r="J708" s="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185" t="str">
        <f t="shared" si="190"/>
        <v/>
      </c>
      <c r="W708" s="8"/>
      <c r="X708" s="6"/>
      <c r="Y708" s="336"/>
      <c r="Z708" s="6"/>
      <c r="AA708" s="6"/>
      <c r="AB708" s="6"/>
      <c r="AC708" s="261" t="str">
        <f t="shared" si="193"/>
        <v/>
      </c>
      <c r="AD708" s="28" t="str">
        <f t="shared" si="194"/>
        <v/>
      </c>
      <c r="AE708" s="26" t="str">
        <f>UPPER(IF($U708="","",IF(COUNTIF($AE$34:$AE707,$U708)&lt;1,$U708,"")))</f>
        <v/>
      </c>
      <c r="AF708" s="133" t="str">
        <f t="shared" si="195"/>
        <v/>
      </c>
      <c r="AG708" s="6"/>
      <c r="AH708" s="263" t="str">
        <f t="shared" si="196"/>
        <v/>
      </c>
      <c r="AI708" s="262"/>
      <c r="AJ708" s="260"/>
      <c r="AK708" s="185"/>
      <c r="AN708" s="228"/>
      <c r="AQ708" s="132" t="str">
        <f t="shared" si="197"/>
        <v/>
      </c>
    </row>
    <row r="709" spans="1:43">
      <c r="A709" s="146"/>
      <c r="B709" s="258" t="str">
        <f t="shared" si="191"/>
        <v/>
      </c>
      <c r="C709" s="259"/>
      <c r="D709" s="185">
        <v>675</v>
      </c>
      <c r="E709" s="185" t="str">
        <f t="shared" si="192"/>
        <v/>
      </c>
      <c r="F709" s="6"/>
      <c r="G709" s="6"/>
      <c r="H709" s="6"/>
      <c r="I709" s="6"/>
      <c r="J709" s="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185" t="str">
        <f t="shared" si="190"/>
        <v/>
      </c>
      <c r="W709" s="8"/>
      <c r="X709" s="6"/>
      <c r="Y709" s="336"/>
      <c r="Z709" s="6"/>
      <c r="AA709" s="6"/>
      <c r="AB709" s="6"/>
      <c r="AC709" s="261" t="str">
        <f t="shared" si="193"/>
        <v/>
      </c>
      <c r="AD709" s="28" t="str">
        <f t="shared" si="194"/>
        <v/>
      </c>
      <c r="AE709" s="26" t="str">
        <f>UPPER(IF($U709="","",IF(COUNTIF($AE$34:$AE708,$U709)&lt;1,$U709,"")))</f>
        <v/>
      </c>
      <c r="AF709" s="133" t="str">
        <f t="shared" si="195"/>
        <v/>
      </c>
      <c r="AG709" s="6"/>
      <c r="AH709" s="263" t="str">
        <f t="shared" si="196"/>
        <v/>
      </c>
      <c r="AI709" s="262"/>
      <c r="AJ709" s="260"/>
      <c r="AK709" s="185"/>
      <c r="AN709" s="228"/>
      <c r="AQ709" s="132" t="str">
        <f t="shared" si="197"/>
        <v/>
      </c>
    </row>
    <row r="710" spans="1:43">
      <c r="A710" s="146"/>
      <c r="B710" s="258" t="str">
        <f t="shared" si="191"/>
        <v/>
      </c>
      <c r="C710" s="259"/>
      <c r="D710" s="185">
        <v>676</v>
      </c>
      <c r="E710" s="185" t="str">
        <f t="shared" si="192"/>
        <v/>
      </c>
      <c r="F710" s="6"/>
      <c r="G710" s="6"/>
      <c r="H710" s="6"/>
      <c r="I710" s="6"/>
      <c r="J710" s="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185" t="str">
        <f t="shared" si="190"/>
        <v/>
      </c>
      <c r="W710" s="8"/>
      <c r="X710" s="6"/>
      <c r="Y710" s="336"/>
      <c r="Z710" s="6"/>
      <c r="AA710" s="6"/>
      <c r="AB710" s="6"/>
      <c r="AC710" s="261" t="str">
        <f t="shared" si="193"/>
        <v/>
      </c>
      <c r="AD710" s="28" t="str">
        <f t="shared" si="194"/>
        <v/>
      </c>
      <c r="AE710" s="26" t="str">
        <f>UPPER(IF($U710="","",IF(COUNTIF($AE$34:$AE709,$U710)&lt;1,$U710,"")))</f>
        <v/>
      </c>
      <c r="AF710" s="133" t="str">
        <f t="shared" si="195"/>
        <v/>
      </c>
      <c r="AG710" s="6"/>
      <c r="AH710" s="263" t="str">
        <f t="shared" si="196"/>
        <v/>
      </c>
      <c r="AI710" s="262"/>
      <c r="AJ710" s="260"/>
      <c r="AK710" s="185"/>
      <c r="AN710" s="228"/>
      <c r="AQ710" s="132" t="str">
        <f t="shared" si="197"/>
        <v/>
      </c>
    </row>
    <row r="711" spans="1:43">
      <c r="A711" s="146"/>
      <c r="B711" s="258" t="str">
        <f t="shared" si="191"/>
        <v/>
      </c>
      <c r="C711" s="259"/>
      <c r="D711" s="185">
        <v>677</v>
      </c>
      <c r="E711" s="185" t="str">
        <f t="shared" si="192"/>
        <v/>
      </c>
      <c r="F711" s="6"/>
      <c r="G711" s="6"/>
      <c r="H711" s="6"/>
      <c r="I711" s="6"/>
      <c r="J711" s="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185" t="str">
        <f t="shared" si="190"/>
        <v/>
      </c>
      <c r="W711" s="8"/>
      <c r="X711" s="6"/>
      <c r="Y711" s="336"/>
      <c r="Z711" s="6"/>
      <c r="AA711" s="6"/>
      <c r="AB711" s="6"/>
      <c r="AC711" s="261" t="str">
        <f t="shared" si="193"/>
        <v/>
      </c>
      <c r="AD711" s="28" t="str">
        <f t="shared" si="194"/>
        <v/>
      </c>
      <c r="AE711" s="26" t="str">
        <f>UPPER(IF($U711="","",IF(COUNTIF($AE$34:$AE710,$U711)&lt;1,$U711,"")))</f>
        <v/>
      </c>
      <c r="AF711" s="133" t="str">
        <f t="shared" si="195"/>
        <v/>
      </c>
      <c r="AG711" s="6"/>
      <c r="AH711" s="263" t="str">
        <f t="shared" si="196"/>
        <v/>
      </c>
      <c r="AI711" s="262"/>
      <c r="AJ711" s="260"/>
      <c r="AK711" s="185"/>
      <c r="AN711" s="228"/>
      <c r="AQ711" s="132" t="str">
        <f t="shared" si="197"/>
        <v/>
      </c>
    </row>
    <row r="712" spans="1:43">
      <c r="A712" s="146"/>
      <c r="B712" s="258" t="str">
        <f t="shared" si="191"/>
        <v/>
      </c>
      <c r="C712" s="259"/>
      <c r="D712" s="185">
        <v>678</v>
      </c>
      <c r="E712" s="185" t="str">
        <f t="shared" si="192"/>
        <v/>
      </c>
      <c r="F712" s="6"/>
      <c r="G712" s="6"/>
      <c r="H712" s="6"/>
      <c r="I712" s="6"/>
      <c r="J712" s="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185" t="str">
        <f t="shared" si="190"/>
        <v/>
      </c>
      <c r="W712" s="8"/>
      <c r="X712" s="6"/>
      <c r="Y712" s="336"/>
      <c r="Z712" s="6"/>
      <c r="AA712" s="6"/>
      <c r="AB712" s="6"/>
      <c r="AC712" s="261" t="str">
        <f t="shared" si="193"/>
        <v/>
      </c>
      <c r="AD712" s="28" t="str">
        <f t="shared" si="194"/>
        <v/>
      </c>
      <c r="AE712" s="26" t="str">
        <f>UPPER(IF($U712="","",IF(COUNTIF($AE$34:$AE711,$U712)&lt;1,$U712,"")))</f>
        <v/>
      </c>
      <c r="AF712" s="133" t="str">
        <f t="shared" si="195"/>
        <v/>
      </c>
      <c r="AG712" s="6"/>
      <c r="AH712" s="263" t="str">
        <f t="shared" si="196"/>
        <v/>
      </c>
      <c r="AI712" s="262"/>
      <c r="AJ712" s="260"/>
      <c r="AK712" s="185"/>
      <c r="AN712" s="228"/>
      <c r="AQ712" s="132" t="str">
        <f t="shared" si="197"/>
        <v/>
      </c>
    </row>
    <row r="713" spans="1:43">
      <c r="A713" s="146"/>
      <c r="B713" s="258" t="str">
        <f t="shared" si="191"/>
        <v/>
      </c>
      <c r="C713" s="259"/>
      <c r="D713" s="185">
        <v>679</v>
      </c>
      <c r="E713" s="185" t="str">
        <f t="shared" si="192"/>
        <v/>
      </c>
      <c r="F713" s="6"/>
      <c r="G713" s="6"/>
      <c r="H713" s="6"/>
      <c r="I713" s="6"/>
      <c r="J713" s="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185" t="str">
        <f t="shared" si="190"/>
        <v/>
      </c>
      <c r="W713" s="8"/>
      <c r="X713" s="6"/>
      <c r="Y713" s="336"/>
      <c r="Z713" s="6"/>
      <c r="AA713" s="6"/>
      <c r="AB713" s="6"/>
      <c r="AC713" s="261" t="str">
        <f t="shared" si="193"/>
        <v/>
      </c>
      <c r="AD713" s="28" t="str">
        <f t="shared" si="194"/>
        <v/>
      </c>
      <c r="AE713" s="26" t="str">
        <f>UPPER(IF($U713="","",IF(COUNTIF($AE$34:$AE712,$U713)&lt;1,$U713,"")))</f>
        <v/>
      </c>
      <c r="AF713" s="133" t="str">
        <f t="shared" si="195"/>
        <v/>
      </c>
      <c r="AG713" s="6"/>
      <c r="AH713" s="263" t="str">
        <f t="shared" si="196"/>
        <v/>
      </c>
      <c r="AI713" s="262"/>
      <c r="AJ713" s="260"/>
      <c r="AK713" s="185"/>
      <c r="AN713" s="228"/>
      <c r="AQ713" s="132" t="str">
        <f t="shared" si="197"/>
        <v/>
      </c>
    </row>
    <row r="714" spans="1:43">
      <c r="A714" s="146"/>
      <c r="B714" s="258" t="str">
        <f t="shared" si="191"/>
        <v/>
      </c>
      <c r="C714" s="259"/>
      <c r="D714" s="185">
        <v>680</v>
      </c>
      <c r="E714" s="185" t="str">
        <f t="shared" si="192"/>
        <v/>
      </c>
      <c r="F714" s="6"/>
      <c r="G714" s="6"/>
      <c r="H714" s="6"/>
      <c r="I714" s="6"/>
      <c r="J714" s="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185" t="str">
        <f t="shared" si="190"/>
        <v/>
      </c>
      <c r="W714" s="8"/>
      <c r="X714" s="6"/>
      <c r="Y714" s="336"/>
      <c r="Z714" s="6"/>
      <c r="AA714" s="6"/>
      <c r="AB714" s="6"/>
      <c r="AC714" s="261" t="str">
        <f t="shared" si="193"/>
        <v/>
      </c>
      <c r="AD714" s="28" t="str">
        <f t="shared" si="194"/>
        <v/>
      </c>
      <c r="AE714" s="26" t="str">
        <f>UPPER(IF($U714="","",IF(COUNTIF($AE$34:$AE713,$U714)&lt;1,$U714,"")))</f>
        <v/>
      </c>
      <c r="AF714" s="133" t="str">
        <f t="shared" si="195"/>
        <v/>
      </c>
      <c r="AG714" s="6"/>
      <c r="AH714" s="263" t="str">
        <f t="shared" si="196"/>
        <v/>
      </c>
      <c r="AI714" s="262"/>
      <c r="AJ714" s="260"/>
      <c r="AK714" s="185"/>
      <c r="AN714" s="228"/>
      <c r="AQ714" s="132" t="str">
        <f t="shared" si="197"/>
        <v/>
      </c>
    </row>
    <row r="715" spans="1:43">
      <c r="A715" s="146"/>
      <c r="B715" s="258" t="str">
        <f t="shared" si="191"/>
        <v/>
      </c>
      <c r="C715" s="259"/>
      <c r="D715" s="185">
        <v>681</v>
      </c>
      <c r="E715" s="185" t="str">
        <f t="shared" si="192"/>
        <v/>
      </c>
      <c r="F715" s="6"/>
      <c r="G715" s="6"/>
      <c r="H715" s="6"/>
      <c r="I715" s="6"/>
      <c r="J715" s="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185" t="str">
        <f t="shared" si="190"/>
        <v/>
      </c>
      <c r="W715" s="8"/>
      <c r="X715" s="6"/>
      <c r="Y715" s="336"/>
      <c r="Z715" s="6"/>
      <c r="AA715" s="6"/>
      <c r="AB715" s="6"/>
      <c r="AC715" s="261" t="str">
        <f t="shared" si="193"/>
        <v/>
      </c>
      <c r="AD715" s="28" t="str">
        <f t="shared" si="194"/>
        <v/>
      </c>
      <c r="AE715" s="26" t="str">
        <f>UPPER(IF($U715="","",IF(COUNTIF($AE$34:$AE714,$U715)&lt;1,$U715,"")))</f>
        <v/>
      </c>
      <c r="AF715" s="133" t="str">
        <f t="shared" si="195"/>
        <v/>
      </c>
      <c r="AG715" s="6"/>
      <c r="AH715" s="263" t="str">
        <f t="shared" si="196"/>
        <v/>
      </c>
      <c r="AI715" s="262"/>
      <c r="AJ715" s="260"/>
      <c r="AK715" s="185"/>
      <c r="AN715" s="228"/>
      <c r="AQ715" s="132" t="str">
        <f t="shared" si="197"/>
        <v/>
      </c>
    </row>
    <row r="716" spans="1:43">
      <c r="A716" s="146"/>
      <c r="B716" s="258" t="str">
        <f t="shared" si="191"/>
        <v/>
      </c>
      <c r="C716" s="259"/>
      <c r="D716" s="185">
        <v>682</v>
      </c>
      <c r="E716" s="185" t="str">
        <f t="shared" si="192"/>
        <v/>
      </c>
      <c r="F716" s="6"/>
      <c r="G716" s="6"/>
      <c r="H716" s="6"/>
      <c r="I716" s="6"/>
      <c r="J716" s="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185" t="str">
        <f t="shared" si="190"/>
        <v/>
      </c>
      <c r="W716" s="8"/>
      <c r="X716" s="6"/>
      <c r="Y716" s="336"/>
      <c r="Z716" s="6"/>
      <c r="AA716" s="6"/>
      <c r="AB716" s="6"/>
      <c r="AC716" s="261" t="str">
        <f t="shared" si="193"/>
        <v/>
      </c>
      <c r="AD716" s="28" t="str">
        <f t="shared" si="194"/>
        <v/>
      </c>
      <c r="AE716" s="26" t="str">
        <f>UPPER(IF($U716="","",IF(COUNTIF($AE$34:$AE715,$U716)&lt;1,$U716,"")))</f>
        <v/>
      </c>
      <c r="AF716" s="133" t="str">
        <f t="shared" si="195"/>
        <v/>
      </c>
      <c r="AG716" s="6"/>
      <c r="AH716" s="263" t="str">
        <f t="shared" si="196"/>
        <v/>
      </c>
      <c r="AI716" s="262"/>
      <c r="AJ716" s="260"/>
      <c r="AK716" s="185"/>
      <c r="AN716" s="228"/>
      <c r="AQ716" s="132" t="str">
        <f t="shared" si="197"/>
        <v/>
      </c>
    </row>
    <row r="717" spans="1:43">
      <c r="A717" s="146"/>
      <c r="B717" s="258" t="str">
        <f t="shared" si="191"/>
        <v/>
      </c>
      <c r="C717" s="259"/>
      <c r="D717" s="185">
        <v>683</v>
      </c>
      <c r="E717" s="185" t="str">
        <f t="shared" si="192"/>
        <v/>
      </c>
      <c r="F717" s="6"/>
      <c r="G717" s="6"/>
      <c r="H717" s="6"/>
      <c r="I717" s="6"/>
      <c r="J717" s="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185" t="str">
        <f t="shared" si="190"/>
        <v/>
      </c>
      <c r="W717" s="8"/>
      <c r="X717" s="6"/>
      <c r="Y717" s="336"/>
      <c r="Z717" s="6"/>
      <c r="AA717" s="6"/>
      <c r="AB717" s="6"/>
      <c r="AC717" s="261" t="str">
        <f t="shared" si="193"/>
        <v/>
      </c>
      <c r="AD717" s="28" t="str">
        <f t="shared" si="194"/>
        <v/>
      </c>
      <c r="AE717" s="26" t="str">
        <f>UPPER(IF($U717="","",IF(COUNTIF($AE$34:$AE716,$U717)&lt;1,$U717,"")))</f>
        <v/>
      </c>
      <c r="AF717" s="133" t="str">
        <f t="shared" si="195"/>
        <v/>
      </c>
      <c r="AG717" s="6"/>
      <c r="AH717" s="263" t="str">
        <f t="shared" si="196"/>
        <v/>
      </c>
      <c r="AI717" s="262"/>
      <c r="AJ717" s="260"/>
      <c r="AK717" s="185"/>
      <c r="AN717" s="228"/>
      <c r="AQ717" s="132" t="str">
        <f t="shared" si="197"/>
        <v/>
      </c>
    </row>
    <row r="718" spans="1:43">
      <c r="A718" s="146"/>
      <c r="B718" s="258" t="str">
        <f t="shared" si="191"/>
        <v/>
      </c>
      <c r="C718" s="259"/>
      <c r="D718" s="185">
        <v>684</v>
      </c>
      <c r="E718" s="185" t="str">
        <f t="shared" si="192"/>
        <v/>
      </c>
      <c r="F718" s="6"/>
      <c r="G718" s="6"/>
      <c r="H718" s="6"/>
      <c r="I718" s="6"/>
      <c r="J718" s="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185" t="str">
        <f t="shared" si="190"/>
        <v/>
      </c>
      <c r="W718" s="8"/>
      <c r="X718" s="6"/>
      <c r="Y718" s="336"/>
      <c r="Z718" s="6"/>
      <c r="AA718" s="6"/>
      <c r="AB718" s="6"/>
      <c r="AC718" s="261" t="str">
        <f t="shared" si="193"/>
        <v/>
      </c>
      <c r="AD718" s="28" t="str">
        <f t="shared" si="194"/>
        <v/>
      </c>
      <c r="AE718" s="26" t="str">
        <f>UPPER(IF($U718="","",IF(COUNTIF($AE$34:$AE717,$U718)&lt;1,$U718,"")))</f>
        <v/>
      </c>
      <c r="AF718" s="133" t="str">
        <f t="shared" si="195"/>
        <v/>
      </c>
      <c r="AG718" s="6"/>
      <c r="AH718" s="263" t="str">
        <f t="shared" si="196"/>
        <v/>
      </c>
      <c r="AI718" s="262"/>
      <c r="AJ718" s="260"/>
      <c r="AK718" s="185"/>
      <c r="AN718" s="228"/>
      <c r="AQ718" s="132" t="str">
        <f t="shared" si="197"/>
        <v/>
      </c>
    </row>
    <row r="719" spans="1:43">
      <c r="A719" s="146"/>
      <c r="B719" s="258" t="str">
        <f t="shared" si="191"/>
        <v/>
      </c>
      <c r="C719" s="259"/>
      <c r="D719" s="185">
        <v>685</v>
      </c>
      <c r="E719" s="185" t="str">
        <f t="shared" si="192"/>
        <v/>
      </c>
      <c r="F719" s="6"/>
      <c r="G719" s="6"/>
      <c r="H719" s="6"/>
      <c r="I719" s="6"/>
      <c r="J719" s="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185" t="str">
        <f t="shared" si="190"/>
        <v/>
      </c>
      <c r="W719" s="8"/>
      <c r="X719" s="6"/>
      <c r="Y719" s="336"/>
      <c r="Z719" s="6"/>
      <c r="AA719" s="6"/>
      <c r="AB719" s="6"/>
      <c r="AC719" s="261" t="str">
        <f t="shared" si="193"/>
        <v/>
      </c>
      <c r="AD719" s="28" t="str">
        <f t="shared" si="194"/>
        <v/>
      </c>
      <c r="AE719" s="26" t="str">
        <f>UPPER(IF($U719="","",IF(COUNTIF($AE$34:$AE718,$U719)&lt;1,$U719,"")))</f>
        <v/>
      </c>
      <c r="AF719" s="133" t="str">
        <f t="shared" si="195"/>
        <v/>
      </c>
      <c r="AG719" s="6"/>
      <c r="AH719" s="263" t="str">
        <f t="shared" si="196"/>
        <v/>
      </c>
      <c r="AI719" s="262"/>
      <c r="AJ719" s="260"/>
      <c r="AK719" s="185"/>
      <c r="AN719" s="228"/>
      <c r="AQ719" s="132" t="str">
        <f t="shared" si="197"/>
        <v/>
      </c>
    </row>
    <row r="720" spans="1:43">
      <c r="A720" s="146"/>
      <c r="B720" s="258" t="str">
        <f t="shared" si="191"/>
        <v/>
      </c>
      <c r="C720" s="259"/>
      <c r="D720" s="185">
        <v>686</v>
      </c>
      <c r="E720" s="185" t="str">
        <f t="shared" si="192"/>
        <v/>
      </c>
      <c r="F720" s="6"/>
      <c r="G720" s="6"/>
      <c r="H720" s="6"/>
      <c r="I720" s="6"/>
      <c r="J720" s="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185" t="str">
        <f t="shared" si="190"/>
        <v/>
      </c>
      <c r="W720" s="8"/>
      <c r="X720" s="6"/>
      <c r="Y720" s="336"/>
      <c r="Z720" s="6"/>
      <c r="AA720" s="6"/>
      <c r="AB720" s="6"/>
      <c r="AC720" s="261" t="str">
        <f t="shared" si="193"/>
        <v/>
      </c>
      <c r="AD720" s="28" t="str">
        <f t="shared" si="194"/>
        <v/>
      </c>
      <c r="AE720" s="26" t="str">
        <f>UPPER(IF($U720="","",IF(COUNTIF($AE$34:$AE719,$U720)&lt;1,$U720,"")))</f>
        <v/>
      </c>
      <c r="AF720" s="133" t="str">
        <f t="shared" si="195"/>
        <v/>
      </c>
      <c r="AG720" s="6"/>
      <c r="AH720" s="263" t="str">
        <f t="shared" si="196"/>
        <v/>
      </c>
      <c r="AI720" s="262"/>
      <c r="AJ720" s="260"/>
      <c r="AK720" s="185"/>
      <c r="AN720" s="228"/>
      <c r="AQ720" s="132" t="str">
        <f t="shared" si="197"/>
        <v/>
      </c>
    </row>
    <row r="721" spans="1:43">
      <c r="A721" s="146"/>
      <c r="B721" s="258" t="str">
        <f t="shared" si="191"/>
        <v/>
      </c>
      <c r="C721" s="259"/>
      <c r="D721" s="185">
        <v>687</v>
      </c>
      <c r="E721" s="185" t="str">
        <f t="shared" si="192"/>
        <v/>
      </c>
      <c r="F721" s="6"/>
      <c r="G721" s="6"/>
      <c r="H721" s="6"/>
      <c r="I721" s="6"/>
      <c r="J721" s="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185" t="str">
        <f t="shared" si="190"/>
        <v/>
      </c>
      <c r="W721" s="8"/>
      <c r="X721" s="6"/>
      <c r="Y721" s="336"/>
      <c r="Z721" s="6"/>
      <c r="AA721" s="6"/>
      <c r="AB721" s="6"/>
      <c r="AC721" s="261" t="str">
        <f t="shared" si="193"/>
        <v/>
      </c>
      <c r="AD721" s="28" t="str">
        <f t="shared" si="194"/>
        <v/>
      </c>
      <c r="AE721" s="26" t="str">
        <f>UPPER(IF($U721="","",IF(COUNTIF($AE$34:$AE720,$U721)&lt;1,$U721,"")))</f>
        <v/>
      </c>
      <c r="AF721" s="133" t="str">
        <f t="shared" si="195"/>
        <v/>
      </c>
      <c r="AG721" s="6"/>
      <c r="AH721" s="263" t="str">
        <f t="shared" si="196"/>
        <v/>
      </c>
      <c r="AI721" s="262"/>
      <c r="AJ721" s="260"/>
      <c r="AK721" s="185"/>
      <c r="AN721" s="228"/>
      <c r="AQ721" s="132" t="str">
        <f t="shared" si="197"/>
        <v/>
      </c>
    </row>
    <row r="722" spans="1:43">
      <c r="A722" s="146"/>
      <c r="B722" s="258" t="str">
        <f t="shared" si="191"/>
        <v/>
      </c>
      <c r="C722" s="259"/>
      <c r="D722" s="185">
        <v>688</v>
      </c>
      <c r="E722" s="185" t="str">
        <f t="shared" si="192"/>
        <v/>
      </c>
      <c r="F722" s="6"/>
      <c r="G722" s="6"/>
      <c r="H722" s="6"/>
      <c r="I722" s="6"/>
      <c r="J722" s="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185" t="str">
        <f t="shared" si="190"/>
        <v/>
      </c>
      <c r="W722" s="8"/>
      <c r="X722" s="6"/>
      <c r="Y722" s="336"/>
      <c r="Z722" s="6"/>
      <c r="AA722" s="6"/>
      <c r="AB722" s="6"/>
      <c r="AC722" s="261" t="str">
        <f t="shared" si="193"/>
        <v/>
      </c>
      <c r="AD722" s="28" t="str">
        <f t="shared" si="194"/>
        <v/>
      </c>
      <c r="AE722" s="26" t="str">
        <f>UPPER(IF($U722="","",IF(COUNTIF($AE$34:$AE721,$U722)&lt;1,$U722,"")))</f>
        <v/>
      </c>
      <c r="AF722" s="133" t="str">
        <f t="shared" si="195"/>
        <v/>
      </c>
      <c r="AG722" s="6"/>
      <c r="AH722" s="263" t="str">
        <f t="shared" si="196"/>
        <v/>
      </c>
      <c r="AI722" s="262"/>
      <c r="AJ722" s="260"/>
      <c r="AK722" s="185"/>
      <c r="AN722" s="228"/>
      <c r="AQ722" s="132" t="str">
        <f t="shared" si="197"/>
        <v/>
      </c>
    </row>
    <row r="723" spans="1:43">
      <c r="A723" s="146"/>
      <c r="B723" s="258" t="str">
        <f t="shared" si="191"/>
        <v/>
      </c>
      <c r="C723" s="259"/>
      <c r="D723" s="185">
        <v>689</v>
      </c>
      <c r="E723" s="185" t="str">
        <f t="shared" si="192"/>
        <v/>
      </c>
      <c r="F723" s="6"/>
      <c r="G723" s="6"/>
      <c r="H723" s="6"/>
      <c r="I723" s="6"/>
      <c r="J723" s="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185" t="str">
        <f t="shared" ref="V723:V786" si="198">IF(U723="","",IF(COUNTIF(U$35:U$1035,$U723)&lt;4,"每隊最少4人",IF(COUNTIF(U$35:U$1035,U723)&gt;6,"每隊最多6人",COUNTIF(U$35:U$1035,U723))))</f>
        <v/>
      </c>
      <c r="W723" s="8"/>
      <c r="X723" s="6"/>
      <c r="Y723" s="336"/>
      <c r="Z723" s="6"/>
      <c r="AA723" s="6"/>
      <c r="AB723" s="6"/>
      <c r="AC723" s="261" t="str">
        <f t="shared" si="193"/>
        <v/>
      </c>
      <c r="AD723" s="28" t="str">
        <f t="shared" si="194"/>
        <v/>
      </c>
      <c r="AE723" s="26" t="str">
        <f>UPPER(IF($U723="","",IF(COUNTIF($AE$34:$AE722,$U723)&lt;1,$U723,"")))</f>
        <v/>
      </c>
      <c r="AF723" s="133" t="str">
        <f t="shared" si="195"/>
        <v/>
      </c>
      <c r="AG723" s="6"/>
      <c r="AH723" s="263" t="str">
        <f t="shared" si="196"/>
        <v/>
      </c>
      <c r="AI723" s="262"/>
      <c r="AJ723" s="260"/>
      <c r="AK723" s="185"/>
      <c r="AN723" s="228"/>
      <c r="AQ723" s="132" t="str">
        <f t="shared" si="197"/>
        <v/>
      </c>
    </row>
    <row r="724" spans="1:43">
      <c r="A724" s="146"/>
      <c r="B724" s="258" t="str">
        <f t="shared" si="191"/>
        <v/>
      </c>
      <c r="C724" s="259"/>
      <c r="D724" s="185">
        <v>690</v>
      </c>
      <c r="E724" s="185" t="str">
        <f t="shared" si="192"/>
        <v/>
      </c>
      <c r="F724" s="6"/>
      <c r="G724" s="6"/>
      <c r="H724" s="6"/>
      <c r="I724" s="6"/>
      <c r="J724" s="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185" t="str">
        <f t="shared" si="198"/>
        <v/>
      </c>
      <c r="W724" s="8"/>
      <c r="X724" s="6"/>
      <c r="Y724" s="336"/>
      <c r="Z724" s="6"/>
      <c r="AA724" s="6"/>
      <c r="AB724" s="6"/>
      <c r="AC724" s="261" t="str">
        <f t="shared" si="193"/>
        <v/>
      </c>
      <c r="AD724" s="28" t="str">
        <f t="shared" si="194"/>
        <v/>
      </c>
      <c r="AE724" s="26" t="str">
        <f>UPPER(IF($U724="","",IF(COUNTIF($AE$34:$AE723,$U724)&lt;1,$U724,"")))</f>
        <v/>
      </c>
      <c r="AF724" s="133" t="str">
        <f t="shared" si="195"/>
        <v/>
      </c>
      <c r="AG724" s="6"/>
      <c r="AH724" s="263" t="str">
        <f t="shared" si="196"/>
        <v/>
      </c>
      <c r="AI724" s="262"/>
      <c r="AJ724" s="260"/>
      <c r="AK724" s="185"/>
      <c r="AN724" s="228"/>
      <c r="AQ724" s="132" t="str">
        <f t="shared" si="197"/>
        <v/>
      </c>
    </row>
    <row r="725" spans="1:43">
      <c r="A725" s="146"/>
      <c r="B725" s="258" t="str">
        <f t="shared" si="191"/>
        <v/>
      </c>
      <c r="C725" s="259"/>
      <c r="D725" s="185">
        <v>691</v>
      </c>
      <c r="E725" s="185" t="str">
        <f t="shared" si="192"/>
        <v/>
      </c>
      <c r="F725" s="6"/>
      <c r="G725" s="6"/>
      <c r="H725" s="6"/>
      <c r="I725" s="6"/>
      <c r="J725" s="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185" t="str">
        <f t="shared" si="198"/>
        <v/>
      </c>
      <c r="W725" s="8"/>
      <c r="X725" s="6"/>
      <c r="Y725" s="336"/>
      <c r="Z725" s="6"/>
      <c r="AA725" s="6"/>
      <c r="AB725" s="6"/>
      <c r="AC725" s="261" t="str">
        <f t="shared" si="193"/>
        <v/>
      </c>
      <c r="AD725" s="28" t="str">
        <f t="shared" si="194"/>
        <v/>
      </c>
      <c r="AE725" s="26" t="str">
        <f>UPPER(IF($U725="","",IF(COUNTIF($AE$34:$AE724,$U725)&lt;1,$U725,"")))</f>
        <v/>
      </c>
      <c r="AF725" s="133" t="str">
        <f t="shared" si="195"/>
        <v/>
      </c>
      <c r="AG725" s="6"/>
      <c r="AH725" s="263" t="str">
        <f t="shared" si="196"/>
        <v/>
      </c>
      <c r="AI725" s="262"/>
      <c r="AJ725" s="260"/>
      <c r="AK725" s="185"/>
      <c r="AN725" s="228"/>
      <c r="AQ725" s="132" t="str">
        <f t="shared" si="197"/>
        <v/>
      </c>
    </row>
    <row r="726" spans="1:43">
      <c r="A726" s="146"/>
      <c r="B726" s="258" t="str">
        <f t="shared" si="191"/>
        <v/>
      </c>
      <c r="C726" s="259"/>
      <c r="D726" s="185">
        <v>692</v>
      </c>
      <c r="E726" s="185" t="str">
        <f t="shared" si="192"/>
        <v/>
      </c>
      <c r="F726" s="6"/>
      <c r="G726" s="6"/>
      <c r="H726" s="6"/>
      <c r="I726" s="6"/>
      <c r="J726" s="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185" t="str">
        <f t="shared" si="198"/>
        <v/>
      </c>
      <c r="W726" s="8"/>
      <c r="X726" s="6"/>
      <c r="Y726" s="336"/>
      <c r="Z726" s="6"/>
      <c r="AA726" s="6"/>
      <c r="AB726" s="6"/>
      <c r="AC726" s="261" t="str">
        <f t="shared" si="193"/>
        <v/>
      </c>
      <c r="AD726" s="28" t="str">
        <f t="shared" si="194"/>
        <v/>
      </c>
      <c r="AE726" s="26" t="str">
        <f>UPPER(IF($U726="","",IF(COUNTIF($AE$34:$AE725,$U726)&lt;1,$U726,"")))</f>
        <v/>
      </c>
      <c r="AF726" s="133" t="str">
        <f t="shared" si="195"/>
        <v/>
      </c>
      <c r="AG726" s="6"/>
      <c r="AH726" s="263" t="str">
        <f t="shared" si="196"/>
        <v/>
      </c>
      <c r="AI726" s="262"/>
      <c r="AJ726" s="260"/>
      <c r="AK726" s="185"/>
      <c r="AN726" s="228"/>
      <c r="AQ726" s="132" t="str">
        <f t="shared" si="197"/>
        <v/>
      </c>
    </row>
    <row r="727" spans="1:43">
      <c r="A727" s="146"/>
      <c r="B727" s="258" t="str">
        <f t="shared" si="191"/>
        <v/>
      </c>
      <c r="C727" s="259"/>
      <c r="D727" s="185">
        <v>693</v>
      </c>
      <c r="E727" s="185" t="str">
        <f t="shared" si="192"/>
        <v/>
      </c>
      <c r="F727" s="6"/>
      <c r="G727" s="6"/>
      <c r="H727" s="6"/>
      <c r="I727" s="6"/>
      <c r="J727" s="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185" t="str">
        <f t="shared" si="198"/>
        <v/>
      </c>
      <c r="W727" s="8"/>
      <c r="X727" s="6"/>
      <c r="Y727" s="336"/>
      <c r="Z727" s="6"/>
      <c r="AA727" s="6"/>
      <c r="AB727" s="6"/>
      <c r="AC727" s="261" t="str">
        <f t="shared" si="193"/>
        <v/>
      </c>
      <c r="AD727" s="28" t="str">
        <f t="shared" si="194"/>
        <v/>
      </c>
      <c r="AE727" s="26" t="str">
        <f>UPPER(IF($U727="","",IF(COUNTIF($AE$34:$AE726,$U727)&lt;1,$U727,"")))</f>
        <v/>
      </c>
      <c r="AF727" s="133" t="str">
        <f t="shared" si="195"/>
        <v/>
      </c>
      <c r="AG727" s="6"/>
      <c r="AH727" s="263" t="str">
        <f t="shared" si="196"/>
        <v/>
      </c>
      <c r="AI727" s="262"/>
      <c r="AJ727" s="260"/>
      <c r="AK727" s="185"/>
      <c r="AN727" s="228"/>
      <c r="AQ727" s="132" t="str">
        <f t="shared" si="197"/>
        <v/>
      </c>
    </row>
    <row r="728" spans="1:43">
      <c r="A728" s="146"/>
      <c r="B728" s="258" t="str">
        <f t="shared" si="191"/>
        <v/>
      </c>
      <c r="C728" s="259"/>
      <c r="D728" s="185">
        <v>694</v>
      </c>
      <c r="E728" s="185" t="str">
        <f t="shared" si="192"/>
        <v/>
      </c>
      <c r="F728" s="6"/>
      <c r="G728" s="6"/>
      <c r="H728" s="6"/>
      <c r="I728" s="6"/>
      <c r="J728" s="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185" t="str">
        <f t="shared" si="198"/>
        <v/>
      </c>
      <c r="W728" s="8"/>
      <c r="X728" s="6"/>
      <c r="Y728" s="336"/>
      <c r="Z728" s="6"/>
      <c r="AA728" s="6"/>
      <c r="AB728" s="6"/>
      <c r="AC728" s="261" t="str">
        <f t="shared" si="193"/>
        <v/>
      </c>
      <c r="AD728" s="28" t="str">
        <f t="shared" si="194"/>
        <v/>
      </c>
      <c r="AE728" s="26" t="str">
        <f>UPPER(IF($U728="","",IF(COUNTIF($AE$34:$AE727,$U728)&lt;1,$U728,"")))</f>
        <v/>
      </c>
      <c r="AF728" s="133" t="str">
        <f t="shared" si="195"/>
        <v/>
      </c>
      <c r="AG728" s="6"/>
      <c r="AH728" s="263" t="str">
        <f t="shared" si="196"/>
        <v/>
      </c>
      <c r="AI728" s="262"/>
      <c r="AJ728" s="260"/>
      <c r="AK728" s="185"/>
      <c r="AN728" s="228"/>
      <c r="AQ728" s="132" t="str">
        <f t="shared" si="197"/>
        <v/>
      </c>
    </row>
    <row r="729" spans="1:43">
      <c r="A729" s="146"/>
      <c r="B729" s="258" t="str">
        <f t="shared" si="191"/>
        <v/>
      </c>
      <c r="C729" s="259"/>
      <c r="D729" s="185">
        <v>695</v>
      </c>
      <c r="E729" s="185" t="str">
        <f t="shared" si="192"/>
        <v/>
      </c>
      <c r="F729" s="6"/>
      <c r="G729" s="6"/>
      <c r="H729" s="6"/>
      <c r="I729" s="6"/>
      <c r="J729" s="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185" t="str">
        <f t="shared" si="198"/>
        <v/>
      </c>
      <c r="W729" s="8"/>
      <c r="X729" s="6"/>
      <c r="Y729" s="336"/>
      <c r="Z729" s="6"/>
      <c r="AA729" s="6"/>
      <c r="AB729" s="6"/>
      <c r="AC729" s="261" t="str">
        <f t="shared" si="193"/>
        <v/>
      </c>
      <c r="AD729" s="28" t="str">
        <f t="shared" si="194"/>
        <v/>
      </c>
      <c r="AE729" s="26" t="str">
        <f>UPPER(IF($U729="","",IF(COUNTIF($AE$34:$AE728,$U729)&lt;1,$U729,"")))</f>
        <v/>
      </c>
      <c r="AF729" s="133" t="str">
        <f t="shared" si="195"/>
        <v/>
      </c>
      <c r="AG729" s="6"/>
      <c r="AH729" s="263" t="str">
        <f t="shared" si="196"/>
        <v/>
      </c>
      <c r="AI729" s="262"/>
      <c r="AJ729" s="260"/>
      <c r="AK729" s="185"/>
      <c r="AN729" s="228"/>
      <c r="AQ729" s="132" t="str">
        <f t="shared" si="197"/>
        <v/>
      </c>
    </row>
    <row r="730" spans="1:43">
      <c r="A730" s="146"/>
      <c r="B730" s="258" t="str">
        <f t="shared" si="191"/>
        <v/>
      </c>
      <c r="C730" s="259"/>
      <c r="D730" s="185">
        <v>696</v>
      </c>
      <c r="E730" s="185" t="str">
        <f t="shared" si="192"/>
        <v/>
      </c>
      <c r="F730" s="6"/>
      <c r="G730" s="6"/>
      <c r="H730" s="6"/>
      <c r="I730" s="6"/>
      <c r="J730" s="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185" t="str">
        <f t="shared" si="198"/>
        <v/>
      </c>
      <c r="W730" s="8"/>
      <c r="X730" s="6"/>
      <c r="Y730" s="336"/>
      <c r="Z730" s="6"/>
      <c r="AA730" s="6"/>
      <c r="AB730" s="6"/>
      <c r="AC730" s="261" t="str">
        <f t="shared" si="193"/>
        <v/>
      </c>
      <c r="AD730" s="28" t="str">
        <f t="shared" si="194"/>
        <v/>
      </c>
      <c r="AE730" s="26" t="str">
        <f>UPPER(IF($U730="","",IF(COUNTIF($AE$34:$AE729,$U730)&lt;1,$U730,"")))</f>
        <v/>
      </c>
      <c r="AF730" s="133" t="str">
        <f t="shared" si="195"/>
        <v/>
      </c>
      <c r="AG730" s="6"/>
      <c r="AH730" s="263" t="str">
        <f t="shared" si="196"/>
        <v/>
      </c>
      <c r="AI730" s="262"/>
      <c r="AJ730" s="260"/>
      <c r="AK730" s="185"/>
      <c r="AN730" s="228"/>
      <c r="AQ730" s="132" t="str">
        <f t="shared" si="197"/>
        <v/>
      </c>
    </row>
    <row r="731" spans="1:43">
      <c r="A731" s="146"/>
      <c r="B731" s="258" t="str">
        <f t="shared" si="191"/>
        <v/>
      </c>
      <c r="C731" s="259"/>
      <c r="D731" s="185">
        <v>697</v>
      </c>
      <c r="E731" s="185" t="str">
        <f t="shared" si="192"/>
        <v/>
      </c>
      <c r="F731" s="6"/>
      <c r="G731" s="6"/>
      <c r="H731" s="6"/>
      <c r="I731" s="6"/>
      <c r="J731" s="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185" t="str">
        <f t="shared" si="198"/>
        <v/>
      </c>
      <c r="W731" s="8"/>
      <c r="X731" s="6"/>
      <c r="Y731" s="336"/>
      <c r="Z731" s="6"/>
      <c r="AA731" s="6"/>
      <c r="AB731" s="6"/>
      <c r="AC731" s="261" t="str">
        <f t="shared" si="193"/>
        <v/>
      </c>
      <c r="AD731" s="28" t="str">
        <f t="shared" si="194"/>
        <v/>
      </c>
      <c r="AE731" s="26" t="str">
        <f>UPPER(IF($U731="","",IF(COUNTIF($AE$34:$AE730,$U731)&lt;1,$U731,"")))</f>
        <v/>
      </c>
      <c r="AF731" s="133" t="str">
        <f t="shared" si="195"/>
        <v/>
      </c>
      <c r="AG731" s="6"/>
      <c r="AH731" s="263" t="str">
        <f t="shared" si="196"/>
        <v/>
      </c>
      <c r="AI731" s="262"/>
      <c r="AJ731" s="260"/>
      <c r="AK731" s="185"/>
      <c r="AN731" s="228"/>
      <c r="AQ731" s="132" t="str">
        <f t="shared" si="197"/>
        <v/>
      </c>
    </row>
    <row r="732" spans="1:43">
      <c r="A732" s="146"/>
      <c r="B732" s="258" t="str">
        <f t="shared" si="191"/>
        <v/>
      </c>
      <c r="C732" s="259"/>
      <c r="D732" s="185">
        <v>698</v>
      </c>
      <c r="E732" s="185" t="str">
        <f t="shared" si="192"/>
        <v/>
      </c>
      <c r="F732" s="6"/>
      <c r="G732" s="6"/>
      <c r="H732" s="6"/>
      <c r="I732" s="6"/>
      <c r="J732" s="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185" t="str">
        <f t="shared" si="198"/>
        <v/>
      </c>
      <c r="W732" s="8"/>
      <c r="X732" s="6"/>
      <c r="Y732" s="336"/>
      <c r="Z732" s="6"/>
      <c r="AA732" s="6"/>
      <c r="AB732" s="6"/>
      <c r="AC732" s="261" t="str">
        <f t="shared" si="193"/>
        <v/>
      </c>
      <c r="AD732" s="28" t="str">
        <f t="shared" si="194"/>
        <v/>
      </c>
      <c r="AE732" s="26" t="str">
        <f>UPPER(IF($U732="","",IF(COUNTIF($AE$34:$AE731,$U732)&lt;1,$U732,"")))</f>
        <v/>
      </c>
      <c r="AF732" s="133" t="str">
        <f t="shared" si="195"/>
        <v/>
      </c>
      <c r="AG732" s="6"/>
      <c r="AH732" s="263" t="str">
        <f t="shared" si="196"/>
        <v/>
      </c>
      <c r="AI732" s="262"/>
      <c r="AJ732" s="260"/>
      <c r="AK732" s="185"/>
      <c r="AN732" s="228"/>
      <c r="AQ732" s="132" t="str">
        <f t="shared" si="197"/>
        <v/>
      </c>
    </row>
    <row r="733" spans="1:43">
      <c r="A733" s="146"/>
      <c r="B733" s="258" t="str">
        <f t="shared" si="191"/>
        <v/>
      </c>
      <c r="C733" s="259"/>
      <c r="D733" s="185">
        <v>699</v>
      </c>
      <c r="E733" s="185" t="str">
        <f t="shared" si="192"/>
        <v/>
      </c>
      <c r="F733" s="6"/>
      <c r="G733" s="6"/>
      <c r="H733" s="6"/>
      <c r="I733" s="6"/>
      <c r="J733" s="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185" t="str">
        <f t="shared" si="198"/>
        <v/>
      </c>
      <c r="W733" s="8"/>
      <c r="X733" s="6"/>
      <c r="Y733" s="336"/>
      <c r="Z733" s="6"/>
      <c r="AA733" s="6"/>
      <c r="AB733" s="6"/>
      <c r="AC733" s="261" t="str">
        <f t="shared" si="193"/>
        <v/>
      </c>
      <c r="AD733" s="28" t="str">
        <f t="shared" si="194"/>
        <v/>
      </c>
      <c r="AE733" s="26" t="str">
        <f>UPPER(IF($U733="","",IF(COUNTIF($AE$34:$AE732,$U733)&lt;1,$U733,"")))</f>
        <v/>
      </c>
      <c r="AF733" s="133" t="str">
        <f t="shared" si="195"/>
        <v/>
      </c>
      <c r="AG733" s="6"/>
      <c r="AH733" s="263" t="str">
        <f t="shared" si="196"/>
        <v/>
      </c>
      <c r="AI733" s="262"/>
      <c r="AJ733" s="260"/>
      <c r="AK733" s="185"/>
      <c r="AN733" s="228"/>
      <c r="AQ733" s="132" t="str">
        <f t="shared" si="197"/>
        <v/>
      </c>
    </row>
    <row r="734" spans="1:43">
      <c r="A734" s="146"/>
      <c r="B734" s="258" t="str">
        <f t="shared" si="191"/>
        <v/>
      </c>
      <c r="C734" s="259"/>
      <c r="D734" s="185">
        <v>700</v>
      </c>
      <c r="E734" s="185" t="str">
        <f t="shared" si="192"/>
        <v/>
      </c>
      <c r="F734" s="6"/>
      <c r="G734" s="6"/>
      <c r="H734" s="6"/>
      <c r="I734" s="6"/>
      <c r="J734" s="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185" t="str">
        <f t="shared" si="198"/>
        <v/>
      </c>
      <c r="W734" s="8"/>
      <c r="X734" s="6"/>
      <c r="Y734" s="336"/>
      <c r="Z734" s="6"/>
      <c r="AA734" s="6"/>
      <c r="AB734" s="6"/>
      <c r="AC734" s="261" t="str">
        <f t="shared" si="193"/>
        <v/>
      </c>
      <c r="AD734" s="28" t="str">
        <f t="shared" si="194"/>
        <v/>
      </c>
      <c r="AE734" s="26" t="str">
        <f>UPPER(IF($U734="","",IF(COUNTIF($AE$34:$AE733,$U734)&lt;1,$U734,"")))</f>
        <v/>
      </c>
      <c r="AF734" s="133" t="str">
        <f t="shared" si="195"/>
        <v/>
      </c>
      <c r="AG734" s="6"/>
      <c r="AH734" s="263" t="str">
        <f t="shared" si="196"/>
        <v/>
      </c>
      <c r="AI734" s="262"/>
      <c r="AJ734" s="260"/>
      <c r="AK734" s="185"/>
      <c r="AN734" s="228"/>
      <c r="AQ734" s="132" t="str">
        <f t="shared" si="197"/>
        <v/>
      </c>
    </row>
    <row r="735" spans="1:43">
      <c r="A735" s="146"/>
      <c r="B735" s="258" t="str">
        <f t="shared" si="191"/>
        <v/>
      </c>
      <c r="C735" s="259"/>
      <c r="D735" s="185">
        <v>701</v>
      </c>
      <c r="E735" s="185" t="str">
        <f t="shared" si="192"/>
        <v/>
      </c>
      <c r="F735" s="6"/>
      <c r="G735" s="6"/>
      <c r="H735" s="6"/>
      <c r="I735" s="6"/>
      <c r="J735" s="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185" t="str">
        <f t="shared" si="198"/>
        <v/>
      </c>
      <c r="W735" s="8"/>
      <c r="X735" s="6"/>
      <c r="Y735" s="336"/>
      <c r="Z735" s="6"/>
      <c r="AA735" s="6"/>
      <c r="AB735" s="6"/>
      <c r="AC735" s="261" t="str">
        <f t="shared" si="193"/>
        <v/>
      </c>
      <c r="AD735" s="28" t="str">
        <f t="shared" si="194"/>
        <v/>
      </c>
      <c r="AE735" s="26" t="str">
        <f>UPPER(IF($U735="","",IF(COUNTIF($AE$34:$AE734,$U735)&lt;1,$U735,"")))</f>
        <v/>
      </c>
      <c r="AF735" s="133" t="str">
        <f t="shared" si="195"/>
        <v/>
      </c>
      <c r="AG735" s="6"/>
      <c r="AH735" s="263" t="str">
        <f t="shared" si="196"/>
        <v/>
      </c>
      <c r="AI735" s="262"/>
      <c r="AJ735" s="260"/>
      <c r="AK735" s="185"/>
      <c r="AN735" s="228"/>
      <c r="AQ735" s="132" t="str">
        <f t="shared" si="197"/>
        <v/>
      </c>
    </row>
    <row r="736" spans="1:43">
      <c r="A736" s="146"/>
      <c r="B736" s="258" t="str">
        <f t="shared" si="191"/>
        <v/>
      </c>
      <c r="C736" s="259"/>
      <c r="D736" s="185">
        <v>702</v>
      </c>
      <c r="E736" s="185" t="str">
        <f t="shared" si="192"/>
        <v/>
      </c>
      <c r="F736" s="6"/>
      <c r="G736" s="6"/>
      <c r="H736" s="6"/>
      <c r="I736" s="6"/>
      <c r="J736" s="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185" t="str">
        <f t="shared" si="198"/>
        <v/>
      </c>
      <c r="W736" s="8"/>
      <c r="X736" s="6"/>
      <c r="Y736" s="336"/>
      <c r="Z736" s="6"/>
      <c r="AA736" s="6"/>
      <c r="AB736" s="6"/>
      <c r="AC736" s="261" t="str">
        <f t="shared" si="193"/>
        <v/>
      </c>
      <c r="AD736" s="28" t="str">
        <f t="shared" si="194"/>
        <v/>
      </c>
      <c r="AE736" s="26" t="str">
        <f>UPPER(IF($U736="","",IF(COUNTIF($AE$34:$AE735,$U736)&lt;1,$U736,"")))</f>
        <v/>
      </c>
      <c r="AF736" s="133" t="str">
        <f t="shared" si="195"/>
        <v/>
      </c>
      <c r="AG736" s="6"/>
      <c r="AH736" s="263" t="str">
        <f t="shared" si="196"/>
        <v/>
      </c>
      <c r="AI736" s="262"/>
      <c r="AJ736" s="260"/>
      <c r="AK736" s="185"/>
      <c r="AN736" s="228"/>
      <c r="AQ736" s="132" t="str">
        <f t="shared" si="197"/>
        <v/>
      </c>
    </row>
    <row r="737" spans="1:43">
      <c r="A737" s="146"/>
      <c r="B737" s="258" t="str">
        <f t="shared" si="191"/>
        <v/>
      </c>
      <c r="C737" s="259"/>
      <c r="D737" s="185">
        <v>703</v>
      </c>
      <c r="E737" s="185" t="str">
        <f t="shared" si="192"/>
        <v/>
      </c>
      <c r="F737" s="6"/>
      <c r="G737" s="6"/>
      <c r="H737" s="6"/>
      <c r="I737" s="6"/>
      <c r="J737" s="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185" t="str">
        <f t="shared" si="198"/>
        <v/>
      </c>
      <c r="W737" s="8"/>
      <c r="X737" s="6"/>
      <c r="Y737" s="336"/>
      <c r="Z737" s="6"/>
      <c r="AA737" s="6"/>
      <c r="AB737" s="6"/>
      <c r="AC737" s="261" t="str">
        <f t="shared" si="193"/>
        <v/>
      </c>
      <c r="AD737" s="28" t="str">
        <f t="shared" si="194"/>
        <v/>
      </c>
      <c r="AE737" s="26" t="str">
        <f>UPPER(IF($U737="","",IF(COUNTIF($AE$34:$AE736,$U737)&lt;1,$U737,"")))</f>
        <v/>
      </c>
      <c r="AF737" s="133" t="str">
        <f t="shared" si="195"/>
        <v/>
      </c>
      <c r="AG737" s="6"/>
      <c r="AH737" s="263" t="str">
        <f t="shared" si="196"/>
        <v/>
      </c>
      <c r="AI737" s="262"/>
      <c r="AJ737" s="260"/>
      <c r="AK737" s="185"/>
      <c r="AN737" s="228"/>
      <c r="AQ737" s="132" t="str">
        <f t="shared" si="197"/>
        <v/>
      </c>
    </row>
    <row r="738" spans="1:43">
      <c r="A738" s="146"/>
      <c r="B738" s="258" t="str">
        <f t="shared" si="191"/>
        <v/>
      </c>
      <c r="C738" s="259"/>
      <c r="D738" s="185">
        <v>704</v>
      </c>
      <c r="E738" s="185" t="str">
        <f t="shared" si="192"/>
        <v/>
      </c>
      <c r="F738" s="6"/>
      <c r="G738" s="6"/>
      <c r="H738" s="6"/>
      <c r="I738" s="6"/>
      <c r="J738" s="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185" t="str">
        <f t="shared" si="198"/>
        <v/>
      </c>
      <c r="W738" s="8"/>
      <c r="X738" s="6"/>
      <c r="Y738" s="336"/>
      <c r="Z738" s="6"/>
      <c r="AA738" s="6"/>
      <c r="AB738" s="6"/>
      <c r="AC738" s="261" t="str">
        <f t="shared" si="193"/>
        <v/>
      </c>
      <c r="AD738" s="28" t="str">
        <f t="shared" si="194"/>
        <v/>
      </c>
      <c r="AE738" s="26" t="str">
        <f>UPPER(IF($U738="","",IF(COUNTIF($AE$34:$AE737,$U738)&lt;1,$U738,"")))</f>
        <v/>
      </c>
      <c r="AF738" s="133" t="str">
        <f t="shared" si="195"/>
        <v/>
      </c>
      <c r="AG738" s="6"/>
      <c r="AH738" s="263" t="str">
        <f t="shared" si="196"/>
        <v/>
      </c>
      <c r="AI738" s="262"/>
      <c r="AJ738" s="260"/>
      <c r="AK738" s="185"/>
      <c r="AN738" s="228"/>
      <c r="AQ738" s="132" t="str">
        <f t="shared" si="197"/>
        <v/>
      </c>
    </row>
    <row r="739" spans="1:43">
      <c r="A739" s="146"/>
      <c r="B739" s="258" t="str">
        <f t="shared" ref="B739:B802" si="199">IF(G739="","",IF(C739="","X",A739&amp;TEXT(C739,"000")))</f>
        <v/>
      </c>
      <c r="C739" s="259"/>
      <c r="D739" s="185">
        <v>705</v>
      </c>
      <c r="E739" s="185" t="str">
        <f t="shared" ref="E739:E802" si="200">IF($H739="M",VLOOKUP($I739,$D$4:$F$9,2,0),IF(H739="F",VLOOKUP($I739,$D$4:$F$9,3,0),IF($H739="","")))</f>
        <v/>
      </c>
      <c r="F739" s="6"/>
      <c r="G739" s="6"/>
      <c r="H739" s="6"/>
      <c r="I739" s="6"/>
      <c r="J739" s="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185" t="str">
        <f t="shared" si="198"/>
        <v/>
      </c>
      <c r="W739" s="8"/>
      <c r="X739" s="6"/>
      <c r="Y739" s="336"/>
      <c r="Z739" s="6"/>
      <c r="AA739" s="6"/>
      <c r="AB739" s="6"/>
      <c r="AC739" s="261" t="str">
        <f t="shared" ref="AC739:AC802" si="201">IF(I739="","",IF(COUNTA(K739:S739)&gt;3,"限報三項個人項目",IF(COUNTA(K739:S739)=0,"最少填報一個人項目",IF(COUNTA(X739)=1,COUNTA(K739:S739)*($AC$31+$AC$32)+$AC$30,IF(COUNTA(X739)=0,COUNTA(K739:S739)*$AC$31+$AC$30,"Error")))))</f>
        <v/>
      </c>
      <c r="AD739" s="28" t="str">
        <f t="shared" ref="AD739:AD802" si="202">IF(AE739="","",$AD$31)</f>
        <v/>
      </c>
      <c r="AE739" s="26" t="str">
        <f>UPPER(IF($U739="","",IF(COUNTIF($AE$34:$AE738,$U739)&lt;1,$U739,"")))</f>
        <v/>
      </c>
      <c r="AF739" s="133" t="str">
        <f t="shared" ref="AF739:AF802" si="203">IF(E739="","",IF(W739="",SUM(AC739:AD739)+AG739,SUM(AC739:AD739)+AG739+$W$34))</f>
        <v/>
      </c>
      <c r="AG739" s="6"/>
      <c r="AH739" s="263" t="str">
        <f t="shared" ref="AH739:AH802" si="204">AF739</f>
        <v/>
      </c>
      <c r="AI739" s="262"/>
      <c r="AJ739" s="260"/>
      <c r="AK739" s="185"/>
      <c r="AN739" s="228"/>
      <c r="AQ739" s="132" t="str">
        <f t="shared" si="197"/>
        <v/>
      </c>
    </row>
    <row r="740" spans="1:43">
      <c r="A740" s="146"/>
      <c r="B740" s="258" t="str">
        <f t="shared" si="199"/>
        <v/>
      </c>
      <c r="C740" s="259"/>
      <c r="D740" s="185">
        <v>706</v>
      </c>
      <c r="E740" s="185" t="str">
        <f t="shared" si="200"/>
        <v/>
      </c>
      <c r="F740" s="6"/>
      <c r="G740" s="6"/>
      <c r="H740" s="6"/>
      <c r="I740" s="6"/>
      <c r="J740" s="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185" t="str">
        <f t="shared" si="198"/>
        <v/>
      </c>
      <c r="W740" s="8"/>
      <c r="X740" s="6"/>
      <c r="Y740" s="336"/>
      <c r="Z740" s="6"/>
      <c r="AA740" s="6"/>
      <c r="AB740" s="6"/>
      <c r="AC740" s="261" t="str">
        <f t="shared" si="201"/>
        <v/>
      </c>
      <c r="AD740" s="28" t="str">
        <f t="shared" si="202"/>
        <v/>
      </c>
      <c r="AE740" s="26" t="str">
        <f>UPPER(IF($U740="","",IF(COUNTIF($AE$34:$AE739,$U740)&lt;1,$U740,"")))</f>
        <v/>
      </c>
      <c r="AF740" s="133" t="str">
        <f t="shared" si="203"/>
        <v/>
      </c>
      <c r="AG740" s="6"/>
      <c r="AH740" s="263" t="str">
        <f t="shared" si="204"/>
        <v/>
      </c>
      <c r="AI740" s="262"/>
      <c r="AJ740" s="260"/>
      <c r="AK740" s="185"/>
      <c r="AN740" s="228"/>
      <c r="AQ740" s="132" t="str">
        <f t="shared" si="197"/>
        <v/>
      </c>
    </row>
    <row r="741" spans="1:43">
      <c r="A741" s="146"/>
      <c r="B741" s="258" t="str">
        <f t="shared" si="199"/>
        <v/>
      </c>
      <c r="C741" s="259"/>
      <c r="D741" s="185">
        <v>707</v>
      </c>
      <c r="E741" s="185" t="str">
        <f t="shared" si="200"/>
        <v/>
      </c>
      <c r="F741" s="6"/>
      <c r="G741" s="6"/>
      <c r="H741" s="6"/>
      <c r="I741" s="6"/>
      <c r="J741" s="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185" t="str">
        <f t="shared" si="198"/>
        <v/>
      </c>
      <c r="W741" s="8"/>
      <c r="X741" s="6"/>
      <c r="Y741" s="336"/>
      <c r="Z741" s="6"/>
      <c r="AA741" s="6"/>
      <c r="AB741" s="6"/>
      <c r="AC741" s="261" t="str">
        <f t="shared" si="201"/>
        <v/>
      </c>
      <c r="AD741" s="28" t="str">
        <f t="shared" si="202"/>
        <v/>
      </c>
      <c r="AE741" s="26" t="str">
        <f>UPPER(IF($U741="","",IF(COUNTIF($AE$34:$AE740,$U741)&lt;1,$U741,"")))</f>
        <v/>
      </c>
      <c r="AF741" s="133" t="str">
        <f t="shared" si="203"/>
        <v/>
      </c>
      <c r="AG741" s="6"/>
      <c r="AH741" s="263" t="str">
        <f t="shared" si="204"/>
        <v/>
      </c>
      <c r="AI741" s="262"/>
      <c r="AJ741" s="260"/>
      <c r="AK741" s="185"/>
      <c r="AN741" s="228"/>
      <c r="AQ741" s="132" t="str">
        <f t="shared" si="197"/>
        <v/>
      </c>
    </row>
    <row r="742" spans="1:43">
      <c r="A742" s="146"/>
      <c r="B742" s="258" t="str">
        <f t="shared" si="199"/>
        <v/>
      </c>
      <c r="C742" s="259"/>
      <c r="D742" s="185">
        <v>708</v>
      </c>
      <c r="E742" s="185" t="str">
        <f t="shared" si="200"/>
        <v/>
      </c>
      <c r="F742" s="6"/>
      <c r="G742" s="6"/>
      <c r="H742" s="6"/>
      <c r="I742" s="6"/>
      <c r="J742" s="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185" t="str">
        <f t="shared" si="198"/>
        <v/>
      </c>
      <c r="W742" s="8"/>
      <c r="X742" s="6"/>
      <c r="Y742" s="336"/>
      <c r="Z742" s="6"/>
      <c r="AA742" s="6"/>
      <c r="AB742" s="6"/>
      <c r="AC742" s="261" t="str">
        <f t="shared" si="201"/>
        <v/>
      </c>
      <c r="AD742" s="28" t="str">
        <f t="shared" si="202"/>
        <v/>
      </c>
      <c r="AE742" s="26" t="str">
        <f>UPPER(IF($U742="","",IF(COUNTIF($AE$34:$AE741,$U742)&lt;1,$U742,"")))</f>
        <v/>
      </c>
      <c r="AF742" s="133" t="str">
        <f t="shared" si="203"/>
        <v/>
      </c>
      <c r="AG742" s="6"/>
      <c r="AH742" s="263" t="str">
        <f t="shared" si="204"/>
        <v/>
      </c>
      <c r="AI742" s="262"/>
      <c r="AJ742" s="260"/>
      <c r="AK742" s="185"/>
      <c r="AN742" s="228"/>
      <c r="AQ742" s="132" t="str">
        <f t="shared" si="197"/>
        <v/>
      </c>
    </row>
    <row r="743" spans="1:43">
      <c r="A743" s="146"/>
      <c r="B743" s="258" t="str">
        <f t="shared" si="199"/>
        <v/>
      </c>
      <c r="C743" s="259"/>
      <c r="D743" s="185">
        <v>709</v>
      </c>
      <c r="E743" s="185" t="str">
        <f t="shared" si="200"/>
        <v/>
      </c>
      <c r="F743" s="6"/>
      <c r="G743" s="6"/>
      <c r="H743" s="6"/>
      <c r="I743" s="6"/>
      <c r="J743" s="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185" t="str">
        <f t="shared" si="198"/>
        <v/>
      </c>
      <c r="W743" s="8"/>
      <c r="X743" s="6"/>
      <c r="Y743" s="336"/>
      <c r="Z743" s="6"/>
      <c r="AA743" s="6"/>
      <c r="AB743" s="6"/>
      <c r="AC743" s="261" t="str">
        <f t="shared" si="201"/>
        <v/>
      </c>
      <c r="AD743" s="28" t="str">
        <f t="shared" si="202"/>
        <v/>
      </c>
      <c r="AE743" s="26" t="str">
        <f>UPPER(IF($U743="","",IF(COUNTIF($AE$34:$AE742,$U743)&lt;1,$U743,"")))</f>
        <v/>
      </c>
      <c r="AF743" s="133" t="str">
        <f t="shared" si="203"/>
        <v/>
      </c>
      <c r="AG743" s="6"/>
      <c r="AH743" s="263" t="str">
        <f t="shared" si="204"/>
        <v/>
      </c>
      <c r="AI743" s="262"/>
      <c r="AJ743" s="260"/>
      <c r="AK743" s="185"/>
      <c r="AN743" s="228"/>
      <c r="AQ743" s="132" t="str">
        <f t="shared" si="197"/>
        <v/>
      </c>
    </row>
    <row r="744" spans="1:43">
      <c r="A744" s="146"/>
      <c r="B744" s="258" t="str">
        <f t="shared" si="199"/>
        <v/>
      </c>
      <c r="C744" s="259"/>
      <c r="D744" s="185">
        <v>710</v>
      </c>
      <c r="E744" s="185" t="str">
        <f t="shared" si="200"/>
        <v/>
      </c>
      <c r="F744" s="6"/>
      <c r="G744" s="6"/>
      <c r="H744" s="6"/>
      <c r="I744" s="6"/>
      <c r="J744" s="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185" t="str">
        <f t="shared" si="198"/>
        <v/>
      </c>
      <c r="W744" s="8"/>
      <c r="X744" s="6"/>
      <c r="Y744" s="336"/>
      <c r="Z744" s="6"/>
      <c r="AA744" s="6"/>
      <c r="AB744" s="6"/>
      <c r="AC744" s="261" t="str">
        <f t="shared" si="201"/>
        <v/>
      </c>
      <c r="AD744" s="28" t="str">
        <f t="shared" si="202"/>
        <v/>
      </c>
      <c r="AE744" s="26" t="str">
        <f>UPPER(IF($U744="","",IF(COUNTIF($AE$34:$AE743,$U744)&lt;1,$U744,"")))</f>
        <v/>
      </c>
      <c r="AF744" s="133" t="str">
        <f t="shared" si="203"/>
        <v/>
      </c>
      <c r="AG744" s="6"/>
      <c r="AH744" s="263" t="str">
        <f t="shared" si="204"/>
        <v/>
      </c>
      <c r="AI744" s="262"/>
      <c r="AJ744" s="260"/>
      <c r="AK744" s="185"/>
      <c r="AN744" s="228"/>
      <c r="AQ744" s="132" t="str">
        <f t="shared" si="197"/>
        <v/>
      </c>
    </row>
    <row r="745" spans="1:43">
      <c r="A745" s="146"/>
      <c r="B745" s="258" t="str">
        <f t="shared" si="199"/>
        <v/>
      </c>
      <c r="C745" s="259"/>
      <c r="D745" s="185">
        <v>711</v>
      </c>
      <c r="E745" s="185" t="str">
        <f t="shared" si="200"/>
        <v/>
      </c>
      <c r="F745" s="6"/>
      <c r="G745" s="6"/>
      <c r="H745" s="6"/>
      <c r="I745" s="6"/>
      <c r="J745" s="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185" t="str">
        <f t="shared" si="198"/>
        <v/>
      </c>
      <c r="W745" s="8"/>
      <c r="X745" s="6"/>
      <c r="Y745" s="336"/>
      <c r="Z745" s="6"/>
      <c r="AA745" s="6"/>
      <c r="AB745" s="6"/>
      <c r="AC745" s="261" t="str">
        <f t="shared" si="201"/>
        <v/>
      </c>
      <c r="AD745" s="28" t="str">
        <f t="shared" si="202"/>
        <v/>
      </c>
      <c r="AE745" s="26" t="str">
        <f>UPPER(IF($U745="","",IF(COUNTIF($AE$34:$AE744,$U745)&lt;1,$U745,"")))</f>
        <v/>
      </c>
      <c r="AF745" s="133" t="str">
        <f t="shared" si="203"/>
        <v/>
      </c>
      <c r="AG745" s="6"/>
      <c r="AH745" s="263" t="str">
        <f t="shared" si="204"/>
        <v/>
      </c>
      <c r="AI745" s="262"/>
      <c r="AJ745" s="260"/>
      <c r="AK745" s="185"/>
      <c r="AN745" s="228"/>
      <c r="AQ745" s="132" t="str">
        <f t="shared" si="197"/>
        <v/>
      </c>
    </row>
    <row r="746" spans="1:43">
      <c r="A746" s="146"/>
      <c r="B746" s="258" t="str">
        <f t="shared" si="199"/>
        <v/>
      </c>
      <c r="C746" s="259"/>
      <c r="D746" s="185">
        <v>712</v>
      </c>
      <c r="E746" s="185" t="str">
        <f t="shared" si="200"/>
        <v/>
      </c>
      <c r="F746" s="6"/>
      <c r="G746" s="6"/>
      <c r="H746" s="6"/>
      <c r="I746" s="6"/>
      <c r="J746" s="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185" t="str">
        <f t="shared" si="198"/>
        <v/>
      </c>
      <c r="W746" s="8"/>
      <c r="X746" s="6"/>
      <c r="Y746" s="336"/>
      <c r="Z746" s="6"/>
      <c r="AA746" s="6"/>
      <c r="AB746" s="6"/>
      <c r="AC746" s="261" t="str">
        <f t="shared" si="201"/>
        <v/>
      </c>
      <c r="AD746" s="28" t="str">
        <f t="shared" si="202"/>
        <v/>
      </c>
      <c r="AE746" s="26" t="str">
        <f>UPPER(IF($U746="","",IF(COUNTIF($AE$34:$AE745,$U746)&lt;1,$U746,"")))</f>
        <v/>
      </c>
      <c r="AF746" s="133" t="str">
        <f t="shared" si="203"/>
        <v/>
      </c>
      <c r="AG746" s="6"/>
      <c r="AH746" s="263" t="str">
        <f t="shared" si="204"/>
        <v/>
      </c>
      <c r="AI746" s="262"/>
      <c r="AJ746" s="260"/>
      <c r="AK746" s="185"/>
      <c r="AN746" s="228"/>
      <c r="AQ746" s="132" t="str">
        <f t="shared" si="197"/>
        <v/>
      </c>
    </row>
    <row r="747" spans="1:43">
      <c r="A747" s="146"/>
      <c r="B747" s="258" t="str">
        <f t="shared" si="199"/>
        <v/>
      </c>
      <c r="C747" s="259"/>
      <c r="D747" s="185">
        <v>713</v>
      </c>
      <c r="E747" s="185" t="str">
        <f t="shared" si="200"/>
        <v/>
      </c>
      <c r="F747" s="6"/>
      <c r="G747" s="6"/>
      <c r="H747" s="6"/>
      <c r="I747" s="6"/>
      <c r="J747" s="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185" t="str">
        <f t="shared" si="198"/>
        <v/>
      </c>
      <c r="W747" s="8"/>
      <c r="X747" s="6"/>
      <c r="Y747" s="336"/>
      <c r="Z747" s="6"/>
      <c r="AA747" s="6"/>
      <c r="AB747" s="6"/>
      <c r="AC747" s="261" t="str">
        <f t="shared" si="201"/>
        <v/>
      </c>
      <c r="AD747" s="28" t="str">
        <f t="shared" si="202"/>
        <v/>
      </c>
      <c r="AE747" s="26" t="str">
        <f>UPPER(IF($U747="","",IF(COUNTIF($AE$34:$AE746,$U747)&lt;1,$U747,"")))</f>
        <v/>
      </c>
      <c r="AF747" s="133" t="str">
        <f t="shared" si="203"/>
        <v/>
      </c>
      <c r="AG747" s="6"/>
      <c r="AH747" s="263" t="str">
        <f t="shared" si="204"/>
        <v/>
      </c>
      <c r="AI747" s="262"/>
      <c r="AJ747" s="260"/>
      <c r="AK747" s="185"/>
      <c r="AN747" s="228"/>
      <c r="AQ747" s="132" t="str">
        <f t="shared" si="197"/>
        <v/>
      </c>
    </row>
    <row r="748" spans="1:43">
      <c r="A748" s="146"/>
      <c r="B748" s="258" t="str">
        <f t="shared" si="199"/>
        <v/>
      </c>
      <c r="C748" s="259"/>
      <c r="D748" s="185">
        <v>714</v>
      </c>
      <c r="E748" s="185" t="str">
        <f t="shared" si="200"/>
        <v/>
      </c>
      <c r="F748" s="6"/>
      <c r="G748" s="6"/>
      <c r="H748" s="6"/>
      <c r="I748" s="6"/>
      <c r="J748" s="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185" t="str">
        <f t="shared" si="198"/>
        <v/>
      </c>
      <c r="W748" s="8"/>
      <c r="X748" s="6"/>
      <c r="Y748" s="336"/>
      <c r="Z748" s="6"/>
      <c r="AA748" s="6"/>
      <c r="AB748" s="6"/>
      <c r="AC748" s="261" t="str">
        <f t="shared" si="201"/>
        <v/>
      </c>
      <c r="AD748" s="28" t="str">
        <f t="shared" si="202"/>
        <v/>
      </c>
      <c r="AE748" s="26" t="str">
        <f>UPPER(IF($U748="","",IF(COUNTIF($AE$34:$AE747,$U748)&lt;1,$U748,"")))</f>
        <v/>
      </c>
      <c r="AF748" s="133" t="str">
        <f t="shared" si="203"/>
        <v/>
      </c>
      <c r="AG748" s="6"/>
      <c r="AH748" s="263" t="str">
        <f t="shared" si="204"/>
        <v/>
      </c>
      <c r="AI748" s="262"/>
      <c r="AJ748" s="260"/>
      <c r="AK748" s="185"/>
      <c r="AN748" s="228"/>
      <c r="AQ748" s="132" t="str">
        <f t="shared" si="197"/>
        <v/>
      </c>
    </row>
    <row r="749" spans="1:43">
      <c r="A749" s="146"/>
      <c r="B749" s="258" t="str">
        <f t="shared" si="199"/>
        <v/>
      </c>
      <c r="C749" s="259"/>
      <c r="D749" s="185">
        <v>715</v>
      </c>
      <c r="E749" s="185" t="str">
        <f t="shared" si="200"/>
        <v/>
      </c>
      <c r="F749" s="6"/>
      <c r="G749" s="6"/>
      <c r="H749" s="6"/>
      <c r="I749" s="6"/>
      <c r="J749" s="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185" t="str">
        <f t="shared" si="198"/>
        <v/>
      </c>
      <c r="W749" s="8"/>
      <c r="X749" s="6"/>
      <c r="Y749" s="336"/>
      <c r="Z749" s="6"/>
      <c r="AA749" s="6"/>
      <c r="AB749" s="6"/>
      <c r="AC749" s="261" t="str">
        <f t="shared" si="201"/>
        <v/>
      </c>
      <c r="AD749" s="28" t="str">
        <f t="shared" si="202"/>
        <v/>
      </c>
      <c r="AE749" s="26" t="str">
        <f>UPPER(IF($U749="","",IF(COUNTIF($AE$34:$AE748,$U749)&lt;1,$U749,"")))</f>
        <v/>
      </c>
      <c r="AF749" s="133" t="str">
        <f t="shared" si="203"/>
        <v/>
      </c>
      <c r="AG749" s="6"/>
      <c r="AH749" s="263" t="str">
        <f t="shared" si="204"/>
        <v/>
      </c>
      <c r="AI749" s="262"/>
      <c r="AJ749" s="260"/>
      <c r="AK749" s="185"/>
      <c r="AN749" s="228"/>
      <c r="AQ749" s="132" t="str">
        <f t="shared" si="197"/>
        <v/>
      </c>
    </row>
    <row r="750" spans="1:43">
      <c r="A750" s="146"/>
      <c r="B750" s="258" t="str">
        <f t="shared" si="199"/>
        <v/>
      </c>
      <c r="C750" s="259"/>
      <c r="D750" s="185">
        <v>716</v>
      </c>
      <c r="E750" s="185" t="str">
        <f t="shared" si="200"/>
        <v/>
      </c>
      <c r="F750" s="6"/>
      <c r="G750" s="6"/>
      <c r="H750" s="6"/>
      <c r="I750" s="6"/>
      <c r="J750" s="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185" t="str">
        <f t="shared" si="198"/>
        <v/>
      </c>
      <c r="W750" s="8"/>
      <c r="X750" s="6"/>
      <c r="Y750" s="336"/>
      <c r="Z750" s="6"/>
      <c r="AA750" s="6"/>
      <c r="AB750" s="6"/>
      <c r="AC750" s="261" t="str">
        <f t="shared" si="201"/>
        <v/>
      </c>
      <c r="AD750" s="28" t="str">
        <f t="shared" si="202"/>
        <v/>
      </c>
      <c r="AE750" s="26" t="str">
        <f>UPPER(IF($U750="","",IF(COUNTIF($AE$34:$AE749,$U750)&lt;1,$U750,"")))</f>
        <v/>
      </c>
      <c r="AF750" s="133" t="str">
        <f t="shared" si="203"/>
        <v/>
      </c>
      <c r="AG750" s="6"/>
      <c r="AH750" s="263" t="str">
        <f t="shared" si="204"/>
        <v/>
      </c>
      <c r="AI750" s="262"/>
      <c r="AJ750" s="260"/>
      <c r="AK750" s="185"/>
      <c r="AN750" s="228"/>
      <c r="AQ750" s="132" t="str">
        <f t="shared" si="197"/>
        <v/>
      </c>
    </row>
    <row r="751" spans="1:43">
      <c r="A751" s="146"/>
      <c r="B751" s="258" t="str">
        <f t="shared" si="199"/>
        <v/>
      </c>
      <c r="C751" s="259"/>
      <c r="D751" s="185">
        <v>717</v>
      </c>
      <c r="E751" s="185" t="str">
        <f t="shared" si="200"/>
        <v/>
      </c>
      <c r="F751" s="6"/>
      <c r="G751" s="6"/>
      <c r="H751" s="6"/>
      <c r="I751" s="6"/>
      <c r="J751" s="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185" t="str">
        <f t="shared" si="198"/>
        <v/>
      </c>
      <c r="W751" s="8"/>
      <c r="X751" s="6"/>
      <c r="Y751" s="336"/>
      <c r="Z751" s="6"/>
      <c r="AA751" s="6"/>
      <c r="AB751" s="6"/>
      <c r="AC751" s="261" t="str">
        <f t="shared" si="201"/>
        <v/>
      </c>
      <c r="AD751" s="28" t="str">
        <f t="shared" si="202"/>
        <v/>
      </c>
      <c r="AE751" s="26" t="str">
        <f>UPPER(IF($U751="","",IF(COUNTIF($AE$34:$AE750,$U751)&lt;1,$U751,"")))</f>
        <v/>
      </c>
      <c r="AF751" s="133" t="str">
        <f t="shared" si="203"/>
        <v/>
      </c>
      <c r="AG751" s="6"/>
      <c r="AH751" s="263" t="str">
        <f t="shared" si="204"/>
        <v/>
      </c>
      <c r="AI751" s="262"/>
      <c r="AJ751" s="260"/>
      <c r="AK751" s="185"/>
      <c r="AN751" s="228"/>
      <c r="AQ751" s="132" t="str">
        <f t="shared" si="197"/>
        <v/>
      </c>
    </row>
    <row r="752" spans="1:43">
      <c r="A752" s="146"/>
      <c r="B752" s="258" t="str">
        <f t="shared" si="199"/>
        <v/>
      </c>
      <c r="C752" s="259"/>
      <c r="D752" s="185">
        <v>718</v>
      </c>
      <c r="E752" s="185" t="str">
        <f t="shared" si="200"/>
        <v/>
      </c>
      <c r="F752" s="6"/>
      <c r="G752" s="6"/>
      <c r="H752" s="6"/>
      <c r="I752" s="6"/>
      <c r="J752" s="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185" t="str">
        <f t="shared" si="198"/>
        <v/>
      </c>
      <c r="W752" s="8"/>
      <c r="X752" s="6"/>
      <c r="Y752" s="336"/>
      <c r="Z752" s="6"/>
      <c r="AA752" s="6"/>
      <c r="AB752" s="6"/>
      <c r="AC752" s="261" t="str">
        <f t="shared" si="201"/>
        <v/>
      </c>
      <c r="AD752" s="28" t="str">
        <f t="shared" si="202"/>
        <v/>
      </c>
      <c r="AE752" s="26" t="str">
        <f>UPPER(IF($U752="","",IF(COUNTIF($AE$34:$AE751,$U752)&lt;1,$U752,"")))</f>
        <v/>
      </c>
      <c r="AF752" s="133" t="str">
        <f t="shared" si="203"/>
        <v/>
      </c>
      <c r="AG752" s="6"/>
      <c r="AH752" s="263" t="str">
        <f t="shared" si="204"/>
        <v/>
      </c>
      <c r="AI752" s="262"/>
      <c r="AJ752" s="260"/>
      <c r="AK752" s="185"/>
      <c r="AN752" s="228"/>
      <c r="AQ752" s="132" t="str">
        <f t="shared" si="197"/>
        <v/>
      </c>
    </row>
    <row r="753" spans="1:43">
      <c r="A753" s="146"/>
      <c r="B753" s="258" t="str">
        <f t="shared" si="199"/>
        <v/>
      </c>
      <c r="C753" s="259"/>
      <c r="D753" s="185">
        <v>719</v>
      </c>
      <c r="E753" s="185" t="str">
        <f t="shared" si="200"/>
        <v/>
      </c>
      <c r="F753" s="6"/>
      <c r="G753" s="6"/>
      <c r="H753" s="6"/>
      <c r="I753" s="6"/>
      <c r="J753" s="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185" t="str">
        <f t="shared" si="198"/>
        <v/>
      </c>
      <c r="W753" s="8"/>
      <c r="X753" s="6"/>
      <c r="Y753" s="336"/>
      <c r="Z753" s="6"/>
      <c r="AA753" s="6"/>
      <c r="AB753" s="6"/>
      <c r="AC753" s="261" t="str">
        <f t="shared" si="201"/>
        <v/>
      </c>
      <c r="AD753" s="28" t="str">
        <f t="shared" si="202"/>
        <v/>
      </c>
      <c r="AE753" s="26" t="str">
        <f>UPPER(IF($U753="","",IF(COUNTIF($AE$34:$AE752,$U753)&lt;1,$U753,"")))</f>
        <v/>
      </c>
      <c r="AF753" s="133" t="str">
        <f t="shared" si="203"/>
        <v/>
      </c>
      <c r="AG753" s="6"/>
      <c r="AH753" s="263" t="str">
        <f t="shared" si="204"/>
        <v/>
      </c>
      <c r="AI753" s="262"/>
      <c r="AJ753" s="260"/>
      <c r="AK753" s="185"/>
      <c r="AN753" s="228"/>
      <c r="AQ753" s="132" t="str">
        <f t="shared" si="197"/>
        <v/>
      </c>
    </row>
    <row r="754" spans="1:43">
      <c r="A754" s="146"/>
      <c r="B754" s="258" t="str">
        <f t="shared" si="199"/>
        <v/>
      </c>
      <c r="C754" s="259"/>
      <c r="D754" s="185">
        <v>720</v>
      </c>
      <c r="E754" s="185" t="str">
        <f t="shared" si="200"/>
        <v/>
      </c>
      <c r="F754" s="6"/>
      <c r="G754" s="6"/>
      <c r="H754" s="6"/>
      <c r="I754" s="6"/>
      <c r="J754" s="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185" t="str">
        <f t="shared" si="198"/>
        <v/>
      </c>
      <c r="W754" s="8"/>
      <c r="X754" s="6"/>
      <c r="Y754" s="336"/>
      <c r="Z754" s="6"/>
      <c r="AA754" s="6"/>
      <c r="AB754" s="6"/>
      <c r="AC754" s="261" t="str">
        <f t="shared" si="201"/>
        <v/>
      </c>
      <c r="AD754" s="28" t="str">
        <f t="shared" si="202"/>
        <v/>
      </c>
      <c r="AE754" s="26" t="str">
        <f>UPPER(IF($U754="","",IF(COUNTIF($AE$34:$AE753,$U754)&lt;1,$U754,"")))</f>
        <v/>
      </c>
      <c r="AF754" s="133" t="str">
        <f t="shared" si="203"/>
        <v/>
      </c>
      <c r="AG754" s="6"/>
      <c r="AH754" s="263" t="str">
        <f t="shared" si="204"/>
        <v/>
      </c>
      <c r="AI754" s="262"/>
      <c r="AJ754" s="260"/>
      <c r="AK754" s="185"/>
      <c r="AN754" s="228"/>
      <c r="AQ754" s="132" t="str">
        <f t="shared" si="197"/>
        <v/>
      </c>
    </row>
    <row r="755" spans="1:43">
      <c r="A755" s="146"/>
      <c r="B755" s="258" t="str">
        <f t="shared" si="199"/>
        <v/>
      </c>
      <c r="C755" s="259"/>
      <c r="D755" s="185">
        <v>721</v>
      </c>
      <c r="E755" s="185" t="str">
        <f t="shared" si="200"/>
        <v/>
      </c>
      <c r="F755" s="6"/>
      <c r="G755" s="6"/>
      <c r="H755" s="6"/>
      <c r="I755" s="6"/>
      <c r="J755" s="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185" t="str">
        <f t="shared" si="198"/>
        <v/>
      </c>
      <c r="W755" s="8"/>
      <c r="X755" s="6"/>
      <c r="Y755" s="336"/>
      <c r="Z755" s="6"/>
      <c r="AA755" s="6"/>
      <c r="AB755" s="6"/>
      <c r="AC755" s="261" t="str">
        <f t="shared" si="201"/>
        <v/>
      </c>
      <c r="AD755" s="28" t="str">
        <f t="shared" si="202"/>
        <v/>
      </c>
      <c r="AE755" s="26" t="str">
        <f>UPPER(IF($U755="","",IF(COUNTIF($AE$34:$AE754,$U755)&lt;1,$U755,"")))</f>
        <v/>
      </c>
      <c r="AF755" s="133" t="str">
        <f t="shared" si="203"/>
        <v/>
      </c>
      <c r="AG755" s="6"/>
      <c r="AH755" s="263" t="str">
        <f t="shared" si="204"/>
        <v/>
      </c>
      <c r="AI755" s="262"/>
      <c r="AJ755" s="260"/>
      <c r="AK755" s="185"/>
      <c r="AN755" s="228"/>
      <c r="AQ755" s="132" t="str">
        <f t="shared" si="197"/>
        <v/>
      </c>
    </row>
    <row r="756" spans="1:43">
      <c r="A756" s="146"/>
      <c r="B756" s="258" t="str">
        <f t="shared" si="199"/>
        <v/>
      </c>
      <c r="C756" s="259"/>
      <c r="D756" s="185">
        <v>722</v>
      </c>
      <c r="E756" s="185" t="str">
        <f t="shared" si="200"/>
        <v/>
      </c>
      <c r="F756" s="6"/>
      <c r="G756" s="6"/>
      <c r="H756" s="6"/>
      <c r="I756" s="6"/>
      <c r="J756" s="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185" t="str">
        <f t="shared" si="198"/>
        <v/>
      </c>
      <c r="W756" s="8"/>
      <c r="X756" s="6"/>
      <c r="Y756" s="336"/>
      <c r="Z756" s="6"/>
      <c r="AA756" s="6"/>
      <c r="AB756" s="6"/>
      <c r="AC756" s="261" t="str">
        <f t="shared" si="201"/>
        <v/>
      </c>
      <c r="AD756" s="28" t="str">
        <f t="shared" si="202"/>
        <v/>
      </c>
      <c r="AE756" s="26" t="str">
        <f>UPPER(IF($U756="","",IF(COUNTIF($AE$34:$AE755,$U756)&lt;1,$U756,"")))</f>
        <v/>
      </c>
      <c r="AF756" s="133" t="str">
        <f t="shared" si="203"/>
        <v/>
      </c>
      <c r="AG756" s="6"/>
      <c r="AH756" s="263" t="str">
        <f t="shared" si="204"/>
        <v/>
      </c>
      <c r="AI756" s="262"/>
      <c r="AJ756" s="260"/>
      <c r="AK756" s="185"/>
      <c r="AN756" s="228"/>
      <c r="AQ756" s="132" t="str">
        <f t="shared" si="197"/>
        <v/>
      </c>
    </row>
    <row r="757" spans="1:43">
      <c r="A757" s="146"/>
      <c r="B757" s="258" t="str">
        <f t="shared" si="199"/>
        <v/>
      </c>
      <c r="C757" s="259"/>
      <c r="D757" s="185">
        <v>723</v>
      </c>
      <c r="E757" s="185" t="str">
        <f t="shared" si="200"/>
        <v/>
      </c>
      <c r="F757" s="6"/>
      <c r="G757" s="6"/>
      <c r="H757" s="6"/>
      <c r="I757" s="6"/>
      <c r="J757" s="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185" t="str">
        <f t="shared" si="198"/>
        <v/>
      </c>
      <c r="W757" s="8"/>
      <c r="X757" s="6"/>
      <c r="Y757" s="336"/>
      <c r="Z757" s="6"/>
      <c r="AA757" s="6"/>
      <c r="AB757" s="6"/>
      <c r="AC757" s="261" t="str">
        <f t="shared" si="201"/>
        <v/>
      </c>
      <c r="AD757" s="28" t="str">
        <f t="shared" si="202"/>
        <v/>
      </c>
      <c r="AE757" s="26" t="str">
        <f>UPPER(IF($U757="","",IF(COUNTIF($AE$34:$AE756,$U757)&lt;1,$U757,"")))</f>
        <v/>
      </c>
      <c r="AF757" s="133" t="str">
        <f t="shared" si="203"/>
        <v/>
      </c>
      <c r="AG757" s="6"/>
      <c r="AH757" s="263" t="str">
        <f t="shared" si="204"/>
        <v/>
      </c>
      <c r="AI757" s="262"/>
      <c r="AJ757" s="260"/>
      <c r="AK757" s="185"/>
      <c r="AN757" s="228"/>
      <c r="AQ757" s="132" t="str">
        <f t="shared" si="197"/>
        <v/>
      </c>
    </row>
    <row r="758" spans="1:43">
      <c r="A758" s="146"/>
      <c r="B758" s="258" t="str">
        <f t="shared" si="199"/>
        <v/>
      </c>
      <c r="C758" s="259"/>
      <c r="D758" s="185">
        <v>724</v>
      </c>
      <c r="E758" s="185" t="str">
        <f t="shared" si="200"/>
        <v/>
      </c>
      <c r="F758" s="6"/>
      <c r="G758" s="6"/>
      <c r="H758" s="6"/>
      <c r="I758" s="6"/>
      <c r="J758" s="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185" t="str">
        <f t="shared" si="198"/>
        <v/>
      </c>
      <c r="W758" s="8"/>
      <c r="X758" s="6"/>
      <c r="Y758" s="336"/>
      <c r="Z758" s="6"/>
      <c r="AA758" s="6"/>
      <c r="AB758" s="6"/>
      <c r="AC758" s="261" t="str">
        <f t="shared" si="201"/>
        <v/>
      </c>
      <c r="AD758" s="28" t="str">
        <f t="shared" si="202"/>
        <v/>
      </c>
      <c r="AE758" s="26" t="str">
        <f>UPPER(IF($U758="","",IF(COUNTIF($AE$34:$AE757,$U758)&lt;1,$U758,"")))</f>
        <v/>
      </c>
      <c r="AF758" s="133" t="str">
        <f t="shared" si="203"/>
        <v/>
      </c>
      <c r="AG758" s="6"/>
      <c r="AH758" s="263" t="str">
        <f t="shared" si="204"/>
        <v/>
      </c>
      <c r="AI758" s="262"/>
      <c r="AJ758" s="260"/>
      <c r="AK758" s="185"/>
      <c r="AN758" s="228"/>
      <c r="AQ758" s="132" t="str">
        <f t="shared" si="197"/>
        <v/>
      </c>
    </row>
    <row r="759" spans="1:43">
      <c r="A759" s="146"/>
      <c r="B759" s="258" t="str">
        <f t="shared" si="199"/>
        <v/>
      </c>
      <c r="C759" s="259"/>
      <c r="D759" s="185">
        <v>725</v>
      </c>
      <c r="E759" s="185" t="str">
        <f t="shared" si="200"/>
        <v/>
      </c>
      <c r="F759" s="6"/>
      <c r="G759" s="6"/>
      <c r="H759" s="6"/>
      <c r="I759" s="6"/>
      <c r="J759" s="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185" t="str">
        <f t="shared" si="198"/>
        <v/>
      </c>
      <c r="W759" s="8"/>
      <c r="X759" s="6"/>
      <c r="Y759" s="336"/>
      <c r="Z759" s="6"/>
      <c r="AA759" s="6"/>
      <c r="AB759" s="6"/>
      <c r="AC759" s="261" t="str">
        <f t="shared" si="201"/>
        <v/>
      </c>
      <c r="AD759" s="28" t="str">
        <f t="shared" si="202"/>
        <v/>
      </c>
      <c r="AE759" s="26" t="str">
        <f>UPPER(IF($U759="","",IF(COUNTIF($AE$34:$AE758,$U759)&lt;1,$U759,"")))</f>
        <v/>
      </c>
      <c r="AF759" s="133" t="str">
        <f t="shared" si="203"/>
        <v/>
      </c>
      <c r="AG759" s="6"/>
      <c r="AH759" s="263" t="str">
        <f t="shared" si="204"/>
        <v/>
      </c>
      <c r="AI759" s="262"/>
      <c r="AJ759" s="260"/>
      <c r="AK759" s="185"/>
      <c r="AN759" s="228"/>
      <c r="AQ759" s="132" t="str">
        <f t="shared" si="197"/>
        <v/>
      </c>
    </row>
    <row r="760" spans="1:43">
      <c r="A760" s="146"/>
      <c r="B760" s="258" t="str">
        <f t="shared" si="199"/>
        <v/>
      </c>
      <c r="C760" s="259"/>
      <c r="D760" s="185">
        <v>726</v>
      </c>
      <c r="E760" s="185" t="str">
        <f t="shared" si="200"/>
        <v/>
      </c>
      <c r="F760" s="6"/>
      <c r="G760" s="6"/>
      <c r="H760" s="6"/>
      <c r="I760" s="6"/>
      <c r="J760" s="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185" t="str">
        <f t="shared" si="198"/>
        <v/>
      </c>
      <c r="W760" s="8"/>
      <c r="X760" s="6"/>
      <c r="Y760" s="336"/>
      <c r="Z760" s="6"/>
      <c r="AA760" s="6"/>
      <c r="AB760" s="6"/>
      <c r="AC760" s="261" t="str">
        <f t="shared" si="201"/>
        <v/>
      </c>
      <c r="AD760" s="28" t="str">
        <f t="shared" si="202"/>
        <v/>
      </c>
      <c r="AE760" s="26" t="str">
        <f>UPPER(IF($U760="","",IF(COUNTIF($AE$34:$AE759,$U760)&lt;1,$U760,"")))</f>
        <v/>
      </c>
      <c r="AF760" s="133" t="str">
        <f t="shared" si="203"/>
        <v/>
      </c>
      <c r="AG760" s="6"/>
      <c r="AH760" s="263" t="str">
        <f t="shared" si="204"/>
        <v/>
      </c>
      <c r="AI760" s="262"/>
      <c r="AJ760" s="260"/>
      <c r="AK760" s="185"/>
      <c r="AN760" s="228"/>
      <c r="AQ760" s="132" t="str">
        <f t="shared" si="197"/>
        <v/>
      </c>
    </row>
    <row r="761" spans="1:43">
      <c r="A761" s="146"/>
      <c r="B761" s="258" t="str">
        <f t="shared" si="199"/>
        <v/>
      </c>
      <c r="C761" s="259"/>
      <c r="D761" s="185">
        <v>727</v>
      </c>
      <c r="E761" s="185" t="str">
        <f t="shared" si="200"/>
        <v/>
      </c>
      <c r="F761" s="6"/>
      <c r="G761" s="6"/>
      <c r="H761" s="6"/>
      <c r="I761" s="6"/>
      <c r="J761" s="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185" t="str">
        <f t="shared" si="198"/>
        <v/>
      </c>
      <c r="W761" s="8"/>
      <c r="X761" s="6"/>
      <c r="Y761" s="336"/>
      <c r="Z761" s="6"/>
      <c r="AA761" s="6"/>
      <c r="AB761" s="6"/>
      <c r="AC761" s="261" t="str">
        <f t="shared" si="201"/>
        <v/>
      </c>
      <c r="AD761" s="28" t="str">
        <f t="shared" si="202"/>
        <v/>
      </c>
      <c r="AE761" s="26" t="str">
        <f>UPPER(IF($U761="","",IF(COUNTIF($AE$34:$AE760,$U761)&lt;1,$U761,"")))</f>
        <v/>
      </c>
      <c r="AF761" s="133" t="str">
        <f t="shared" si="203"/>
        <v/>
      </c>
      <c r="AG761" s="6"/>
      <c r="AH761" s="263" t="str">
        <f t="shared" si="204"/>
        <v/>
      </c>
      <c r="AI761" s="262"/>
      <c r="AJ761" s="260"/>
      <c r="AK761" s="185"/>
      <c r="AN761" s="228"/>
      <c r="AQ761" s="132" t="str">
        <f t="shared" si="197"/>
        <v/>
      </c>
    </row>
    <row r="762" spans="1:43">
      <c r="A762" s="146"/>
      <c r="B762" s="258" t="str">
        <f t="shared" si="199"/>
        <v/>
      </c>
      <c r="C762" s="259"/>
      <c r="D762" s="185">
        <v>728</v>
      </c>
      <c r="E762" s="185" t="str">
        <f t="shared" si="200"/>
        <v/>
      </c>
      <c r="F762" s="6"/>
      <c r="G762" s="6"/>
      <c r="H762" s="6"/>
      <c r="I762" s="6"/>
      <c r="J762" s="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185" t="str">
        <f t="shared" si="198"/>
        <v/>
      </c>
      <c r="W762" s="8"/>
      <c r="X762" s="6"/>
      <c r="Y762" s="336"/>
      <c r="Z762" s="6"/>
      <c r="AA762" s="6"/>
      <c r="AB762" s="6"/>
      <c r="AC762" s="261" t="str">
        <f t="shared" si="201"/>
        <v/>
      </c>
      <c r="AD762" s="28" t="str">
        <f t="shared" si="202"/>
        <v/>
      </c>
      <c r="AE762" s="26" t="str">
        <f>UPPER(IF($U762="","",IF(COUNTIF($AE$34:$AE761,$U762)&lt;1,$U762,"")))</f>
        <v/>
      </c>
      <c r="AF762" s="133" t="str">
        <f t="shared" si="203"/>
        <v/>
      </c>
      <c r="AG762" s="6"/>
      <c r="AH762" s="263" t="str">
        <f t="shared" si="204"/>
        <v/>
      </c>
      <c r="AI762" s="262"/>
      <c r="AJ762" s="260"/>
      <c r="AK762" s="185"/>
      <c r="AN762" s="228"/>
      <c r="AQ762" s="132" t="str">
        <f t="shared" si="197"/>
        <v/>
      </c>
    </row>
    <row r="763" spans="1:43">
      <c r="A763" s="146"/>
      <c r="B763" s="258" t="str">
        <f t="shared" si="199"/>
        <v/>
      </c>
      <c r="C763" s="259"/>
      <c r="D763" s="185">
        <v>729</v>
      </c>
      <c r="E763" s="185" t="str">
        <f t="shared" si="200"/>
        <v/>
      </c>
      <c r="F763" s="6"/>
      <c r="G763" s="6"/>
      <c r="H763" s="6"/>
      <c r="I763" s="6"/>
      <c r="J763" s="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185" t="str">
        <f t="shared" si="198"/>
        <v/>
      </c>
      <c r="W763" s="8"/>
      <c r="X763" s="6"/>
      <c r="Y763" s="336"/>
      <c r="Z763" s="6"/>
      <c r="AA763" s="6"/>
      <c r="AB763" s="6"/>
      <c r="AC763" s="261" t="str">
        <f t="shared" si="201"/>
        <v/>
      </c>
      <c r="AD763" s="28" t="str">
        <f t="shared" si="202"/>
        <v/>
      </c>
      <c r="AE763" s="26" t="str">
        <f>UPPER(IF($U763="","",IF(COUNTIF($AE$34:$AE762,$U763)&lt;1,$U763,"")))</f>
        <v/>
      </c>
      <c r="AF763" s="133" t="str">
        <f t="shared" si="203"/>
        <v/>
      </c>
      <c r="AG763" s="6"/>
      <c r="AH763" s="263" t="str">
        <f t="shared" si="204"/>
        <v/>
      </c>
      <c r="AI763" s="262"/>
      <c r="AJ763" s="260"/>
      <c r="AK763" s="185"/>
      <c r="AN763" s="228"/>
      <c r="AQ763" s="132" t="str">
        <f t="shared" ref="AQ763:AQ826" si="205">AE763</f>
        <v/>
      </c>
    </row>
    <row r="764" spans="1:43">
      <c r="A764" s="146"/>
      <c r="B764" s="258" t="str">
        <f t="shared" si="199"/>
        <v/>
      </c>
      <c r="C764" s="259"/>
      <c r="D764" s="185">
        <v>730</v>
      </c>
      <c r="E764" s="185" t="str">
        <f t="shared" si="200"/>
        <v/>
      </c>
      <c r="F764" s="6"/>
      <c r="G764" s="6"/>
      <c r="H764" s="6"/>
      <c r="I764" s="6"/>
      <c r="J764" s="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185" t="str">
        <f t="shared" si="198"/>
        <v/>
      </c>
      <c r="W764" s="8"/>
      <c r="X764" s="6"/>
      <c r="Y764" s="336"/>
      <c r="Z764" s="6"/>
      <c r="AA764" s="6"/>
      <c r="AB764" s="6"/>
      <c r="AC764" s="261" t="str">
        <f t="shared" si="201"/>
        <v/>
      </c>
      <c r="AD764" s="28" t="str">
        <f t="shared" si="202"/>
        <v/>
      </c>
      <c r="AE764" s="26" t="str">
        <f>UPPER(IF($U764="","",IF(COUNTIF($AE$34:$AE763,$U764)&lt;1,$U764,"")))</f>
        <v/>
      </c>
      <c r="AF764" s="133" t="str">
        <f t="shared" si="203"/>
        <v/>
      </c>
      <c r="AG764" s="6"/>
      <c r="AH764" s="263" t="str">
        <f t="shared" si="204"/>
        <v/>
      </c>
      <c r="AI764" s="262"/>
      <c r="AJ764" s="260"/>
      <c r="AK764" s="185"/>
      <c r="AN764" s="228"/>
      <c r="AQ764" s="132" t="str">
        <f t="shared" si="205"/>
        <v/>
      </c>
    </row>
    <row r="765" spans="1:43">
      <c r="A765" s="146"/>
      <c r="B765" s="258" t="str">
        <f t="shared" si="199"/>
        <v/>
      </c>
      <c r="C765" s="259"/>
      <c r="D765" s="185">
        <v>731</v>
      </c>
      <c r="E765" s="185" t="str">
        <f t="shared" si="200"/>
        <v/>
      </c>
      <c r="F765" s="6"/>
      <c r="G765" s="6"/>
      <c r="H765" s="6"/>
      <c r="I765" s="6"/>
      <c r="J765" s="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185" t="str">
        <f t="shared" si="198"/>
        <v/>
      </c>
      <c r="W765" s="8"/>
      <c r="X765" s="6"/>
      <c r="Y765" s="336"/>
      <c r="Z765" s="6"/>
      <c r="AA765" s="6"/>
      <c r="AB765" s="6"/>
      <c r="AC765" s="261" t="str">
        <f t="shared" si="201"/>
        <v/>
      </c>
      <c r="AD765" s="28" t="str">
        <f t="shared" si="202"/>
        <v/>
      </c>
      <c r="AE765" s="26" t="str">
        <f>UPPER(IF($U765="","",IF(COUNTIF($AE$34:$AE764,$U765)&lt;1,$U765,"")))</f>
        <v/>
      </c>
      <c r="AF765" s="133" t="str">
        <f t="shared" si="203"/>
        <v/>
      </c>
      <c r="AG765" s="6"/>
      <c r="AH765" s="263" t="str">
        <f t="shared" si="204"/>
        <v/>
      </c>
      <c r="AI765" s="262"/>
      <c r="AJ765" s="260"/>
      <c r="AK765" s="185"/>
      <c r="AN765" s="228"/>
      <c r="AQ765" s="132" t="str">
        <f t="shared" si="205"/>
        <v/>
      </c>
    </row>
    <row r="766" spans="1:43">
      <c r="A766" s="146"/>
      <c r="B766" s="258" t="str">
        <f t="shared" si="199"/>
        <v/>
      </c>
      <c r="C766" s="259"/>
      <c r="D766" s="185">
        <v>732</v>
      </c>
      <c r="E766" s="185" t="str">
        <f t="shared" si="200"/>
        <v/>
      </c>
      <c r="F766" s="6"/>
      <c r="G766" s="6"/>
      <c r="H766" s="6"/>
      <c r="I766" s="6"/>
      <c r="J766" s="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185" t="str">
        <f t="shared" si="198"/>
        <v/>
      </c>
      <c r="W766" s="8"/>
      <c r="X766" s="6"/>
      <c r="Y766" s="336"/>
      <c r="Z766" s="6"/>
      <c r="AA766" s="6"/>
      <c r="AB766" s="6"/>
      <c r="AC766" s="261" t="str">
        <f t="shared" si="201"/>
        <v/>
      </c>
      <c r="AD766" s="28" t="str">
        <f t="shared" si="202"/>
        <v/>
      </c>
      <c r="AE766" s="26" t="str">
        <f>UPPER(IF($U766="","",IF(COUNTIF($AE$34:$AE765,$U766)&lt;1,$U766,"")))</f>
        <v/>
      </c>
      <c r="AF766" s="133" t="str">
        <f t="shared" si="203"/>
        <v/>
      </c>
      <c r="AG766" s="6"/>
      <c r="AH766" s="263" t="str">
        <f t="shared" si="204"/>
        <v/>
      </c>
      <c r="AI766" s="262"/>
      <c r="AJ766" s="260"/>
      <c r="AK766" s="185"/>
      <c r="AN766" s="228"/>
      <c r="AQ766" s="132" t="str">
        <f t="shared" si="205"/>
        <v/>
      </c>
    </row>
    <row r="767" spans="1:43">
      <c r="A767" s="146"/>
      <c r="B767" s="258" t="str">
        <f t="shared" si="199"/>
        <v/>
      </c>
      <c r="C767" s="259"/>
      <c r="D767" s="185">
        <v>733</v>
      </c>
      <c r="E767" s="185" t="str">
        <f t="shared" si="200"/>
        <v/>
      </c>
      <c r="F767" s="6"/>
      <c r="G767" s="6"/>
      <c r="H767" s="6"/>
      <c r="I767" s="6"/>
      <c r="J767" s="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185" t="str">
        <f t="shared" si="198"/>
        <v/>
      </c>
      <c r="W767" s="8"/>
      <c r="X767" s="6"/>
      <c r="Y767" s="336"/>
      <c r="Z767" s="6"/>
      <c r="AA767" s="6"/>
      <c r="AB767" s="6"/>
      <c r="AC767" s="261" t="str">
        <f t="shared" si="201"/>
        <v/>
      </c>
      <c r="AD767" s="28" t="str">
        <f t="shared" si="202"/>
        <v/>
      </c>
      <c r="AE767" s="26" t="str">
        <f>UPPER(IF($U767="","",IF(COUNTIF($AE$34:$AE766,$U767)&lt;1,$U767,"")))</f>
        <v/>
      </c>
      <c r="AF767" s="133" t="str">
        <f t="shared" si="203"/>
        <v/>
      </c>
      <c r="AG767" s="6"/>
      <c r="AH767" s="263" t="str">
        <f t="shared" si="204"/>
        <v/>
      </c>
      <c r="AI767" s="262"/>
      <c r="AJ767" s="260"/>
      <c r="AK767" s="185"/>
      <c r="AN767" s="228"/>
      <c r="AQ767" s="132" t="str">
        <f t="shared" si="205"/>
        <v/>
      </c>
    </row>
    <row r="768" spans="1:43">
      <c r="A768" s="146"/>
      <c r="B768" s="258" t="str">
        <f t="shared" si="199"/>
        <v/>
      </c>
      <c r="C768" s="259"/>
      <c r="D768" s="185">
        <v>734</v>
      </c>
      <c r="E768" s="185" t="str">
        <f t="shared" si="200"/>
        <v/>
      </c>
      <c r="F768" s="6"/>
      <c r="G768" s="6"/>
      <c r="H768" s="6"/>
      <c r="I768" s="6"/>
      <c r="J768" s="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185" t="str">
        <f t="shared" si="198"/>
        <v/>
      </c>
      <c r="W768" s="8"/>
      <c r="X768" s="6"/>
      <c r="Y768" s="336"/>
      <c r="Z768" s="6"/>
      <c r="AA768" s="6"/>
      <c r="AB768" s="6"/>
      <c r="AC768" s="261" t="str">
        <f t="shared" si="201"/>
        <v/>
      </c>
      <c r="AD768" s="28" t="str">
        <f t="shared" si="202"/>
        <v/>
      </c>
      <c r="AE768" s="26" t="str">
        <f>UPPER(IF($U768="","",IF(COUNTIF($AE$34:$AE767,$U768)&lt;1,$U768,"")))</f>
        <v/>
      </c>
      <c r="AF768" s="133" t="str">
        <f t="shared" si="203"/>
        <v/>
      </c>
      <c r="AG768" s="6"/>
      <c r="AH768" s="263" t="str">
        <f t="shared" si="204"/>
        <v/>
      </c>
      <c r="AI768" s="262"/>
      <c r="AJ768" s="260"/>
      <c r="AK768" s="185"/>
      <c r="AN768" s="228"/>
      <c r="AQ768" s="132" t="str">
        <f t="shared" si="205"/>
        <v/>
      </c>
    </row>
    <row r="769" spans="1:43">
      <c r="A769" s="146"/>
      <c r="B769" s="258" t="str">
        <f t="shared" si="199"/>
        <v/>
      </c>
      <c r="C769" s="259"/>
      <c r="D769" s="185">
        <v>735</v>
      </c>
      <c r="E769" s="185" t="str">
        <f t="shared" si="200"/>
        <v/>
      </c>
      <c r="F769" s="6"/>
      <c r="G769" s="6"/>
      <c r="H769" s="6"/>
      <c r="I769" s="6"/>
      <c r="J769" s="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185" t="str">
        <f t="shared" si="198"/>
        <v/>
      </c>
      <c r="W769" s="8"/>
      <c r="X769" s="6"/>
      <c r="Y769" s="336"/>
      <c r="Z769" s="6"/>
      <c r="AA769" s="6"/>
      <c r="AB769" s="6"/>
      <c r="AC769" s="261" t="str">
        <f t="shared" si="201"/>
        <v/>
      </c>
      <c r="AD769" s="28" t="str">
        <f t="shared" si="202"/>
        <v/>
      </c>
      <c r="AE769" s="26" t="str">
        <f>UPPER(IF($U769="","",IF(COUNTIF($AE$34:$AE768,$U769)&lt;1,$U769,"")))</f>
        <v/>
      </c>
      <c r="AF769" s="133" t="str">
        <f t="shared" si="203"/>
        <v/>
      </c>
      <c r="AG769" s="6"/>
      <c r="AH769" s="263" t="str">
        <f t="shared" si="204"/>
        <v/>
      </c>
      <c r="AI769" s="262"/>
      <c r="AJ769" s="260"/>
      <c r="AK769" s="185"/>
      <c r="AN769" s="228"/>
      <c r="AQ769" s="132" t="str">
        <f t="shared" si="205"/>
        <v/>
      </c>
    </row>
    <row r="770" spans="1:43">
      <c r="A770" s="146"/>
      <c r="B770" s="258" t="str">
        <f t="shared" si="199"/>
        <v/>
      </c>
      <c r="C770" s="259"/>
      <c r="D770" s="185">
        <v>736</v>
      </c>
      <c r="E770" s="185" t="str">
        <f t="shared" si="200"/>
        <v/>
      </c>
      <c r="F770" s="6"/>
      <c r="G770" s="6"/>
      <c r="H770" s="6"/>
      <c r="I770" s="6"/>
      <c r="J770" s="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185" t="str">
        <f t="shared" si="198"/>
        <v/>
      </c>
      <c r="W770" s="8"/>
      <c r="X770" s="6"/>
      <c r="Y770" s="336"/>
      <c r="Z770" s="6"/>
      <c r="AA770" s="6"/>
      <c r="AB770" s="6"/>
      <c r="AC770" s="261" t="str">
        <f t="shared" si="201"/>
        <v/>
      </c>
      <c r="AD770" s="28" t="str">
        <f t="shared" si="202"/>
        <v/>
      </c>
      <c r="AE770" s="26" t="str">
        <f>UPPER(IF($U770="","",IF(COUNTIF($AE$34:$AE769,$U770)&lt;1,$U770,"")))</f>
        <v/>
      </c>
      <c r="AF770" s="133" t="str">
        <f t="shared" si="203"/>
        <v/>
      </c>
      <c r="AG770" s="6"/>
      <c r="AH770" s="263" t="str">
        <f t="shared" si="204"/>
        <v/>
      </c>
      <c r="AI770" s="262"/>
      <c r="AJ770" s="260"/>
      <c r="AK770" s="185"/>
      <c r="AN770" s="228"/>
      <c r="AQ770" s="132" t="str">
        <f t="shared" si="205"/>
        <v/>
      </c>
    </row>
    <row r="771" spans="1:43">
      <c r="A771" s="146"/>
      <c r="B771" s="258" t="str">
        <f t="shared" si="199"/>
        <v/>
      </c>
      <c r="C771" s="259"/>
      <c r="D771" s="185">
        <v>737</v>
      </c>
      <c r="E771" s="185" t="str">
        <f t="shared" si="200"/>
        <v/>
      </c>
      <c r="F771" s="6"/>
      <c r="G771" s="6"/>
      <c r="H771" s="6"/>
      <c r="I771" s="6"/>
      <c r="J771" s="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185" t="str">
        <f t="shared" si="198"/>
        <v/>
      </c>
      <c r="W771" s="8"/>
      <c r="X771" s="6"/>
      <c r="Y771" s="336"/>
      <c r="Z771" s="6"/>
      <c r="AA771" s="6"/>
      <c r="AB771" s="6"/>
      <c r="AC771" s="261" t="str">
        <f t="shared" si="201"/>
        <v/>
      </c>
      <c r="AD771" s="28" t="str">
        <f t="shared" si="202"/>
        <v/>
      </c>
      <c r="AE771" s="26" t="str">
        <f>UPPER(IF($U771="","",IF(COUNTIF($AE$34:$AE770,$U771)&lt;1,$U771,"")))</f>
        <v/>
      </c>
      <c r="AF771" s="133" t="str">
        <f t="shared" si="203"/>
        <v/>
      </c>
      <c r="AG771" s="6"/>
      <c r="AH771" s="263" t="str">
        <f t="shared" si="204"/>
        <v/>
      </c>
      <c r="AI771" s="262"/>
      <c r="AJ771" s="260"/>
      <c r="AK771" s="185"/>
      <c r="AN771" s="228"/>
      <c r="AQ771" s="132" t="str">
        <f t="shared" si="205"/>
        <v/>
      </c>
    </row>
    <row r="772" spans="1:43">
      <c r="A772" s="146"/>
      <c r="B772" s="258" t="str">
        <f t="shared" si="199"/>
        <v/>
      </c>
      <c r="C772" s="259"/>
      <c r="D772" s="185">
        <v>738</v>
      </c>
      <c r="E772" s="185" t="str">
        <f t="shared" si="200"/>
        <v/>
      </c>
      <c r="F772" s="6"/>
      <c r="G772" s="6"/>
      <c r="H772" s="6"/>
      <c r="I772" s="6"/>
      <c r="J772" s="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185" t="str">
        <f t="shared" si="198"/>
        <v/>
      </c>
      <c r="W772" s="8"/>
      <c r="X772" s="6"/>
      <c r="Y772" s="336"/>
      <c r="Z772" s="6"/>
      <c r="AA772" s="6"/>
      <c r="AB772" s="6"/>
      <c r="AC772" s="261" t="str">
        <f t="shared" si="201"/>
        <v/>
      </c>
      <c r="AD772" s="28" t="str">
        <f t="shared" si="202"/>
        <v/>
      </c>
      <c r="AE772" s="26" t="str">
        <f>UPPER(IF($U772="","",IF(COUNTIF($AE$34:$AE771,$U772)&lt;1,$U772,"")))</f>
        <v/>
      </c>
      <c r="AF772" s="133" t="str">
        <f t="shared" si="203"/>
        <v/>
      </c>
      <c r="AG772" s="6"/>
      <c r="AH772" s="263" t="str">
        <f t="shared" si="204"/>
        <v/>
      </c>
      <c r="AI772" s="262"/>
      <c r="AJ772" s="260"/>
      <c r="AK772" s="185"/>
      <c r="AN772" s="228"/>
      <c r="AQ772" s="132" t="str">
        <f t="shared" si="205"/>
        <v/>
      </c>
    </row>
    <row r="773" spans="1:43">
      <c r="A773" s="146"/>
      <c r="B773" s="258" t="str">
        <f t="shared" si="199"/>
        <v/>
      </c>
      <c r="C773" s="259"/>
      <c r="D773" s="185">
        <v>739</v>
      </c>
      <c r="E773" s="185" t="str">
        <f t="shared" si="200"/>
        <v/>
      </c>
      <c r="F773" s="6"/>
      <c r="G773" s="6"/>
      <c r="H773" s="6"/>
      <c r="I773" s="6"/>
      <c r="J773" s="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185" t="str">
        <f t="shared" si="198"/>
        <v/>
      </c>
      <c r="W773" s="8"/>
      <c r="X773" s="6"/>
      <c r="Y773" s="336"/>
      <c r="Z773" s="6"/>
      <c r="AA773" s="6"/>
      <c r="AB773" s="6"/>
      <c r="AC773" s="261" t="str">
        <f t="shared" si="201"/>
        <v/>
      </c>
      <c r="AD773" s="28" t="str">
        <f t="shared" si="202"/>
        <v/>
      </c>
      <c r="AE773" s="26" t="str">
        <f>UPPER(IF($U773="","",IF(COUNTIF($AE$34:$AE772,$U773)&lt;1,$U773,"")))</f>
        <v/>
      </c>
      <c r="AF773" s="133" t="str">
        <f t="shared" si="203"/>
        <v/>
      </c>
      <c r="AG773" s="6"/>
      <c r="AH773" s="263" t="str">
        <f t="shared" si="204"/>
        <v/>
      </c>
      <c r="AI773" s="262"/>
      <c r="AJ773" s="260"/>
      <c r="AK773" s="185"/>
      <c r="AN773" s="228"/>
      <c r="AQ773" s="132" t="str">
        <f t="shared" si="205"/>
        <v/>
      </c>
    </row>
    <row r="774" spans="1:43">
      <c r="A774" s="146"/>
      <c r="B774" s="258" t="str">
        <f t="shared" si="199"/>
        <v/>
      </c>
      <c r="C774" s="259"/>
      <c r="D774" s="185">
        <v>740</v>
      </c>
      <c r="E774" s="185" t="str">
        <f t="shared" si="200"/>
        <v/>
      </c>
      <c r="F774" s="6"/>
      <c r="G774" s="6"/>
      <c r="H774" s="6"/>
      <c r="I774" s="6"/>
      <c r="J774" s="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185" t="str">
        <f t="shared" si="198"/>
        <v/>
      </c>
      <c r="W774" s="8"/>
      <c r="X774" s="6"/>
      <c r="Y774" s="336"/>
      <c r="Z774" s="6"/>
      <c r="AA774" s="6"/>
      <c r="AB774" s="6"/>
      <c r="AC774" s="261" t="str">
        <f t="shared" si="201"/>
        <v/>
      </c>
      <c r="AD774" s="28" t="str">
        <f t="shared" si="202"/>
        <v/>
      </c>
      <c r="AE774" s="26" t="str">
        <f>UPPER(IF($U774="","",IF(COUNTIF($AE$34:$AE773,$U774)&lt;1,$U774,"")))</f>
        <v/>
      </c>
      <c r="AF774" s="133" t="str">
        <f t="shared" si="203"/>
        <v/>
      </c>
      <c r="AG774" s="6"/>
      <c r="AH774" s="263" t="str">
        <f t="shared" si="204"/>
        <v/>
      </c>
      <c r="AI774" s="262"/>
      <c r="AJ774" s="260"/>
      <c r="AK774" s="185"/>
      <c r="AN774" s="228"/>
      <c r="AQ774" s="132" t="str">
        <f t="shared" si="205"/>
        <v/>
      </c>
    </row>
    <row r="775" spans="1:43">
      <c r="A775" s="146"/>
      <c r="B775" s="258" t="str">
        <f t="shared" si="199"/>
        <v/>
      </c>
      <c r="C775" s="259"/>
      <c r="D775" s="185">
        <v>741</v>
      </c>
      <c r="E775" s="185" t="str">
        <f t="shared" si="200"/>
        <v/>
      </c>
      <c r="F775" s="6"/>
      <c r="G775" s="6"/>
      <c r="H775" s="6"/>
      <c r="I775" s="6"/>
      <c r="J775" s="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185" t="str">
        <f t="shared" si="198"/>
        <v/>
      </c>
      <c r="W775" s="8"/>
      <c r="X775" s="6"/>
      <c r="Y775" s="336"/>
      <c r="Z775" s="6"/>
      <c r="AA775" s="6"/>
      <c r="AB775" s="6"/>
      <c r="AC775" s="261" t="str">
        <f t="shared" si="201"/>
        <v/>
      </c>
      <c r="AD775" s="28" t="str">
        <f t="shared" si="202"/>
        <v/>
      </c>
      <c r="AE775" s="26" t="str">
        <f>UPPER(IF($U775="","",IF(COUNTIF($AE$34:$AE774,$U775)&lt;1,$U775,"")))</f>
        <v/>
      </c>
      <c r="AF775" s="133" t="str">
        <f t="shared" si="203"/>
        <v/>
      </c>
      <c r="AG775" s="6"/>
      <c r="AH775" s="263" t="str">
        <f t="shared" si="204"/>
        <v/>
      </c>
      <c r="AI775" s="262"/>
      <c r="AJ775" s="260"/>
      <c r="AK775" s="185"/>
      <c r="AN775" s="228"/>
      <c r="AQ775" s="132" t="str">
        <f t="shared" si="205"/>
        <v/>
      </c>
    </row>
    <row r="776" spans="1:43">
      <c r="A776" s="146"/>
      <c r="B776" s="258" t="str">
        <f t="shared" si="199"/>
        <v/>
      </c>
      <c r="C776" s="259"/>
      <c r="D776" s="185">
        <v>742</v>
      </c>
      <c r="E776" s="185" t="str">
        <f t="shared" si="200"/>
        <v/>
      </c>
      <c r="F776" s="6"/>
      <c r="G776" s="6"/>
      <c r="H776" s="6"/>
      <c r="I776" s="6"/>
      <c r="J776" s="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185" t="str">
        <f t="shared" si="198"/>
        <v/>
      </c>
      <c r="W776" s="8"/>
      <c r="X776" s="6"/>
      <c r="Y776" s="336"/>
      <c r="Z776" s="6"/>
      <c r="AA776" s="6"/>
      <c r="AB776" s="6"/>
      <c r="AC776" s="261" t="str">
        <f t="shared" si="201"/>
        <v/>
      </c>
      <c r="AD776" s="28" t="str">
        <f t="shared" si="202"/>
        <v/>
      </c>
      <c r="AE776" s="26" t="str">
        <f>UPPER(IF($U776="","",IF(COUNTIF($AE$34:$AE775,$U776)&lt;1,$U776,"")))</f>
        <v/>
      </c>
      <c r="AF776" s="133" t="str">
        <f t="shared" si="203"/>
        <v/>
      </c>
      <c r="AG776" s="6"/>
      <c r="AH776" s="263" t="str">
        <f t="shared" si="204"/>
        <v/>
      </c>
      <c r="AI776" s="262"/>
      <c r="AJ776" s="260"/>
      <c r="AK776" s="185"/>
      <c r="AN776" s="228"/>
      <c r="AQ776" s="132" t="str">
        <f t="shared" si="205"/>
        <v/>
      </c>
    </row>
    <row r="777" spans="1:43">
      <c r="A777" s="146"/>
      <c r="B777" s="258" t="str">
        <f t="shared" si="199"/>
        <v/>
      </c>
      <c r="C777" s="259"/>
      <c r="D777" s="185">
        <v>743</v>
      </c>
      <c r="E777" s="185" t="str">
        <f t="shared" si="200"/>
        <v/>
      </c>
      <c r="F777" s="6"/>
      <c r="G777" s="6"/>
      <c r="H777" s="6"/>
      <c r="I777" s="6"/>
      <c r="J777" s="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185" t="str">
        <f t="shared" si="198"/>
        <v/>
      </c>
      <c r="W777" s="8"/>
      <c r="X777" s="6"/>
      <c r="Y777" s="336"/>
      <c r="Z777" s="6"/>
      <c r="AA777" s="6"/>
      <c r="AB777" s="6"/>
      <c r="AC777" s="261" t="str">
        <f t="shared" si="201"/>
        <v/>
      </c>
      <c r="AD777" s="28" t="str">
        <f t="shared" si="202"/>
        <v/>
      </c>
      <c r="AE777" s="26" t="str">
        <f>UPPER(IF($U777="","",IF(COUNTIF($AE$34:$AE776,$U777)&lt;1,$U777,"")))</f>
        <v/>
      </c>
      <c r="AF777" s="133" t="str">
        <f t="shared" si="203"/>
        <v/>
      </c>
      <c r="AG777" s="6"/>
      <c r="AH777" s="263" t="str">
        <f t="shared" si="204"/>
        <v/>
      </c>
      <c r="AI777" s="262"/>
      <c r="AJ777" s="260"/>
      <c r="AK777" s="185"/>
      <c r="AN777" s="228"/>
      <c r="AQ777" s="132" t="str">
        <f t="shared" si="205"/>
        <v/>
      </c>
    </row>
    <row r="778" spans="1:43">
      <c r="A778" s="146"/>
      <c r="B778" s="258" t="str">
        <f t="shared" si="199"/>
        <v/>
      </c>
      <c r="C778" s="259"/>
      <c r="D778" s="185">
        <v>744</v>
      </c>
      <c r="E778" s="185" t="str">
        <f t="shared" si="200"/>
        <v/>
      </c>
      <c r="F778" s="6"/>
      <c r="G778" s="6"/>
      <c r="H778" s="6"/>
      <c r="I778" s="6"/>
      <c r="J778" s="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185" t="str">
        <f t="shared" si="198"/>
        <v/>
      </c>
      <c r="W778" s="8"/>
      <c r="X778" s="6"/>
      <c r="Y778" s="336"/>
      <c r="Z778" s="6"/>
      <c r="AA778" s="6"/>
      <c r="AB778" s="6"/>
      <c r="AC778" s="261" t="str">
        <f t="shared" si="201"/>
        <v/>
      </c>
      <c r="AD778" s="28" t="str">
        <f t="shared" si="202"/>
        <v/>
      </c>
      <c r="AE778" s="26" t="str">
        <f>UPPER(IF($U778="","",IF(COUNTIF($AE$34:$AE777,$U778)&lt;1,$U778,"")))</f>
        <v/>
      </c>
      <c r="AF778" s="133" t="str">
        <f t="shared" si="203"/>
        <v/>
      </c>
      <c r="AG778" s="6"/>
      <c r="AH778" s="263" t="str">
        <f t="shared" si="204"/>
        <v/>
      </c>
      <c r="AI778" s="262"/>
      <c r="AJ778" s="260"/>
      <c r="AK778" s="185"/>
      <c r="AN778" s="228"/>
      <c r="AQ778" s="132" t="str">
        <f t="shared" si="205"/>
        <v/>
      </c>
    </row>
    <row r="779" spans="1:43">
      <c r="A779" s="146"/>
      <c r="B779" s="258" t="str">
        <f t="shared" si="199"/>
        <v/>
      </c>
      <c r="C779" s="259"/>
      <c r="D779" s="185">
        <v>745</v>
      </c>
      <c r="E779" s="185" t="str">
        <f t="shared" si="200"/>
        <v/>
      </c>
      <c r="F779" s="6"/>
      <c r="G779" s="6"/>
      <c r="H779" s="6"/>
      <c r="I779" s="6"/>
      <c r="J779" s="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185" t="str">
        <f t="shared" si="198"/>
        <v/>
      </c>
      <c r="W779" s="8"/>
      <c r="X779" s="6"/>
      <c r="Y779" s="336"/>
      <c r="Z779" s="6"/>
      <c r="AA779" s="6"/>
      <c r="AB779" s="6"/>
      <c r="AC779" s="261" t="str">
        <f t="shared" si="201"/>
        <v/>
      </c>
      <c r="AD779" s="28" t="str">
        <f t="shared" si="202"/>
        <v/>
      </c>
      <c r="AE779" s="26" t="str">
        <f>UPPER(IF($U779="","",IF(COUNTIF($AE$34:$AE778,$U779)&lt;1,$U779,"")))</f>
        <v/>
      </c>
      <c r="AF779" s="133" t="str">
        <f t="shared" si="203"/>
        <v/>
      </c>
      <c r="AG779" s="6"/>
      <c r="AH779" s="263" t="str">
        <f t="shared" si="204"/>
        <v/>
      </c>
      <c r="AI779" s="262"/>
      <c r="AJ779" s="260"/>
      <c r="AK779" s="185"/>
      <c r="AN779" s="228"/>
      <c r="AQ779" s="132" t="str">
        <f t="shared" si="205"/>
        <v/>
      </c>
    </row>
    <row r="780" spans="1:43">
      <c r="A780" s="146"/>
      <c r="B780" s="258" t="str">
        <f t="shared" si="199"/>
        <v/>
      </c>
      <c r="C780" s="259"/>
      <c r="D780" s="185">
        <v>746</v>
      </c>
      <c r="E780" s="185" t="str">
        <f t="shared" si="200"/>
        <v/>
      </c>
      <c r="F780" s="6"/>
      <c r="G780" s="6"/>
      <c r="H780" s="6"/>
      <c r="I780" s="6"/>
      <c r="J780" s="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185" t="str">
        <f t="shared" si="198"/>
        <v/>
      </c>
      <c r="W780" s="8"/>
      <c r="X780" s="6"/>
      <c r="Y780" s="336"/>
      <c r="Z780" s="6"/>
      <c r="AA780" s="6"/>
      <c r="AB780" s="6"/>
      <c r="AC780" s="261" t="str">
        <f t="shared" si="201"/>
        <v/>
      </c>
      <c r="AD780" s="28" t="str">
        <f t="shared" si="202"/>
        <v/>
      </c>
      <c r="AE780" s="26" t="str">
        <f>UPPER(IF($U780="","",IF(COUNTIF($AE$34:$AE779,$U780)&lt;1,$U780,"")))</f>
        <v/>
      </c>
      <c r="AF780" s="133" t="str">
        <f t="shared" si="203"/>
        <v/>
      </c>
      <c r="AG780" s="6"/>
      <c r="AH780" s="263" t="str">
        <f t="shared" si="204"/>
        <v/>
      </c>
      <c r="AI780" s="262"/>
      <c r="AJ780" s="260"/>
      <c r="AK780" s="185"/>
      <c r="AN780" s="228"/>
      <c r="AQ780" s="132" t="str">
        <f t="shared" si="205"/>
        <v/>
      </c>
    </row>
    <row r="781" spans="1:43">
      <c r="A781" s="146"/>
      <c r="B781" s="258" t="str">
        <f t="shared" si="199"/>
        <v/>
      </c>
      <c r="C781" s="259"/>
      <c r="D781" s="185">
        <v>747</v>
      </c>
      <c r="E781" s="185" t="str">
        <f t="shared" si="200"/>
        <v/>
      </c>
      <c r="F781" s="6"/>
      <c r="G781" s="6"/>
      <c r="H781" s="6"/>
      <c r="I781" s="6"/>
      <c r="J781" s="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185" t="str">
        <f t="shared" si="198"/>
        <v/>
      </c>
      <c r="W781" s="8"/>
      <c r="X781" s="6"/>
      <c r="Y781" s="336"/>
      <c r="Z781" s="6"/>
      <c r="AA781" s="6"/>
      <c r="AB781" s="6"/>
      <c r="AC781" s="261" t="str">
        <f t="shared" si="201"/>
        <v/>
      </c>
      <c r="AD781" s="28" t="str">
        <f t="shared" si="202"/>
        <v/>
      </c>
      <c r="AE781" s="26" t="str">
        <f>UPPER(IF($U781="","",IF(COUNTIF($AE$34:$AE780,$U781)&lt;1,$U781,"")))</f>
        <v/>
      </c>
      <c r="AF781" s="133" t="str">
        <f t="shared" si="203"/>
        <v/>
      </c>
      <c r="AG781" s="6"/>
      <c r="AH781" s="263" t="str">
        <f t="shared" si="204"/>
        <v/>
      </c>
      <c r="AI781" s="262"/>
      <c r="AJ781" s="260"/>
      <c r="AK781" s="185"/>
      <c r="AN781" s="228"/>
      <c r="AQ781" s="132" t="str">
        <f t="shared" si="205"/>
        <v/>
      </c>
    </row>
    <row r="782" spans="1:43">
      <c r="A782" s="146"/>
      <c r="B782" s="258" t="str">
        <f t="shared" si="199"/>
        <v/>
      </c>
      <c r="C782" s="259"/>
      <c r="D782" s="185">
        <v>748</v>
      </c>
      <c r="E782" s="185" t="str">
        <f t="shared" si="200"/>
        <v/>
      </c>
      <c r="F782" s="6"/>
      <c r="G782" s="6"/>
      <c r="H782" s="6"/>
      <c r="I782" s="6"/>
      <c r="J782" s="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185" t="str">
        <f t="shared" si="198"/>
        <v/>
      </c>
      <c r="W782" s="8"/>
      <c r="X782" s="6"/>
      <c r="Y782" s="336"/>
      <c r="Z782" s="6"/>
      <c r="AA782" s="6"/>
      <c r="AB782" s="6"/>
      <c r="AC782" s="261" t="str">
        <f t="shared" si="201"/>
        <v/>
      </c>
      <c r="AD782" s="28" t="str">
        <f t="shared" si="202"/>
        <v/>
      </c>
      <c r="AE782" s="26" t="str">
        <f>UPPER(IF($U782="","",IF(COUNTIF($AE$34:$AE781,$U782)&lt;1,$U782,"")))</f>
        <v/>
      </c>
      <c r="AF782" s="133" t="str">
        <f t="shared" si="203"/>
        <v/>
      </c>
      <c r="AG782" s="6"/>
      <c r="AH782" s="263" t="str">
        <f t="shared" si="204"/>
        <v/>
      </c>
      <c r="AI782" s="262"/>
      <c r="AJ782" s="260"/>
      <c r="AK782" s="185"/>
      <c r="AN782" s="228"/>
      <c r="AQ782" s="132" t="str">
        <f t="shared" si="205"/>
        <v/>
      </c>
    </row>
    <row r="783" spans="1:43">
      <c r="A783" s="146"/>
      <c r="B783" s="258" t="str">
        <f t="shared" si="199"/>
        <v/>
      </c>
      <c r="C783" s="259"/>
      <c r="D783" s="185">
        <v>749</v>
      </c>
      <c r="E783" s="185" t="str">
        <f t="shared" si="200"/>
        <v/>
      </c>
      <c r="F783" s="6"/>
      <c r="G783" s="6"/>
      <c r="H783" s="6"/>
      <c r="I783" s="6"/>
      <c r="J783" s="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185" t="str">
        <f t="shared" si="198"/>
        <v/>
      </c>
      <c r="W783" s="8"/>
      <c r="X783" s="6"/>
      <c r="Y783" s="336"/>
      <c r="Z783" s="6"/>
      <c r="AA783" s="6"/>
      <c r="AB783" s="6"/>
      <c r="AC783" s="261" t="str">
        <f t="shared" si="201"/>
        <v/>
      </c>
      <c r="AD783" s="28" t="str">
        <f t="shared" si="202"/>
        <v/>
      </c>
      <c r="AE783" s="26" t="str">
        <f>UPPER(IF($U783="","",IF(COUNTIF($AE$34:$AE782,$U783)&lt;1,$U783,"")))</f>
        <v/>
      </c>
      <c r="AF783" s="133" t="str">
        <f t="shared" si="203"/>
        <v/>
      </c>
      <c r="AG783" s="6"/>
      <c r="AH783" s="263" t="str">
        <f t="shared" si="204"/>
        <v/>
      </c>
      <c r="AI783" s="262"/>
      <c r="AJ783" s="260"/>
      <c r="AK783" s="185"/>
      <c r="AN783" s="228"/>
      <c r="AQ783" s="132" t="str">
        <f t="shared" si="205"/>
        <v/>
      </c>
    </row>
    <row r="784" spans="1:43">
      <c r="A784" s="146"/>
      <c r="B784" s="258" t="str">
        <f t="shared" si="199"/>
        <v/>
      </c>
      <c r="C784" s="259"/>
      <c r="D784" s="185">
        <v>750</v>
      </c>
      <c r="E784" s="185" t="str">
        <f t="shared" si="200"/>
        <v/>
      </c>
      <c r="F784" s="6"/>
      <c r="G784" s="6"/>
      <c r="H784" s="6"/>
      <c r="I784" s="6"/>
      <c r="J784" s="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185" t="str">
        <f t="shared" si="198"/>
        <v/>
      </c>
      <c r="W784" s="8"/>
      <c r="X784" s="6"/>
      <c r="Y784" s="336"/>
      <c r="Z784" s="6"/>
      <c r="AA784" s="6"/>
      <c r="AB784" s="6"/>
      <c r="AC784" s="261" t="str">
        <f t="shared" si="201"/>
        <v/>
      </c>
      <c r="AD784" s="28" t="str">
        <f t="shared" si="202"/>
        <v/>
      </c>
      <c r="AE784" s="26" t="str">
        <f>UPPER(IF($U784="","",IF(COUNTIF($AE$34:$AE783,$U784)&lt;1,$U784,"")))</f>
        <v/>
      </c>
      <c r="AF784" s="133" t="str">
        <f t="shared" si="203"/>
        <v/>
      </c>
      <c r="AG784" s="6"/>
      <c r="AH784" s="263" t="str">
        <f t="shared" si="204"/>
        <v/>
      </c>
      <c r="AI784" s="262"/>
      <c r="AJ784" s="260"/>
      <c r="AK784" s="185"/>
      <c r="AN784" s="228"/>
      <c r="AQ784" s="132" t="str">
        <f t="shared" si="205"/>
        <v/>
      </c>
    </row>
    <row r="785" spans="1:43">
      <c r="A785" s="146"/>
      <c r="B785" s="258" t="str">
        <f t="shared" si="199"/>
        <v/>
      </c>
      <c r="C785" s="259"/>
      <c r="D785" s="185">
        <v>751</v>
      </c>
      <c r="E785" s="185" t="str">
        <f t="shared" si="200"/>
        <v/>
      </c>
      <c r="F785" s="6"/>
      <c r="G785" s="6"/>
      <c r="H785" s="6"/>
      <c r="I785" s="6"/>
      <c r="J785" s="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185" t="str">
        <f t="shared" si="198"/>
        <v/>
      </c>
      <c r="W785" s="8"/>
      <c r="X785" s="6"/>
      <c r="Y785" s="336"/>
      <c r="Z785" s="6"/>
      <c r="AA785" s="6"/>
      <c r="AB785" s="6"/>
      <c r="AC785" s="261" t="str">
        <f t="shared" si="201"/>
        <v/>
      </c>
      <c r="AD785" s="28" t="str">
        <f t="shared" si="202"/>
        <v/>
      </c>
      <c r="AE785" s="26" t="str">
        <f>UPPER(IF($U785="","",IF(COUNTIF($AE$34:$AE784,$U785)&lt;1,$U785,"")))</f>
        <v/>
      </c>
      <c r="AF785" s="133" t="str">
        <f t="shared" si="203"/>
        <v/>
      </c>
      <c r="AG785" s="6"/>
      <c r="AH785" s="263" t="str">
        <f t="shared" si="204"/>
        <v/>
      </c>
      <c r="AI785" s="262"/>
      <c r="AJ785" s="260"/>
      <c r="AK785" s="185"/>
      <c r="AN785" s="228"/>
      <c r="AQ785" s="132" t="str">
        <f t="shared" si="205"/>
        <v/>
      </c>
    </row>
    <row r="786" spans="1:43">
      <c r="A786" s="146"/>
      <c r="B786" s="258" t="str">
        <f t="shared" si="199"/>
        <v/>
      </c>
      <c r="C786" s="259"/>
      <c r="D786" s="185">
        <v>752</v>
      </c>
      <c r="E786" s="185" t="str">
        <f t="shared" si="200"/>
        <v/>
      </c>
      <c r="F786" s="6"/>
      <c r="G786" s="6"/>
      <c r="H786" s="6"/>
      <c r="I786" s="6"/>
      <c r="J786" s="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185" t="str">
        <f t="shared" si="198"/>
        <v/>
      </c>
      <c r="W786" s="8"/>
      <c r="X786" s="6"/>
      <c r="Y786" s="336"/>
      <c r="Z786" s="6"/>
      <c r="AA786" s="6"/>
      <c r="AB786" s="6"/>
      <c r="AC786" s="261" t="str">
        <f t="shared" si="201"/>
        <v/>
      </c>
      <c r="AD786" s="28" t="str">
        <f t="shared" si="202"/>
        <v/>
      </c>
      <c r="AE786" s="26" t="str">
        <f>UPPER(IF($U786="","",IF(COUNTIF($AE$34:$AE785,$U786)&lt;1,$U786,"")))</f>
        <v/>
      </c>
      <c r="AF786" s="133" t="str">
        <f t="shared" si="203"/>
        <v/>
      </c>
      <c r="AG786" s="6"/>
      <c r="AH786" s="263" t="str">
        <f t="shared" si="204"/>
        <v/>
      </c>
      <c r="AI786" s="262"/>
      <c r="AJ786" s="260"/>
      <c r="AK786" s="185"/>
      <c r="AN786" s="228"/>
      <c r="AQ786" s="132" t="str">
        <f t="shared" si="205"/>
        <v/>
      </c>
    </row>
    <row r="787" spans="1:43">
      <c r="A787" s="146"/>
      <c r="B787" s="258" t="str">
        <f t="shared" si="199"/>
        <v/>
      </c>
      <c r="C787" s="259"/>
      <c r="D787" s="185">
        <v>753</v>
      </c>
      <c r="E787" s="185" t="str">
        <f t="shared" si="200"/>
        <v/>
      </c>
      <c r="F787" s="6"/>
      <c r="G787" s="6"/>
      <c r="H787" s="6"/>
      <c r="I787" s="6"/>
      <c r="J787" s="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185" t="str">
        <f t="shared" ref="V787:V850" si="206">IF(U787="","",IF(COUNTIF(U$35:U$1035,$U787)&lt;4,"每隊最少4人",IF(COUNTIF(U$35:U$1035,U787)&gt;6,"每隊最多6人",COUNTIF(U$35:U$1035,U787))))</f>
        <v/>
      </c>
      <c r="W787" s="8"/>
      <c r="X787" s="6"/>
      <c r="Y787" s="336"/>
      <c r="Z787" s="6"/>
      <c r="AA787" s="6"/>
      <c r="AB787" s="6"/>
      <c r="AC787" s="261" t="str">
        <f t="shared" si="201"/>
        <v/>
      </c>
      <c r="AD787" s="28" t="str">
        <f t="shared" si="202"/>
        <v/>
      </c>
      <c r="AE787" s="26" t="str">
        <f>UPPER(IF($U787="","",IF(COUNTIF($AE$34:$AE786,$U787)&lt;1,$U787,"")))</f>
        <v/>
      </c>
      <c r="AF787" s="133" t="str">
        <f t="shared" si="203"/>
        <v/>
      </c>
      <c r="AG787" s="6"/>
      <c r="AH787" s="263" t="str">
        <f t="shared" si="204"/>
        <v/>
      </c>
      <c r="AI787" s="262"/>
      <c r="AJ787" s="260"/>
      <c r="AK787" s="185"/>
      <c r="AN787" s="228"/>
      <c r="AQ787" s="132" t="str">
        <f t="shared" si="205"/>
        <v/>
      </c>
    </row>
    <row r="788" spans="1:43">
      <c r="A788" s="146"/>
      <c r="B788" s="258" t="str">
        <f t="shared" si="199"/>
        <v/>
      </c>
      <c r="C788" s="259"/>
      <c r="D788" s="185">
        <v>754</v>
      </c>
      <c r="E788" s="185" t="str">
        <f t="shared" si="200"/>
        <v/>
      </c>
      <c r="F788" s="6"/>
      <c r="G788" s="6"/>
      <c r="H788" s="6"/>
      <c r="I788" s="6"/>
      <c r="J788" s="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185" t="str">
        <f t="shared" si="206"/>
        <v/>
      </c>
      <c r="W788" s="8"/>
      <c r="X788" s="6"/>
      <c r="Y788" s="336"/>
      <c r="Z788" s="6"/>
      <c r="AA788" s="6"/>
      <c r="AB788" s="6"/>
      <c r="AC788" s="261" t="str">
        <f t="shared" si="201"/>
        <v/>
      </c>
      <c r="AD788" s="28" t="str">
        <f t="shared" si="202"/>
        <v/>
      </c>
      <c r="AE788" s="26" t="str">
        <f>UPPER(IF($U788="","",IF(COUNTIF($AE$34:$AE787,$U788)&lt;1,$U788,"")))</f>
        <v/>
      </c>
      <c r="AF788" s="133" t="str">
        <f t="shared" si="203"/>
        <v/>
      </c>
      <c r="AG788" s="6"/>
      <c r="AH788" s="263" t="str">
        <f t="shared" si="204"/>
        <v/>
      </c>
      <c r="AI788" s="262"/>
      <c r="AJ788" s="260"/>
      <c r="AK788" s="185"/>
      <c r="AN788" s="228"/>
      <c r="AQ788" s="132" t="str">
        <f t="shared" si="205"/>
        <v/>
      </c>
    </row>
    <row r="789" spans="1:43">
      <c r="A789" s="146"/>
      <c r="B789" s="258" t="str">
        <f t="shared" si="199"/>
        <v/>
      </c>
      <c r="C789" s="259"/>
      <c r="D789" s="185">
        <v>755</v>
      </c>
      <c r="E789" s="185" t="str">
        <f t="shared" si="200"/>
        <v/>
      </c>
      <c r="F789" s="6"/>
      <c r="G789" s="6"/>
      <c r="H789" s="6"/>
      <c r="I789" s="6"/>
      <c r="J789" s="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185" t="str">
        <f t="shared" si="206"/>
        <v/>
      </c>
      <c r="W789" s="8"/>
      <c r="X789" s="6"/>
      <c r="Y789" s="336"/>
      <c r="Z789" s="6"/>
      <c r="AA789" s="6"/>
      <c r="AB789" s="6"/>
      <c r="AC789" s="261" t="str">
        <f t="shared" si="201"/>
        <v/>
      </c>
      <c r="AD789" s="28" t="str">
        <f t="shared" si="202"/>
        <v/>
      </c>
      <c r="AE789" s="26" t="str">
        <f>UPPER(IF($U789="","",IF(COUNTIF($AE$34:$AE788,$U789)&lt;1,$U789,"")))</f>
        <v/>
      </c>
      <c r="AF789" s="133" t="str">
        <f t="shared" si="203"/>
        <v/>
      </c>
      <c r="AG789" s="6"/>
      <c r="AH789" s="263" t="str">
        <f t="shared" si="204"/>
        <v/>
      </c>
      <c r="AI789" s="262"/>
      <c r="AJ789" s="260"/>
      <c r="AK789" s="185"/>
      <c r="AN789" s="228"/>
      <c r="AQ789" s="132" t="str">
        <f t="shared" si="205"/>
        <v/>
      </c>
    </row>
    <row r="790" spans="1:43">
      <c r="A790" s="146"/>
      <c r="B790" s="258" t="str">
        <f t="shared" si="199"/>
        <v/>
      </c>
      <c r="C790" s="259"/>
      <c r="D790" s="185">
        <v>756</v>
      </c>
      <c r="E790" s="185" t="str">
        <f t="shared" si="200"/>
        <v/>
      </c>
      <c r="F790" s="6"/>
      <c r="G790" s="6"/>
      <c r="H790" s="6"/>
      <c r="I790" s="6"/>
      <c r="J790" s="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185" t="str">
        <f t="shared" si="206"/>
        <v/>
      </c>
      <c r="W790" s="8"/>
      <c r="X790" s="6"/>
      <c r="Y790" s="336"/>
      <c r="Z790" s="6"/>
      <c r="AA790" s="6"/>
      <c r="AB790" s="6"/>
      <c r="AC790" s="261" t="str">
        <f t="shared" si="201"/>
        <v/>
      </c>
      <c r="AD790" s="28" t="str">
        <f t="shared" si="202"/>
        <v/>
      </c>
      <c r="AE790" s="26" t="str">
        <f>UPPER(IF($U790="","",IF(COUNTIF($AE$34:$AE789,$U790)&lt;1,$U790,"")))</f>
        <v/>
      </c>
      <c r="AF790" s="133" t="str">
        <f t="shared" si="203"/>
        <v/>
      </c>
      <c r="AG790" s="6"/>
      <c r="AH790" s="263" t="str">
        <f t="shared" si="204"/>
        <v/>
      </c>
      <c r="AI790" s="262"/>
      <c r="AJ790" s="260"/>
      <c r="AK790" s="185"/>
      <c r="AN790" s="228"/>
      <c r="AQ790" s="132" t="str">
        <f t="shared" si="205"/>
        <v/>
      </c>
    </row>
    <row r="791" spans="1:43">
      <c r="A791" s="146"/>
      <c r="B791" s="258" t="str">
        <f t="shared" si="199"/>
        <v/>
      </c>
      <c r="C791" s="259"/>
      <c r="D791" s="185">
        <v>757</v>
      </c>
      <c r="E791" s="185" t="str">
        <f t="shared" si="200"/>
        <v/>
      </c>
      <c r="F791" s="6"/>
      <c r="G791" s="6"/>
      <c r="H791" s="6"/>
      <c r="I791" s="6"/>
      <c r="J791" s="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185" t="str">
        <f t="shared" si="206"/>
        <v/>
      </c>
      <c r="W791" s="8"/>
      <c r="X791" s="6"/>
      <c r="Y791" s="336"/>
      <c r="Z791" s="6"/>
      <c r="AA791" s="6"/>
      <c r="AB791" s="6"/>
      <c r="AC791" s="261" t="str">
        <f t="shared" si="201"/>
        <v/>
      </c>
      <c r="AD791" s="28" t="str">
        <f t="shared" si="202"/>
        <v/>
      </c>
      <c r="AE791" s="26" t="str">
        <f>UPPER(IF($U791="","",IF(COUNTIF($AE$34:$AE790,$U791)&lt;1,$U791,"")))</f>
        <v/>
      </c>
      <c r="AF791" s="133" t="str">
        <f t="shared" si="203"/>
        <v/>
      </c>
      <c r="AG791" s="6"/>
      <c r="AH791" s="263" t="str">
        <f t="shared" si="204"/>
        <v/>
      </c>
      <c r="AI791" s="262"/>
      <c r="AJ791" s="260"/>
      <c r="AK791" s="185"/>
      <c r="AN791" s="228"/>
      <c r="AQ791" s="132" t="str">
        <f t="shared" si="205"/>
        <v/>
      </c>
    </row>
    <row r="792" spans="1:43">
      <c r="A792" s="146"/>
      <c r="B792" s="258" t="str">
        <f t="shared" si="199"/>
        <v/>
      </c>
      <c r="C792" s="259"/>
      <c r="D792" s="185">
        <v>758</v>
      </c>
      <c r="E792" s="185" t="str">
        <f t="shared" si="200"/>
        <v/>
      </c>
      <c r="F792" s="6"/>
      <c r="G792" s="6"/>
      <c r="H792" s="6"/>
      <c r="I792" s="6"/>
      <c r="J792" s="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185" t="str">
        <f t="shared" si="206"/>
        <v/>
      </c>
      <c r="W792" s="8"/>
      <c r="X792" s="6"/>
      <c r="Y792" s="336"/>
      <c r="Z792" s="6"/>
      <c r="AA792" s="6"/>
      <c r="AB792" s="6"/>
      <c r="AC792" s="261" t="str">
        <f t="shared" si="201"/>
        <v/>
      </c>
      <c r="AD792" s="28" t="str">
        <f t="shared" si="202"/>
        <v/>
      </c>
      <c r="AE792" s="26" t="str">
        <f>UPPER(IF($U792="","",IF(COUNTIF($AE$34:$AE791,$U792)&lt;1,$U792,"")))</f>
        <v/>
      </c>
      <c r="AF792" s="133" t="str">
        <f t="shared" si="203"/>
        <v/>
      </c>
      <c r="AG792" s="6"/>
      <c r="AH792" s="263" t="str">
        <f t="shared" si="204"/>
        <v/>
      </c>
      <c r="AI792" s="262"/>
      <c r="AJ792" s="260"/>
      <c r="AK792" s="185"/>
      <c r="AN792" s="228"/>
      <c r="AQ792" s="132" t="str">
        <f t="shared" si="205"/>
        <v/>
      </c>
    </row>
    <row r="793" spans="1:43">
      <c r="A793" s="146"/>
      <c r="B793" s="258" t="str">
        <f t="shared" si="199"/>
        <v/>
      </c>
      <c r="C793" s="259"/>
      <c r="D793" s="185">
        <v>759</v>
      </c>
      <c r="E793" s="185" t="str">
        <f t="shared" si="200"/>
        <v/>
      </c>
      <c r="F793" s="6"/>
      <c r="G793" s="6"/>
      <c r="H793" s="6"/>
      <c r="I793" s="6"/>
      <c r="J793" s="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185" t="str">
        <f t="shared" si="206"/>
        <v/>
      </c>
      <c r="W793" s="8"/>
      <c r="X793" s="6"/>
      <c r="Y793" s="336"/>
      <c r="Z793" s="6"/>
      <c r="AA793" s="6"/>
      <c r="AB793" s="6"/>
      <c r="AC793" s="261" t="str">
        <f t="shared" si="201"/>
        <v/>
      </c>
      <c r="AD793" s="28" t="str">
        <f t="shared" si="202"/>
        <v/>
      </c>
      <c r="AE793" s="26" t="str">
        <f>UPPER(IF($U793="","",IF(COUNTIF($AE$34:$AE792,$U793)&lt;1,$U793,"")))</f>
        <v/>
      </c>
      <c r="AF793" s="133" t="str">
        <f t="shared" si="203"/>
        <v/>
      </c>
      <c r="AG793" s="6"/>
      <c r="AH793" s="263" t="str">
        <f t="shared" si="204"/>
        <v/>
      </c>
      <c r="AI793" s="262"/>
      <c r="AJ793" s="260"/>
      <c r="AK793" s="185"/>
      <c r="AN793" s="228"/>
      <c r="AQ793" s="132" t="str">
        <f t="shared" si="205"/>
        <v/>
      </c>
    </row>
    <row r="794" spans="1:43">
      <c r="A794" s="146"/>
      <c r="B794" s="258" t="str">
        <f t="shared" si="199"/>
        <v/>
      </c>
      <c r="C794" s="259"/>
      <c r="D794" s="185">
        <v>760</v>
      </c>
      <c r="E794" s="185" t="str">
        <f t="shared" si="200"/>
        <v/>
      </c>
      <c r="F794" s="6"/>
      <c r="G794" s="6"/>
      <c r="H794" s="6"/>
      <c r="I794" s="6"/>
      <c r="J794" s="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185" t="str">
        <f t="shared" si="206"/>
        <v/>
      </c>
      <c r="W794" s="8"/>
      <c r="X794" s="6"/>
      <c r="Y794" s="336"/>
      <c r="Z794" s="6"/>
      <c r="AA794" s="6"/>
      <c r="AB794" s="6"/>
      <c r="AC794" s="261" t="str">
        <f t="shared" si="201"/>
        <v/>
      </c>
      <c r="AD794" s="28" t="str">
        <f t="shared" si="202"/>
        <v/>
      </c>
      <c r="AE794" s="26" t="str">
        <f>UPPER(IF($U794="","",IF(COUNTIF($AE$34:$AE793,$U794)&lt;1,$U794,"")))</f>
        <v/>
      </c>
      <c r="AF794" s="133" t="str">
        <f t="shared" si="203"/>
        <v/>
      </c>
      <c r="AG794" s="6"/>
      <c r="AH794" s="263" t="str">
        <f t="shared" si="204"/>
        <v/>
      </c>
      <c r="AI794" s="262"/>
      <c r="AJ794" s="260"/>
      <c r="AK794" s="185"/>
      <c r="AN794" s="228"/>
      <c r="AQ794" s="132" t="str">
        <f t="shared" si="205"/>
        <v/>
      </c>
    </row>
    <row r="795" spans="1:43">
      <c r="A795" s="146"/>
      <c r="B795" s="258" t="str">
        <f t="shared" si="199"/>
        <v/>
      </c>
      <c r="C795" s="259"/>
      <c r="D795" s="185">
        <v>761</v>
      </c>
      <c r="E795" s="185" t="str">
        <f t="shared" si="200"/>
        <v/>
      </c>
      <c r="F795" s="6"/>
      <c r="G795" s="6"/>
      <c r="H795" s="6"/>
      <c r="I795" s="6"/>
      <c r="J795" s="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185" t="str">
        <f t="shared" si="206"/>
        <v/>
      </c>
      <c r="W795" s="8"/>
      <c r="X795" s="6"/>
      <c r="Y795" s="336"/>
      <c r="Z795" s="6"/>
      <c r="AA795" s="6"/>
      <c r="AB795" s="6"/>
      <c r="AC795" s="261" t="str">
        <f t="shared" si="201"/>
        <v/>
      </c>
      <c r="AD795" s="28" t="str">
        <f t="shared" si="202"/>
        <v/>
      </c>
      <c r="AE795" s="26" t="str">
        <f>UPPER(IF($U795="","",IF(COUNTIF($AE$34:$AE794,$U795)&lt;1,$U795,"")))</f>
        <v/>
      </c>
      <c r="AF795" s="133" t="str">
        <f t="shared" si="203"/>
        <v/>
      </c>
      <c r="AG795" s="6"/>
      <c r="AH795" s="263" t="str">
        <f t="shared" si="204"/>
        <v/>
      </c>
      <c r="AI795" s="262"/>
      <c r="AJ795" s="260"/>
      <c r="AK795" s="185"/>
      <c r="AN795" s="228"/>
      <c r="AQ795" s="132" t="str">
        <f t="shared" si="205"/>
        <v/>
      </c>
    </row>
    <row r="796" spans="1:43">
      <c r="A796" s="146"/>
      <c r="B796" s="258" t="str">
        <f t="shared" si="199"/>
        <v/>
      </c>
      <c r="C796" s="259"/>
      <c r="D796" s="185">
        <v>762</v>
      </c>
      <c r="E796" s="185" t="str">
        <f t="shared" si="200"/>
        <v/>
      </c>
      <c r="F796" s="6"/>
      <c r="G796" s="6"/>
      <c r="H796" s="6"/>
      <c r="I796" s="6"/>
      <c r="J796" s="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185" t="str">
        <f t="shared" si="206"/>
        <v/>
      </c>
      <c r="W796" s="8"/>
      <c r="X796" s="6"/>
      <c r="Y796" s="336"/>
      <c r="Z796" s="6"/>
      <c r="AA796" s="6"/>
      <c r="AB796" s="6"/>
      <c r="AC796" s="261" t="str">
        <f t="shared" si="201"/>
        <v/>
      </c>
      <c r="AD796" s="28" t="str">
        <f t="shared" si="202"/>
        <v/>
      </c>
      <c r="AE796" s="26" t="str">
        <f>UPPER(IF($U796="","",IF(COUNTIF($AE$34:$AE795,$U796)&lt;1,$U796,"")))</f>
        <v/>
      </c>
      <c r="AF796" s="133" t="str">
        <f t="shared" si="203"/>
        <v/>
      </c>
      <c r="AG796" s="6"/>
      <c r="AH796" s="263" t="str">
        <f t="shared" si="204"/>
        <v/>
      </c>
      <c r="AI796" s="262"/>
      <c r="AJ796" s="260"/>
      <c r="AK796" s="185"/>
      <c r="AN796" s="228"/>
      <c r="AQ796" s="132" t="str">
        <f t="shared" si="205"/>
        <v/>
      </c>
    </row>
    <row r="797" spans="1:43">
      <c r="A797" s="146"/>
      <c r="B797" s="258" t="str">
        <f t="shared" si="199"/>
        <v/>
      </c>
      <c r="C797" s="259"/>
      <c r="D797" s="185">
        <v>763</v>
      </c>
      <c r="E797" s="185" t="str">
        <f t="shared" si="200"/>
        <v/>
      </c>
      <c r="F797" s="6"/>
      <c r="G797" s="6"/>
      <c r="H797" s="6"/>
      <c r="I797" s="6"/>
      <c r="J797" s="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185" t="str">
        <f t="shared" si="206"/>
        <v/>
      </c>
      <c r="W797" s="8"/>
      <c r="X797" s="6"/>
      <c r="Y797" s="336"/>
      <c r="Z797" s="6"/>
      <c r="AA797" s="6"/>
      <c r="AB797" s="6"/>
      <c r="AC797" s="261" t="str">
        <f t="shared" si="201"/>
        <v/>
      </c>
      <c r="AD797" s="28" t="str">
        <f t="shared" si="202"/>
        <v/>
      </c>
      <c r="AE797" s="26" t="str">
        <f>UPPER(IF($U797="","",IF(COUNTIF($AE$34:$AE796,$U797)&lt;1,$U797,"")))</f>
        <v/>
      </c>
      <c r="AF797" s="133" t="str">
        <f t="shared" si="203"/>
        <v/>
      </c>
      <c r="AG797" s="6"/>
      <c r="AH797" s="263" t="str">
        <f t="shared" si="204"/>
        <v/>
      </c>
      <c r="AI797" s="262"/>
      <c r="AJ797" s="260"/>
      <c r="AK797" s="185"/>
      <c r="AN797" s="228"/>
      <c r="AQ797" s="132" t="str">
        <f t="shared" si="205"/>
        <v/>
      </c>
    </row>
    <row r="798" spans="1:43">
      <c r="A798" s="146"/>
      <c r="B798" s="258" t="str">
        <f t="shared" si="199"/>
        <v/>
      </c>
      <c r="C798" s="259"/>
      <c r="D798" s="185">
        <v>764</v>
      </c>
      <c r="E798" s="185" t="str">
        <f t="shared" si="200"/>
        <v/>
      </c>
      <c r="F798" s="6"/>
      <c r="G798" s="6"/>
      <c r="H798" s="6"/>
      <c r="I798" s="6"/>
      <c r="J798" s="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185" t="str">
        <f t="shared" si="206"/>
        <v/>
      </c>
      <c r="W798" s="8"/>
      <c r="X798" s="6"/>
      <c r="Y798" s="336"/>
      <c r="Z798" s="6"/>
      <c r="AA798" s="6"/>
      <c r="AB798" s="6"/>
      <c r="AC798" s="261" t="str">
        <f t="shared" si="201"/>
        <v/>
      </c>
      <c r="AD798" s="28" t="str">
        <f t="shared" si="202"/>
        <v/>
      </c>
      <c r="AE798" s="26" t="str">
        <f>UPPER(IF($U798="","",IF(COUNTIF($AE$34:$AE797,$U798)&lt;1,$U798,"")))</f>
        <v/>
      </c>
      <c r="AF798" s="133" t="str">
        <f t="shared" si="203"/>
        <v/>
      </c>
      <c r="AG798" s="6"/>
      <c r="AH798" s="263" t="str">
        <f t="shared" si="204"/>
        <v/>
      </c>
      <c r="AI798" s="262"/>
      <c r="AJ798" s="260"/>
      <c r="AK798" s="185"/>
      <c r="AN798" s="228"/>
      <c r="AQ798" s="132" t="str">
        <f t="shared" si="205"/>
        <v/>
      </c>
    </row>
    <row r="799" spans="1:43">
      <c r="A799" s="146"/>
      <c r="B799" s="258" t="str">
        <f t="shared" si="199"/>
        <v/>
      </c>
      <c r="C799" s="259"/>
      <c r="D799" s="185">
        <v>765</v>
      </c>
      <c r="E799" s="185" t="str">
        <f t="shared" si="200"/>
        <v/>
      </c>
      <c r="F799" s="6"/>
      <c r="G799" s="6"/>
      <c r="H799" s="6"/>
      <c r="I799" s="6"/>
      <c r="J799" s="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185" t="str">
        <f t="shared" si="206"/>
        <v/>
      </c>
      <c r="W799" s="8"/>
      <c r="X799" s="6"/>
      <c r="Y799" s="336"/>
      <c r="Z799" s="6"/>
      <c r="AA799" s="6"/>
      <c r="AB799" s="6"/>
      <c r="AC799" s="261" t="str">
        <f t="shared" si="201"/>
        <v/>
      </c>
      <c r="AD799" s="28" t="str">
        <f t="shared" si="202"/>
        <v/>
      </c>
      <c r="AE799" s="26" t="str">
        <f>UPPER(IF($U799="","",IF(COUNTIF($AE$34:$AE798,$U799)&lt;1,$U799,"")))</f>
        <v/>
      </c>
      <c r="AF799" s="133" t="str">
        <f t="shared" si="203"/>
        <v/>
      </c>
      <c r="AG799" s="6"/>
      <c r="AH799" s="263" t="str">
        <f t="shared" si="204"/>
        <v/>
      </c>
      <c r="AI799" s="262"/>
      <c r="AJ799" s="260"/>
      <c r="AK799" s="185"/>
      <c r="AN799" s="228"/>
      <c r="AQ799" s="132" t="str">
        <f t="shared" si="205"/>
        <v/>
      </c>
    </row>
    <row r="800" spans="1:43">
      <c r="A800" s="146"/>
      <c r="B800" s="258" t="str">
        <f t="shared" si="199"/>
        <v/>
      </c>
      <c r="C800" s="259"/>
      <c r="D800" s="185">
        <v>766</v>
      </c>
      <c r="E800" s="185" t="str">
        <f t="shared" si="200"/>
        <v/>
      </c>
      <c r="F800" s="6"/>
      <c r="G800" s="6"/>
      <c r="H800" s="6"/>
      <c r="I800" s="6"/>
      <c r="J800" s="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185" t="str">
        <f t="shared" si="206"/>
        <v/>
      </c>
      <c r="W800" s="8"/>
      <c r="X800" s="6"/>
      <c r="Y800" s="336"/>
      <c r="Z800" s="6"/>
      <c r="AA800" s="6"/>
      <c r="AB800" s="6"/>
      <c r="AC800" s="261" t="str">
        <f t="shared" si="201"/>
        <v/>
      </c>
      <c r="AD800" s="28" t="str">
        <f t="shared" si="202"/>
        <v/>
      </c>
      <c r="AE800" s="26" t="str">
        <f>UPPER(IF($U800="","",IF(COUNTIF($AE$34:$AE799,$U800)&lt;1,$U800,"")))</f>
        <v/>
      </c>
      <c r="AF800" s="133" t="str">
        <f t="shared" si="203"/>
        <v/>
      </c>
      <c r="AG800" s="6"/>
      <c r="AH800" s="263" t="str">
        <f t="shared" si="204"/>
        <v/>
      </c>
      <c r="AI800" s="262"/>
      <c r="AJ800" s="260"/>
      <c r="AK800" s="185"/>
      <c r="AN800" s="228"/>
      <c r="AQ800" s="132" t="str">
        <f t="shared" si="205"/>
        <v/>
      </c>
    </row>
    <row r="801" spans="1:43">
      <c r="A801" s="146"/>
      <c r="B801" s="258" t="str">
        <f t="shared" si="199"/>
        <v/>
      </c>
      <c r="C801" s="259"/>
      <c r="D801" s="185">
        <v>767</v>
      </c>
      <c r="E801" s="185" t="str">
        <f t="shared" si="200"/>
        <v/>
      </c>
      <c r="F801" s="6"/>
      <c r="G801" s="6"/>
      <c r="H801" s="6"/>
      <c r="I801" s="6"/>
      <c r="J801" s="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185" t="str">
        <f t="shared" si="206"/>
        <v/>
      </c>
      <c r="W801" s="8"/>
      <c r="X801" s="6"/>
      <c r="Y801" s="336"/>
      <c r="Z801" s="6"/>
      <c r="AA801" s="6"/>
      <c r="AB801" s="6"/>
      <c r="AC801" s="261" t="str">
        <f t="shared" si="201"/>
        <v/>
      </c>
      <c r="AD801" s="28" t="str">
        <f t="shared" si="202"/>
        <v/>
      </c>
      <c r="AE801" s="26" t="str">
        <f>UPPER(IF($U801="","",IF(COUNTIF($AE$34:$AE800,$U801)&lt;1,$U801,"")))</f>
        <v/>
      </c>
      <c r="AF801" s="133" t="str">
        <f t="shared" si="203"/>
        <v/>
      </c>
      <c r="AG801" s="6"/>
      <c r="AH801" s="263" t="str">
        <f t="shared" si="204"/>
        <v/>
      </c>
      <c r="AI801" s="262"/>
      <c r="AJ801" s="260"/>
      <c r="AK801" s="185"/>
      <c r="AN801" s="228"/>
      <c r="AQ801" s="132" t="str">
        <f t="shared" si="205"/>
        <v/>
      </c>
    </row>
    <row r="802" spans="1:43">
      <c r="A802" s="146"/>
      <c r="B802" s="258" t="str">
        <f t="shared" si="199"/>
        <v/>
      </c>
      <c r="C802" s="259"/>
      <c r="D802" s="185">
        <v>768</v>
      </c>
      <c r="E802" s="185" t="str">
        <f t="shared" si="200"/>
        <v/>
      </c>
      <c r="F802" s="6"/>
      <c r="G802" s="6"/>
      <c r="H802" s="6"/>
      <c r="I802" s="6"/>
      <c r="J802" s="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185" t="str">
        <f t="shared" si="206"/>
        <v/>
      </c>
      <c r="W802" s="8"/>
      <c r="X802" s="6"/>
      <c r="Y802" s="336"/>
      <c r="Z802" s="6"/>
      <c r="AA802" s="6"/>
      <c r="AB802" s="6"/>
      <c r="AC802" s="261" t="str">
        <f t="shared" si="201"/>
        <v/>
      </c>
      <c r="AD802" s="28" t="str">
        <f t="shared" si="202"/>
        <v/>
      </c>
      <c r="AE802" s="26" t="str">
        <f>UPPER(IF($U802="","",IF(COUNTIF($AE$34:$AE801,$U802)&lt;1,$U802,"")))</f>
        <v/>
      </c>
      <c r="AF802" s="133" t="str">
        <f t="shared" si="203"/>
        <v/>
      </c>
      <c r="AG802" s="6"/>
      <c r="AH802" s="263" t="str">
        <f t="shared" si="204"/>
        <v/>
      </c>
      <c r="AI802" s="262"/>
      <c r="AJ802" s="260"/>
      <c r="AK802" s="185"/>
      <c r="AN802" s="228"/>
      <c r="AQ802" s="132" t="str">
        <f t="shared" si="205"/>
        <v/>
      </c>
    </row>
    <row r="803" spans="1:43">
      <c r="A803" s="146"/>
      <c r="B803" s="258" t="str">
        <f t="shared" ref="B803:B866" si="207">IF(G803="","",IF(C803="","X",A803&amp;TEXT(C803,"000")))</f>
        <v/>
      </c>
      <c r="C803" s="259"/>
      <c r="D803" s="185">
        <v>769</v>
      </c>
      <c r="E803" s="185" t="str">
        <f t="shared" ref="E803:E866" si="208">IF($H803="M",VLOOKUP($I803,$D$4:$F$9,2,0),IF(H803="F",VLOOKUP($I803,$D$4:$F$9,3,0),IF($H803="","")))</f>
        <v/>
      </c>
      <c r="F803" s="6"/>
      <c r="G803" s="6"/>
      <c r="H803" s="6"/>
      <c r="I803" s="6"/>
      <c r="J803" s="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185" t="str">
        <f t="shared" si="206"/>
        <v/>
      </c>
      <c r="W803" s="8"/>
      <c r="X803" s="6"/>
      <c r="Y803" s="336"/>
      <c r="Z803" s="6"/>
      <c r="AA803" s="6"/>
      <c r="AB803" s="6"/>
      <c r="AC803" s="261" t="str">
        <f t="shared" ref="AC803:AC866" si="209">IF(I803="","",IF(COUNTA(K803:S803)&gt;3,"限報三項個人項目",IF(COUNTA(K803:S803)=0,"最少填報一個人項目",IF(COUNTA(X803)=1,COUNTA(K803:S803)*($AC$31+$AC$32)+$AC$30,IF(COUNTA(X803)=0,COUNTA(K803:S803)*$AC$31+$AC$30,"Error")))))</f>
        <v/>
      </c>
      <c r="AD803" s="28" t="str">
        <f t="shared" ref="AD803:AD866" si="210">IF(AE803="","",$AD$31)</f>
        <v/>
      </c>
      <c r="AE803" s="26" t="str">
        <f>UPPER(IF($U803="","",IF(COUNTIF($AE$34:$AE802,$U803)&lt;1,$U803,"")))</f>
        <v/>
      </c>
      <c r="AF803" s="133" t="str">
        <f t="shared" ref="AF803:AF866" si="211">IF(E803="","",IF(W803="",SUM(AC803:AD803)+AG803,SUM(AC803:AD803)+AG803+$W$34))</f>
        <v/>
      </c>
      <c r="AG803" s="6"/>
      <c r="AH803" s="263" t="str">
        <f t="shared" ref="AH803:AH866" si="212">AF803</f>
        <v/>
      </c>
      <c r="AI803" s="262"/>
      <c r="AJ803" s="260"/>
      <c r="AK803" s="185"/>
      <c r="AN803" s="228"/>
      <c r="AQ803" s="132" t="str">
        <f t="shared" si="205"/>
        <v/>
      </c>
    </row>
    <row r="804" spans="1:43">
      <c r="A804" s="146"/>
      <c r="B804" s="258" t="str">
        <f t="shared" si="207"/>
        <v/>
      </c>
      <c r="C804" s="259"/>
      <c r="D804" s="185">
        <v>770</v>
      </c>
      <c r="E804" s="185" t="str">
        <f t="shared" si="208"/>
        <v/>
      </c>
      <c r="F804" s="6"/>
      <c r="G804" s="6"/>
      <c r="H804" s="6"/>
      <c r="I804" s="6"/>
      <c r="J804" s="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185" t="str">
        <f t="shared" si="206"/>
        <v/>
      </c>
      <c r="W804" s="8"/>
      <c r="X804" s="6"/>
      <c r="Y804" s="336"/>
      <c r="Z804" s="6"/>
      <c r="AA804" s="6"/>
      <c r="AB804" s="6"/>
      <c r="AC804" s="261" t="str">
        <f t="shared" si="209"/>
        <v/>
      </c>
      <c r="AD804" s="28" t="str">
        <f t="shared" si="210"/>
        <v/>
      </c>
      <c r="AE804" s="26" t="str">
        <f>UPPER(IF($U804="","",IF(COUNTIF($AE$34:$AE803,$U804)&lt;1,$U804,"")))</f>
        <v/>
      </c>
      <c r="AF804" s="133" t="str">
        <f t="shared" si="211"/>
        <v/>
      </c>
      <c r="AG804" s="6"/>
      <c r="AH804" s="263" t="str">
        <f t="shared" si="212"/>
        <v/>
      </c>
      <c r="AI804" s="262"/>
      <c r="AJ804" s="260"/>
      <c r="AK804" s="185"/>
      <c r="AN804" s="228"/>
      <c r="AQ804" s="132" t="str">
        <f t="shared" si="205"/>
        <v/>
      </c>
    </row>
    <row r="805" spans="1:43">
      <c r="A805" s="146"/>
      <c r="B805" s="258" t="str">
        <f t="shared" si="207"/>
        <v/>
      </c>
      <c r="C805" s="259"/>
      <c r="D805" s="185">
        <v>771</v>
      </c>
      <c r="E805" s="185" t="str">
        <f t="shared" si="208"/>
        <v/>
      </c>
      <c r="F805" s="6"/>
      <c r="G805" s="6"/>
      <c r="H805" s="6"/>
      <c r="I805" s="6"/>
      <c r="J805" s="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185" t="str">
        <f t="shared" si="206"/>
        <v/>
      </c>
      <c r="W805" s="8"/>
      <c r="X805" s="6"/>
      <c r="Y805" s="336"/>
      <c r="Z805" s="6"/>
      <c r="AA805" s="6"/>
      <c r="AB805" s="6"/>
      <c r="AC805" s="261" t="str">
        <f t="shared" si="209"/>
        <v/>
      </c>
      <c r="AD805" s="28" t="str">
        <f t="shared" si="210"/>
        <v/>
      </c>
      <c r="AE805" s="26" t="str">
        <f>UPPER(IF($U805="","",IF(COUNTIF($AE$34:$AE804,$U805)&lt;1,$U805,"")))</f>
        <v/>
      </c>
      <c r="AF805" s="133" t="str">
        <f t="shared" si="211"/>
        <v/>
      </c>
      <c r="AG805" s="6"/>
      <c r="AH805" s="263" t="str">
        <f t="shared" si="212"/>
        <v/>
      </c>
      <c r="AI805" s="262"/>
      <c r="AJ805" s="260"/>
      <c r="AK805" s="185"/>
      <c r="AN805" s="228"/>
      <c r="AQ805" s="132" t="str">
        <f t="shared" si="205"/>
        <v/>
      </c>
    </row>
    <row r="806" spans="1:43">
      <c r="A806" s="146"/>
      <c r="B806" s="258" t="str">
        <f t="shared" si="207"/>
        <v/>
      </c>
      <c r="C806" s="259"/>
      <c r="D806" s="185">
        <v>772</v>
      </c>
      <c r="E806" s="185" t="str">
        <f t="shared" si="208"/>
        <v/>
      </c>
      <c r="F806" s="6"/>
      <c r="G806" s="6"/>
      <c r="H806" s="6"/>
      <c r="I806" s="6"/>
      <c r="J806" s="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185" t="str">
        <f t="shared" si="206"/>
        <v/>
      </c>
      <c r="W806" s="8"/>
      <c r="X806" s="6"/>
      <c r="Y806" s="336"/>
      <c r="Z806" s="6"/>
      <c r="AA806" s="6"/>
      <c r="AB806" s="6"/>
      <c r="AC806" s="261" t="str">
        <f t="shared" si="209"/>
        <v/>
      </c>
      <c r="AD806" s="28" t="str">
        <f t="shared" si="210"/>
        <v/>
      </c>
      <c r="AE806" s="26" t="str">
        <f>UPPER(IF($U806="","",IF(COUNTIF($AE$34:$AE805,$U806)&lt;1,$U806,"")))</f>
        <v/>
      </c>
      <c r="AF806" s="133" t="str">
        <f t="shared" si="211"/>
        <v/>
      </c>
      <c r="AG806" s="6"/>
      <c r="AH806" s="263" t="str">
        <f t="shared" si="212"/>
        <v/>
      </c>
      <c r="AI806" s="262"/>
      <c r="AJ806" s="260"/>
      <c r="AK806" s="185"/>
      <c r="AN806" s="228"/>
      <c r="AQ806" s="132" t="str">
        <f t="shared" si="205"/>
        <v/>
      </c>
    </row>
    <row r="807" spans="1:43">
      <c r="A807" s="146"/>
      <c r="B807" s="258" t="str">
        <f t="shared" si="207"/>
        <v/>
      </c>
      <c r="C807" s="259"/>
      <c r="D807" s="185">
        <v>773</v>
      </c>
      <c r="E807" s="185" t="str">
        <f t="shared" si="208"/>
        <v/>
      </c>
      <c r="F807" s="6"/>
      <c r="G807" s="6"/>
      <c r="H807" s="6"/>
      <c r="I807" s="6"/>
      <c r="J807" s="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185" t="str">
        <f t="shared" si="206"/>
        <v/>
      </c>
      <c r="W807" s="8"/>
      <c r="X807" s="6"/>
      <c r="Y807" s="336"/>
      <c r="Z807" s="6"/>
      <c r="AA807" s="6"/>
      <c r="AB807" s="6"/>
      <c r="AC807" s="261" t="str">
        <f t="shared" si="209"/>
        <v/>
      </c>
      <c r="AD807" s="28" t="str">
        <f t="shared" si="210"/>
        <v/>
      </c>
      <c r="AE807" s="26" t="str">
        <f>UPPER(IF($U807="","",IF(COUNTIF($AE$34:$AE806,$U807)&lt;1,$U807,"")))</f>
        <v/>
      </c>
      <c r="AF807" s="133" t="str">
        <f t="shared" si="211"/>
        <v/>
      </c>
      <c r="AG807" s="6"/>
      <c r="AH807" s="263" t="str">
        <f t="shared" si="212"/>
        <v/>
      </c>
      <c r="AI807" s="262"/>
      <c r="AJ807" s="260"/>
      <c r="AK807" s="185"/>
      <c r="AN807" s="228"/>
      <c r="AQ807" s="132" t="str">
        <f t="shared" si="205"/>
        <v/>
      </c>
    </row>
    <row r="808" spans="1:43">
      <c r="A808" s="146"/>
      <c r="B808" s="258" t="str">
        <f t="shared" si="207"/>
        <v/>
      </c>
      <c r="C808" s="259"/>
      <c r="D808" s="185">
        <v>774</v>
      </c>
      <c r="E808" s="185" t="str">
        <f t="shared" si="208"/>
        <v/>
      </c>
      <c r="F808" s="6"/>
      <c r="G808" s="6"/>
      <c r="H808" s="6"/>
      <c r="I808" s="6"/>
      <c r="J808" s="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185" t="str">
        <f t="shared" si="206"/>
        <v/>
      </c>
      <c r="W808" s="8"/>
      <c r="X808" s="6"/>
      <c r="Y808" s="336"/>
      <c r="Z808" s="6"/>
      <c r="AA808" s="6"/>
      <c r="AB808" s="6"/>
      <c r="AC808" s="261" t="str">
        <f t="shared" si="209"/>
        <v/>
      </c>
      <c r="AD808" s="28" t="str">
        <f t="shared" si="210"/>
        <v/>
      </c>
      <c r="AE808" s="26" t="str">
        <f>UPPER(IF($U808="","",IF(COUNTIF($AE$34:$AE807,$U808)&lt;1,$U808,"")))</f>
        <v/>
      </c>
      <c r="AF808" s="133" t="str">
        <f t="shared" si="211"/>
        <v/>
      </c>
      <c r="AG808" s="6"/>
      <c r="AH808" s="263" t="str">
        <f t="shared" si="212"/>
        <v/>
      </c>
      <c r="AI808" s="262"/>
      <c r="AJ808" s="260"/>
      <c r="AK808" s="185"/>
      <c r="AN808" s="228"/>
      <c r="AQ808" s="132" t="str">
        <f t="shared" si="205"/>
        <v/>
      </c>
    </row>
    <row r="809" spans="1:43">
      <c r="A809" s="146"/>
      <c r="B809" s="258" t="str">
        <f t="shared" si="207"/>
        <v/>
      </c>
      <c r="C809" s="259"/>
      <c r="D809" s="185">
        <v>775</v>
      </c>
      <c r="E809" s="185" t="str">
        <f t="shared" si="208"/>
        <v/>
      </c>
      <c r="F809" s="6"/>
      <c r="G809" s="6"/>
      <c r="H809" s="6"/>
      <c r="I809" s="6"/>
      <c r="J809" s="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185" t="str">
        <f t="shared" si="206"/>
        <v/>
      </c>
      <c r="W809" s="8"/>
      <c r="X809" s="6"/>
      <c r="Y809" s="336"/>
      <c r="Z809" s="6"/>
      <c r="AA809" s="6"/>
      <c r="AB809" s="6"/>
      <c r="AC809" s="261" t="str">
        <f t="shared" si="209"/>
        <v/>
      </c>
      <c r="AD809" s="28" t="str">
        <f t="shared" si="210"/>
        <v/>
      </c>
      <c r="AE809" s="26" t="str">
        <f>UPPER(IF($U809="","",IF(COUNTIF($AE$34:$AE808,$U809)&lt;1,$U809,"")))</f>
        <v/>
      </c>
      <c r="AF809" s="133" t="str">
        <f t="shared" si="211"/>
        <v/>
      </c>
      <c r="AG809" s="6"/>
      <c r="AH809" s="263" t="str">
        <f t="shared" si="212"/>
        <v/>
      </c>
      <c r="AI809" s="262"/>
      <c r="AJ809" s="260"/>
      <c r="AK809" s="185"/>
      <c r="AN809" s="228"/>
      <c r="AQ809" s="132" t="str">
        <f t="shared" si="205"/>
        <v/>
      </c>
    </row>
    <row r="810" spans="1:43">
      <c r="A810" s="146"/>
      <c r="B810" s="258" t="str">
        <f t="shared" si="207"/>
        <v/>
      </c>
      <c r="C810" s="259"/>
      <c r="D810" s="185">
        <v>776</v>
      </c>
      <c r="E810" s="185" t="str">
        <f t="shared" si="208"/>
        <v/>
      </c>
      <c r="F810" s="6"/>
      <c r="G810" s="6"/>
      <c r="H810" s="6"/>
      <c r="I810" s="6"/>
      <c r="J810" s="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185" t="str">
        <f t="shared" si="206"/>
        <v/>
      </c>
      <c r="W810" s="8"/>
      <c r="X810" s="6"/>
      <c r="Y810" s="336"/>
      <c r="Z810" s="6"/>
      <c r="AA810" s="6"/>
      <c r="AB810" s="6"/>
      <c r="AC810" s="261" t="str">
        <f t="shared" si="209"/>
        <v/>
      </c>
      <c r="AD810" s="28" t="str">
        <f t="shared" si="210"/>
        <v/>
      </c>
      <c r="AE810" s="26" t="str">
        <f>UPPER(IF($U810="","",IF(COUNTIF($AE$34:$AE809,$U810)&lt;1,$U810,"")))</f>
        <v/>
      </c>
      <c r="AF810" s="133" t="str">
        <f t="shared" si="211"/>
        <v/>
      </c>
      <c r="AG810" s="6"/>
      <c r="AH810" s="263" t="str">
        <f t="shared" si="212"/>
        <v/>
      </c>
      <c r="AI810" s="262"/>
      <c r="AJ810" s="260"/>
      <c r="AK810" s="185"/>
      <c r="AN810" s="228"/>
      <c r="AQ810" s="132" t="str">
        <f t="shared" si="205"/>
        <v/>
      </c>
    </row>
    <row r="811" spans="1:43">
      <c r="A811" s="146"/>
      <c r="B811" s="258" t="str">
        <f t="shared" si="207"/>
        <v/>
      </c>
      <c r="C811" s="259"/>
      <c r="D811" s="185">
        <v>777</v>
      </c>
      <c r="E811" s="185" t="str">
        <f t="shared" si="208"/>
        <v/>
      </c>
      <c r="F811" s="6"/>
      <c r="G811" s="6"/>
      <c r="H811" s="6"/>
      <c r="I811" s="6"/>
      <c r="J811" s="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185" t="str">
        <f t="shared" si="206"/>
        <v/>
      </c>
      <c r="W811" s="8"/>
      <c r="X811" s="6"/>
      <c r="Y811" s="336"/>
      <c r="Z811" s="6"/>
      <c r="AA811" s="6"/>
      <c r="AB811" s="6"/>
      <c r="AC811" s="261" t="str">
        <f t="shared" si="209"/>
        <v/>
      </c>
      <c r="AD811" s="28" t="str">
        <f t="shared" si="210"/>
        <v/>
      </c>
      <c r="AE811" s="26" t="str">
        <f>UPPER(IF($U811="","",IF(COUNTIF($AE$34:$AE810,$U811)&lt;1,$U811,"")))</f>
        <v/>
      </c>
      <c r="AF811" s="133" t="str">
        <f t="shared" si="211"/>
        <v/>
      </c>
      <c r="AG811" s="6"/>
      <c r="AH811" s="263" t="str">
        <f t="shared" si="212"/>
        <v/>
      </c>
      <c r="AI811" s="262"/>
      <c r="AJ811" s="260"/>
      <c r="AK811" s="185"/>
      <c r="AN811" s="228"/>
      <c r="AQ811" s="132" t="str">
        <f t="shared" si="205"/>
        <v/>
      </c>
    </row>
    <row r="812" spans="1:43">
      <c r="A812" s="146"/>
      <c r="B812" s="258" t="str">
        <f t="shared" si="207"/>
        <v/>
      </c>
      <c r="C812" s="259"/>
      <c r="D812" s="185">
        <v>778</v>
      </c>
      <c r="E812" s="185" t="str">
        <f t="shared" si="208"/>
        <v/>
      </c>
      <c r="F812" s="6"/>
      <c r="G812" s="6"/>
      <c r="H812" s="6"/>
      <c r="I812" s="6"/>
      <c r="J812" s="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185" t="str">
        <f t="shared" si="206"/>
        <v/>
      </c>
      <c r="W812" s="8"/>
      <c r="X812" s="6"/>
      <c r="Y812" s="336"/>
      <c r="Z812" s="6"/>
      <c r="AA812" s="6"/>
      <c r="AB812" s="6"/>
      <c r="AC812" s="261" t="str">
        <f t="shared" si="209"/>
        <v/>
      </c>
      <c r="AD812" s="28" t="str">
        <f t="shared" si="210"/>
        <v/>
      </c>
      <c r="AE812" s="26" t="str">
        <f>UPPER(IF($U812="","",IF(COUNTIF($AE$34:$AE811,$U812)&lt;1,$U812,"")))</f>
        <v/>
      </c>
      <c r="AF812" s="133" t="str">
        <f t="shared" si="211"/>
        <v/>
      </c>
      <c r="AG812" s="6"/>
      <c r="AH812" s="263" t="str">
        <f t="shared" si="212"/>
        <v/>
      </c>
      <c r="AI812" s="262"/>
      <c r="AJ812" s="260"/>
      <c r="AK812" s="185"/>
      <c r="AN812" s="228"/>
      <c r="AQ812" s="132" t="str">
        <f t="shared" si="205"/>
        <v/>
      </c>
    </row>
    <row r="813" spans="1:43">
      <c r="A813" s="146"/>
      <c r="B813" s="258" t="str">
        <f t="shared" si="207"/>
        <v/>
      </c>
      <c r="C813" s="259"/>
      <c r="D813" s="185">
        <v>779</v>
      </c>
      <c r="E813" s="185" t="str">
        <f t="shared" si="208"/>
        <v/>
      </c>
      <c r="F813" s="6"/>
      <c r="G813" s="6"/>
      <c r="H813" s="6"/>
      <c r="I813" s="6"/>
      <c r="J813" s="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185" t="str">
        <f t="shared" si="206"/>
        <v/>
      </c>
      <c r="W813" s="8"/>
      <c r="X813" s="6"/>
      <c r="Y813" s="336"/>
      <c r="Z813" s="6"/>
      <c r="AA813" s="6"/>
      <c r="AB813" s="6"/>
      <c r="AC813" s="261" t="str">
        <f t="shared" si="209"/>
        <v/>
      </c>
      <c r="AD813" s="28" t="str">
        <f t="shared" si="210"/>
        <v/>
      </c>
      <c r="AE813" s="26" t="str">
        <f>UPPER(IF($U813="","",IF(COUNTIF($AE$34:$AE812,$U813)&lt;1,$U813,"")))</f>
        <v/>
      </c>
      <c r="AF813" s="133" t="str">
        <f t="shared" si="211"/>
        <v/>
      </c>
      <c r="AG813" s="6"/>
      <c r="AH813" s="263" t="str">
        <f t="shared" si="212"/>
        <v/>
      </c>
      <c r="AI813" s="262"/>
      <c r="AJ813" s="260"/>
      <c r="AK813" s="185"/>
      <c r="AN813" s="228"/>
      <c r="AQ813" s="132" t="str">
        <f t="shared" si="205"/>
        <v/>
      </c>
    </row>
    <row r="814" spans="1:43">
      <c r="A814" s="146"/>
      <c r="B814" s="258" t="str">
        <f t="shared" si="207"/>
        <v/>
      </c>
      <c r="C814" s="259"/>
      <c r="D814" s="185">
        <v>780</v>
      </c>
      <c r="E814" s="185" t="str">
        <f t="shared" si="208"/>
        <v/>
      </c>
      <c r="F814" s="6"/>
      <c r="G814" s="6"/>
      <c r="H814" s="6"/>
      <c r="I814" s="6"/>
      <c r="J814" s="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185" t="str">
        <f t="shared" si="206"/>
        <v/>
      </c>
      <c r="W814" s="8"/>
      <c r="X814" s="6"/>
      <c r="Y814" s="336"/>
      <c r="Z814" s="6"/>
      <c r="AA814" s="6"/>
      <c r="AB814" s="6"/>
      <c r="AC814" s="261" t="str">
        <f t="shared" si="209"/>
        <v/>
      </c>
      <c r="AD814" s="28" t="str">
        <f t="shared" si="210"/>
        <v/>
      </c>
      <c r="AE814" s="26" t="str">
        <f>UPPER(IF($U814="","",IF(COUNTIF($AE$34:$AE813,$U814)&lt;1,$U814,"")))</f>
        <v/>
      </c>
      <c r="AF814" s="133" t="str">
        <f t="shared" si="211"/>
        <v/>
      </c>
      <c r="AG814" s="6"/>
      <c r="AH814" s="263" t="str">
        <f t="shared" si="212"/>
        <v/>
      </c>
      <c r="AI814" s="262"/>
      <c r="AJ814" s="260"/>
      <c r="AK814" s="185"/>
      <c r="AN814" s="228"/>
      <c r="AQ814" s="132" t="str">
        <f t="shared" si="205"/>
        <v/>
      </c>
    </row>
    <row r="815" spans="1:43">
      <c r="A815" s="146"/>
      <c r="B815" s="258" t="str">
        <f t="shared" si="207"/>
        <v/>
      </c>
      <c r="C815" s="259"/>
      <c r="D815" s="185">
        <v>781</v>
      </c>
      <c r="E815" s="185" t="str">
        <f t="shared" si="208"/>
        <v/>
      </c>
      <c r="F815" s="6"/>
      <c r="G815" s="6"/>
      <c r="H815" s="6"/>
      <c r="I815" s="6"/>
      <c r="J815" s="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185" t="str">
        <f t="shared" si="206"/>
        <v/>
      </c>
      <c r="W815" s="8"/>
      <c r="X815" s="6"/>
      <c r="Y815" s="336"/>
      <c r="Z815" s="6"/>
      <c r="AA815" s="6"/>
      <c r="AB815" s="6"/>
      <c r="AC815" s="261" t="str">
        <f t="shared" si="209"/>
        <v/>
      </c>
      <c r="AD815" s="28" t="str">
        <f t="shared" si="210"/>
        <v/>
      </c>
      <c r="AE815" s="26" t="str">
        <f>UPPER(IF($U815="","",IF(COUNTIF($AE$34:$AE814,$U815)&lt;1,$U815,"")))</f>
        <v/>
      </c>
      <c r="AF815" s="133" t="str">
        <f t="shared" si="211"/>
        <v/>
      </c>
      <c r="AG815" s="6"/>
      <c r="AH815" s="263" t="str">
        <f t="shared" si="212"/>
        <v/>
      </c>
      <c r="AI815" s="262"/>
      <c r="AJ815" s="260"/>
      <c r="AK815" s="185"/>
      <c r="AN815" s="228"/>
      <c r="AQ815" s="132" t="str">
        <f t="shared" si="205"/>
        <v/>
      </c>
    </row>
    <row r="816" spans="1:43">
      <c r="A816" s="146"/>
      <c r="B816" s="258" t="str">
        <f t="shared" si="207"/>
        <v/>
      </c>
      <c r="C816" s="259"/>
      <c r="D816" s="185">
        <v>782</v>
      </c>
      <c r="E816" s="185" t="str">
        <f t="shared" si="208"/>
        <v/>
      </c>
      <c r="F816" s="6"/>
      <c r="G816" s="6"/>
      <c r="H816" s="6"/>
      <c r="I816" s="6"/>
      <c r="J816" s="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185" t="str">
        <f t="shared" si="206"/>
        <v/>
      </c>
      <c r="W816" s="8"/>
      <c r="X816" s="6"/>
      <c r="Y816" s="336"/>
      <c r="Z816" s="6"/>
      <c r="AA816" s="6"/>
      <c r="AB816" s="6"/>
      <c r="AC816" s="261" t="str">
        <f t="shared" si="209"/>
        <v/>
      </c>
      <c r="AD816" s="28" t="str">
        <f t="shared" si="210"/>
        <v/>
      </c>
      <c r="AE816" s="26" t="str">
        <f>UPPER(IF($U816="","",IF(COUNTIF($AE$34:$AE815,$U816)&lt;1,$U816,"")))</f>
        <v/>
      </c>
      <c r="AF816" s="133" t="str">
        <f t="shared" si="211"/>
        <v/>
      </c>
      <c r="AG816" s="6"/>
      <c r="AH816" s="263" t="str">
        <f t="shared" si="212"/>
        <v/>
      </c>
      <c r="AI816" s="262"/>
      <c r="AJ816" s="260"/>
      <c r="AK816" s="185"/>
      <c r="AN816" s="228"/>
      <c r="AQ816" s="132" t="str">
        <f t="shared" si="205"/>
        <v/>
      </c>
    </row>
    <row r="817" spans="1:43">
      <c r="A817" s="146"/>
      <c r="B817" s="258" t="str">
        <f t="shared" si="207"/>
        <v/>
      </c>
      <c r="C817" s="259"/>
      <c r="D817" s="185">
        <v>783</v>
      </c>
      <c r="E817" s="185" t="str">
        <f t="shared" si="208"/>
        <v/>
      </c>
      <c r="F817" s="6"/>
      <c r="G817" s="6"/>
      <c r="H817" s="6"/>
      <c r="I817" s="6"/>
      <c r="J817" s="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185" t="str">
        <f t="shared" si="206"/>
        <v/>
      </c>
      <c r="W817" s="8"/>
      <c r="X817" s="6"/>
      <c r="Y817" s="336"/>
      <c r="Z817" s="6"/>
      <c r="AA817" s="6"/>
      <c r="AB817" s="6"/>
      <c r="AC817" s="261" t="str">
        <f t="shared" si="209"/>
        <v/>
      </c>
      <c r="AD817" s="28" t="str">
        <f t="shared" si="210"/>
        <v/>
      </c>
      <c r="AE817" s="26" t="str">
        <f>UPPER(IF($U817="","",IF(COUNTIF($AE$34:$AE816,$U817)&lt;1,$U817,"")))</f>
        <v/>
      </c>
      <c r="AF817" s="133" t="str">
        <f t="shared" si="211"/>
        <v/>
      </c>
      <c r="AG817" s="6"/>
      <c r="AH817" s="263" t="str">
        <f t="shared" si="212"/>
        <v/>
      </c>
      <c r="AI817" s="262"/>
      <c r="AJ817" s="260"/>
      <c r="AK817" s="185"/>
      <c r="AN817" s="228"/>
      <c r="AQ817" s="132" t="str">
        <f t="shared" si="205"/>
        <v/>
      </c>
    </row>
    <row r="818" spans="1:43">
      <c r="A818" s="146"/>
      <c r="B818" s="258" t="str">
        <f t="shared" si="207"/>
        <v/>
      </c>
      <c r="C818" s="259"/>
      <c r="D818" s="185">
        <v>784</v>
      </c>
      <c r="E818" s="185" t="str">
        <f t="shared" si="208"/>
        <v/>
      </c>
      <c r="F818" s="6"/>
      <c r="G818" s="6"/>
      <c r="H818" s="6"/>
      <c r="I818" s="6"/>
      <c r="J818" s="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185" t="str">
        <f t="shared" si="206"/>
        <v/>
      </c>
      <c r="W818" s="8"/>
      <c r="X818" s="6"/>
      <c r="Y818" s="336"/>
      <c r="Z818" s="6"/>
      <c r="AA818" s="6"/>
      <c r="AB818" s="6"/>
      <c r="AC818" s="261" t="str">
        <f t="shared" si="209"/>
        <v/>
      </c>
      <c r="AD818" s="28" t="str">
        <f t="shared" si="210"/>
        <v/>
      </c>
      <c r="AE818" s="26" t="str">
        <f>UPPER(IF($U818="","",IF(COUNTIF($AE$34:$AE817,$U818)&lt;1,$U818,"")))</f>
        <v/>
      </c>
      <c r="AF818" s="133" t="str">
        <f t="shared" si="211"/>
        <v/>
      </c>
      <c r="AG818" s="6"/>
      <c r="AH818" s="263" t="str">
        <f t="shared" si="212"/>
        <v/>
      </c>
      <c r="AI818" s="262"/>
      <c r="AJ818" s="260"/>
      <c r="AK818" s="185"/>
      <c r="AN818" s="228"/>
      <c r="AQ818" s="132" t="str">
        <f t="shared" si="205"/>
        <v/>
      </c>
    </row>
    <row r="819" spans="1:43">
      <c r="A819" s="146"/>
      <c r="B819" s="258" t="str">
        <f t="shared" si="207"/>
        <v/>
      </c>
      <c r="C819" s="259"/>
      <c r="D819" s="185">
        <v>785</v>
      </c>
      <c r="E819" s="185" t="str">
        <f t="shared" si="208"/>
        <v/>
      </c>
      <c r="F819" s="6"/>
      <c r="G819" s="6"/>
      <c r="H819" s="6"/>
      <c r="I819" s="6"/>
      <c r="J819" s="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185" t="str">
        <f t="shared" si="206"/>
        <v/>
      </c>
      <c r="W819" s="8"/>
      <c r="X819" s="6"/>
      <c r="Y819" s="336"/>
      <c r="Z819" s="6"/>
      <c r="AA819" s="6"/>
      <c r="AB819" s="6"/>
      <c r="AC819" s="261" t="str">
        <f t="shared" si="209"/>
        <v/>
      </c>
      <c r="AD819" s="28" t="str">
        <f t="shared" si="210"/>
        <v/>
      </c>
      <c r="AE819" s="26" t="str">
        <f>UPPER(IF($U819="","",IF(COUNTIF($AE$34:$AE818,$U819)&lt;1,$U819,"")))</f>
        <v/>
      </c>
      <c r="AF819" s="133" t="str">
        <f t="shared" si="211"/>
        <v/>
      </c>
      <c r="AG819" s="6"/>
      <c r="AH819" s="263" t="str">
        <f t="shared" si="212"/>
        <v/>
      </c>
      <c r="AI819" s="262"/>
      <c r="AJ819" s="260"/>
      <c r="AK819" s="185"/>
      <c r="AN819" s="228"/>
      <c r="AQ819" s="132" t="str">
        <f t="shared" si="205"/>
        <v/>
      </c>
    </row>
    <row r="820" spans="1:43">
      <c r="A820" s="146"/>
      <c r="B820" s="258" t="str">
        <f t="shared" si="207"/>
        <v/>
      </c>
      <c r="C820" s="259"/>
      <c r="D820" s="185">
        <v>786</v>
      </c>
      <c r="E820" s="185" t="str">
        <f t="shared" si="208"/>
        <v/>
      </c>
      <c r="F820" s="6"/>
      <c r="G820" s="6"/>
      <c r="H820" s="6"/>
      <c r="I820" s="6"/>
      <c r="J820" s="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185" t="str">
        <f t="shared" si="206"/>
        <v/>
      </c>
      <c r="W820" s="8"/>
      <c r="X820" s="6"/>
      <c r="Y820" s="336"/>
      <c r="Z820" s="6"/>
      <c r="AA820" s="6"/>
      <c r="AB820" s="6"/>
      <c r="AC820" s="261" t="str">
        <f t="shared" si="209"/>
        <v/>
      </c>
      <c r="AD820" s="28" t="str">
        <f t="shared" si="210"/>
        <v/>
      </c>
      <c r="AE820" s="26" t="str">
        <f>UPPER(IF($U820="","",IF(COUNTIF($AE$34:$AE819,$U820)&lt;1,$U820,"")))</f>
        <v/>
      </c>
      <c r="AF820" s="133" t="str">
        <f t="shared" si="211"/>
        <v/>
      </c>
      <c r="AG820" s="6"/>
      <c r="AH820" s="263" t="str">
        <f t="shared" si="212"/>
        <v/>
      </c>
      <c r="AI820" s="262"/>
      <c r="AJ820" s="260"/>
      <c r="AK820" s="185"/>
      <c r="AN820" s="228"/>
      <c r="AQ820" s="132" t="str">
        <f t="shared" si="205"/>
        <v/>
      </c>
    </row>
    <row r="821" spans="1:43">
      <c r="A821" s="146"/>
      <c r="B821" s="258" t="str">
        <f t="shared" si="207"/>
        <v/>
      </c>
      <c r="C821" s="259"/>
      <c r="D821" s="185">
        <v>787</v>
      </c>
      <c r="E821" s="185" t="str">
        <f t="shared" si="208"/>
        <v/>
      </c>
      <c r="F821" s="6"/>
      <c r="G821" s="6"/>
      <c r="H821" s="6"/>
      <c r="I821" s="6"/>
      <c r="J821" s="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185" t="str">
        <f t="shared" si="206"/>
        <v/>
      </c>
      <c r="W821" s="8"/>
      <c r="X821" s="6"/>
      <c r="Y821" s="336"/>
      <c r="Z821" s="6"/>
      <c r="AA821" s="6"/>
      <c r="AB821" s="6"/>
      <c r="AC821" s="261" t="str">
        <f t="shared" si="209"/>
        <v/>
      </c>
      <c r="AD821" s="28" t="str">
        <f t="shared" si="210"/>
        <v/>
      </c>
      <c r="AE821" s="26" t="str">
        <f>UPPER(IF($U821="","",IF(COUNTIF($AE$34:$AE820,$U821)&lt;1,$U821,"")))</f>
        <v/>
      </c>
      <c r="AF821" s="133" t="str">
        <f t="shared" si="211"/>
        <v/>
      </c>
      <c r="AG821" s="6"/>
      <c r="AH821" s="263" t="str">
        <f t="shared" si="212"/>
        <v/>
      </c>
      <c r="AI821" s="262"/>
      <c r="AJ821" s="260"/>
      <c r="AK821" s="185"/>
      <c r="AN821" s="228"/>
      <c r="AQ821" s="132" t="str">
        <f t="shared" si="205"/>
        <v/>
      </c>
    </row>
    <row r="822" spans="1:43">
      <c r="A822" s="146"/>
      <c r="B822" s="258" t="str">
        <f t="shared" si="207"/>
        <v/>
      </c>
      <c r="C822" s="259"/>
      <c r="D822" s="185">
        <v>788</v>
      </c>
      <c r="E822" s="185" t="str">
        <f t="shared" si="208"/>
        <v/>
      </c>
      <c r="F822" s="6"/>
      <c r="G822" s="6"/>
      <c r="H822" s="6"/>
      <c r="I822" s="6"/>
      <c r="J822" s="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185" t="str">
        <f t="shared" si="206"/>
        <v/>
      </c>
      <c r="W822" s="8"/>
      <c r="X822" s="6"/>
      <c r="Y822" s="336"/>
      <c r="Z822" s="6"/>
      <c r="AA822" s="6"/>
      <c r="AB822" s="6"/>
      <c r="AC822" s="261" t="str">
        <f t="shared" si="209"/>
        <v/>
      </c>
      <c r="AD822" s="28" t="str">
        <f t="shared" si="210"/>
        <v/>
      </c>
      <c r="AE822" s="26" t="str">
        <f>UPPER(IF($U822="","",IF(COUNTIF($AE$34:$AE821,$U822)&lt;1,$U822,"")))</f>
        <v/>
      </c>
      <c r="AF822" s="133" t="str">
        <f t="shared" si="211"/>
        <v/>
      </c>
      <c r="AG822" s="6"/>
      <c r="AH822" s="263" t="str">
        <f t="shared" si="212"/>
        <v/>
      </c>
      <c r="AI822" s="262"/>
      <c r="AJ822" s="260"/>
      <c r="AK822" s="185"/>
      <c r="AN822" s="228"/>
      <c r="AQ822" s="132" t="str">
        <f t="shared" si="205"/>
        <v/>
      </c>
    </row>
    <row r="823" spans="1:43">
      <c r="A823" s="146"/>
      <c r="B823" s="258" t="str">
        <f t="shared" si="207"/>
        <v/>
      </c>
      <c r="C823" s="259"/>
      <c r="D823" s="185">
        <v>789</v>
      </c>
      <c r="E823" s="185" t="str">
        <f t="shared" si="208"/>
        <v/>
      </c>
      <c r="F823" s="6"/>
      <c r="G823" s="6"/>
      <c r="H823" s="6"/>
      <c r="I823" s="6"/>
      <c r="J823" s="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185" t="str">
        <f t="shared" si="206"/>
        <v/>
      </c>
      <c r="W823" s="8"/>
      <c r="X823" s="6"/>
      <c r="Y823" s="336"/>
      <c r="Z823" s="6"/>
      <c r="AA823" s="6"/>
      <c r="AB823" s="6"/>
      <c r="AC823" s="261" t="str">
        <f t="shared" si="209"/>
        <v/>
      </c>
      <c r="AD823" s="28" t="str">
        <f t="shared" si="210"/>
        <v/>
      </c>
      <c r="AE823" s="26" t="str">
        <f>UPPER(IF($U823="","",IF(COUNTIF($AE$34:$AE822,$U823)&lt;1,$U823,"")))</f>
        <v/>
      </c>
      <c r="AF823" s="133" t="str">
        <f t="shared" si="211"/>
        <v/>
      </c>
      <c r="AG823" s="6"/>
      <c r="AH823" s="263" t="str">
        <f t="shared" si="212"/>
        <v/>
      </c>
      <c r="AI823" s="262"/>
      <c r="AJ823" s="260"/>
      <c r="AK823" s="185"/>
      <c r="AN823" s="228"/>
      <c r="AQ823" s="132" t="str">
        <f t="shared" si="205"/>
        <v/>
      </c>
    </row>
    <row r="824" spans="1:43">
      <c r="A824" s="146"/>
      <c r="B824" s="258" t="str">
        <f t="shared" si="207"/>
        <v/>
      </c>
      <c r="C824" s="259"/>
      <c r="D824" s="185">
        <v>790</v>
      </c>
      <c r="E824" s="185" t="str">
        <f t="shared" si="208"/>
        <v/>
      </c>
      <c r="F824" s="6"/>
      <c r="G824" s="6"/>
      <c r="H824" s="6"/>
      <c r="I824" s="6"/>
      <c r="J824" s="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185" t="str">
        <f t="shared" si="206"/>
        <v/>
      </c>
      <c r="W824" s="8"/>
      <c r="X824" s="6"/>
      <c r="Y824" s="336"/>
      <c r="Z824" s="6"/>
      <c r="AA824" s="6"/>
      <c r="AB824" s="6"/>
      <c r="AC824" s="261" t="str">
        <f t="shared" si="209"/>
        <v/>
      </c>
      <c r="AD824" s="28" t="str">
        <f t="shared" si="210"/>
        <v/>
      </c>
      <c r="AE824" s="26" t="str">
        <f>UPPER(IF($U824="","",IF(COUNTIF($AE$34:$AE823,$U824)&lt;1,$U824,"")))</f>
        <v/>
      </c>
      <c r="AF824" s="133" t="str">
        <f t="shared" si="211"/>
        <v/>
      </c>
      <c r="AG824" s="6"/>
      <c r="AH824" s="263" t="str">
        <f t="shared" si="212"/>
        <v/>
      </c>
      <c r="AI824" s="262"/>
      <c r="AJ824" s="260"/>
      <c r="AK824" s="185"/>
      <c r="AN824" s="228"/>
      <c r="AQ824" s="132" t="str">
        <f t="shared" si="205"/>
        <v/>
      </c>
    </row>
    <row r="825" spans="1:43">
      <c r="A825" s="146"/>
      <c r="B825" s="258" t="str">
        <f t="shared" si="207"/>
        <v/>
      </c>
      <c r="C825" s="259"/>
      <c r="D825" s="185">
        <v>791</v>
      </c>
      <c r="E825" s="185" t="str">
        <f t="shared" si="208"/>
        <v/>
      </c>
      <c r="F825" s="6"/>
      <c r="G825" s="6"/>
      <c r="H825" s="6"/>
      <c r="I825" s="6"/>
      <c r="J825" s="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185" t="str">
        <f t="shared" si="206"/>
        <v/>
      </c>
      <c r="W825" s="8"/>
      <c r="X825" s="6"/>
      <c r="Y825" s="336"/>
      <c r="Z825" s="6"/>
      <c r="AA825" s="6"/>
      <c r="AB825" s="6"/>
      <c r="AC825" s="261" t="str">
        <f t="shared" si="209"/>
        <v/>
      </c>
      <c r="AD825" s="28" t="str">
        <f t="shared" si="210"/>
        <v/>
      </c>
      <c r="AE825" s="26" t="str">
        <f>UPPER(IF($U825="","",IF(COUNTIF($AE$34:$AE824,$U825)&lt;1,$U825,"")))</f>
        <v/>
      </c>
      <c r="AF825" s="133" t="str">
        <f t="shared" si="211"/>
        <v/>
      </c>
      <c r="AG825" s="6"/>
      <c r="AH825" s="263" t="str">
        <f t="shared" si="212"/>
        <v/>
      </c>
      <c r="AI825" s="262"/>
      <c r="AJ825" s="260"/>
      <c r="AK825" s="185"/>
      <c r="AN825" s="228"/>
      <c r="AQ825" s="132" t="str">
        <f t="shared" si="205"/>
        <v/>
      </c>
    </row>
    <row r="826" spans="1:43">
      <c r="A826" s="146"/>
      <c r="B826" s="258" t="str">
        <f t="shared" si="207"/>
        <v/>
      </c>
      <c r="C826" s="259"/>
      <c r="D826" s="185">
        <v>792</v>
      </c>
      <c r="E826" s="185" t="str">
        <f t="shared" si="208"/>
        <v/>
      </c>
      <c r="F826" s="6"/>
      <c r="G826" s="6"/>
      <c r="H826" s="6"/>
      <c r="I826" s="6"/>
      <c r="J826" s="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185" t="str">
        <f t="shared" si="206"/>
        <v/>
      </c>
      <c r="W826" s="8"/>
      <c r="X826" s="6"/>
      <c r="Y826" s="336"/>
      <c r="Z826" s="6"/>
      <c r="AA826" s="6"/>
      <c r="AB826" s="6"/>
      <c r="AC826" s="261" t="str">
        <f t="shared" si="209"/>
        <v/>
      </c>
      <c r="AD826" s="28" t="str">
        <f t="shared" si="210"/>
        <v/>
      </c>
      <c r="AE826" s="26" t="str">
        <f>UPPER(IF($U826="","",IF(COUNTIF($AE$34:$AE825,$U826)&lt;1,$U826,"")))</f>
        <v/>
      </c>
      <c r="AF826" s="133" t="str">
        <f t="shared" si="211"/>
        <v/>
      </c>
      <c r="AG826" s="6"/>
      <c r="AH826" s="263" t="str">
        <f t="shared" si="212"/>
        <v/>
      </c>
      <c r="AI826" s="262"/>
      <c r="AJ826" s="260"/>
      <c r="AK826" s="185"/>
      <c r="AN826" s="228"/>
      <c r="AQ826" s="132" t="str">
        <f t="shared" si="205"/>
        <v/>
      </c>
    </row>
    <row r="827" spans="1:43">
      <c r="A827" s="146"/>
      <c r="B827" s="258" t="str">
        <f t="shared" si="207"/>
        <v/>
      </c>
      <c r="C827" s="259"/>
      <c r="D827" s="185">
        <v>793</v>
      </c>
      <c r="E827" s="185" t="str">
        <f t="shared" si="208"/>
        <v/>
      </c>
      <c r="F827" s="6"/>
      <c r="G827" s="6"/>
      <c r="H827" s="6"/>
      <c r="I827" s="6"/>
      <c r="J827" s="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185" t="str">
        <f t="shared" si="206"/>
        <v/>
      </c>
      <c r="W827" s="8"/>
      <c r="X827" s="6"/>
      <c r="Y827" s="336"/>
      <c r="Z827" s="6"/>
      <c r="AA827" s="6"/>
      <c r="AB827" s="6"/>
      <c r="AC827" s="261" t="str">
        <f t="shared" si="209"/>
        <v/>
      </c>
      <c r="AD827" s="28" t="str">
        <f t="shared" si="210"/>
        <v/>
      </c>
      <c r="AE827" s="26" t="str">
        <f>UPPER(IF($U827="","",IF(COUNTIF($AE$34:$AE826,$U827)&lt;1,$U827,"")))</f>
        <v/>
      </c>
      <c r="AF827" s="133" t="str">
        <f t="shared" si="211"/>
        <v/>
      </c>
      <c r="AG827" s="6"/>
      <c r="AH827" s="263" t="str">
        <f t="shared" si="212"/>
        <v/>
      </c>
      <c r="AI827" s="262"/>
      <c r="AJ827" s="260"/>
      <c r="AK827" s="185"/>
      <c r="AN827" s="228"/>
      <c r="AQ827" s="132" t="str">
        <f t="shared" ref="AQ827:AQ890" si="213">AE827</f>
        <v/>
      </c>
    </row>
    <row r="828" spans="1:43">
      <c r="A828" s="146"/>
      <c r="B828" s="258" t="str">
        <f t="shared" si="207"/>
        <v/>
      </c>
      <c r="C828" s="259"/>
      <c r="D828" s="185">
        <v>794</v>
      </c>
      <c r="E828" s="185" t="str">
        <f t="shared" si="208"/>
        <v/>
      </c>
      <c r="F828" s="6"/>
      <c r="G828" s="6"/>
      <c r="H828" s="6"/>
      <c r="I828" s="6"/>
      <c r="J828" s="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185" t="str">
        <f t="shared" si="206"/>
        <v/>
      </c>
      <c r="W828" s="8"/>
      <c r="X828" s="6"/>
      <c r="Y828" s="336"/>
      <c r="Z828" s="6"/>
      <c r="AA828" s="6"/>
      <c r="AB828" s="6"/>
      <c r="AC828" s="261" t="str">
        <f t="shared" si="209"/>
        <v/>
      </c>
      <c r="AD828" s="28" t="str">
        <f t="shared" si="210"/>
        <v/>
      </c>
      <c r="AE828" s="26" t="str">
        <f>UPPER(IF($U828="","",IF(COUNTIF($AE$34:$AE827,$U828)&lt;1,$U828,"")))</f>
        <v/>
      </c>
      <c r="AF828" s="133" t="str">
        <f t="shared" si="211"/>
        <v/>
      </c>
      <c r="AG828" s="6"/>
      <c r="AH828" s="263" t="str">
        <f t="shared" si="212"/>
        <v/>
      </c>
      <c r="AI828" s="262"/>
      <c r="AJ828" s="260"/>
      <c r="AK828" s="185"/>
      <c r="AN828" s="228"/>
      <c r="AQ828" s="132" t="str">
        <f t="shared" si="213"/>
        <v/>
      </c>
    </row>
    <row r="829" spans="1:43">
      <c r="A829" s="146"/>
      <c r="B829" s="258" t="str">
        <f t="shared" si="207"/>
        <v/>
      </c>
      <c r="C829" s="259"/>
      <c r="D829" s="185">
        <v>795</v>
      </c>
      <c r="E829" s="185" t="str">
        <f t="shared" si="208"/>
        <v/>
      </c>
      <c r="F829" s="6"/>
      <c r="G829" s="6"/>
      <c r="H829" s="6"/>
      <c r="I829" s="6"/>
      <c r="J829" s="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185" t="str">
        <f t="shared" si="206"/>
        <v/>
      </c>
      <c r="W829" s="8"/>
      <c r="X829" s="6"/>
      <c r="Y829" s="336"/>
      <c r="Z829" s="6"/>
      <c r="AA829" s="6"/>
      <c r="AB829" s="6"/>
      <c r="AC829" s="261" t="str">
        <f t="shared" si="209"/>
        <v/>
      </c>
      <c r="AD829" s="28" t="str">
        <f t="shared" si="210"/>
        <v/>
      </c>
      <c r="AE829" s="26" t="str">
        <f>UPPER(IF($U829="","",IF(COUNTIF($AE$34:$AE828,$U829)&lt;1,$U829,"")))</f>
        <v/>
      </c>
      <c r="AF829" s="133" t="str">
        <f t="shared" si="211"/>
        <v/>
      </c>
      <c r="AG829" s="6"/>
      <c r="AH829" s="263" t="str">
        <f t="shared" si="212"/>
        <v/>
      </c>
      <c r="AI829" s="262"/>
      <c r="AJ829" s="260"/>
      <c r="AK829" s="185"/>
      <c r="AN829" s="228"/>
      <c r="AQ829" s="132" t="str">
        <f t="shared" si="213"/>
        <v/>
      </c>
    </row>
    <row r="830" spans="1:43">
      <c r="A830" s="146"/>
      <c r="B830" s="258" t="str">
        <f t="shared" si="207"/>
        <v/>
      </c>
      <c r="C830" s="259"/>
      <c r="D830" s="185">
        <v>796</v>
      </c>
      <c r="E830" s="185" t="str">
        <f t="shared" si="208"/>
        <v/>
      </c>
      <c r="F830" s="6"/>
      <c r="G830" s="6"/>
      <c r="H830" s="6"/>
      <c r="I830" s="6"/>
      <c r="J830" s="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185" t="str">
        <f t="shared" si="206"/>
        <v/>
      </c>
      <c r="W830" s="8"/>
      <c r="X830" s="6"/>
      <c r="Y830" s="336"/>
      <c r="Z830" s="6"/>
      <c r="AA830" s="6"/>
      <c r="AB830" s="6"/>
      <c r="AC830" s="261" t="str">
        <f t="shared" si="209"/>
        <v/>
      </c>
      <c r="AD830" s="28" t="str">
        <f t="shared" si="210"/>
        <v/>
      </c>
      <c r="AE830" s="26" t="str">
        <f>UPPER(IF($U830="","",IF(COUNTIF($AE$34:$AE829,$U830)&lt;1,$U830,"")))</f>
        <v/>
      </c>
      <c r="AF830" s="133" t="str">
        <f t="shared" si="211"/>
        <v/>
      </c>
      <c r="AG830" s="6"/>
      <c r="AH830" s="263" t="str">
        <f t="shared" si="212"/>
        <v/>
      </c>
      <c r="AI830" s="262"/>
      <c r="AJ830" s="260"/>
      <c r="AK830" s="185"/>
      <c r="AN830" s="228"/>
      <c r="AQ830" s="132" t="str">
        <f t="shared" si="213"/>
        <v/>
      </c>
    </row>
    <row r="831" spans="1:43">
      <c r="A831" s="146"/>
      <c r="B831" s="258" t="str">
        <f t="shared" si="207"/>
        <v/>
      </c>
      <c r="C831" s="259"/>
      <c r="D831" s="185">
        <v>797</v>
      </c>
      <c r="E831" s="185" t="str">
        <f t="shared" si="208"/>
        <v/>
      </c>
      <c r="F831" s="6"/>
      <c r="G831" s="6"/>
      <c r="H831" s="6"/>
      <c r="I831" s="6"/>
      <c r="J831" s="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185" t="str">
        <f t="shared" si="206"/>
        <v/>
      </c>
      <c r="W831" s="8"/>
      <c r="X831" s="6"/>
      <c r="Y831" s="336"/>
      <c r="Z831" s="6"/>
      <c r="AA831" s="6"/>
      <c r="AB831" s="6"/>
      <c r="AC831" s="261" t="str">
        <f t="shared" si="209"/>
        <v/>
      </c>
      <c r="AD831" s="28" t="str">
        <f t="shared" si="210"/>
        <v/>
      </c>
      <c r="AE831" s="26" t="str">
        <f>UPPER(IF($U831="","",IF(COUNTIF($AE$34:$AE830,$U831)&lt;1,$U831,"")))</f>
        <v/>
      </c>
      <c r="AF831" s="133" t="str">
        <f t="shared" si="211"/>
        <v/>
      </c>
      <c r="AG831" s="6"/>
      <c r="AH831" s="263" t="str">
        <f t="shared" si="212"/>
        <v/>
      </c>
      <c r="AI831" s="262"/>
      <c r="AJ831" s="260"/>
      <c r="AK831" s="185"/>
      <c r="AN831" s="228"/>
      <c r="AQ831" s="132" t="str">
        <f t="shared" si="213"/>
        <v/>
      </c>
    </row>
    <row r="832" spans="1:43">
      <c r="A832" s="146"/>
      <c r="B832" s="258" t="str">
        <f t="shared" si="207"/>
        <v/>
      </c>
      <c r="C832" s="259"/>
      <c r="D832" s="185">
        <v>798</v>
      </c>
      <c r="E832" s="185" t="str">
        <f t="shared" si="208"/>
        <v/>
      </c>
      <c r="F832" s="6"/>
      <c r="G832" s="6"/>
      <c r="H832" s="6"/>
      <c r="I832" s="6"/>
      <c r="J832" s="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185" t="str">
        <f t="shared" si="206"/>
        <v/>
      </c>
      <c r="W832" s="8"/>
      <c r="X832" s="6"/>
      <c r="Y832" s="336"/>
      <c r="Z832" s="6"/>
      <c r="AA832" s="6"/>
      <c r="AB832" s="6"/>
      <c r="AC832" s="261" t="str">
        <f t="shared" si="209"/>
        <v/>
      </c>
      <c r="AD832" s="28" t="str">
        <f t="shared" si="210"/>
        <v/>
      </c>
      <c r="AE832" s="26" t="str">
        <f>UPPER(IF($U832="","",IF(COUNTIF($AE$34:$AE831,$U832)&lt;1,$U832,"")))</f>
        <v/>
      </c>
      <c r="AF832" s="133" t="str">
        <f t="shared" si="211"/>
        <v/>
      </c>
      <c r="AG832" s="6"/>
      <c r="AH832" s="263" t="str">
        <f t="shared" si="212"/>
        <v/>
      </c>
      <c r="AI832" s="262"/>
      <c r="AJ832" s="260"/>
      <c r="AK832" s="185"/>
      <c r="AN832" s="228"/>
      <c r="AQ832" s="132" t="str">
        <f t="shared" si="213"/>
        <v/>
      </c>
    </row>
    <row r="833" spans="1:43">
      <c r="A833" s="146"/>
      <c r="B833" s="258" t="str">
        <f t="shared" si="207"/>
        <v/>
      </c>
      <c r="C833" s="259"/>
      <c r="D833" s="185">
        <v>799</v>
      </c>
      <c r="E833" s="185" t="str">
        <f t="shared" si="208"/>
        <v/>
      </c>
      <c r="F833" s="6"/>
      <c r="G833" s="6"/>
      <c r="H833" s="6"/>
      <c r="I833" s="6"/>
      <c r="J833" s="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185" t="str">
        <f t="shared" si="206"/>
        <v/>
      </c>
      <c r="W833" s="8"/>
      <c r="X833" s="6"/>
      <c r="Y833" s="336"/>
      <c r="Z833" s="6"/>
      <c r="AA833" s="6"/>
      <c r="AB833" s="6"/>
      <c r="AC833" s="261" t="str">
        <f t="shared" si="209"/>
        <v/>
      </c>
      <c r="AD833" s="28" t="str">
        <f t="shared" si="210"/>
        <v/>
      </c>
      <c r="AE833" s="26" t="str">
        <f>UPPER(IF($U833="","",IF(COUNTIF($AE$34:$AE832,$U833)&lt;1,$U833,"")))</f>
        <v/>
      </c>
      <c r="AF833" s="133" t="str">
        <f t="shared" si="211"/>
        <v/>
      </c>
      <c r="AG833" s="6"/>
      <c r="AH833" s="263" t="str">
        <f t="shared" si="212"/>
        <v/>
      </c>
      <c r="AI833" s="262"/>
      <c r="AJ833" s="260"/>
      <c r="AK833" s="185"/>
      <c r="AN833" s="228"/>
      <c r="AQ833" s="132" t="str">
        <f t="shared" si="213"/>
        <v/>
      </c>
    </row>
    <row r="834" spans="1:43">
      <c r="A834" s="146"/>
      <c r="B834" s="258" t="str">
        <f t="shared" si="207"/>
        <v/>
      </c>
      <c r="C834" s="259"/>
      <c r="D834" s="185">
        <v>800</v>
      </c>
      <c r="E834" s="185" t="str">
        <f t="shared" si="208"/>
        <v/>
      </c>
      <c r="F834" s="6"/>
      <c r="G834" s="6"/>
      <c r="H834" s="6"/>
      <c r="I834" s="6"/>
      <c r="J834" s="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185" t="str">
        <f t="shared" si="206"/>
        <v/>
      </c>
      <c r="W834" s="8"/>
      <c r="X834" s="6"/>
      <c r="Y834" s="336"/>
      <c r="Z834" s="6"/>
      <c r="AA834" s="6"/>
      <c r="AB834" s="6"/>
      <c r="AC834" s="261" t="str">
        <f t="shared" si="209"/>
        <v/>
      </c>
      <c r="AD834" s="28" t="str">
        <f t="shared" si="210"/>
        <v/>
      </c>
      <c r="AE834" s="26" t="str">
        <f>UPPER(IF($U834="","",IF(COUNTIF($AE$34:$AE833,$U834)&lt;1,$U834,"")))</f>
        <v/>
      </c>
      <c r="AF834" s="133" t="str">
        <f t="shared" si="211"/>
        <v/>
      </c>
      <c r="AG834" s="6"/>
      <c r="AH834" s="263" t="str">
        <f t="shared" si="212"/>
        <v/>
      </c>
      <c r="AI834" s="262"/>
      <c r="AJ834" s="260"/>
      <c r="AK834" s="185"/>
      <c r="AN834" s="228"/>
      <c r="AQ834" s="132" t="str">
        <f t="shared" si="213"/>
        <v/>
      </c>
    </row>
    <row r="835" spans="1:43">
      <c r="A835" s="146"/>
      <c r="B835" s="258" t="str">
        <f t="shared" si="207"/>
        <v/>
      </c>
      <c r="C835" s="259"/>
      <c r="D835" s="185">
        <v>801</v>
      </c>
      <c r="E835" s="185" t="str">
        <f t="shared" si="208"/>
        <v/>
      </c>
      <c r="F835" s="6"/>
      <c r="G835" s="6"/>
      <c r="H835" s="6"/>
      <c r="I835" s="6"/>
      <c r="J835" s="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185" t="str">
        <f t="shared" si="206"/>
        <v/>
      </c>
      <c r="W835" s="8"/>
      <c r="X835" s="6"/>
      <c r="Y835" s="336"/>
      <c r="Z835" s="6"/>
      <c r="AA835" s="6"/>
      <c r="AB835" s="6"/>
      <c r="AC835" s="261" t="str">
        <f t="shared" si="209"/>
        <v/>
      </c>
      <c r="AD835" s="28" t="str">
        <f t="shared" si="210"/>
        <v/>
      </c>
      <c r="AE835" s="26" t="str">
        <f>UPPER(IF($U835="","",IF(COUNTIF($AE$34:$AE834,$U835)&lt;1,$U835,"")))</f>
        <v/>
      </c>
      <c r="AF835" s="133" t="str">
        <f t="shared" si="211"/>
        <v/>
      </c>
      <c r="AG835" s="6"/>
      <c r="AH835" s="263" t="str">
        <f t="shared" si="212"/>
        <v/>
      </c>
      <c r="AI835" s="262"/>
      <c r="AJ835" s="260"/>
      <c r="AK835" s="185"/>
      <c r="AN835" s="228"/>
      <c r="AQ835" s="132" t="str">
        <f t="shared" si="213"/>
        <v/>
      </c>
    </row>
    <row r="836" spans="1:43">
      <c r="A836" s="146"/>
      <c r="B836" s="258" t="str">
        <f t="shared" si="207"/>
        <v/>
      </c>
      <c r="C836" s="259"/>
      <c r="D836" s="185">
        <v>802</v>
      </c>
      <c r="E836" s="185" t="str">
        <f t="shared" si="208"/>
        <v/>
      </c>
      <c r="F836" s="6"/>
      <c r="G836" s="6"/>
      <c r="H836" s="6"/>
      <c r="I836" s="6"/>
      <c r="J836" s="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185" t="str">
        <f t="shared" si="206"/>
        <v/>
      </c>
      <c r="W836" s="8"/>
      <c r="X836" s="6"/>
      <c r="Y836" s="336"/>
      <c r="Z836" s="6"/>
      <c r="AA836" s="6"/>
      <c r="AB836" s="6"/>
      <c r="AC836" s="261" t="str">
        <f t="shared" si="209"/>
        <v/>
      </c>
      <c r="AD836" s="28" t="str">
        <f t="shared" si="210"/>
        <v/>
      </c>
      <c r="AE836" s="26" t="str">
        <f>UPPER(IF($U836="","",IF(COUNTIF($AE$34:$AE835,$U836)&lt;1,$U836,"")))</f>
        <v/>
      </c>
      <c r="AF836" s="133" t="str">
        <f t="shared" si="211"/>
        <v/>
      </c>
      <c r="AG836" s="6"/>
      <c r="AH836" s="263" t="str">
        <f t="shared" si="212"/>
        <v/>
      </c>
      <c r="AI836" s="262"/>
      <c r="AJ836" s="260"/>
      <c r="AK836" s="185"/>
      <c r="AN836" s="228"/>
      <c r="AQ836" s="132" t="str">
        <f t="shared" si="213"/>
        <v/>
      </c>
    </row>
    <row r="837" spans="1:43">
      <c r="A837" s="146"/>
      <c r="B837" s="258" t="str">
        <f t="shared" si="207"/>
        <v/>
      </c>
      <c r="C837" s="259"/>
      <c r="D837" s="185">
        <v>803</v>
      </c>
      <c r="E837" s="185" t="str">
        <f t="shared" si="208"/>
        <v/>
      </c>
      <c r="F837" s="6"/>
      <c r="G837" s="6"/>
      <c r="H837" s="6"/>
      <c r="I837" s="6"/>
      <c r="J837" s="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185" t="str">
        <f t="shared" si="206"/>
        <v/>
      </c>
      <c r="W837" s="8"/>
      <c r="X837" s="6"/>
      <c r="Y837" s="336"/>
      <c r="Z837" s="6"/>
      <c r="AA837" s="6"/>
      <c r="AB837" s="6"/>
      <c r="AC837" s="261" t="str">
        <f t="shared" si="209"/>
        <v/>
      </c>
      <c r="AD837" s="28" t="str">
        <f t="shared" si="210"/>
        <v/>
      </c>
      <c r="AE837" s="26" t="str">
        <f>UPPER(IF($U837="","",IF(COUNTIF($AE$34:$AE836,$U837)&lt;1,$U837,"")))</f>
        <v/>
      </c>
      <c r="AF837" s="133" t="str">
        <f t="shared" si="211"/>
        <v/>
      </c>
      <c r="AG837" s="6"/>
      <c r="AH837" s="263" t="str">
        <f t="shared" si="212"/>
        <v/>
      </c>
      <c r="AI837" s="262"/>
      <c r="AJ837" s="260"/>
      <c r="AK837" s="185"/>
      <c r="AN837" s="228"/>
      <c r="AQ837" s="132" t="str">
        <f t="shared" si="213"/>
        <v/>
      </c>
    </row>
    <row r="838" spans="1:43">
      <c r="A838" s="146"/>
      <c r="B838" s="258" t="str">
        <f t="shared" si="207"/>
        <v/>
      </c>
      <c r="C838" s="259"/>
      <c r="D838" s="185">
        <v>804</v>
      </c>
      <c r="E838" s="185" t="str">
        <f t="shared" si="208"/>
        <v/>
      </c>
      <c r="F838" s="6"/>
      <c r="G838" s="6"/>
      <c r="H838" s="6"/>
      <c r="I838" s="6"/>
      <c r="J838" s="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185" t="str">
        <f t="shared" si="206"/>
        <v/>
      </c>
      <c r="W838" s="8"/>
      <c r="X838" s="6"/>
      <c r="Y838" s="336"/>
      <c r="Z838" s="6"/>
      <c r="AA838" s="6"/>
      <c r="AB838" s="6"/>
      <c r="AC838" s="261" t="str">
        <f t="shared" si="209"/>
        <v/>
      </c>
      <c r="AD838" s="28" t="str">
        <f t="shared" si="210"/>
        <v/>
      </c>
      <c r="AE838" s="26" t="str">
        <f>UPPER(IF($U838="","",IF(COUNTIF($AE$34:$AE837,$U838)&lt;1,$U838,"")))</f>
        <v/>
      </c>
      <c r="AF838" s="133" t="str">
        <f t="shared" si="211"/>
        <v/>
      </c>
      <c r="AG838" s="6"/>
      <c r="AH838" s="263" t="str">
        <f t="shared" si="212"/>
        <v/>
      </c>
      <c r="AI838" s="262"/>
      <c r="AJ838" s="260"/>
      <c r="AK838" s="185"/>
      <c r="AN838" s="228"/>
      <c r="AQ838" s="132" t="str">
        <f t="shared" si="213"/>
        <v/>
      </c>
    </row>
    <row r="839" spans="1:43">
      <c r="A839" s="146"/>
      <c r="B839" s="258" t="str">
        <f t="shared" si="207"/>
        <v/>
      </c>
      <c r="C839" s="259"/>
      <c r="D839" s="185">
        <v>805</v>
      </c>
      <c r="E839" s="185" t="str">
        <f t="shared" si="208"/>
        <v/>
      </c>
      <c r="F839" s="6"/>
      <c r="G839" s="6"/>
      <c r="H839" s="6"/>
      <c r="I839" s="6"/>
      <c r="J839" s="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185" t="str">
        <f t="shared" si="206"/>
        <v/>
      </c>
      <c r="W839" s="8"/>
      <c r="X839" s="6"/>
      <c r="Y839" s="336"/>
      <c r="Z839" s="6"/>
      <c r="AA839" s="6"/>
      <c r="AB839" s="6"/>
      <c r="AC839" s="261" t="str">
        <f t="shared" si="209"/>
        <v/>
      </c>
      <c r="AD839" s="28" t="str">
        <f t="shared" si="210"/>
        <v/>
      </c>
      <c r="AE839" s="26" t="str">
        <f>UPPER(IF($U839="","",IF(COUNTIF($AE$34:$AE838,$U839)&lt;1,$U839,"")))</f>
        <v/>
      </c>
      <c r="AF839" s="133" t="str">
        <f t="shared" si="211"/>
        <v/>
      </c>
      <c r="AG839" s="6"/>
      <c r="AH839" s="263" t="str">
        <f t="shared" si="212"/>
        <v/>
      </c>
      <c r="AI839" s="262"/>
      <c r="AJ839" s="260"/>
      <c r="AK839" s="185"/>
      <c r="AN839" s="228"/>
      <c r="AQ839" s="132" t="str">
        <f t="shared" si="213"/>
        <v/>
      </c>
    </row>
    <row r="840" spans="1:43">
      <c r="A840" s="146"/>
      <c r="B840" s="258" t="str">
        <f t="shared" si="207"/>
        <v/>
      </c>
      <c r="C840" s="259"/>
      <c r="D840" s="185">
        <v>806</v>
      </c>
      <c r="E840" s="185" t="str">
        <f t="shared" si="208"/>
        <v/>
      </c>
      <c r="F840" s="6"/>
      <c r="G840" s="6"/>
      <c r="H840" s="6"/>
      <c r="I840" s="6"/>
      <c r="J840" s="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185" t="str">
        <f t="shared" si="206"/>
        <v/>
      </c>
      <c r="W840" s="8"/>
      <c r="X840" s="6"/>
      <c r="Y840" s="336"/>
      <c r="Z840" s="6"/>
      <c r="AA840" s="6"/>
      <c r="AB840" s="6"/>
      <c r="AC840" s="261" t="str">
        <f t="shared" si="209"/>
        <v/>
      </c>
      <c r="AD840" s="28" t="str">
        <f t="shared" si="210"/>
        <v/>
      </c>
      <c r="AE840" s="26" t="str">
        <f>UPPER(IF($U840="","",IF(COUNTIF($AE$34:$AE839,$U840)&lt;1,$U840,"")))</f>
        <v/>
      </c>
      <c r="AF840" s="133" t="str">
        <f t="shared" si="211"/>
        <v/>
      </c>
      <c r="AG840" s="6"/>
      <c r="AH840" s="263" t="str">
        <f t="shared" si="212"/>
        <v/>
      </c>
      <c r="AI840" s="262"/>
      <c r="AJ840" s="260"/>
      <c r="AK840" s="185"/>
      <c r="AN840" s="228"/>
      <c r="AQ840" s="132" t="str">
        <f t="shared" si="213"/>
        <v/>
      </c>
    </row>
    <row r="841" spans="1:43">
      <c r="A841" s="146"/>
      <c r="B841" s="258" t="str">
        <f t="shared" si="207"/>
        <v/>
      </c>
      <c r="C841" s="259"/>
      <c r="D841" s="185">
        <v>807</v>
      </c>
      <c r="E841" s="185" t="str">
        <f t="shared" si="208"/>
        <v/>
      </c>
      <c r="F841" s="6"/>
      <c r="G841" s="6"/>
      <c r="H841" s="6"/>
      <c r="I841" s="6"/>
      <c r="J841" s="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185" t="str">
        <f t="shared" si="206"/>
        <v/>
      </c>
      <c r="W841" s="8"/>
      <c r="X841" s="6"/>
      <c r="Y841" s="336"/>
      <c r="Z841" s="6"/>
      <c r="AA841" s="6"/>
      <c r="AB841" s="6"/>
      <c r="AC841" s="261" t="str">
        <f t="shared" si="209"/>
        <v/>
      </c>
      <c r="AD841" s="28" t="str">
        <f t="shared" si="210"/>
        <v/>
      </c>
      <c r="AE841" s="26" t="str">
        <f>UPPER(IF($U841="","",IF(COUNTIF($AE$34:$AE840,$U841)&lt;1,$U841,"")))</f>
        <v/>
      </c>
      <c r="AF841" s="133" t="str">
        <f t="shared" si="211"/>
        <v/>
      </c>
      <c r="AG841" s="6"/>
      <c r="AH841" s="263" t="str">
        <f t="shared" si="212"/>
        <v/>
      </c>
      <c r="AI841" s="262"/>
      <c r="AJ841" s="260"/>
      <c r="AK841" s="185"/>
      <c r="AN841" s="228"/>
      <c r="AQ841" s="132" t="str">
        <f t="shared" si="213"/>
        <v/>
      </c>
    </row>
    <row r="842" spans="1:43">
      <c r="A842" s="146"/>
      <c r="B842" s="258" t="str">
        <f t="shared" si="207"/>
        <v/>
      </c>
      <c r="C842" s="259"/>
      <c r="D842" s="185">
        <v>808</v>
      </c>
      <c r="E842" s="185" t="str">
        <f t="shared" si="208"/>
        <v/>
      </c>
      <c r="F842" s="6"/>
      <c r="G842" s="6"/>
      <c r="H842" s="6"/>
      <c r="I842" s="6"/>
      <c r="J842" s="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185" t="str">
        <f t="shared" si="206"/>
        <v/>
      </c>
      <c r="W842" s="8"/>
      <c r="X842" s="6"/>
      <c r="Y842" s="336"/>
      <c r="Z842" s="6"/>
      <c r="AA842" s="6"/>
      <c r="AB842" s="6"/>
      <c r="AC842" s="261" t="str">
        <f t="shared" si="209"/>
        <v/>
      </c>
      <c r="AD842" s="28" t="str">
        <f t="shared" si="210"/>
        <v/>
      </c>
      <c r="AE842" s="26" t="str">
        <f>UPPER(IF($U842="","",IF(COUNTIF($AE$34:$AE841,$U842)&lt;1,$U842,"")))</f>
        <v/>
      </c>
      <c r="AF842" s="133" t="str">
        <f t="shared" si="211"/>
        <v/>
      </c>
      <c r="AG842" s="6"/>
      <c r="AH842" s="263" t="str">
        <f t="shared" si="212"/>
        <v/>
      </c>
      <c r="AI842" s="262"/>
      <c r="AJ842" s="260"/>
      <c r="AK842" s="185"/>
      <c r="AN842" s="228"/>
      <c r="AQ842" s="132" t="str">
        <f t="shared" si="213"/>
        <v/>
      </c>
    </row>
    <row r="843" spans="1:43">
      <c r="A843" s="146"/>
      <c r="B843" s="258" t="str">
        <f t="shared" si="207"/>
        <v/>
      </c>
      <c r="C843" s="259"/>
      <c r="D843" s="185">
        <v>809</v>
      </c>
      <c r="E843" s="185" t="str">
        <f t="shared" si="208"/>
        <v/>
      </c>
      <c r="F843" s="6"/>
      <c r="G843" s="6"/>
      <c r="H843" s="6"/>
      <c r="I843" s="6"/>
      <c r="J843" s="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185" t="str">
        <f t="shared" si="206"/>
        <v/>
      </c>
      <c r="W843" s="8"/>
      <c r="X843" s="6"/>
      <c r="Y843" s="336"/>
      <c r="Z843" s="6"/>
      <c r="AA843" s="6"/>
      <c r="AB843" s="6"/>
      <c r="AC843" s="261" t="str">
        <f t="shared" si="209"/>
        <v/>
      </c>
      <c r="AD843" s="28" t="str">
        <f t="shared" si="210"/>
        <v/>
      </c>
      <c r="AE843" s="26" t="str">
        <f>UPPER(IF($U843="","",IF(COUNTIF($AE$34:$AE842,$U843)&lt;1,$U843,"")))</f>
        <v/>
      </c>
      <c r="AF843" s="133" t="str">
        <f t="shared" si="211"/>
        <v/>
      </c>
      <c r="AG843" s="6"/>
      <c r="AH843" s="263" t="str">
        <f t="shared" si="212"/>
        <v/>
      </c>
      <c r="AI843" s="262"/>
      <c r="AJ843" s="260"/>
      <c r="AK843" s="185"/>
      <c r="AN843" s="228"/>
      <c r="AQ843" s="132" t="str">
        <f t="shared" si="213"/>
        <v/>
      </c>
    </row>
    <row r="844" spans="1:43">
      <c r="A844" s="146"/>
      <c r="B844" s="258" t="str">
        <f t="shared" si="207"/>
        <v/>
      </c>
      <c r="C844" s="259"/>
      <c r="D844" s="185">
        <v>810</v>
      </c>
      <c r="E844" s="185" t="str">
        <f t="shared" si="208"/>
        <v/>
      </c>
      <c r="F844" s="6"/>
      <c r="G844" s="6"/>
      <c r="H844" s="6"/>
      <c r="I844" s="6"/>
      <c r="J844" s="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185" t="str">
        <f t="shared" si="206"/>
        <v/>
      </c>
      <c r="W844" s="8"/>
      <c r="X844" s="6"/>
      <c r="Y844" s="336"/>
      <c r="Z844" s="6"/>
      <c r="AA844" s="6"/>
      <c r="AB844" s="6"/>
      <c r="AC844" s="261" t="str">
        <f t="shared" si="209"/>
        <v/>
      </c>
      <c r="AD844" s="28" t="str">
        <f t="shared" si="210"/>
        <v/>
      </c>
      <c r="AE844" s="26" t="str">
        <f>UPPER(IF($U844="","",IF(COUNTIF($AE$34:$AE843,$U844)&lt;1,$U844,"")))</f>
        <v/>
      </c>
      <c r="AF844" s="133" t="str">
        <f t="shared" si="211"/>
        <v/>
      </c>
      <c r="AG844" s="6"/>
      <c r="AH844" s="263" t="str">
        <f t="shared" si="212"/>
        <v/>
      </c>
      <c r="AI844" s="262"/>
      <c r="AJ844" s="260"/>
      <c r="AK844" s="185"/>
      <c r="AN844" s="228"/>
      <c r="AQ844" s="132" t="str">
        <f t="shared" si="213"/>
        <v/>
      </c>
    </row>
    <row r="845" spans="1:43">
      <c r="A845" s="146"/>
      <c r="B845" s="258" t="str">
        <f t="shared" si="207"/>
        <v/>
      </c>
      <c r="C845" s="259"/>
      <c r="D845" s="185">
        <v>811</v>
      </c>
      <c r="E845" s="185" t="str">
        <f t="shared" si="208"/>
        <v/>
      </c>
      <c r="F845" s="6"/>
      <c r="G845" s="6"/>
      <c r="H845" s="6"/>
      <c r="I845" s="6"/>
      <c r="J845" s="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185" t="str">
        <f t="shared" si="206"/>
        <v/>
      </c>
      <c r="W845" s="8"/>
      <c r="X845" s="6"/>
      <c r="Y845" s="336"/>
      <c r="Z845" s="6"/>
      <c r="AA845" s="6"/>
      <c r="AB845" s="6"/>
      <c r="AC845" s="261" t="str">
        <f t="shared" si="209"/>
        <v/>
      </c>
      <c r="AD845" s="28" t="str">
        <f t="shared" si="210"/>
        <v/>
      </c>
      <c r="AE845" s="26" t="str">
        <f>UPPER(IF($U845="","",IF(COUNTIF($AE$34:$AE844,$U845)&lt;1,$U845,"")))</f>
        <v/>
      </c>
      <c r="AF845" s="133" t="str">
        <f t="shared" si="211"/>
        <v/>
      </c>
      <c r="AG845" s="6"/>
      <c r="AH845" s="263" t="str">
        <f t="shared" si="212"/>
        <v/>
      </c>
      <c r="AI845" s="262"/>
      <c r="AJ845" s="260"/>
      <c r="AK845" s="185"/>
      <c r="AN845" s="228"/>
      <c r="AQ845" s="132" t="str">
        <f t="shared" si="213"/>
        <v/>
      </c>
    </row>
    <row r="846" spans="1:43">
      <c r="A846" s="146"/>
      <c r="B846" s="258" t="str">
        <f t="shared" si="207"/>
        <v/>
      </c>
      <c r="C846" s="259"/>
      <c r="D846" s="185">
        <v>812</v>
      </c>
      <c r="E846" s="185" t="str">
        <f t="shared" si="208"/>
        <v/>
      </c>
      <c r="F846" s="6"/>
      <c r="G846" s="6"/>
      <c r="H846" s="6"/>
      <c r="I846" s="6"/>
      <c r="J846" s="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185" t="str">
        <f t="shared" si="206"/>
        <v/>
      </c>
      <c r="W846" s="8"/>
      <c r="X846" s="6"/>
      <c r="Y846" s="336"/>
      <c r="Z846" s="6"/>
      <c r="AA846" s="6"/>
      <c r="AB846" s="6"/>
      <c r="AC846" s="261" t="str">
        <f t="shared" si="209"/>
        <v/>
      </c>
      <c r="AD846" s="28" t="str">
        <f t="shared" si="210"/>
        <v/>
      </c>
      <c r="AE846" s="26" t="str">
        <f>UPPER(IF($U846="","",IF(COUNTIF($AE$34:$AE845,$U846)&lt;1,$U846,"")))</f>
        <v/>
      </c>
      <c r="AF846" s="133" t="str">
        <f t="shared" si="211"/>
        <v/>
      </c>
      <c r="AG846" s="6"/>
      <c r="AH846" s="263" t="str">
        <f t="shared" si="212"/>
        <v/>
      </c>
      <c r="AI846" s="262"/>
      <c r="AJ846" s="260"/>
      <c r="AK846" s="185"/>
      <c r="AN846" s="228"/>
      <c r="AQ846" s="132" t="str">
        <f t="shared" si="213"/>
        <v/>
      </c>
    </row>
    <row r="847" spans="1:43">
      <c r="A847" s="146"/>
      <c r="B847" s="258" t="str">
        <f t="shared" si="207"/>
        <v/>
      </c>
      <c r="C847" s="259"/>
      <c r="D847" s="185">
        <v>813</v>
      </c>
      <c r="E847" s="185" t="str">
        <f t="shared" si="208"/>
        <v/>
      </c>
      <c r="F847" s="6"/>
      <c r="G847" s="6"/>
      <c r="H847" s="6"/>
      <c r="I847" s="6"/>
      <c r="J847" s="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185" t="str">
        <f t="shared" si="206"/>
        <v/>
      </c>
      <c r="W847" s="8"/>
      <c r="X847" s="6"/>
      <c r="Y847" s="336"/>
      <c r="Z847" s="6"/>
      <c r="AA847" s="6"/>
      <c r="AB847" s="6"/>
      <c r="AC847" s="261" t="str">
        <f t="shared" si="209"/>
        <v/>
      </c>
      <c r="AD847" s="28" t="str">
        <f t="shared" si="210"/>
        <v/>
      </c>
      <c r="AE847" s="26" t="str">
        <f>UPPER(IF($U847="","",IF(COUNTIF($AE$34:$AE846,$U847)&lt;1,$U847,"")))</f>
        <v/>
      </c>
      <c r="AF847" s="133" t="str">
        <f t="shared" si="211"/>
        <v/>
      </c>
      <c r="AG847" s="6"/>
      <c r="AH847" s="263" t="str">
        <f t="shared" si="212"/>
        <v/>
      </c>
      <c r="AI847" s="262"/>
      <c r="AJ847" s="260"/>
      <c r="AK847" s="185"/>
      <c r="AN847" s="228"/>
      <c r="AQ847" s="132" t="str">
        <f t="shared" si="213"/>
        <v/>
      </c>
    </row>
    <row r="848" spans="1:43">
      <c r="A848" s="146"/>
      <c r="B848" s="258" t="str">
        <f t="shared" si="207"/>
        <v/>
      </c>
      <c r="C848" s="259"/>
      <c r="D848" s="185">
        <v>814</v>
      </c>
      <c r="E848" s="185" t="str">
        <f t="shared" si="208"/>
        <v/>
      </c>
      <c r="F848" s="6"/>
      <c r="G848" s="6"/>
      <c r="H848" s="6"/>
      <c r="I848" s="6"/>
      <c r="J848" s="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185" t="str">
        <f t="shared" si="206"/>
        <v/>
      </c>
      <c r="W848" s="8"/>
      <c r="X848" s="6"/>
      <c r="Y848" s="336"/>
      <c r="Z848" s="6"/>
      <c r="AA848" s="6"/>
      <c r="AB848" s="6"/>
      <c r="AC848" s="261" t="str">
        <f t="shared" si="209"/>
        <v/>
      </c>
      <c r="AD848" s="28" t="str">
        <f t="shared" si="210"/>
        <v/>
      </c>
      <c r="AE848" s="26" t="str">
        <f>UPPER(IF($U848="","",IF(COUNTIF($AE$34:$AE847,$U848)&lt;1,$U848,"")))</f>
        <v/>
      </c>
      <c r="AF848" s="133" t="str">
        <f t="shared" si="211"/>
        <v/>
      </c>
      <c r="AG848" s="6"/>
      <c r="AH848" s="263" t="str">
        <f t="shared" si="212"/>
        <v/>
      </c>
      <c r="AI848" s="262"/>
      <c r="AJ848" s="260"/>
      <c r="AK848" s="185"/>
      <c r="AN848" s="228"/>
      <c r="AQ848" s="132" t="str">
        <f t="shared" si="213"/>
        <v/>
      </c>
    </row>
    <row r="849" spans="1:43">
      <c r="A849" s="146"/>
      <c r="B849" s="258" t="str">
        <f t="shared" si="207"/>
        <v/>
      </c>
      <c r="C849" s="259"/>
      <c r="D849" s="185">
        <v>815</v>
      </c>
      <c r="E849" s="185" t="str">
        <f t="shared" si="208"/>
        <v/>
      </c>
      <c r="F849" s="6"/>
      <c r="G849" s="6"/>
      <c r="H849" s="6"/>
      <c r="I849" s="6"/>
      <c r="J849" s="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185" t="str">
        <f t="shared" si="206"/>
        <v/>
      </c>
      <c r="W849" s="8"/>
      <c r="X849" s="6"/>
      <c r="Y849" s="336"/>
      <c r="Z849" s="6"/>
      <c r="AA849" s="6"/>
      <c r="AB849" s="6"/>
      <c r="AC849" s="261" t="str">
        <f t="shared" si="209"/>
        <v/>
      </c>
      <c r="AD849" s="28" t="str">
        <f t="shared" si="210"/>
        <v/>
      </c>
      <c r="AE849" s="26" t="str">
        <f>UPPER(IF($U849="","",IF(COUNTIF($AE$34:$AE848,$U849)&lt;1,$U849,"")))</f>
        <v/>
      </c>
      <c r="AF849" s="133" t="str">
        <f t="shared" si="211"/>
        <v/>
      </c>
      <c r="AG849" s="6"/>
      <c r="AH849" s="263" t="str">
        <f t="shared" si="212"/>
        <v/>
      </c>
      <c r="AI849" s="262"/>
      <c r="AJ849" s="260"/>
      <c r="AK849" s="185"/>
      <c r="AN849" s="228"/>
      <c r="AQ849" s="132" t="str">
        <f t="shared" si="213"/>
        <v/>
      </c>
    </row>
    <row r="850" spans="1:43">
      <c r="A850" s="146"/>
      <c r="B850" s="258" t="str">
        <f t="shared" si="207"/>
        <v/>
      </c>
      <c r="C850" s="259"/>
      <c r="D850" s="185">
        <v>816</v>
      </c>
      <c r="E850" s="185" t="str">
        <f t="shared" si="208"/>
        <v/>
      </c>
      <c r="F850" s="6"/>
      <c r="G850" s="6"/>
      <c r="H850" s="6"/>
      <c r="I850" s="6"/>
      <c r="J850" s="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185" t="str">
        <f t="shared" si="206"/>
        <v/>
      </c>
      <c r="W850" s="8"/>
      <c r="X850" s="6"/>
      <c r="Y850" s="336"/>
      <c r="Z850" s="6"/>
      <c r="AA850" s="6"/>
      <c r="AB850" s="6"/>
      <c r="AC850" s="261" t="str">
        <f t="shared" si="209"/>
        <v/>
      </c>
      <c r="AD850" s="28" t="str">
        <f t="shared" si="210"/>
        <v/>
      </c>
      <c r="AE850" s="26" t="str">
        <f>UPPER(IF($U850="","",IF(COUNTIF($AE$34:$AE849,$U850)&lt;1,$U850,"")))</f>
        <v/>
      </c>
      <c r="AF850" s="133" t="str">
        <f t="shared" si="211"/>
        <v/>
      </c>
      <c r="AG850" s="6"/>
      <c r="AH850" s="263" t="str">
        <f t="shared" si="212"/>
        <v/>
      </c>
      <c r="AI850" s="262"/>
      <c r="AJ850" s="260"/>
      <c r="AK850" s="185"/>
      <c r="AN850" s="228"/>
      <c r="AQ850" s="132" t="str">
        <f t="shared" si="213"/>
        <v/>
      </c>
    </row>
    <row r="851" spans="1:43">
      <c r="A851" s="146"/>
      <c r="B851" s="258" t="str">
        <f t="shared" si="207"/>
        <v/>
      </c>
      <c r="C851" s="259"/>
      <c r="D851" s="185">
        <v>817</v>
      </c>
      <c r="E851" s="185" t="str">
        <f t="shared" si="208"/>
        <v/>
      </c>
      <c r="F851" s="6"/>
      <c r="G851" s="6"/>
      <c r="H851" s="6"/>
      <c r="I851" s="6"/>
      <c r="J851" s="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185" t="str">
        <f t="shared" ref="V851:V914" si="214">IF(U851="","",IF(COUNTIF(U$35:U$1035,$U851)&lt;4,"每隊最少4人",IF(COUNTIF(U$35:U$1035,U851)&gt;6,"每隊最多6人",COUNTIF(U$35:U$1035,U851))))</f>
        <v/>
      </c>
      <c r="W851" s="8"/>
      <c r="X851" s="6"/>
      <c r="Y851" s="336"/>
      <c r="Z851" s="6"/>
      <c r="AA851" s="6"/>
      <c r="AB851" s="6"/>
      <c r="AC851" s="261" t="str">
        <f t="shared" si="209"/>
        <v/>
      </c>
      <c r="AD851" s="28" t="str">
        <f t="shared" si="210"/>
        <v/>
      </c>
      <c r="AE851" s="26" t="str">
        <f>UPPER(IF($U851="","",IF(COUNTIF($AE$34:$AE850,$U851)&lt;1,$U851,"")))</f>
        <v/>
      </c>
      <c r="AF851" s="133" t="str">
        <f t="shared" si="211"/>
        <v/>
      </c>
      <c r="AG851" s="6"/>
      <c r="AH851" s="263" t="str">
        <f t="shared" si="212"/>
        <v/>
      </c>
      <c r="AI851" s="262"/>
      <c r="AJ851" s="260"/>
      <c r="AK851" s="185"/>
      <c r="AN851" s="228"/>
      <c r="AQ851" s="132" t="str">
        <f t="shared" si="213"/>
        <v/>
      </c>
    </row>
    <row r="852" spans="1:43">
      <c r="A852" s="146"/>
      <c r="B852" s="258" t="str">
        <f t="shared" si="207"/>
        <v/>
      </c>
      <c r="C852" s="259"/>
      <c r="D852" s="185">
        <v>818</v>
      </c>
      <c r="E852" s="185" t="str">
        <f t="shared" si="208"/>
        <v/>
      </c>
      <c r="F852" s="6"/>
      <c r="G852" s="6"/>
      <c r="H852" s="6"/>
      <c r="I852" s="6"/>
      <c r="J852" s="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185" t="str">
        <f t="shared" si="214"/>
        <v/>
      </c>
      <c r="W852" s="8"/>
      <c r="X852" s="6"/>
      <c r="Y852" s="336"/>
      <c r="Z852" s="6"/>
      <c r="AA852" s="6"/>
      <c r="AB852" s="6"/>
      <c r="AC852" s="261" t="str">
        <f t="shared" si="209"/>
        <v/>
      </c>
      <c r="AD852" s="28" t="str">
        <f t="shared" si="210"/>
        <v/>
      </c>
      <c r="AE852" s="26" t="str">
        <f>UPPER(IF($U852="","",IF(COUNTIF($AE$34:$AE851,$U852)&lt;1,$U852,"")))</f>
        <v/>
      </c>
      <c r="AF852" s="133" t="str">
        <f t="shared" si="211"/>
        <v/>
      </c>
      <c r="AG852" s="6"/>
      <c r="AH852" s="263" t="str">
        <f t="shared" si="212"/>
        <v/>
      </c>
      <c r="AI852" s="262"/>
      <c r="AJ852" s="260"/>
      <c r="AK852" s="185"/>
      <c r="AN852" s="228"/>
      <c r="AQ852" s="132" t="str">
        <f t="shared" si="213"/>
        <v/>
      </c>
    </row>
    <row r="853" spans="1:43">
      <c r="A853" s="146"/>
      <c r="B853" s="258" t="str">
        <f t="shared" si="207"/>
        <v/>
      </c>
      <c r="C853" s="259"/>
      <c r="D853" s="185">
        <v>819</v>
      </c>
      <c r="E853" s="185" t="str">
        <f t="shared" si="208"/>
        <v/>
      </c>
      <c r="F853" s="6"/>
      <c r="G853" s="6"/>
      <c r="H853" s="6"/>
      <c r="I853" s="6"/>
      <c r="J853" s="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185" t="str">
        <f t="shared" si="214"/>
        <v/>
      </c>
      <c r="W853" s="8"/>
      <c r="X853" s="6"/>
      <c r="Y853" s="336"/>
      <c r="Z853" s="6"/>
      <c r="AA853" s="6"/>
      <c r="AB853" s="6"/>
      <c r="AC853" s="261" t="str">
        <f t="shared" si="209"/>
        <v/>
      </c>
      <c r="AD853" s="28" t="str">
        <f t="shared" si="210"/>
        <v/>
      </c>
      <c r="AE853" s="26" t="str">
        <f>UPPER(IF($U853="","",IF(COUNTIF($AE$34:$AE852,$U853)&lt;1,$U853,"")))</f>
        <v/>
      </c>
      <c r="AF853" s="133" t="str">
        <f t="shared" si="211"/>
        <v/>
      </c>
      <c r="AG853" s="6"/>
      <c r="AH853" s="263" t="str">
        <f t="shared" si="212"/>
        <v/>
      </c>
      <c r="AI853" s="262"/>
      <c r="AJ853" s="260"/>
      <c r="AK853" s="185"/>
      <c r="AN853" s="228"/>
      <c r="AQ853" s="132" t="str">
        <f t="shared" si="213"/>
        <v/>
      </c>
    </row>
    <row r="854" spans="1:43">
      <c r="A854" s="146"/>
      <c r="B854" s="258" t="str">
        <f t="shared" si="207"/>
        <v/>
      </c>
      <c r="C854" s="259"/>
      <c r="D854" s="185">
        <v>820</v>
      </c>
      <c r="E854" s="185" t="str">
        <f t="shared" si="208"/>
        <v/>
      </c>
      <c r="F854" s="6"/>
      <c r="G854" s="6"/>
      <c r="H854" s="6"/>
      <c r="I854" s="6"/>
      <c r="J854" s="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185" t="str">
        <f t="shared" si="214"/>
        <v/>
      </c>
      <c r="W854" s="8"/>
      <c r="X854" s="6"/>
      <c r="Y854" s="336"/>
      <c r="Z854" s="6"/>
      <c r="AA854" s="6"/>
      <c r="AB854" s="6"/>
      <c r="AC854" s="261" t="str">
        <f t="shared" si="209"/>
        <v/>
      </c>
      <c r="AD854" s="28" t="str">
        <f t="shared" si="210"/>
        <v/>
      </c>
      <c r="AE854" s="26" t="str">
        <f>UPPER(IF($U854="","",IF(COUNTIF($AE$34:$AE853,$U854)&lt;1,$U854,"")))</f>
        <v/>
      </c>
      <c r="AF854" s="133" t="str">
        <f t="shared" si="211"/>
        <v/>
      </c>
      <c r="AG854" s="6"/>
      <c r="AH854" s="263" t="str">
        <f t="shared" si="212"/>
        <v/>
      </c>
      <c r="AI854" s="262"/>
      <c r="AJ854" s="260"/>
      <c r="AK854" s="185"/>
      <c r="AN854" s="228"/>
      <c r="AQ854" s="132" t="str">
        <f t="shared" si="213"/>
        <v/>
      </c>
    </row>
    <row r="855" spans="1:43">
      <c r="A855" s="146"/>
      <c r="B855" s="258" t="str">
        <f t="shared" si="207"/>
        <v/>
      </c>
      <c r="C855" s="259"/>
      <c r="D855" s="185">
        <v>821</v>
      </c>
      <c r="E855" s="185" t="str">
        <f t="shared" si="208"/>
        <v/>
      </c>
      <c r="F855" s="6"/>
      <c r="G855" s="6"/>
      <c r="H855" s="6"/>
      <c r="I855" s="6"/>
      <c r="J855" s="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185" t="str">
        <f t="shared" si="214"/>
        <v/>
      </c>
      <c r="W855" s="8"/>
      <c r="X855" s="6"/>
      <c r="Y855" s="336"/>
      <c r="Z855" s="6"/>
      <c r="AA855" s="6"/>
      <c r="AB855" s="6"/>
      <c r="AC855" s="261" t="str">
        <f t="shared" si="209"/>
        <v/>
      </c>
      <c r="AD855" s="28" t="str">
        <f t="shared" si="210"/>
        <v/>
      </c>
      <c r="AE855" s="26" t="str">
        <f>UPPER(IF($U855="","",IF(COUNTIF($AE$34:$AE854,$U855)&lt;1,$U855,"")))</f>
        <v/>
      </c>
      <c r="AF855" s="133" t="str">
        <f t="shared" si="211"/>
        <v/>
      </c>
      <c r="AG855" s="6"/>
      <c r="AH855" s="263" t="str">
        <f t="shared" si="212"/>
        <v/>
      </c>
      <c r="AI855" s="262"/>
      <c r="AJ855" s="260"/>
      <c r="AK855" s="185"/>
      <c r="AN855" s="228"/>
      <c r="AQ855" s="132" t="str">
        <f t="shared" si="213"/>
        <v/>
      </c>
    </row>
    <row r="856" spans="1:43">
      <c r="A856" s="146"/>
      <c r="B856" s="258" t="str">
        <f t="shared" si="207"/>
        <v/>
      </c>
      <c r="C856" s="259"/>
      <c r="D856" s="185">
        <v>822</v>
      </c>
      <c r="E856" s="185" t="str">
        <f t="shared" si="208"/>
        <v/>
      </c>
      <c r="F856" s="6"/>
      <c r="G856" s="6"/>
      <c r="H856" s="6"/>
      <c r="I856" s="6"/>
      <c r="J856" s="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185" t="str">
        <f t="shared" si="214"/>
        <v/>
      </c>
      <c r="W856" s="8"/>
      <c r="X856" s="6"/>
      <c r="Y856" s="336"/>
      <c r="Z856" s="6"/>
      <c r="AA856" s="6"/>
      <c r="AB856" s="6"/>
      <c r="AC856" s="261" t="str">
        <f t="shared" si="209"/>
        <v/>
      </c>
      <c r="AD856" s="28" t="str">
        <f t="shared" si="210"/>
        <v/>
      </c>
      <c r="AE856" s="26" t="str">
        <f>UPPER(IF($U856="","",IF(COUNTIF($AE$34:$AE855,$U856)&lt;1,$U856,"")))</f>
        <v/>
      </c>
      <c r="AF856" s="133" t="str">
        <f t="shared" si="211"/>
        <v/>
      </c>
      <c r="AG856" s="6"/>
      <c r="AH856" s="263" t="str">
        <f t="shared" si="212"/>
        <v/>
      </c>
      <c r="AI856" s="262"/>
      <c r="AJ856" s="260"/>
      <c r="AK856" s="185"/>
      <c r="AN856" s="228"/>
      <c r="AQ856" s="132" t="str">
        <f t="shared" si="213"/>
        <v/>
      </c>
    </row>
    <row r="857" spans="1:43">
      <c r="A857" s="146"/>
      <c r="B857" s="258" t="str">
        <f t="shared" si="207"/>
        <v/>
      </c>
      <c r="C857" s="259"/>
      <c r="D857" s="185">
        <v>823</v>
      </c>
      <c r="E857" s="185" t="str">
        <f t="shared" si="208"/>
        <v/>
      </c>
      <c r="F857" s="6"/>
      <c r="G857" s="6"/>
      <c r="H857" s="6"/>
      <c r="I857" s="6"/>
      <c r="J857" s="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185" t="str">
        <f t="shared" si="214"/>
        <v/>
      </c>
      <c r="W857" s="8"/>
      <c r="X857" s="6"/>
      <c r="Y857" s="336"/>
      <c r="Z857" s="6"/>
      <c r="AA857" s="6"/>
      <c r="AB857" s="6"/>
      <c r="AC857" s="261" t="str">
        <f t="shared" si="209"/>
        <v/>
      </c>
      <c r="AD857" s="28" t="str">
        <f t="shared" si="210"/>
        <v/>
      </c>
      <c r="AE857" s="26" t="str">
        <f>UPPER(IF($U857="","",IF(COUNTIF($AE$34:$AE856,$U857)&lt;1,$U857,"")))</f>
        <v/>
      </c>
      <c r="AF857" s="133" t="str">
        <f t="shared" si="211"/>
        <v/>
      </c>
      <c r="AG857" s="6"/>
      <c r="AH857" s="263" t="str">
        <f t="shared" si="212"/>
        <v/>
      </c>
      <c r="AI857" s="262"/>
      <c r="AJ857" s="260"/>
      <c r="AK857" s="185"/>
      <c r="AN857" s="228"/>
      <c r="AQ857" s="132" t="str">
        <f t="shared" si="213"/>
        <v/>
      </c>
    </row>
    <row r="858" spans="1:43">
      <c r="A858" s="146"/>
      <c r="B858" s="258" t="str">
        <f t="shared" si="207"/>
        <v/>
      </c>
      <c r="C858" s="259"/>
      <c r="D858" s="185">
        <v>824</v>
      </c>
      <c r="E858" s="185" t="str">
        <f t="shared" si="208"/>
        <v/>
      </c>
      <c r="F858" s="6"/>
      <c r="G858" s="6"/>
      <c r="H858" s="6"/>
      <c r="I858" s="6"/>
      <c r="J858" s="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185" t="str">
        <f t="shared" si="214"/>
        <v/>
      </c>
      <c r="W858" s="8"/>
      <c r="X858" s="6"/>
      <c r="Y858" s="336"/>
      <c r="Z858" s="6"/>
      <c r="AA858" s="6"/>
      <c r="AB858" s="6"/>
      <c r="AC858" s="261" t="str">
        <f t="shared" si="209"/>
        <v/>
      </c>
      <c r="AD858" s="28" t="str">
        <f t="shared" si="210"/>
        <v/>
      </c>
      <c r="AE858" s="26" t="str">
        <f>UPPER(IF($U858="","",IF(COUNTIF($AE$34:$AE857,$U858)&lt;1,$U858,"")))</f>
        <v/>
      </c>
      <c r="AF858" s="133" t="str">
        <f t="shared" si="211"/>
        <v/>
      </c>
      <c r="AG858" s="6"/>
      <c r="AH858" s="263" t="str">
        <f t="shared" si="212"/>
        <v/>
      </c>
      <c r="AI858" s="262"/>
      <c r="AJ858" s="260"/>
      <c r="AK858" s="185"/>
      <c r="AN858" s="228"/>
      <c r="AQ858" s="132" t="str">
        <f t="shared" si="213"/>
        <v/>
      </c>
    </row>
    <row r="859" spans="1:43">
      <c r="A859" s="146"/>
      <c r="B859" s="258" t="str">
        <f t="shared" si="207"/>
        <v/>
      </c>
      <c r="C859" s="259"/>
      <c r="D859" s="185">
        <v>825</v>
      </c>
      <c r="E859" s="185" t="str">
        <f t="shared" si="208"/>
        <v/>
      </c>
      <c r="F859" s="6"/>
      <c r="G859" s="6"/>
      <c r="H859" s="6"/>
      <c r="I859" s="6"/>
      <c r="J859" s="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185" t="str">
        <f t="shared" si="214"/>
        <v/>
      </c>
      <c r="W859" s="8"/>
      <c r="X859" s="6"/>
      <c r="Y859" s="336"/>
      <c r="Z859" s="6"/>
      <c r="AA859" s="6"/>
      <c r="AB859" s="6"/>
      <c r="AC859" s="261" t="str">
        <f t="shared" si="209"/>
        <v/>
      </c>
      <c r="AD859" s="28" t="str">
        <f t="shared" si="210"/>
        <v/>
      </c>
      <c r="AE859" s="26" t="str">
        <f>UPPER(IF($U859="","",IF(COUNTIF($AE$34:$AE858,$U859)&lt;1,$U859,"")))</f>
        <v/>
      </c>
      <c r="AF859" s="133" t="str">
        <f t="shared" si="211"/>
        <v/>
      </c>
      <c r="AG859" s="6"/>
      <c r="AH859" s="263" t="str">
        <f t="shared" si="212"/>
        <v/>
      </c>
      <c r="AI859" s="262"/>
      <c r="AJ859" s="260"/>
      <c r="AK859" s="185"/>
      <c r="AN859" s="228"/>
      <c r="AQ859" s="132" t="str">
        <f t="shared" si="213"/>
        <v/>
      </c>
    </row>
    <row r="860" spans="1:43">
      <c r="A860" s="146"/>
      <c r="B860" s="258" t="str">
        <f t="shared" si="207"/>
        <v/>
      </c>
      <c r="C860" s="259"/>
      <c r="D860" s="185">
        <v>826</v>
      </c>
      <c r="E860" s="185" t="str">
        <f t="shared" si="208"/>
        <v/>
      </c>
      <c r="F860" s="6"/>
      <c r="G860" s="6"/>
      <c r="H860" s="6"/>
      <c r="I860" s="6"/>
      <c r="J860" s="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185" t="str">
        <f t="shared" si="214"/>
        <v/>
      </c>
      <c r="W860" s="8"/>
      <c r="X860" s="6"/>
      <c r="Y860" s="336"/>
      <c r="Z860" s="6"/>
      <c r="AA860" s="6"/>
      <c r="AB860" s="6"/>
      <c r="AC860" s="261" t="str">
        <f t="shared" si="209"/>
        <v/>
      </c>
      <c r="AD860" s="28" t="str">
        <f t="shared" si="210"/>
        <v/>
      </c>
      <c r="AE860" s="26" t="str">
        <f>UPPER(IF($U860="","",IF(COUNTIF($AE$34:$AE859,$U860)&lt;1,$U860,"")))</f>
        <v/>
      </c>
      <c r="AF860" s="133" t="str">
        <f t="shared" si="211"/>
        <v/>
      </c>
      <c r="AG860" s="6"/>
      <c r="AH860" s="263" t="str">
        <f t="shared" si="212"/>
        <v/>
      </c>
      <c r="AI860" s="262"/>
      <c r="AJ860" s="260"/>
      <c r="AK860" s="185"/>
      <c r="AN860" s="228"/>
      <c r="AQ860" s="132" t="str">
        <f t="shared" si="213"/>
        <v/>
      </c>
    </row>
    <row r="861" spans="1:43">
      <c r="A861" s="146"/>
      <c r="B861" s="258" t="str">
        <f t="shared" si="207"/>
        <v/>
      </c>
      <c r="C861" s="259"/>
      <c r="D861" s="185">
        <v>827</v>
      </c>
      <c r="E861" s="185" t="str">
        <f t="shared" si="208"/>
        <v/>
      </c>
      <c r="F861" s="6"/>
      <c r="G861" s="6"/>
      <c r="H861" s="6"/>
      <c r="I861" s="6"/>
      <c r="J861" s="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185" t="str">
        <f t="shared" si="214"/>
        <v/>
      </c>
      <c r="W861" s="8"/>
      <c r="X861" s="6"/>
      <c r="Y861" s="336"/>
      <c r="Z861" s="6"/>
      <c r="AA861" s="6"/>
      <c r="AB861" s="6"/>
      <c r="AC861" s="261" t="str">
        <f t="shared" si="209"/>
        <v/>
      </c>
      <c r="AD861" s="28" t="str">
        <f t="shared" si="210"/>
        <v/>
      </c>
      <c r="AE861" s="26" t="str">
        <f>UPPER(IF($U861="","",IF(COUNTIF($AE$34:$AE860,$U861)&lt;1,$U861,"")))</f>
        <v/>
      </c>
      <c r="AF861" s="133" t="str">
        <f t="shared" si="211"/>
        <v/>
      </c>
      <c r="AG861" s="6"/>
      <c r="AH861" s="263" t="str">
        <f t="shared" si="212"/>
        <v/>
      </c>
      <c r="AI861" s="262"/>
      <c r="AJ861" s="260"/>
      <c r="AK861" s="185"/>
      <c r="AN861" s="228"/>
      <c r="AQ861" s="132" t="str">
        <f t="shared" si="213"/>
        <v/>
      </c>
    </row>
    <row r="862" spans="1:43">
      <c r="A862" s="146"/>
      <c r="B862" s="258" t="str">
        <f t="shared" si="207"/>
        <v/>
      </c>
      <c r="C862" s="259"/>
      <c r="D862" s="185">
        <v>828</v>
      </c>
      <c r="E862" s="185" t="str">
        <f t="shared" si="208"/>
        <v/>
      </c>
      <c r="F862" s="6"/>
      <c r="G862" s="6"/>
      <c r="H862" s="6"/>
      <c r="I862" s="6"/>
      <c r="J862" s="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185" t="str">
        <f t="shared" si="214"/>
        <v/>
      </c>
      <c r="W862" s="8"/>
      <c r="X862" s="6"/>
      <c r="Y862" s="336"/>
      <c r="Z862" s="6"/>
      <c r="AA862" s="6"/>
      <c r="AB862" s="6"/>
      <c r="AC862" s="261" t="str">
        <f t="shared" si="209"/>
        <v/>
      </c>
      <c r="AD862" s="28" t="str">
        <f t="shared" si="210"/>
        <v/>
      </c>
      <c r="AE862" s="26" t="str">
        <f>UPPER(IF($U862="","",IF(COUNTIF($AE$34:$AE861,$U862)&lt;1,$U862,"")))</f>
        <v/>
      </c>
      <c r="AF862" s="133" t="str">
        <f t="shared" si="211"/>
        <v/>
      </c>
      <c r="AG862" s="6"/>
      <c r="AH862" s="263" t="str">
        <f t="shared" si="212"/>
        <v/>
      </c>
      <c r="AI862" s="262"/>
      <c r="AJ862" s="260"/>
      <c r="AK862" s="185"/>
      <c r="AN862" s="228"/>
      <c r="AQ862" s="132" t="str">
        <f t="shared" si="213"/>
        <v/>
      </c>
    </row>
    <row r="863" spans="1:43">
      <c r="A863" s="146"/>
      <c r="B863" s="258" t="str">
        <f t="shared" si="207"/>
        <v/>
      </c>
      <c r="C863" s="259"/>
      <c r="D863" s="185">
        <v>829</v>
      </c>
      <c r="E863" s="185" t="str">
        <f t="shared" si="208"/>
        <v/>
      </c>
      <c r="F863" s="6"/>
      <c r="G863" s="6"/>
      <c r="H863" s="6"/>
      <c r="I863" s="6"/>
      <c r="J863" s="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185" t="str">
        <f t="shared" si="214"/>
        <v/>
      </c>
      <c r="W863" s="8"/>
      <c r="X863" s="6"/>
      <c r="Y863" s="336"/>
      <c r="Z863" s="6"/>
      <c r="AA863" s="6"/>
      <c r="AB863" s="6"/>
      <c r="AC863" s="261" t="str">
        <f t="shared" si="209"/>
        <v/>
      </c>
      <c r="AD863" s="28" t="str">
        <f t="shared" si="210"/>
        <v/>
      </c>
      <c r="AE863" s="26" t="str">
        <f>UPPER(IF($U863="","",IF(COUNTIF($AE$34:$AE862,$U863)&lt;1,$U863,"")))</f>
        <v/>
      </c>
      <c r="AF863" s="133" t="str">
        <f t="shared" si="211"/>
        <v/>
      </c>
      <c r="AG863" s="6"/>
      <c r="AH863" s="263" t="str">
        <f t="shared" si="212"/>
        <v/>
      </c>
      <c r="AI863" s="262"/>
      <c r="AJ863" s="260"/>
      <c r="AK863" s="185"/>
      <c r="AN863" s="228"/>
      <c r="AQ863" s="132" t="str">
        <f t="shared" si="213"/>
        <v/>
      </c>
    </row>
    <row r="864" spans="1:43">
      <c r="A864" s="146"/>
      <c r="B864" s="258" t="str">
        <f t="shared" si="207"/>
        <v/>
      </c>
      <c r="C864" s="259"/>
      <c r="D864" s="185">
        <v>830</v>
      </c>
      <c r="E864" s="185" t="str">
        <f t="shared" si="208"/>
        <v/>
      </c>
      <c r="F864" s="6"/>
      <c r="G864" s="6"/>
      <c r="H864" s="6"/>
      <c r="I864" s="6"/>
      <c r="J864" s="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185" t="str">
        <f t="shared" si="214"/>
        <v/>
      </c>
      <c r="W864" s="8"/>
      <c r="X864" s="6"/>
      <c r="Y864" s="336"/>
      <c r="Z864" s="6"/>
      <c r="AA864" s="6"/>
      <c r="AB864" s="6"/>
      <c r="AC864" s="261" t="str">
        <f t="shared" si="209"/>
        <v/>
      </c>
      <c r="AD864" s="28" t="str">
        <f t="shared" si="210"/>
        <v/>
      </c>
      <c r="AE864" s="26" t="str">
        <f>UPPER(IF($U864="","",IF(COUNTIF($AE$34:$AE863,$U864)&lt;1,$U864,"")))</f>
        <v/>
      </c>
      <c r="AF864" s="133" t="str">
        <f t="shared" si="211"/>
        <v/>
      </c>
      <c r="AG864" s="6"/>
      <c r="AH864" s="263" t="str">
        <f t="shared" si="212"/>
        <v/>
      </c>
      <c r="AI864" s="262"/>
      <c r="AJ864" s="260"/>
      <c r="AK864" s="185"/>
      <c r="AN864" s="228"/>
      <c r="AQ864" s="132" t="str">
        <f t="shared" si="213"/>
        <v/>
      </c>
    </row>
    <row r="865" spans="1:43">
      <c r="A865" s="146"/>
      <c r="B865" s="258" t="str">
        <f t="shared" si="207"/>
        <v/>
      </c>
      <c r="C865" s="259"/>
      <c r="D865" s="185">
        <v>831</v>
      </c>
      <c r="E865" s="185" t="str">
        <f t="shared" si="208"/>
        <v/>
      </c>
      <c r="F865" s="6"/>
      <c r="G865" s="6"/>
      <c r="H865" s="6"/>
      <c r="I865" s="6"/>
      <c r="J865" s="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185" t="str">
        <f t="shared" si="214"/>
        <v/>
      </c>
      <c r="W865" s="8"/>
      <c r="X865" s="6"/>
      <c r="Y865" s="336"/>
      <c r="Z865" s="6"/>
      <c r="AA865" s="6"/>
      <c r="AB865" s="6"/>
      <c r="AC865" s="261" t="str">
        <f t="shared" si="209"/>
        <v/>
      </c>
      <c r="AD865" s="28" t="str">
        <f t="shared" si="210"/>
        <v/>
      </c>
      <c r="AE865" s="26" t="str">
        <f>UPPER(IF($U865="","",IF(COUNTIF($AE$34:$AE864,$U865)&lt;1,$U865,"")))</f>
        <v/>
      </c>
      <c r="AF865" s="133" t="str">
        <f t="shared" si="211"/>
        <v/>
      </c>
      <c r="AG865" s="6"/>
      <c r="AH865" s="263" t="str">
        <f t="shared" si="212"/>
        <v/>
      </c>
      <c r="AI865" s="262"/>
      <c r="AJ865" s="260"/>
      <c r="AK865" s="185"/>
      <c r="AN865" s="228"/>
      <c r="AQ865" s="132" t="str">
        <f t="shared" si="213"/>
        <v/>
      </c>
    </row>
    <row r="866" spans="1:43">
      <c r="A866" s="146"/>
      <c r="B866" s="258" t="str">
        <f t="shared" si="207"/>
        <v/>
      </c>
      <c r="C866" s="259"/>
      <c r="D866" s="185">
        <v>832</v>
      </c>
      <c r="E866" s="185" t="str">
        <f t="shared" si="208"/>
        <v/>
      </c>
      <c r="F866" s="6"/>
      <c r="G866" s="6"/>
      <c r="H866" s="6"/>
      <c r="I866" s="6"/>
      <c r="J866" s="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185" t="str">
        <f t="shared" si="214"/>
        <v/>
      </c>
      <c r="W866" s="8"/>
      <c r="X866" s="6"/>
      <c r="Y866" s="336"/>
      <c r="Z866" s="6"/>
      <c r="AA866" s="6"/>
      <c r="AB866" s="6"/>
      <c r="AC866" s="261" t="str">
        <f t="shared" si="209"/>
        <v/>
      </c>
      <c r="AD866" s="28" t="str">
        <f t="shared" si="210"/>
        <v/>
      </c>
      <c r="AE866" s="26" t="str">
        <f>UPPER(IF($U866="","",IF(COUNTIF($AE$34:$AE865,$U866)&lt;1,$U866,"")))</f>
        <v/>
      </c>
      <c r="AF866" s="133" t="str">
        <f t="shared" si="211"/>
        <v/>
      </c>
      <c r="AG866" s="6"/>
      <c r="AH866" s="263" t="str">
        <f t="shared" si="212"/>
        <v/>
      </c>
      <c r="AI866" s="262"/>
      <c r="AJ866" s="260"/>
      <c r="AK866" s="185"/>
      <c r="AN866" s="228"/>
      <c r="AQ866" s="132" t="str">
        <f t="shared" si="213"/>
        <v/>
      </c>
    </row>
    <row r="867" spans="1:43">
      <c r="A867" s="146"/>
      <c r="B867" s="258" t="str">
        <f t="shared" ref="B867:B930" si="215">IF(G867="","",IF(C867="","X",A867&amp;TEXT(C867,"000")))</f>
        <v/>
      </c>
      <c r="C867" s="259"/>
      <c r="D867" s="185">
        <v>833</v>
      </c>
      <c r="E867" s="185" t="str">
        <f t="shared" ref="E867:E930" si="216">IF($H867="M",VLOOKUP($I867,$D$4:$F$9,2,0),IF(H867="F",VLOOKUP($I867,$D$4:$F$9,3,0),IF($H867="","")))</f>
        <v/>
      </c>
      <c r="F867" s="6"/>
      <c r="G867" s="6"/>
      <c r="H867" s="6"/>
      <c r="I867" s="6"/>
      <c r="J867" s="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185" t="str">
        <f t="shared" si="214"/>
        <v/>
      </c>
      <c r="W867" s="8"/>
      <c r="X867" s="6"/>
      <c r="Y867" s="336"/>
      <c r="Z867" s="6"/>
      <c r="AA867" s="6"/>
      <c r="AB867" s="6"/>
      <c r="AC867" s="261" t="str">
        <f t="shared" ref="AC867:AC930" si="217">IF(I867="","",IF(COUNTA(K867:S867)&gt;3,"限報三項個人項目",IF(COUNTA(K867:S867)=0,"最少填報一個人項目",IF(COUNTA(X867)=1,COUNTA(K867:S867)*($AC$31+$AC$32)+$AC$30,IF(COUNTA(X867)=0,COUNTA(K867:S867)*$AC$31+$AC$30,"Error")))))</f>
        <v/>
      </c>
      <c r="AD867" s="28" t="str">
        <f t="shared" ref="AD867:AD930" si="218">IF(AE867="","",$AD$31)</f>
        <v/>
      </c>
      <c r="AE867" s="26" t="str">
        <f>UPPER(IF($U867="","",IF(COUNTIF($AE$34:$AE866,$U867)&lt;1,$U867,"")))</f>
        <v/>
      </c>
      <c r="AF867" s="133" t="str">
        <f t="shared" ref="AF867:AF930" si="219">IF(E867="","",IF(W867="",SUM(AC867:AD867)+AG867,SUM(AC867:AD867)+AG867+$W$34))</f>
        <v/>
      </c>
      <c r="AG867" s="6"/>
      <c r="AH867" s="263" t="str">
        <f t="shared" ref="AH867:AH930" si="220">AF867</f>
        <v/>
      </c>
      <c r="AI867" s="262"/>
      <c r="AJ867" s="260"/>
      <c r="AK867" s="185"/>
      <c r="AN867" s="228"/>
      <c r="AQ867" s="132" t="str">
        <f t="shared" si="213"/>
        <v/>
      </c>
    </row>
    <row r="868" spans="1:43">
      <c r="A868" s="146"/>
      <c r="B868" s="258" t="str">
        <f t="shared" si="215"/>
        <v/>
      </c>
      <c r="C868" s="259"/>
      <c r="D868" s="185">
        <v>834</v>
      </c>
      <c r="E868" s="185" t="str">
        <f t="shared" si="216"/>
        <v/>
      </c>
      <c r="F868" s="6"/>
      <c r="G868" s="6"/>
      <c r="H868" s="6"/>
      <c r="I868" s="6"/>
      <c r="J868" s="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185" t="str">
        <f t="shared" si="214"/>
        <v/>
      </c>
      <c r="W868" s="8"/>
      <c r="X868" s="6"/>
      <c r="Y868" s="336"/>
      <c r="Z868" s="6"/>
      <c r="AA868" s="6"/>
      <c r="AB868" s="6"/>
      <c r="AC868" s="261" t="str">
        <f t="shared" si="217"/>
        <v/>
      </c>
      <c r="AD868" s="28" t="str">
        <f t="shared" si="218"/>
        <v/>
      </c>
      <c r="AE868" s="26" t="str">
        <f>UPPER(IF($U868="","",IF(COUNTIF($AE$34:$AE867,$U868)&lt;1,$U868,"")))</f>
        <v/>
      </c>
      <c r="AF868" s="133" t="str">
        <f t="shared" si="219"/>
        <v/>
      </c>
      <c r="AG868" s="6"/>
      <c r="AH868" s="263" t="str">
        <f t="shared" si="220"/>
        <v/>
      </c>
      <c r="AI868" s="262"/>
      <c r="AJ868" s="260"/>
      <c r="AK868" s="185"/>
      <c r="AN868" s="228"/>
      <c r="AQ868" s="132" t="str">
        <f t="shared" si="213"/>
        <v/>
      </c>
    </row>
    <row r="869" spans="1:43">
      <c r="A869" s="146"/>
      <c r="B869" s="258" t="str">
        <f t="shared" si="215"/>
        <v/>
      </c>
      <c r="C869" s="259"/>
      <c r="D869" s="185">
        <v>835</v>
      </c>
      <c r="E869" s="185" t="str">
        <f t="shared" si="216"/>
        <v/>
      </c>
      <c r="F869" s="6"/>
      <c r="G869" s="6"/>
      <c r="H869" s="6"/>
      <c r="I869" s="6"/>
      <c r="J869" s="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185" t="str">
        <f t="shared" si="214"/>
        <v/>
      </c>
      <c r="W869" s="8"/>
      <c r="X869" s="6"/>
      <c r="Y869" s="336"/>
      <c r="Z869" s="6"/>
      <c r="AA869" s="6"/>
      <c r="AB869" s="6"/>
      <c r="AC869" s="261" t="str">
        <f t="shared" si="217"/>
        <v/>
      </c>
      <c r="AD869" s="28" t="str">
        <f t="shared" si="218"/>
        <v/>
      </c>
      <c r="AE869" s="26" t="str">
        <f>UPPER(IF($U869="","",IF(COUNTIF($AE$34:$AE868,$U869)&lt;1,$U869,"")))</f>
        <v/>
      </c>
      <c r="AF869" s="133" t="str">
        <f t="shared" si="219"/>
        <v/>
      </c>
      <c r="AG869" s="6"/>
      <c r="AH869" s="263" t="str">
        <f t="shared" si="220"/>
        <v/>
      </c>
      <c r="AI869" s="262"/>
      <c r="AJ869" s="260"/>
      <c r="AK869" s="185"/>
      <c r="AN869" s="228"/>
      <c r="AQ869" s="132" t="str">
        <f t="shared" si="213"/>
        <v/>
      </c>
    </row>
    <row r="870" spans="1:43">
      <c r="A870" s="146"/>
      <c r="B870" s="258" t="str">
        <f t="shared" si="215"/>
        <v/>
      </c>
      <c r="C870" s="259"/>
      <c r="D870" s="185">
        <v>836</v>
      </c>
      <c r="E870" s="185" t="str">
        <f t="shared" si="216"/>
        <v/>
      </c>
      <c r="F870" s="6"/>
      <c r="G870" s="6"/>
      <c r="H870" s="6"/>
      <c r="I870" s="6"/>
      <c r="J870" s="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185" t="str">
        <f t="shared" si="214"/>
        <v/>
      </c>
      <c r="W870" s="8"/>
      <c r="X870" s="6"/>
      <c r="Y870" s="336"/>
      <c r="Z870" s="6"/>
      <c r="AA870" s="6"/>
      <c r="AB870" s="6"/>
      <c r="AC870" s="261" t="str">
        <f t="shared" si="217"/>
        <v/>
      </c>
      <c r="AD870" s="28" t="str">
        <f t="shared" si="218"/>
        <v/>
      </c>
      <c r="AE870" s="26" t="str">
        <f>UPPER(IF($U870="","",IF(COUNTIF($AE$34:$AE869,$U870)&lt;1,$U870,"")))</f>
        <v/>
      </c>
      <c r="AF870" s="133" t="str">
        <f t="shared" si="219"/>
        <v/>
      </c>
      <c r="AG870" s="6"/>
      <c r="AH870" s="263" t="str">
        <f t="shared" si="220"/>
        <v/>
      </c>
      <c r="AI870" s="262"/>
      <c r="AJ870" s="260"/>
      <c r="AK870" s="185"/>
      <c r="AN870" s="228"/>
      <c r="AQ870" s="132" t="str">
        <f t="shared" si="213"/>
        <v/>
      </c>
    </row>
    <row r="871" spans="1:43">
      <c r="A871" s="146"/>
      <c r="B871" s="258" t="str">
        <f t="shared" si="215"/>
        <v/>
      </c>
      <c r="C871" s="259"/>
      <c r="D871" s="185">
        <v>837</v>
      </c>
      <c r="E871" s="185" t="str">
        <f t="shared" si="216"/>
        <v/>
      </c>
      <c r="F871" s="6"/>
      <c r="G871" s="6"/>
      <c r="H871" s="6"/>
      <c r="I871" s="6"/>
      <c r="J871" s="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185" t="str">
        <f t="shared" si="214"/>
        <v/>
      </c>
      <c r="W871" s="8"/>
      <c r="X871" s="6"/>
      <c r="Y871" s="336"/>
      <c r="Z871" s="6"/>
      <c r="AA871" s="6"/>
      <c r="AB871" s="6"/>
      <c r="AC871" s="261" t="str">
        <f t="shared" si="217"/>
        <v/>
      </c>
      <c r="AD871" s="28" t="str">
        <f t="shared" si="218"/>
        <v/>
      </c>
      <c r="AE871" s="26" t="str">
        <f>UPPER(IF($U871="","",IF(COUNTIF($AE$34:$AE870,$U871)&lt;1,$U871,"")))</f>
        <v/>
      </c>
      <c r="AF871" s="133" t="str">
        <f t="shared" si="219"/>
        <v/>
      </c>
      <c r="AG871" s="6"/>
      <c r="AH871" s="263" t="str">
        <f t="shared" si="220"/>
        <v/>
      </c>
      <c r="AI871" s="262"/>
      <c r="AJ871" s="260"/>
      <c r="AK871" s="185"/>
      <c r="AN871" s="228"/>
      <c r="AQ871" s="132" t="str">
        <f t="shared" si="213"/>
        <v/>
      </c>
    </row>
    <row r="872" spans="1:43">
      <c r="A872" s="146"/>
      <c r="B872" s="258" t="str">
        <f t="shared" si="215"/>
        <v/>
      </c>
      <c r="C872" s="259"/>
      <c r="D872" s="185">
        <v>838</v>
      </c>
      <c r="E872" s="185" t="str">
        <f t="shared" si="216"/>
        <v/>
      </c>
      <c r="F872" s="6"/>
      <c r="G872" s="6"/>
      <c r="H872" s="6"/>
      <c r="I872" s="6"/>
      <c r="J872" s="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185" t="str">
        <f t="shared" si="214"/>
        <v/>
      </c>
      <c r="W872" s="8"/>
      <c r="X872" s="6"/>
      <c r="Y872" s="336"/>
      <c r="Z872" s="6"/>
      <c r="AA872" s="6"/>
      <c r="AB872" s="6"/>
      <c r="AC872" s="261" t="str">
        <f t="shared" si="217"/>
        <v/>
      </c>
      <c r="AD872" s="28" t="str">
        <f t="shared" si="218"/>
        <v/>
      </c>
      <c r="AE872" s="26" t="str">
        <f>UPPER(IF($U872="","",IF(COUNTIF($AE$34:$AE871,$U872)&lt;1,$U872,"")))</f>
        <v/>
      </c>
      <c r="AF872" s="133" t="str">
        <f t="shared" si="219"/>
        <v/>
      </c>
      <c r="AG872" s="6"/>
      <c r="AH872" s="263" t="str">
        <f t="shared" si="220"/>
        <v/>
      </c>
      <c r="AI872" s="262"/>
      <c r="AJ872" s="260"/>
      <c r="AK872" s="185"/>
      <c r="AN872" s="228"/>
      <c r="AQ872" s="132" t="str">
        <f t="shared" si="213"/>
        <v/>
      </c>
    </row>
    <row r="873" spans="1:43">
      <c r="A873" s="146"/>
      <c r="B873" s="258" t="str">
        <f t="shared" si="215"/>
        <v/>
      </c>
      <c r="C873" s="259"/>
      <c r="D873" s="185">
        <v>839</v>
      </c>
      <c r="E873" s="185" t="str">
        <f t="shared" si="216"/>
        <v/>
      </c>
      <c r="F873" s="6"/>
      <c r="G873" s="6"/>
      <c r="H873" s="6"/>
      <c r="I873" s="6"/>
      <c r="J873" s="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185" t="str">
        <f t="shared" si="214"/>
        <v/>
      </c>
      <c r="W873" s="8"/>
      <c r="X873" s="6"/>
      <c r="Y873" s="336"/>
      <c r="Z873" s="6"/>
      <c r="AA873" s="6"/>
      <c r="AB873" s="6"/>
      <c r="AC873" s="261" t="str">
        <f t="shared" si="217"/>
        <v/>
      </c>
      <c r="AD873" s="28" t="str">
        <f t="shared" si="218"/>
        <v/>
      </c>
      <c r="AE873" s="26" t="str">
        <f>UPPER(IF($U873="","",IF(COUNTIF($AE$34:$AE872,$U873)&lt;1,$U873,"")))</f>
        <v/>
      </c>
      <c r="AF873" s="133" t="str">
        <f t="shared" si="219"/>
        <v/>
      </c>
      <c r="AG873" s="6"/>
      <c r="AH873" s="263" t="str">
        <f t="shared" si="220"/>
        <v/>
      </c>
      <c r="AI873" s="262"/>
      <c r="AJ873" s="260"/>
      <c r="AK873" s="185"/>
      <c r="AN873" s="228"/>
      <c r="AQ873" s="132" t="str">
        <f t="shared" si="213"/>
        <v/>
      </c>
    </row>
    <row r="874" spans="1:43">
      <c r="A874" s="146"/>
      <c r="B874" s="258" t="str">
        <f t="shared" si="215"/>
        <v/>
      </c>
      <c r="C874" s="259"/>
      <c r="D874" s="185">
        <v>840</v>
      </c>
      <c r="E874" s="185" t="str">
        <f t="shared" si="216"/>
        <v/>
      </c>
      <c r="F874" s="6"/>
      <c r="G874" s="6"/>
      <c r="H874" s="6"/>
      <c r="I874" s="6"/>
      <c r="J874" s="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185" t="str">
        <f t="shared" si="214"/>
        <v/>
      </c>
      <c r="W874" s="8"/>
      <c r="X874" s="6"/>
      <c r="Y874" s="336"/>
      <c r="Z874" s="6"/>
      <c r="AA874" s="6"/>
      <c r="AB874" s="6"/>
      <c r="AC874" s="261" t="str">
        <f t="shared" si="217"/>
        <v/>
      </c>
      <c r="AD874" s="28" t="str">
        <f t="shared" si="218"/>
        <v/>
      </c>
      <c r="AE874" s="26" t="str">
        <f>UPPER(IF($U874="","",IF(COUNTIF($AE$34:$AE873,$U874)&lt;1,$U874,"")))</f>
        <v/>
      </c>
      <c r="AF874" s="133" t="str">
        <f t="shared" si="219"/>
        <v/>
      </c>
      <c r="AG874" s="6"/>
      <c r="AH874" s="263" t="str">
        <f t="shared" si="220"/>
        <v/>
      </c>
      <c r="AI874" s="262"/>
      <c r="AJ874" s="260"/>
      <c r="AK874" s="185"/>
      <c r="AN874" s="228"/>
      <c r="AQ874" s="132" t="str">
        <f t="shared" si="213"/>
        <v/>
      </c>
    </row>
    <row r="875" spans="1:43">
      <c r="A875" s="146"/>
      <c r="B875" s="258" t="str">
        <f t="shared" si="215"/>
        <v/>
      </c>
      <c r="C875" s="259"/>
      <c r="D875" s="185">
        <v>841</v>
      </c>
      <c r="E875" s="185" t="str">
        <f t="shared" si="216"/>
        <v/>
      </c>
      <c r="F875" s="6"/>
      <c r="G875" s="6"/>
      <c r="H875" s="6"/>
      <c r="I875" s="6"/>
      <c r="J875" s="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185" t="str">
        <f t="shared" si="214"/>
        <v/>
      </c>
      <c r="W875" s="8"/>
      <c r="X875" s="6"/>
      <c r="Y875" s="336"/>
      <c r="Z875" s="6"/>
      <c r="AA875" s="6"/>
      <c r="AB875" s="6"/>
      <c r="AC875" s="261" t="str">
        <f t="shared" si="217"/>
        <v/>
      </c>
      <c r="AD875" s="28" t="str">
        <f t="shared" si="218"/>
        <v/>
      </c>
      <c r="AE875" s="26" t="str">
        <f>UPPER(IF($U875="","",IF(COUNTIF($AE$34:$AE874,$U875)&lt;1,$U875,"")))</f>
        <v/>
      </c>
      <c r="AF875" s="133" t="str">
        <f t="shared" si="219"/>
        <v/>
      </c>
      <c r="AG875" s="6"/>
      <c r="AH875" s="263" t="str">
        <f t="shared" si="220"/>
        <v/>
      </c>
      <c r="AI875" s="262"/>
      <c r="AJ875" s="260"/>
      <c r="AK875" s="185"/>
      <c r="AN875" s="228"/>
      <c r="AQ875" s="132" t="str">
        <f t="shared" si="213"/>
        <v/>
      </c>
    </row>
    <row r="876" spans="1:43">
      <c r="A876" s="146"/>
      <c r="B876" s="258" t="str">
        <f t="shared" si="215"/>
        <v/>
      </c>
      <c r="C876" s="259"/>
      <c r="D876" s="185">
        <v>842</v>
      </c>
      <c r="E876" s="185" t="str">
        <f t="shared" si="216"/>
        <v/>
      </c>
      <c r="F876" s="6"/>
      <c r="G876" s="6"/>
      <c r="H876" s="6"/>
      <c r="I876" s="6"/>
      <c r="J876" s="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185" t="str">
        <f t="shared" si="214"/>
        <v/>
      </c>
      <c r="W876" s="8"/>
      <c r="X876" s="6"/>
      <c r="Y876" s="336"/>
      <c r="Z876" s="6"/>
      <c r="AA876" s="6"/>
      <c r="AB876" s="6"/>
      <c r="AC876" s="261" t="str">
        <f t="shared" si="217"/>
        <v/>
      </c>
      <c r="AD876" s="28" t="str">
        <f t="shared" si="218"/>
        <v/>
      </c>
      <c r="AE876" s="26" t="str">
        <f>UPPER(IF($U876="","",IF(COUNTIF($AE$34:$AE875,$U876)&lt;1,$U876,"")))</f>
        <v/>
      </c>
      <c r="AF876" s="133" t="str">
        <f t="shared" si="219"/>
        <v/>
      </c>
      <c r="AG876" s="6"/>
      <c r="AH876" s="263" t="str">
        <f t="shared" si="220"/>
        <v/>
      </c>
      <c r="AI876" s="262"/>
      <c r="AJ876" s="260"/>
      <c r="AK876" s="185"/>
      <c r="AN876" s="228"/>
      <c r="AQ876" s="132" t="str">
        <f t="shared" si="213"/>
        <v/>
      </c>
    </row>
    <row r="877" spans="1:43">
      <c r="A877" s="146"/>
      <c r="B877" s="258" t="str">
        <f t="shared" si="215"/>
        <v/>
      </c>
      <c r="C877" s="259"/>
      <c r="D877" s="185">
        <v>843</v>
      </c>
      <c r="E877" s="185" t="str">
        <f t="shared" si="216"/>
        <v/>
      </c>
      <c r="F877" s="6"/>
      <c r="G877" s="6"/>
      <c r="H877" s="6"/>
      <c r="I877" s="6"/>
      <c r="J877" s="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185" t="str">
        <f t="shared" si="214"/>
        <v/>
      </c>
      <c r="W877" s="8"/>
      <c r="X877" s="6"/>
      <c r="Y877" s="336"/>
      <c r="Z877" s="6"/>
      <c r="AA877" s="6"/>
      <c r="AB877" s="6"/>
      <c r="AC877" s="261" t="str">
        <f t="shared" si="217"/>
        <v/>
      </c>
      <c r="AD877" s="28" t="str">
        <f t="shared" si="218"/>
        <v/>
      </c>
      <c r="AE877" s="26" t="str">
        <f>UPPER(IF($U877="","",IF(COUNTIF($AE$34:$AE876,$U877)&lt;1,$U877,"")))</f>
        <v/>
      </c>
      <c r="AF877" s="133" t="str">
        <f t="shared" si="219"/>
        <v/>
      </c>
      <c r="AG877" s="6"/>
      <c r="AH877" s="263" t="str">
        <f t="shared" si="220"/>
        <v/>
      </c>
      <c r="AI877" s="262"/>
      <c r="AJ877" s="260"/>
      <c r="AK877" s="185"/>
      <c r="AN877" s="228"/>
      <c r="AQ877" s="132" t="str">
        <f t="shared" si="213"/>
        <v/>
      </c>
    </row>
    <row r="878" spans="1:43">
      <c r="A878" s="146"/>
      <c r="B878" s="258" t="str">
        <f t="shared" si="215"/>
        <v/>
      </c>
      <c r="C878" s="259"/>
      <c r="D878" s="185">
        <v>844</v>
      </c>
      <c r="E878" s="185" t="str">
        <f t="shared" si="216"/>
        <v/>
      </c>
      <c r="F878" s="6"/>
      <c r="G878" s="6"/>
      <c r="H878" s="6"/>
      <c r="I878" s="6"/>
      <c r="J878" s="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185" t="str">
        <f t="shared" si="214"/>
        <v/>
      </c>
      <c r="W878" s="8"/>
      <c r="X878" s="6"/>
      <c r="Y878" s="336"/>
      <c r="Z878" s="6"/>
      <c r="AA878" s="6"/>
      <c r="AB878" s="6"/>
      <c r="AC878" s="261" t="str">
        <f t="shared" si="217"/>
        <v/>
      </c>
      <c r="AD878" s="28" t="str">
        <f t="shared" si="218"/>
        <v/>
      </c>
      <c r="AE878" s="26" t="str">
        <f>UPPER(IF($U878="","",IF(COUNTIF($AE$34:$AE877,$U878)&lt;1,$U878,"")))</f>
        <v/>
      </c>
      <c r="AF878" s="133" t="str">
        <f t="shared" si="219"/>
        <v/>
      </c>
      <c r="AG878" s="6"/>
      <c r="AH878" s="263" t="str">
        <f t="shared" si="220"/>
        <v/>
      </c>
      <c r="AI878" s="262"/>
      <c r="AJ878" s="260"/>
      <c r="AK878" s="185"/>
      <c r="AN878" s="228"/>
      <c r="AQ878" s="132" t="str">
        <f t="shared" si="213"/>
        <v/>
      </c>
    </row>
    <row r="879" spans="1:43">
      <c r="A879" s="146"/>
      <c r="B879" s="258" t="str">
        <f t="shared" si="215"/>
        <v/>
      </c>
      <c r="C879" s="259"/>
      <c r="D879" s="185">
        <v>845</v>
      </c>
      <c r="E879" s="185" t="str">
        <f t="shared" si="216"/>
        <v/>
      </c>
      <c r="F879" s="6"/>
      <c r="G879" s="6"/>
      <c r="H879" s="6"/>
      <c r="I879" s="6"/>
      <c r="J879" s="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185" t="str">
        <f t="shared" si="214"/>
        <v/>
      </c>
      <c r="W879" s="8"/>
      <c r="X879" s="6"/>
      <c r="Y879" s="336"/>
      <c r="Z879" s="6"/>
      <c r="AA879" s="6"/>
      <c r="AB879" s="6"/>
      <c r="AC879" s="261" t="str">
        <f t="shared" si="217"/>
        <v/>
      </c>
      <c r="AD879" s="28" t="str">
        <f t="shared" si="218"/>
        <v/>
      </c>
      <c r="AE879" s="26" t="str">
        <f>UPPER(IF($U879="","",IF(COUNTIF($AE$34:$AE878,$U879)&lt;1,$U879,"")))</f>
        <v/>
      </c>
      <c r="AF879" s="133" t="str">
        <f t="shared" si="219"/>
        <v/>
      </c>
      <c r="AG879" s="6"/>
      <c r="AH879" s="263" t="str">
        <f t="shared" si="220"/>
        <v/>
      </c>
      <c r="AI879" s="262"/>
      <c r="AJ879" s="260"/>
      <c r="AK879" s="185"/>
      <c r="AN879" s="228"/>
      <c r="AQ879" s="132" t="str">
        <f t="shared" si="213"/>
        <v/>
      </c>
    </row>
    <row r="880" spans="1:43">
      <c r="A880" s="146"/>
      <c r="B880" s="258" t="str">
        <f t="shared" si="215"/>
        <v/>
      </c>
      <c r="C880" s="259"/>
      <c r="D880" s="185">
        <v>846</v>
      </c>
      <c r="E880" s="185" t="str">
        <f t="shared" si="216"/>
        <v/>
      </c>
      <c r="F880" s="6"/>
      <c r="G880" s="6"/>
      <c r="H880" s="6"/>
      <c r="I880" s="6"/>
      <c r="J880" s="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185" t="str">
        <f t="shared" si="214"/>
        <v/>
      </c>
      <c r="W880" s="8"/>
      <c r="X880" s="6"/>
      <c r="Y880" s="336"/>
      <c r="Z880" s="6"/>
      <c r="AA880" s="6"/>
      <c r="AB880" s="6"/>
      <c r="AC880" s="261" t="str">
        <f t="shared" si="217"/>
        <v/>
      </c>
      <c r="AD880" s="28" t="str">
        <f t="shared" si="218"/>
        <v/>
      </c>
      <c r="AE880" s="26" t="str">
        <f>UPPER(IF($U880="","",IF(COUNTIF($AE$34:$AE879,$U880)&lt;1,$U880,"")))</f>
        <v/>
      </c>
      <c r="AF880" s="133" t="str">
        <f t="shared" si="219"/>
        <v/>
      </c>
      <c r="AG880" s="6"/>
      <c r="AH880" s="263" t="str">
        <f t="shared" si="220"/>
        <v/>
      </c>
      <c r="AI880" s="262"/>
      <c r="AJ880" s="260"/>
      <c r="AK880" s="185"/>
      <c r="AN880" s="228"/>
      <c r="AQ880" s="132" t="str">
        <f t="shared" si="213"/>
        <v/>
      </c>
    </row>
    <row r="881" spans="1:43">
      <c r="A881" s="146"/>
      <c r="B881" s="258" t="str">
        <f t="shared" si="215"/>
        <v/>
      </c>
      <c r="C881" s="259"/>
      <c r="D881" s="185">
        <v>847</v>
      </c>
      <c r="E881" s="185" t="str">
        <f t="shared" si="216"/>
        <v/>
      </c>
      <c r="F881" s="6"/>
      <c r="G881" s="6"/>
      <c r="H881" s="6"/>
      <c r="I881" s="6"/>
      <c r="J881" s="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185" t="str">
        <f t="shared" si="214"/>
        <v/>
      </c>
      <c r="W881" s="8"/>
      <c r="X881" s="6"/>
      <c r="Y881" s="336"/>
      <c r="Z881" s="6"/>
      <c r="AA881" s="6"/>
      <c r="AB881" s="6"/>
      <c r="AC881" s="261" t="str">
        <f t="shared" si="217"/>
        <v/>
      </c>
      <c r="AD881" s="28" t="str">
        <f t="shared" si="218"/>
        <v/>
      </c>
      <c r="AE881" s="26" t="str">
        <f>UPPER(IF($U881="","",IF(COUNTIF($AE$34:$AE880,$U881)&lt;1,$U881,"")))</f>
        <v/>
      </c>
      <c r="AF881" s="133" t="str">
        <f t="shared" si="219"/>
        <v/>
      </c>
      <c r="AG881" s="6"/>
      <c r="AH881" s="263" t="str">
        <f t="shared" si="220"/>
        <v/>
      </c>
      <c r="AI881" s="262"/>
      <c r="AJ881" s="260"/>
      <c r="AK881" s="185"/>
      <c r="AN881" s="228"/>
      <c r="AQ881" s="132" t="str">
        <f t="shared" si="213"/>
        <v/>
      </c>
    </row>
    <row r="882" spans="1:43">
      <c r="A882" s="146"/>
      <c r="B882" s="258" t="str">
        <f t="shared" si="215"/>
        <v/>
      </c>
      <c r="C882" s="259"/>
      <c r="D882" s="185">
        <v>848</v>
      </c>
      <c r="E882" s="185" t="str">
        <f t="shared" si="216"/>
        <v/>
      </c>
      <c r="F882" s="6"/>
      <c r="G882" s="6"/>
      <c r="H882" s="6"/>
      <c r="I882" s="6"/>
      <c r="J882" s="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185" t="str">
        <f t="shared" si="214"/>
        <v/>
      </c>
      <c r="W882" s="8"/>
      <c r="X882" s="6"/>
      <c r="Y882" s="336"/>
      <c r="Z882" s="6"/>
      <c r="AA882" s="6"/>
      <c r="AB882" s="6"/>
      <c r="AC882" s="261" t="str">
        <f t="shared" si="217"/>
        <v/>
      </c>
      <c r="AD882" s="28" t="str">
        <f t="shared" si="218"/>
        <v/>
      </c>
      <c r="AE882" s="26" t="str">
        <f>UPPER(IF($U882="","",IF(COUNTIF($AE$34:$AE881,$U882)&lt;1,$U882,"")))</f>
        <v/>
      </c>
      <c r="AF882" s="133" t="str">
        <f t="shared" si="219"/>
        <v/>
      </c>
      <c r="AG882" s="6"/>
      <c r="AH882" s="263" t="str">
        <f t="shared" si="220"/>
        <v/>
      </c>
      <c r="AI882" s="262"/>
      <c r="AJ882" s="260"/>
      <c r="AK882" s="185"/>
      <c r="AN882" s="228"/>
      <c r="AQ882" s="132" t="str">
        <f t="shared" si="213"/>
        <v/>
      </c>
    </row>
    <row r="883" spans="1:43">
      <c r="A883" s="146"/>
      <c r="B883" s="258" t="str">
        <f t="shared" si="215"/>
        <v/>
      </c>
      <c r="C883" s="259"/>
      <c r="D883" s="185">
        <v>849</v>
      </c>
      <c r="E883" s="185" t="str">
        <f t="shared" si="216"/>
        <v/>
      </c>
      <c r="F883" s="6"/>
      <c r="G883" s="6"/>
      <c r="H883" s="6"/>
      <c r="I883" s="6"/>
      <c r="J883" s="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185" t="str">
        <f t="shared" si="214"/>
        <v/>
      </c>
      <c r="W883" s="8"/>
      <c r="X883" s="6"/>
      <c r="Y883" s="336"/>
      <c r="Z883" s="6"/>
      <c r="AA883" s="6"/>
      <c r="AB883" s="6"/>
      <c r="AC883" s="261" t="str">
        <f t="shared" si="217"/>
        <v/>
      </c>
      <c r="AD883" s="28" t="str">
        <f t="shared" si="218"/>
        <v/>
      </c>
      <c r="AE883" s="26" t="str">
        <f>UPPER(IF($U883="","",IF(COUNTIF($AE$34:$AE882,$U883)&lt;1,$U883,"")))</f>
        <v/>
      </c>
      <c r="AF883" s="133" t="str">
        <f t="shared" si="219"/>
        <v/>
      </c>
      <c r="AG883" s="6"/>
      <c r="AH883" s="263" t="str">
        <f t="shared" si="220"/>
        <v/>
      </c>
      <c r="AI883" s="262"/>
      <c r="AJ883" s="260"/>
      <c r="AK883" s="185"/>
      <c r="AN883" s="228"/>
      <c r="AQ883" s="132" t="str">
        <f t="shared" si="213"/>
        <v/>
      </c>
    </row>
    <row r="884" spans="1:43">
      <c r="A884" s="146"/>
      <c r="B884" s="258" t="str">
        <f t="shared" si="215"/>
        <v/>
      </c>
      <c r="C884" s="259"/>
      <c r="D884" s="185">
        <v>850</v>
      </c>
      <c r="E884" s="185" t="str">
        <f t="shared" si="216"/>
        <v/>
      </c>
      <c r="F884" s="6"/>
      <c r="G884" s="6"/>
      <c r="H884" s="6"/>
      <c r="I884" s="6"/>
      <c r="J884" s="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185" t="str">
        <f t="shared" si="214"/>
        <v/>
      </c>
      <c r="W884" s="8"/>
      <c r="X884" s="6"/>
      <c r="Y884" s="336"/>
      <c r="Z884" s="6"/>
      <c r="AA884" s="6"/>
      <c r="AB884" s="6"/>
      <c r="AC884" s="261" t="str">
        <f t="shared" si="217"/>
        <v/>
      </c>
      <c r="AD884" s="28" t="str">
        <f t="shared" si="218"/>
        <v/>
      </c>
      <c r="AE884" s="26" t="str">
        <f>UPPER(IF($U884="","",IF(COUNTIF($AE$34:$AE883,$U884)&lt;1,$U884,"")))</f>
        <v/>
      </c>
      <c r="AF884" s="133" t="str">
        <f t="shared" si="219"/>
        <v/>
      </c>
      <c r="AG884" s="6"/>
      <c r="AH884" s="263" t="str">
        <f t="shared" si="220"/>
        <v/>
      </c>
      <c r="AI884" s="262"/>
      <c r="AJ884" s="260"/>
      <c r="AK884" s="185"/>
      <c r="AN884" s="228"/>
      <c r="AQ884" s="132" t="str">
        <f t="shared" si="213"/>
        <v/>
      </c>
    </row>
    <row r="885" spans="1:43">
      <c r="A885" s="146"/>
      <c r="B885" s="258" t="str">
        <f t="shared" si="215"/>
        <v/>
      </c>
      <c r="C885" s="259"/>
      <c r="D885" s="185">
        <v>851</v>
      </c>
      <c r="E885" s="185" t="str">
        <f t="shared" si="216"/>
        <v/>
      </c>
      <c r="F885" s="6"/>
      <c r="G885" s="6"/>
      <c r="H885" s="6"/>
      <c r="I885" s="6"/>
      <c r="J885" s="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185" t="str">
        <f t="shared" si="214"/>
        <v/>
      </c>
      <c r="W885" s="8"/>
      <c r="X885" s="6"/>
      <c r="Y885" s="336"/>
      <c r="Z885" s="6"/>
      <c r="AA885" s="6"/>
      <c r="AB885" s="6"/>
      <c r="AC885" s="261" t="str">
        <f t="shared" si="217"/>
        <v/>
      </c>
      <c r="AD885" s="28" t="str">
        <f t="shared" si="218"/>
        <v/>
      </c>
      <c r="AE885" s="26" t="str">
        <f>UPPER(IF($U885="","",IF(COUNTIF($AE$34:$AE884,$U885)&lt;1,$U885,"")))</f>
        <v/>
      </c>
      <c r="AF885" s="133" t="str">
        <f t="shared" si="219"/>
        <v/>
      </c>
      <c r="AG885" s="6"/>
      <c r="AH885" s="263" t="str">
        <f t="shared" si="220"/>
        <v/>
      </c>
      <c r="AI885" s="262"/>
      <c r="AJ885" s="260"/>
      <c r="AK885" s="185"/>
      <c r="AN885" s="228"/>
      <c r="AQ885" s="132" t="str">
        <f t="shared" si="213"/>
        <v/>
      </c>
    </row>
    <row r="886" spans="1:43">
      <c r="A886" s="146"/>
      <c r="B886" s="258" t="str">
        <f t="shared" si="215"/>
        <v/>
      </c>
      <c r="C886" s="259"/>
      <c r="D886" s="185">
        <v>852</v>
      </c>
      <c r="E886" s="185" t="str">
        <f t="shared" si="216"/>
        <v/>
      </c>
      <c r="F886" s="6"/>
      <c r="G886" s="6"/>
      <c r="H886" s="6"/>
      <c r="I886" s="6"/>
      <c r="J886" s="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185" t="str">
        <f t="shared" si="214"/>
        <v/>
      </c>
      <c r="W886" s="8"/>
      <c r="X886" s="6"/>
      <c r="Y886" s="336"/>
      <c r="Z886" s="6"/>
      <c r="AA886" s="6"/>
      <c r="AB886" s="6"/>
      <c r="AC886" s="261" t="str">
        <f t="shared" si="217"/>
        <v/>
      </c>
      <c r="AD886" s="28" t="str">
        <f t="shared" si="218"/>
        <v/>
      </c>
      <c r="AE886" s="26" t="str">
        <f>UPPER(IF($U886="","",IF(COUNTIF($AE$34:$AE885,$U886)&lt;1,$U886,"")))</f>
        <v/>
      </c>
      <c r="AF886" s="133" t="str">
        <f t="shared" si="219"/>
        <v/>
      </c>
      <c r="AG886" s="6"/>
      <c r="AH886" s="263" t="str">
        <f t="shared" si="220"/>
        <v/>
      </c>
      <c r="AI886" s="262"/>
      <c r="AJ886" s="260"/>
      <c r="AK886" s="185"/>
      <c r="AN886" s="228"/>
      <c r="AQ886" s="132" t="str">
        <f t="shared" si="213"/>
        <v/>
      </c>
    </row>
    <row r="887" spans="1:43">
      <c r="A887" s="146"/>
      <c r="B887" s="258" t="str">
        <f t="shared" si="215"/>
        <v/>
      </c>
      <c r="C887" s="259"/>
      <c r="D887" s="185">
        <v>853</v>
      </c>
      <c r="E887" s="185" t="str">
        <f t="shared" si="216"/>
        <v/>
      </c>
      <c r="F887" s="6"/>
      <c r="G887" s="6"/>
      <c r="H887" s="6"/>
      <c r="I887" s="6"/>
      <c r="J887" s="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185" t="str">
        <f t="shared" si="214"/>
        <v/>
      </c>
      <c r="W887" s="8"/>
      <c r="X887" s="6"/>
      <c r="Y887" s="336"/>
      <c r="Z887" s="6"/>
      <c r="AA887" s="6"/>
      <c r="AB887" s="6"/>
      <c r="AC887" s="261" t="str">
        <f t="shared" si="217"/>
        <v/>
      </c>
      <c r="AD887" s="28" t="str">
        <f t="shared" si="218"/>
        <v/>
      </c>
      <c r="AE887" s="26" t="str">
        <f>UPPER(IF($U887="","",IF(COUNTIF($AE$34:$AE886,$U887)&lt;1,$U887,"")))</f>
        <v/>
      </c>
      <c r="AF887" s="133" t="str">
        <f t="shared" si="219"/>
        <v/>
      </c>
      <c r="AG887" s="6"/>
      <c r="AH887" s="263" t="str">
        <f t="shared" si="220"/>
        <v/>
      </c>
      <c r="AI887" s="262"/>
      <c r="AJ887" s="260"/>
      <c r="AK887" s="185"/>
      <c r="AN887" s="228"/>
      <c r="AQ887" s="132" t="str">
        <f t="shared" si="213"/>
        <v/>
      </c>
    </row>
    <row r="888" spans="1:43">
      <c r="A888" s="146"/>
      <c r="B888" s="258" t="str">
        <f t="shared" si="215"/>
        <v/>
      </c>
      <c r="C888" s="259"/>
      <c r="D888" s="185">
        <v>854</v>
      </c>
      <c r="E888" s="185" t="str">
        <f t="shared" si="216"/>
        <v/>
      </c>
      <c r="F888" s="6"/>
      <c r="G888" s="6"/>
      <c r="H888" s="6"/>
      <c r="I888" s="6"/>
      <c r="J888" s="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185" t="str">
        <f t="shared" si="214"/>
        <v/>
      </c>
      <c r="W888" s="8"/>
      <c r="X888" s="6"/>
      <c r="Y888" s="336"/>
      <c r="Z888" s="6"/>
      <c r="AA888" s="6"/>
      <c r="AB888" s="6"/>
      <c r="AC888" s="261" t="str">
        <f t="shared" si="217"/>
        <v/>
      </c>
      <c r="AD888" s="28" t="str">
        <f t="shared" si="218"/>
        <v/>
      </c>
      <c r="AE888" s="26" t="str">
        <f>UPPER(IF($U888="","",IF(COUNTIF($AE$34:$AE887,$U888)&lt;1,$U888,"")))</f>
        <v/>
      </c>
      <c r="AF888" s="133" t="str">
        <f t="shared" si="219"/>
        <v/>
      </c>
      <c r="AG888" s="6"/>
      <c r="AH888" s="263" t="str">
        <f t="shared" si="220"/>
        <v/>
      </c>
      <c r="AI888" s="262"/>
      <c r="AJ888" s="260"/>
      <c r="AK888" s="185"/>
      <c r="AN888" s="228"/>
      <c r="AQ888" s="132" t="str">
        <f t="shared" si="213"/>
        <v/>
      </c>
    </row>
    <row r="889" spans="1:43">
      <c r="A889" s="146"/>
      <c r="B889" s="258" t="str">
        <f t="shared" si="215"/>
        <v/>
      </c>
      <c r="C889" s="259"/>
      <c r="D889" s="185">
        <v>855</v>
      </c>
      <c r="E889" s="185" t="str">
        <f t="shared" si="216"/>
        <v/>
      </c>
      <c r="F889" s="6"/>
      <c r="G889" s="6"/>
      <c r="H889" s="6"/>
      <c r="I889" s="6"/>
      <c r="J889" s="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185" t="str">
        <f t="shared" si="214"/>
        <v/>
      </c>
      <c r="W889" s="8"/>
      <c r="X889" s="6"/>
      <c r="Y889" s="336"/>
      <c r="Z889" s="6"/>
      <c r="AA889" s="6"/>
      <c r="AB889" s="6"/>
      <c r="AC889" s="261" t="str">
        <f t="shared" si="217"/>
        <v/>
      </c>
      <c r="AD889" s="28" t="str">
        <f t="shared" si="218"/>
        <v/>
      </c>
      <c r="AE889" s="26" t="str">
        <f>UPPER(IF($U889="","",IF(COUNTIF($AE$34:$AE888,$U889)&lt;1,$U889,"")))</f>
        <v/>
      </c>
      <c r="AF889" s="133" t="str">
        <f t="shared" si="219"/>
        <v/>
      </c>
      <c r="AG889" s="6"/>
      <c r="AH889" s="263" t="str">
        <f t="shared" si="220"/>
        <v/>
      </c>
      <c r="AI889" s="262"/>
      <c r="AJ889" s="260"/>
      <c r="AK889" s="185"/>
      <c r="AN889" s="228"/>
      <c r="AQ889" s="132" t="str">
        <f t="shared" si="213"/>
        <v/>
      </c>
    </row>
    <row r="890" spans="1:43">
      <c r="A890" s="146"/>
      <c r="B890" s="258" t="str">
        <f t="shared" si="215"/>
        <v/>
      </c>
      <c r="C890" s="259"/>
      <c r="D890" s="185">
        <v>856</v>
      </c>
      <c r="E890" s="185" t="str">
        <f t="shared" si="216"/>
        <v/>
      </c>
      <c r="F890" s="6"/>
      <c r="G890" s="6"/>
      <c r="H890" s="6"/>
      <c r="I890" s="6"/>
      <c r="J890" s="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185" t="str">
        <f t="shared" si="214"/>
        <v/>
      </c>
      <c r="W890" s="8"/>
      <c r="X890" s="6"/>
      <c r="Y890" s="336"/>
      <c r="Z890" s="6"/>
      <c r="AA890" s="6"/>
      <c r="AB890" s="6"/>
      <c r="AC890" s="261" t="str">
        <f t="shared" si="217"/>
        <v/>
      </c>
      <c r="AD890" s="28" t="str">
        <f t="shared" si="218"/>
        <v/>
      </c>
      <c r="AE890" s="26" t="str">
        <f>UPPER(IF($U890="","",IF(COUNTIF($AE$34:$AE889,$U890)&lt;1,$U890,"")))</f>
        <v/>
      </c>
      <c r="AF890" s="133" t="str">
        <f t="shared" si="219"/>
        <v/>
      </c>
      <c r="AG890" s="6"/>
      <c r="AH890" s="263" t="str">
        <f t="shared" si="220"/>
        <v/>
      </c>
      <c r="AI890" s="262"/>
      <c r="AJ890" s="260"/>
      <c r="AK890" s="185"/>
      <c r="AN890" s="228"/>
      <c r="AQ890" s="132" t="str">
        <f t="shared" si="213"/>
        <v/>
      </c>
    </row>
    <row r="891" spans="1:43">
      <c r="A891" s="146"/>
      <c r="B891" s="258" t="str">
        <f t="shared" si="215"/>
        <v/>
      </c>
      <c r="C891" s="259"/>
      <c r="D891" s="185">
        <v>857</v>
      </c>
      <c r="E891" s="185" t="str">
        <f t="shared" si="216"/>
        <v/>
      </c>
      <c r="F891" s="6"/>
      <c r="G891" s="6"/>
      <c r="H891" s="6"/>
      <c r="I891" s="6"/>
      <c r="J891" s="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185" t="str">
        <f t="shared" si="214"/>
        <v/>
      </c>
      <c r="W891" s="8"/>
      <c r="X891" s="6"/>
      <c r="Y891" s="336"/>
      <c r="Z891" s="6"/>
      <c r="AA891" s="6"/>
      <c r="AB891" s="6"/>
      <c r="AC891" s="261" t="str">
        <f t="shared" si="217"/>
        <v/>
      </c>
      <c r="AD891" s="28" t="str">
        <f t="shared" si="218"/>
        <v/>
      </c>
      <c r="AE891" s="26" t="str">
        <f>UPPER(IF($U891="","",IF(COUNTIF($AE$34:$AE890,$U891)&lt;1,$U891,"")))</f>
        <v/>
      </c>
      <c r="AF891" s="133" t="str">
        <f t="shared" si="219"/>
        <v/>
      </c>
      <c r="AG891" s="6"/>
      <c r="AH891" s="263" t="str">
        <f t="shared" si="220"/>
        <v/>
      </c>
      <c r="AI891" s="262"/>
      <c r="AJ891" s="260"/>
      <c r="AK891" s="185"/>
      <c r="AN891" s="228"/>
      <c r="AQ891" s="132" t="str">
        <f t="shared" ref="AQ891:AQ954" si="221">AE891</f>
        <v/>
      </c>
    </row>
    <row r="892" spans="1:43">
      <c r="A892" s="146"/>
      <c r="B892" s="258" t="str">
        <f t="shared" si="215"/>
        <v/>
      </c>
      <c r="C892" s="259"/>
      <c r="D892" s="185">
        <v>858</v>
      </c>
      <c r="E892" s="185" t="str">
        <f t="shared" si="216"/>
        <v/>
      </c>
      <c r="F892" s="6"/>
      <c r="G892" s="6"/>
      <c r="H892" s="6"/>
      <c r="I892" s="6"/>
      <c r="J892" s="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185" t="str">
        <f t="shared" si="214"/>
        <v/>
      </c>
      <c r="W892" s="8"/>
      <c r="X892" s="6"/>
      <c r="Y892" s="336"/>
      <c r="Z892" s="6"/>
      <c r="AA892" s="6"/>
      <c r="AB892" s="6"/>
      <c r="AC892" s="261" t="str">
        <f t="shared" si="217"/>
        <v/>
      </c>
      <c r="AD892" s="28" t="str">
        <f t="shared" si="218"/>
        <v/>
      </c>
      <c r="AE892" s="26" t="str">
        <f>UPPER(IF($U892="","",IF(COUNTIF($AE$34:$AE891,$U892)&lt;1,$U892,"")))</f>
        <v/>
      </c>
      <c r="AF892" s="133" t="str">
        <f t="shared" si="219"/>
        <v/>
      </c>
      <c r="AG892" s="6"/>
      <c r="AH892" s="263" t="str">
        <f t="shared" si="220"/>
        <v/>
      </c>
      <c r="AI892" s="262"/>
      <c r="AJ892" s="260"/>
      <c r="AK892" s="185"/>
      <c r="AN892" s="228"/>
      <c r="AQ892" s="132" t="str">
        <f t="shared" si="221"/>
        <v/>
      </c>
    </row>
    <row r="893" spans="1:43">
      <c r="A893" s="146"/>
      <c r="B893" s="258" t="str">
        <f t="shared" si="215"/>
        <v/>
      </c>
      <c r="C893" s="259"/>
      <c r="D893" s="185">
        <v>859</v>
      </c>
      <c r="E893" s="185" t="str">
        <f t="shared" si="216"/>
        <v/>
      </c>
      <c r="F893" s="6"/>
      <c r="G893" s="6"/>
      <c r="H893" s="6"/>
      <c r="I893" s="6"/>
      <c r="J893" s="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185" t="str">
        <f t="shared" si="214"/>
        <v/>
      </c>
      <c r="W893" s="8"/>
      <c r="X893" s="6"/>
      <c r="Y893" s="336"/>
      <c r="Z893" s="6"/>
      <c r="AA893" s="6"/>
      <c r="AB893" s="6"/>
      <c r="AC893" s="261" t="str">
        <f t="shared" si="217"/>
        <v/>
      </c>
      <c r="AD893" s="28" t="str">
        <f t="shared" si="218"/>
        <v/>
      </c>
      <c r="AE893" s="26" t="str">
        <f>UPPER(IF($U893="","",IF(COUNTIF($AE$34:$AE892,$U893)&lt;1,$U893,"")))</f>
        <v/>
      </c>
      <c r="AF893" s="133" t="str">
        <f t="shared" si="219"/>
        <v/>
      </c>
      <c r="AG893" s="6"/>
      <c r="AH893" s="263" t="str">
        <f t="shared" si="220"/>
        <v/>
      </c>
      <c r="AI893" s="262"/>
      <c r="AJ893" s="260"/>
      <c r="AK893" s="185"/>
      <c r="AN893" s="228"/>
      <c r="AQ893" s="132" t="str">
        <f t="shared" si="221"/>
        <v/>
      </c>
    </row>
    <row r="894" spans="1:43">
      <c r="A894" s="146"/>
      <c r="B894" s="258" t="str">
        <f t="shared" si="215"/>
        <v/>
      </c>
      <c r="C894" s="259"/>
      <c r="D894" s="185">
        <v>860</v>
      </c>
      <c r="E894" s="185" t="str">
        <f t="shared" si="216"/>
        <v/>
      </c>
      <c r="F894" s="6"/>
      <c r="G894" s="6"/>
      <c r="H894" s="6"/>
      <c r="I894" s="6"/>
      <c r="J894" s="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185" t="str">
        <f t="shared" si="214"/>
        <v/>
      </c>
      <c r="W894" s="8"/>
      <c r="X894" s="6"/>
      <c r="Y894" s="336"/>
      <c r="Z894" s="6"/>
      <c r="AA894" s="6"/>
      <c r="AB894" s="6"/>
      <c r="AC894" s="261" t="str">
        <f t="shared" si="217"/>
        <v/>
      </c>
      <c r="AD894" s="28" t="str">
        <f t="shared" si="218"/>
        <v/>
      </c>
      <c r="AE894" s="26" t="str">
        <f>UPPER(IF($U894="","",IF(COUNTIF($AE$34:$AE893,$U894)&lt;1,$U894,"")))</f>
        <v/>
      </c>
      <c r="AF894" s="133" t="str">
        <f t="shared" si="219"/>
        <v/>
      </c>
      <c r="AG894" s="6"/>
      <c r="AH894" s="263" t="str">
        <f t="shared" si="220"/>
        <v/>
      </c>
      <c r="AI894" s="262"/>
      <c r="AJ894" s="260"/>
      <c r="AK894" s="185"/>
      <c r="AN894" s="228"/>
      <c r="AQ894" s="132" t="str">
        <f t="shared" si="221"/>
        <v/>
      </c>
    </row>
    <row r="895" spans="1:43">
      <c r="A895" s="146"/>
      <c r="B895" s="258" t="str">
        <f t="shared" si="215"/>
        <v/>
      </c>
      <c r="C895" s="259"/>
      <c r="D895" s="185">
        <v>861</v>
      </c>
      <c r="E895" s="185" t="str">
        <f t="shared" si="216"/>
        <v/>
      </c>
      <c r="F895" s="6"/>
      <c r="G895" s="6"/>
      <c r="H895" s="6"/>
      <c r="I895" s="6"/>
      <c r="J895" s="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185" t="str">
        <f t="shared" si="214"/>
        <v/>
      </c>
      <c r="W895" s="8"/>
      <c r="X895" s="6"/>
      <c r="Y895" s="336"/>
      <c r="Z895" s="6"/>
      <c r="AA895" s="6"/>
      <c r="AB895" s="6"/>
      <c r="AC895" s="261" t="str">
        <f t="shared" si="217"/>
        <v/>
      </c>
      <c r="AD895" s="28" t="str">
        <f t="shared" si="218"/>
        <v/>
      </c>
      <c r="AE895" s="26" t="str">
        <f>UPPER(IF($U895="","",IF(COUNTIF($AE$34:$AE894,$U895)&lt;1,$U895,"")))</f>
        <v/>
      </c>
      <c r="AF895" s="133" t="str">
        <f t="shared" si="219"/>
        <v/>
      </c>
      <c r="AG895" s="6"/>
      <c r="AH895" s="263" t="str">
        <f t="shared" si="220"/>
        <v/>
      </c>
      <c r="AI895" s="262"/>
      <c r="AJ895" s="260"/>
      <c r="AK895" s="185"/>
      <c r="AN895" s="228"/>
      <c r="AQ895" s="132" t="str">
        <f t="shared" si="221"/>
        <v/>
      </c>
    </row>
    <row r="896" spans="1:43">
      <c r="A896" s="146"/>
      <c r="B896" s="258" t="str">
        <f t="shared" si="215"/>
        <v/>
      </c>
      <c r="C896" s="259"/>
      <c r="D896" s="185">
        <v>862</v>
      </c>
      <c r="E896" s="185" t="str">
        <f t="shared" si="216"/>
        <v/>
      </c>
      <c r="F896" s="6"/>
      <c r="G896" s="6"/>
      <c r="H896" s="6"/>
      <c r="I896" s="6"/>
      <c r="J896" s="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185" t="str">
        <f t="shared" si="214"/>
        <v/>
      </c>
      <c r="W896" s="8"/>
      <c r="X896" s="6"/>
      <c r="Y896" s="336"/>
      <c r="Z896" s="6"/>
      <c r="AA896" s="6"/>
      <c r="AB896" s="6"/>
      <c r="AC896" s="261" t="str">
        <f t="shared" si="217"/>
        <v/>
      </c>
      <c r="AD896" s="28" t="str">
        <f t="shared" si="218"/>
        <v/>
      </c>
      <c r="AE896" s="26" t="str">
        <f>UPPER(IF($U896="","",IF(COUNTIF($AE$34:$AE895,$U896)&lt;1,$U896,"")))</f>
        <v/>
      </c>
      <c r="AF896" s="133" t="str">
        <f t="shared" si="219"/>
        <v/>
      </c>
      <c r="AG896" s="6"/>
      <c r="AH896" s="263" t="str">
        <f t="shared" si="220"/>
        <v/>
      </c>
      <c r="AI896" s="262"/>
      <c r="AJ896" s="260"/>
      <c r="AK896" s="185"/>
      <c r="AN896" s="228"/>
      <c r="AQ896" s="132" t="str">
        <f t="shared" si="221"/>
        <v/>
      </c>
    </row>
    <row r="897" spans="1:43">
      <c r="A897" s="146"/>
      <c r="B897" s="258" t="str">
        <f t="shared" si="215"/>
        <v/>
      </c>
      <c r="C897" s="259"/>
      <c r="D897" s="185">
        <v>863</v>
      </c>
      <c r="E897" s="185" t="str">
        <f t="shared" si="216"/>
        <v/>
      </c>
      <c r="F897" s="6"/>
      <c r="G897" s="6"/>
      <c r="H897" s="6"/>
      <c r="I897" s="6"/>
      <c r="J897" s="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185" t="str">
        <f t="shared" si="214"/>
        <v/>
      </c>
      <c r="W897" s="8"/>
      <c r="X897" s="6"/>
      <c r="Y897" s="336"/>
      <c r="Z897" s="6"/>
      <c r="AA897" s="6"/>
      <c r="AB897" s="6"/>
      <c r="AC897" s="261" t="str">
        <f t="shared" si="217"/>
        <v/>
      </c>
      <c r="AD897" s="28" t="str">
        <f t="shared" si="218"/>
        <v/>
      </c>
      <c r="AE897" s="26" t="str">
        <f>UPPER(IF($U897="","",IF(COUNTIF($AE$34:$AE896,$U897)&lt;1,$U897,"")))</f>
        <v/>
      </c>
      <c r="AF897" s="133" t="str">
        <f t="shared" si="219"/>
        <v/>
      </c>
      <c r="AG897" s="6"/>
      <c r="AH897" s="263" t="str">
        <f t="shared" si="220"/>
        <v/>
      </c>
      <c r="AI897" s="262"/>
      <c r="AJ897" s="260"/>
      <c r="AK897" s="185"/>
      <c r="AN897" s="228"/>
      <c r="AQ897" s="132" t="str">
        <f t="shared" si="221"/>
        <v/>
      </c>
    </row>
    <row r="898" spans="1:43">
      <c r="A898" s="146"/>
      <c r="B898" s="258" t="str">
        <f t="shared" si="215"/>
        <v/>
      </c>
      <c r="C898" s="259"/>
      <c r="D898" s="185">
        <v>864</v>
      </c>
      <c r="E898" s="185" t="str">
        <f t="shared" si="216"/>
        <v/>
      </c>
      <c r="F898" s="6"/>
      <c r="G898" s="6"/>
      <c r="H898" s="6"/>
      <c r="I898" s="6"/>
      <c r="J898" s="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185" t="str">
        <f t="shared" si="214"/>
        <v/>
      </c>
      <c r="W898" s="8"/>
      <c r="X898" s="6"/>
      <c r="Y898" s="336"/>
      <c r="Z898" s="6"/>
      <c r="AA898" s="6"/>
      <c r="AB898" s="6"/>
      <c r="AC898" s="261" t="str">
        <f t="shared" si="217"/>
        <v/>
      </c>
      <c r="AD898" s="28" t="str">
        <f t="shared" si="218"/>
        <v/>
      </c>
      <c r="AE898" s="26" t="str">
        <f>UPPER(IF($U898="","",IF(COUNTIF($AE$34:$AE897,$U898)&lt;1,$U898,"")))</f>
        <v/>
      </c>
      <c r="AF898" s="133" t="str">
        <f t="shared" si="219"/>
        <v/>
      </c>
      <c r="AG898" s="6"/>
      <c r="AH898" s="263" t="str">
        <f t="shared" si="220"/>
        <v/>
      </c>
      <c r="AI898" s="262"/>
      <c r="AJ898" s="260"/>
      <c r="AK898" s="185"/>
      <c r="AN898" s="228"/>
      <c r="AQ898" s="132" t="str">
        <f t="shared" si="221"/>
        <v/>
      </c>
    </row>
    <row r="899" spans="1:43">
      <c r="A899" s="146"/>
      <c r="B899" s="258" t="str">
        <f t="shared" si="215"/>
        <v/>
      </c>
      <c r="C899" s="259"/>
      <c r="D899" s="185">
        <v>865</v>
      </c>
      <c r="E899" s="185" t="str">
        <f t="shared" si="216"/>
        <v/>
      </c>
      <c r="F899" s="6"/>
      <c r="G899" s="6"/>
      <c r="H899" s="6"/>
      <c r="I899" s="6"/>
      <c r="J899" s="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185" t="str">
        <f t="shared" si="214"/>
        <v/>
      </c>
      <c r="W899" s="8"/>
      <c r="X899" s="6"/>
      <c r="Y899" s="336"/>
      <c r="Z899" s="6"/>
      <c r="AA899" s="6"/>
      <c r="AB899" s="6"/>
      <c r="AC899" s="261" t="str">
        <f t="shared" si="217"/>
        <v/>
      </c>
      <c r="AD899" s="28" t="str">
        <f t="shared" si="218"/>
        <v/>
      </c>
      <c r="AE899" s="26" t="str">
        <f>UPPER(IF($U899="","",IF(COUNTIF($AE$34:$AE898,$U899)&lt;1,$U899,"")))</f>
        <v/>
      </c>
      <c r="AF899" s="133" t="str">
        <f t="shared" si="219"/>
        <v/>
      </c>
      <c r="AG899" s="6"/>
      <c r="AH899" s="263" t="str">
        <f t="shared" si="220"/>
        <v/>
      </c>
      <c r="AI899" s="262"/>
      <c r="AJ899" s="260"/>
      <c r="AK899" s="185"/>
      <c r="AN899" s="228"/>
      <c r="AQ899" s="132" t="str">
        <f t="shared" si="221"/>
        <v/>
      </c>
    </row>
    <row r="900" spans="1:43">
      <c r="A900" s="146"/>
      <c r="B900" s="258" t="str">
        <f t="shared" si="215"/>
        <v/>
      </c>
      <c r="C900" s="259"/>
      <c r="D900" s="185">
        <v>866</v>
      </c>
      <c r="E900" s="185" t="str">
        <f t="shared" si="216"/>
        <v/>
      </c>
      <c r="F900" s="6"/>
      <c r="G900" s="6"/>
      <c r="H900" s="6"/>
      <c r="I900" s="6"/>
      <c r="J900" s="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185" t="str">
        <f t="shared" si="214"/>
        <v/>
      </c>
      <c r="W900" s="8"/>
      <c r="X900" s="6"/>
      <c r="Y900" s="336"/>
      <c r="Z900" s="6"/>
      <c r="AA900" s="6"/>
      <c r="AB900" s="6"/>
      <c r="AC900" s="261" t="str">
        <f t="shared" si="217"/>
        <v/>
      </c>
      <c r="AD900" s="28" t="str">
        <f t="shared" si="218"/>
        <v/>
      </c>
      <c r="AE900" s="26" t="str">
        <f>UPPER(IF($U900="","",IF(COUNTIF($AE$34:$AE899,$U900)&lt;1,$U900,"")))</f>
        <v/>
      </c>
      <c r="AF900" s="133" t="str">
        <f t="shared" si="219"/>
        <v/>
      </c>
      <c r="AG900" s="6"/>
      <c r="AH900" s="263" t="str">
        <f t="shared" si="220"/>
        <v/>
      </c>
      <c r="AI900" s="262"/>
      <c r="AJ900" s="260"/>
      <c r="AK900" s="185"/>
      <c r="AN900" s="228"/>
      <c r="AQ900" s="132" t="str">
        <f t="shared" si="221"/>
        <v/>
      </c>
    </row>
    <row r="901" spans="1:43">
      <c r="A901" s="146"/>
      <c r="B901" s="258" t="str">
        <f t="shared" si="215"/>
        <v/>
      </c>
      <c r="C901" s="259"/>
      <c r="D901" s="185">
        <v>867</v>
      </c>
      <c r="E901" s="185" t="str">
        <f t="shared" si="216"/>
        <v/>
      </c>
      <c r="F901" s="6"/>
      <c r="G901" s="6"/>
      <c r="H901" s="6"/>
      <c r="I901" s="6"/>
      <c r="J901" s="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185" t="str">
        <f t="shared" si="214"/>
        <v/>
      </c>
      <c r="W901" s="8"/>
      <c r="X901" s="6"/>
      <c r="Y901" s="336"/>
      <c r="Z901" s="6"/>
      <c r="AA901" s="6"/>
      <c r="AB901" s="6"/>
      <c r="AC901" s="261" t="str">
        <f t="shared" si="217"/>
        <v/>
      </c>
      <c r="AD901" s="28" t="str">
        <f t="shared" si="218"/>
        <v/>
      </c>
      <c r="AE901" s="26" t="str">
        <f>UPPER(IF($U901="","",IF(COUNTIF($AE$34:$AE900,$U901)&lt;1,$U901,"")))</f>
        <v/>
      </c>
      <c r="AF901" s="133" t="str">
        <f t="shared" si="219"/>
        <v/>
      </c>
      <c r="AG901" s="6"/>
      <c r="AH901" s="263" t="str">
        <f t="shared" si="220"/>
        <v/>
      </c>
      <c r="AI901" s="262"/>
      <c r="AJ901" s="260"/>
      <c r="AK901" s="185"/>
      <c r="AN901" s="228"/>
      <c r="AQ901" s="132" t="str">
        <f t="shared" si="221"/>
        <v/>
      </c>
    </row>
    <row r="902" spans="1:43">
      <c r="A902" s="146"/>
      <c r="B902" s="258" t="str">
        <f t="shared" si="215"/>
        <v/>
      </c>
      <c r="C902" s="259"/>
      <c r="D902" s="185">
        <v>868</v>
      </c>
      <c r="E902" s="185" t="str">
        <f t="shared" si="216"/>
        <v/>
      </c>
      <c r="F902" s="6"/>
      <c r="G902" s="6"/>
      <c r="H902" s="6"/>
      <c r="I902" s="6"/>
      <c r="J902" s="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185" t="str">
        <f t="shared" si="214"/>
        <v/>
      </c>
      <c r="W902" s="8"/>
      <c r="X902" s="6"/>
      <c r="Y902" s="336"/>
      <c r="Z902" s="6"/>
      <c r="AA902" s="6"/>
      <c r="AB902" s="6"/>
      <c r="AC902" s="261" t="str">
        <f t="shared" si="217"/>
        <v/>
      </c>
      <c r="AD902" s="28" t="str">
        <f t="shared" si="218"/>
        <v/>
      </c>
      <c r="AE902" s="26" t="str">
        <f>UPPER(IF($U902="","",IF(COUNTIF($AE$34:$AE901,$U902)&lt;1,$U902,"")))</f>
        <v/>
      </c>
      <c r="AF902" s="133" t="str">
        <f t="shared" si="219"/>
        <v/>
      </c>
      <c r="AG902" s="6"/>
      <c r="AH902" s="263" t="str">
        <f t="shared" si="220"/>
        <v/>
      </c>
      <c r="AI902" s="262"/>
      <c r="AJ902" s="260"/>
      <c r="AK902" s="185"/>
      <c r="AN902" s="228"/>
      <c r="AQ902" s="132" t="str">
        <f t="shared" si="221"/>
        <v/>
      </c>
    </row>
    <row r="903" spans="1:43">
      <c r="A903" s="146"/>
      <c r="B903" s="258" t="str">
        <f t="shared" si="215"/>
        <v/>
      </c>
      <c r="C903" s="259"/>
      <c r="D903" s="185">
        <v>869</v>
      </c>
      <c r="E903" s="185" t="str">
        <f t="shared" si="216"/>
        <v/>
      </c>
      <c r="F903" s="6"/>
      <c r="G903" s="6"/>
      <c r="H903" s="6"/>
      <c r="I903" s="6"/>
      <c r="J903" s="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185" t="str">
        <f t="shared" si="214"/>
        <v/>
      </c>
      <c r="W903" s="8"/>
      <c r="X903" s="6"/>
      <c r="Y903" s="336"/>
      <c r="Z903" s="6"/>
      <c r="AA903" s="6"/>
      <c r="AB903" s="6"/>
      <c r="AC903" s="261" t="str">
        <f t="shared" si="217"/>
        <v/>
      </c>
      <c r="AD903" s="28" t="str">
        <f t="shared" si="218"/>
        <v/>
      </c>
      <c r="AE903" s="26" t="str">
        <f>UPPER(IF($U903="","",IF(COUNTIF($AE$34:$AE902,$U903)&lt;1,$U903,"")))</f>
        <v/>
      </c>
      <c r="AF903" s="133" t="str">
        <f t="shared" si="219"/>
        <v/>
      </c>
      <c r="AG903" s="6"/>
      <c r="AH903" s="263" t="str">
        <f t="shared" si="220"/>
        <v/>
      </c>
      <c r="AI903" s="262"/>
      <c r="AJ903" s="260"/>
      <c r="AK903" s="185"/>
      <c r="AN903" s="228"/>
      <c r="AQ903" s="132" t="str">
        <f t="shared" si="221"/>
        <v/>
      </c>
    </row>
    <row r="904" spans="1:43">
      <c r="A904" s="146"/>
      <c r="B904" s="258" t="str">
        <f t="shared" si="215"/>
        <v/>
      </c>
      <c r="C904" s="259"/>
      <c r="D904" s="185">
        <v>870</v>
      </c>
      <c r="E904" s="185" t="str">
        <f t="shared" si="216"/>
        <v/>
      </c>
      <c r="F904" s="6"/>
      <c r="G904" s="6"/>
      <c r="H904" s="6"/>
      <c r="I904" s="6"/>
      <c r="J904" s="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185" t="str">
        <f t="shared" si="214"/>
        <v/>
      </c>
      <c r="W904" s="8"/>
      <c r="X904" s="6"/>
      <c r="Y904" s="336"/>
      <c r="Z904" s="6"/>
      <c r="AA904" s="6"/>
      <c r="AB904" s="6"/>
      <c r="AC904" s="261" t="str">
        <f t="shared" si="217"/>
        <v/>
      </c>
      <c r="AD904" s="28" t="str">
        <f t="shared" si="218"/>
        <v/>
      </c>
      <c r="AE904" s="26" t="str">
        <f>UPPER(IF($U904="","",IF(COUNTIF($AE$34:$AE903,$U904)&lt;1,$U904,"")))</f>
        <v/>
      </c>
      <c r="AF904" s="133" t="str">
        <f t="shared" si="219"/>
        <v/>
      </c>
      <c r="AG904" s="6"/>
      <c r="AH904" s="263" t="str">
        <f t="shared" si="220"/>
        <v/>
      </c>
      <c r="AI904" s="262"/>
      <c r="AJ904" s="260"/>
      <c r="AK904" s="185"/>
      <c r="AN904" s="228"/>
      <c r="AQ904" s="132" t="str">
        <f t="shared" si="221"/>
        <v/>
      </c>
    </row>
    <row r="905" spans="1:43">
      <c r="A905" s="146"/>
      <c r="B905" s="258" t="str">
        <f t="shared" si="215"/>
        <v/>
      </c>
      <c r="C905" s="259"/>
      <c r="D905" s="185">
        <v>871</v>
      </c>
      <c r="E905" s="185" t="str">
        <f t="shared" si="216"/>
        <v/>
      </c>
      <c r="F905" s="6"/>
      <c r="G905" s="6"/>
      <c r="H905" s="6"/>
      <c r="I905" s="6"/>
      <c r="J905" s="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185" t="str">
        <f t="shared" si="214"/>
        <v/>
      </c>
      <c r="W905" s="8"/>
      <c r="X905" s="6"/>
      <c r="Y905" s="336"/>
      <c r="Z905" s="6"/>
      <c r="AA905" s="6"/>
      <c r="AB905" s="6"/>
      <c r="AC905" s="261" t="str">
        <f t="shared" si="217"/>
        <v/>
      </c>
      <c r="AD905" s="28" t="str">
        <f t="shared" si="218"/>
        <v/>
      </c>
      <c r="AE905" s="26" t="str">
        <f>UPPER(IF($U905="","",IF(COUNTIF($AE$34:$AE904,$U905)&lt;1,$U905,"")))</f>
        <v/>
      </c>
      <c r="AF905" s="133" t="str">
        <f t="shared" si="219"/>
        <v/>
      </c>
      <c r="AG905" s="6"/>
      <c r="AH905" s="263" t="str">
        <f t="shared" si="220"/>
        <v/>
      </c>
      <c r="AI905" s="262"/>
      <c r="AJ905" s="260"/>
      <c r="AK905" s="185"/>
      <c r="AN905" s="228"/>
      <c r="AQ905" s="132" t="str">
        <f t="shared" si="221"/>
        <v/>
      </c>
    </row>
    <row r="906" spans="1:43">
      <c r="A906" s="146"/>
      <c r="B906" s="258" t="str">
        <f t="shared" si="215"/>
        <v/>
      </c>
      <c r="C906" s="259"/>
      <c r="D906" s="185">
        <v>872</v>
      </c>
      <c r="E906" s="185" t="str">
        <f t="shared" si="216"/>
        <v/>
      </c>
      <c r="F906" s="6"/>
      <c r="G906" s="6"/>
      <c r="H906" s="6"/>
      <c r="I906" s="6"/>
      <c r="J906" s="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185" t="str">
        <f t="shared" si="214"/>
        <v/>
      </c>
      <c r="W906" s="8"/>
      <c r="X906" s="6"/>
      <c r="Y906" s="336"/>
      <c r="Z906" s="6"/>
      <c r="AA906" s="6"/>
      <c r="AB906" s="6"/>
      <c r="AC906" s="261" t="str">
        <f t="shared" si="217"/>
        <v/>
      </c>
      <c r="AD906" s="28" t="str">
        <f t="shared" si="218"/>
        <v/>
      </c>
      <c r="AE906" s="26" t="str">
        <f>UPPER(IF($U906="","",IF(COUNTIF($AE$34:$AE905,$U906)&lt;1,$U906,"")))</f>
        <v/>
      </c>
      <c r="AF906" s="133" t="str">
        <f t="shared" si="219"/>
        <v/>
      </c>
      <c r="AG906" s="6"/>
      <c r="AH906" s="263" t="str">
        <f t="shared" si="220"/>
        <v/>
      </c>
      <c r="AI906" s="262"/>
      <c r="AJ906" s="260"/>
      <c r="AK906" s="185"/>
      <c r="AN906" s="228"/>
      <c r="AQ906" s="132" t="str">
        <f t="shared" si="221"/>
        <v/>
      </c>
    </row>
    <row r="907" spans="1:43">
      <c r="A907" s="146"/>
      <c r="B907" s="258" t="str">
        <f t="shared" si="215"/>
        <v/>
      </c>
      <c r="C907" s="259"/>
      <c r="D907" s="185">
        <v>873</v>
      </c>
      <c r="E907" s="185" t="str">
        <f t="shared" si="216"/>
        <v/>
      </c>
      <c r="F907" s="6"/>
      <c r="G907" s="6"/>
      <c r="H907" s="6"/>
      <c r="I907" s="6"/>
      <c r="J907" s="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185" t="str">
        <f t="shared" si="214"/>
        <v/>
      </c>
      <c r="W907" s="8"/>
      <c r="X907" s="6"/>
      <c r="Y907" s="336"/>
      <c r="Z907" s="6"/>
      <c r="AA907" s="6"/>
      <c r="AB907" s="6"/>
      <c r="AC907" s="261" t="str">
        <f t="shared" si="217"/>
        <v/>
      </c>
      <c r="AD907" s="28" t="str">
        <f t="shared" si="218"/>
        <v/>
      </c>
      <c r="AE907" s="26" t="str">
        <f>UPPER(IF($U907="","",IF(COUNTIF($AE$34:$AE906,$U907)&lt;1,$U907,"")))</f>
        <v/>
      </c>
      <c r="AF907" s="133" t="str">
        <f t="shared" si="219"/>
        <v/>
      </c>
      <c r="AG907" s="6"/>
      <c r="AH907" s="263" t="str">
        <f t="shared" si="220"/>
        <v/>
      </c>
      <c r="AI907" s="262"/>
      <c r="AJ907" s="260"/>
      <c r="AK907" s="185"/>
      <c r="AN907" s="228"/>
      <c r="AQ907" s="132" t="str">
        <f t="shared" si="221"/>
        <v/>
      </c>
    </row>
    <row r="908" spans="1:43">
      <c r="A908" s="146"/>
      <c r="B908" s="258" t="str">
        <f t="shared" si="215"/>
        <v/>
      </c>
      <c r="C908" s="259"/>
      <c r="D908" s="185">
        <v>874</v>
      </c>
      <c r="E908" s="185" t="str">
        <f t="shared" si="216"/>
        <v/>
      </c>
      <c r="F908" s="6"/>
      <c r="G908" s="6"/>
      <c r="H908" s="6"/>
      <c r="I908" s="6"/>
      <c r="J908" s="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185" t="str">
        <f t="shared" si="214"/>
        <v/>
      </c>
      <c r="W908" s="8"/>
      <c r="X908" s="6"/>
      <c r="Y908" s="336"/>
      <c r="Z908" s="6"/>
      <c r="AA908" s="6"/>
      <c r="AB908" s="6"/>
      <c r="AC908" s="261" t="str">
        <f t="shared" si="217"/>
        <v/>
      </c>
      <c r="AD908" s="28" t="str">
        <f t="shared" si="218"/>
        <v/>
      </c>
      <c r="AE908" s="26" t="str">
        <f>UPPER(IF($U908="","",IF(COUNTIF($AE$34:$AE907,$U908)&lt;1,$U908,"")))</f>
        <v/>
      </c>
      <c r="AF908" s="133" t="str">
        <f t="shared" si="219"/>
        <v/>
      </c>
      <c r="AG908" s="6"/>
      <c r="AH908" s="263" t="str">
        <f t="shared" si="220"/>
        <v/>
      </c>
      <c r="AI908" s="262"/>
      <c r="AJ908" s="260"/>
      <c r="AK908" s="185"/>
      <c r="AN908" s="228"/>
      <c r="AQ908" s="132" t="str">
        <f t="shared" si="221"/>
        <v/>
      </c>
    </row>
    <row r="909" spans="1:43">
      <c r="A909" s="146"/>
      <c r="B909" s="258" t="str">
        <f t="shared" si="215"/>
        <v/>
      </c>
      <c r="C909" s="259"/>
      <c r="D909" s="185">
        <v>875</v>
      </c>
      <c r="E909" s="185" t="str">
        <f t="shared" si="216"/>
        <v/>
      </c>
      <c r="F909" s="6"/>
      <c r="G909" s="6"/>
      <c r="H909" s="6"/>
      <c r="I909" s="6"/>
      <c r="J909" s="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185" t="str">
        <f t="shared" si="214"/>
        <v/>
      </c>
      <c r="W909" s="8"/>
      <c r="X909" s="6"/>
      <c r="Y909" s="336"/>
      <c r="Z909" s="6"/>
      <c r="AA909" s="6"/>
      <c r="AB909" s="6"/>
      <c r="AC909" s="261" t="str">
        <f t="shared" si="217"/>
        <v/>
      </c>
      <c r="AD909" s="28" t="str">
        <f t="shared" si="218"/>
        <v/>
      </c>
      <c r="AE909" s="26" t="str">
        <f>UPPER(IF($U909="","",IF(COUNTIF($AE$34:$AE908,$U909)&lt;1,$U909,"")))</f>
        <v/>
      </c>
      <c r="AF909" s="133" t="str">
        <f t="shared" si="219"/>
        <v/>
      </c>
      <c r="AG909" s="6"/>
      <c r="AH909" s="263" t="str">
        <f t="shared" si="220"/>
        <v/>
      </c>
      <c r="AI909" s="262"/>
      <c r="AJ909" s="260"/>
      <c r="AK909" s="185"/>
      <c r="AN909" s="228"/>
      <c r="AQ909" s="132" t="str">
        <f t="shared" si="221"/>
        <v/>
      </c>
    </row>
    <row r="910" spans="1:43">
      <c r="A910" s="146"/>
      <c r="B910" s="258" t="str">
        <f t="shared" si="215"/>
        <v/>
      </c>
      <c r="C910" s="259"/>
      <c r="D910" s="185">
        <v>876</v>
      </c>
      <c r="E910" s="185" t="str">
        <f t="shared" si="216"/>
        <v/>
      </c>
      <c r="F910" s="6"/>
      <c r="G910" s="6"/>
      <c r="H910" s="6"/>
      <c r="I910" s="6"/>
      <c r="J910" s="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185" t="str">
        <f t="shared" si="214"/>
        <v/>
      </c>
      <c r="W910" s="8"/>
      <c r="X910" s="6"/>
      <c r="Y910" s="336"/>
      <c r="Z910" s="6"/>
      <c r="AA910" s="6"/>
      <c r="AB910" s="6"/>
      <c r="AC910" s="261" t="str">
        <f t="shared" si="217"/>
        <v/>
      </c>
      <c r="AD910" s="28" t="str">
        <f t="shared" si="218"/>
        <v/>
      </c>
      <c r="AE910" s="26" t="str">
        <f>UPPER(IF($U910="","",IF(COUNTIF($AE$34:$AE909,$U910)&lt;1,$U910,"")))</f>
        <v/>
      </c>
      <c r="AF910" s="133" t="str">
        <f t="shared" si="219"/>
        <v/>
      </c>
      <c r="AG910" s="6"/>
      <c r="AH910" s="263" t="str">
        <f t="shared" si="220"/>
        <v/>
      </c>
      <c r="AI910" s="262"/>
      <c r="AJ910" s="260"/>
      <c r="AK910" s="185"/>
      <c r="AN910" s="228"/>
      <c r="AQ910" s="132" t="str">
        <f t="shared" si="221"/>
        <v/>
      </c>
    </row>
    <row r="911" spans="1:43">
      <c r="A911" s="146"/>
      <c r="B911" s="258" t="str">
        <f t="shared" si="215"/>
        <v/>
      </c>
      <c r="C911" s="259"/>
      <c r="D911" s="185">
        <v>877</v>
      </c>
      <c r="E911" s="185" t="str">
        <f t="shared" si="216"/>
        <v/>
      </c>
      <c r="F911" s="6"/>
      <c r="G911" s="6"/>
      <c r="H911" s="6"/>
      <c r="I911" s="6"/>
      <c r="J911" s="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185" t="str">
        <f t="shared" si="214"/>
        <v/>
      </c>
      <c r="W911" s="8"/>
      <c r="X911" s="6"/>
      <c r="Y911" s="336"/>
      <c r="Z911" s="6"/>
      <c r="AA911" s="6"/>
      <c r="AB911" s="6"/>
      <c r="AC911" s="261" t="str">
        <f t="shared" si="217"/>
        <v/>
      </c>
      <c r="AD911" s="28" t="str">
        <f t="shared" si="218"/>
        <v/>
      </c>
      <c r="AE911" s="26" t="str">
        <f>UPPER(IF($U911="","",IF(COUNTIF($AE$34:$AE910,$U911)&lt;1,$U911,"")))</f>
        <v/>
      </c>
      <c r="AF911" s="133" t="str">
        <f t="shared" si="219"/>
        <v/>
      </c>
      <c r="AG911" s="6"/>
      <c r="AH911" s="263" t="str">
        <f t="shared" si="220"/>
        <v/>
      </c>
      <c r="AI911" s="262"/>
      <c r="AJ911" s="260"/>
      <c r="AK911" s="185"/>
      <c r="AN911" s="228"/>
      <c r="AQ911" s="132" t="str">
        <f t="shared" si="221"/>
        <v/>
      </c>
    </row>
    <row r="912" spans="1:43">
      <c r="A912" s="146"/>
      <c r="B912" s="258" t="str">
        <f t="shared" si="215"/>
        <v/>
      </c>
      <c r="C912" s="259"/>
      <c r="D912" s="185">
        <v>878</v>
      </c>
      <c r="E912" s="185" t="str">
        <f t="shared" si="216"/>
        <v/>
      </c>
      <c r="F912" s="6"/>
      <c r="G912" s="6"/>
      <c r="H912" s="6"/>
      <c r="I912" s="6"/>
      <c r="J912" s="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185" t="str">
        <f t="shared" si="214"/>
        <v/>
      </c>
      <c r="W912" s="8"/>
      <c r="X912" s="6"/>
      <c r="Y912" s="336"/>
      <c r="Z912" s="6"/>
      <c r="AA912" s="6"/>
      <c r="AB912" s="6"/>
      <c r="AC912" s="261" t="str">
        <f t="shared" si="217"/>
        <v/>
      </c>
      <c r="AD912" s="28" t="str">
        <f t="shared" si="218"/>
        <v/>
      </c>
      <c r="AE912" s="26" t="str">
        <f>UPPER(IF($U912="","",IF(COUNTIF($AE$34:$AE911,$U912)&lt;1,$U912,"")))</f>
        <v/>
      </c>
      <c r="AF912" s="133" t="str">
        <f t="shared" si="219"/>
        <v/>
      </c>
      <c r="AG912" s="6"/>
      <c r="AH912" s="263" t="str">
        <f t="shared" si="220"/>
        <v/>
      </c>
      <c r="AI912" s="262"/>
      <c r="AJ912" s="260"/>
      <c r="AK912" s="185"/>
      <c r="AN912" s="228"/>
      <c r="AQ912" s="132" t="str">
        <f t="shared" si="221"/>
        <v/>
      </c>
    </row>
    <row r="913" spans="1:43">
      <c r="A913" s="146"/>
      <c r="B913" s="258" t="str">
        <f t="shared" si="215"/>
        <v/>
      </c>
      <c r="C913" s="259"/>
      <c r="D913" s="185">
        <v>879</v>
      </c>
      <c r="E913" s="185" t="str">
        <f t="shared" si="216"/>
        <v/>
      </c>
      <c r="F913" s="6"/>
      <c r="G913" s="6"/>
      <c r="H913" s="6"/>
      <c r="I913" s="6"/>
      <c r="J913" s="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185" t="str">
        <f t="shared" si="214"/>
        <v/>
      </c>
      <c r="W913" s="8"/>
      <c r="X913" s="6"/>
      <c r="Y913" s="336"/>
      <c r="Z913" s="6"/>
      <c r="AA913" s="6"/>
      <c r="AB913" s="6"/>
      <c r="AC913" s="261" t="str">
        <f t="shared" si="217"/>
        <v/>
      </c>
      <c r="AD913" s="28" t="str">
        <f t="shared" si="218"/>
        <v/>
      </c>
      <c r="AE913" s="26" t="str">
        <f>UPPER(IF($U913="","",IF(COUNTIF($AE$34:$AE912,$U913)&lt;1,$U913,"")))</f>
        <v/>
      </c>
      <c r="AF913" s="133" t="str">
        <f t="shared" si="219"/>
        <v/>
      </c>
      <c r="AG913" s="6"/>
      <c r="AH913" s="263" t="str">
        <f t="shared" si="220"/>
        <v/>
      </c>
      <c r="AI913" s="262"/>
      <c r="AJ913" s="260"/>
      <c r="AK913" s="185"/>
      <c r="AN913" s="228"/>
      <c r="AQ913" s="132" t="str">
        <f t="shared" si="221"/>
        <v/>
      </c>
    </row>
    <row r="914" spans="1:43">
      <c r="A914" s="146"/>
      <c r="B914" s="258" t="str">
        <f t="shared" si="215"/>
        <v/>
      </c>
      <c r="C914" s="259"/>
      <c r="D914" s="185">
        <v>880</v>
      </c>
      <c r="E914" s="185" t="str">
        <f t="shared" si="216"/>
        <v/>
      </c>
      <c r="F914" s="6"/>
      <c r="G914" s="6"/>
      <c r="H914" s="6"/>
      <c r="I914" s="6"/>
      <c r="J914" s="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185" t="str">
        <f t="shared" si="214"/>
        <v/>
      </c>
      <c r="W914" s="8"/>
      <c r="X914" s="6"/>
      <c r="Y914" s="336"/>
      <c r="Z914" s="6"/>
      <c r="AA914" s="6"/>
      <c r="AB914" s="6"/>
      <c r="AC914" s="261" t="str">
        <f t="shared" si="217"/>
        <v/>
      </c>
      <c r="AD914" s="28" t="str">
        <f t="shared" si="218"/>
        <v/>
      </c>
      <c r="AE914" s="26" t="str">
        <f>UPPER(IF($U914="","",IF(COUNTIF($AE$34:$AE913,$U914)&lt;1,$U914,"")))</f>
        <v/>
      </c>
      <c r="AF914" s="133" t="str">
        <f t="shared" si="219"/>
        <v/>
      </c>
      <c r="AG914" s="6"/>
      <c r="AH914" s="263" t="str">
        <f t="shared" si="220"/>
        <v/>
      </c>
      <c r="AI914" s="262"/>
      <c r="AJ914" s="260"/>
      <c r="AK914" s="185"/>
      <c r="AN914" s="228"/>
      <c r="AQ914" s="132" t="str">
        <f t="shared" si="221"/>
        <v/>
      </c>
    </row>
    <row r="915" spans="1:43">
      <c r="A915" s="146"/>
      <c r="B915" s="258" t="str">
        <f t="shared" si="215"/>
        <v/>
      </c>
      <c r="C915" s="259"/>
      <c r="D915" s="185">
        <v>881</v>
      </c>
      <c r="E915" s="185" t="str">
        <f t="shared" si="216"/>
        <v/>
      </c>
      <c r="F915" s="6"/>
      <c r="G915" s="6"/>
      <c r="H915" s="6"/>
      <c r="I915" s="6"/>
      <c r="J915" s="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185" t="str">
        <f t="shared" ref="V915:V978" si="222">IF(U915="","",IF(COUNTIF(U$35:U$1035,$U915)&lt;4,"每隊最少4人",IF(COUNTIF(U$35:U$1035,U915)&gt;6,"每隊最多6人",COUNTIF(U$35:U$1035,U915))))</f>
        <v/>
      </c>
      <c r="W915" s="8"/>
      <c r="X915" s="6"/>
      <c r="Y915" s="336"/>
      <c r="Z915" s="6"/>
      <c r="AA915" s="6"/>
      <c r="AB915" s="6"/>
      <c r="AC915" s="261" t="str">
        <f t="shared" si="217"/>
        <v/>
      </c>
      <c r="AD915" s="28" t="str">
        <f t="shared" si="218"/>
        <v/>
      </c>
      <c r="AE915" s="26" t="str">
        <f>UPPER(IF($U915="","",IF(COUNTIF($AE$34:$AE914,$U915)&lt;1,$U915,"")))</f>
        <v/>
      </c>
      <c r="AF915" s="133" t="str">
        <f t="shared" si="219"/>
        <v/>
      </c>
      <c r="AG915" s="6"/>
      <c r="AH915" s="263" t="str">
        <f t="shared" si="220"/>
        <v/>
      </c>
      <c r="AI915" s="262"/>
      <c r="AJ915" s="260"/>
      <c r="AK915" s="185"/>
      <c r="AN915" s="228"/>
      <c r="AQ915" s="132" t="str">
        <f t="shared" si="221"/>
        <v/>
      </c>
    </row>
    <row r="916" spans="1:43">
      <c r="A916" s="146"/>
      <c r="B916" s="258" t="str">
        <f t="shared" si="215"/>
        <v/>
      </c>
      <c r="C916" s="259"/>
      <c r="D916" s="185">
        <v>882</v>
      </c>
      <c r="E916" s="185" t="str">
        <f t="shared" si="216"/>
        <v/>
      </c>
      <c r="F916" s="6"/>
      <c r="G916" s="6"/>
      <c r="H916" s="6"/>
      <c r="I916" s="6"/>
      <c r="J916" s="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185" t="str">
        <f t="shared" si="222"/>
        <v/>
      </c>
      <c r="W916" s="8"/>
      <c r="X916" s="6"/>
      <c r="Y916" s="336"/>
      <c r="Z916" s="6"/>
      <c r="AA916" s="6"/>
      <c r="AB916" s="6"/>
      <c r="AC916" s="261" t="str">
        <f t="shared" si="217"/>
        <v/>
      </c>
      <c r="AD916" s="28" t="str">
        <f t="shared" si="218"/>
        <v/>
      </c>
      <c r="AE916" s="26" t="str">
        <f>UPPER(IF($U916="","",IF(COUNTIF($AE$34:$AE915,$U916)&lt;1,$U916,"")))</f>
        <v/>
      </c>
      <c r="AF916" s="133" t="str">
        <f t="shared" si="219"/>
        <v/>
      </c>
      <c r="AG916" s="6"/>
      <c r="AH916" s="263" t="str">
        <f t="shared" si="220"/>
        <v/>
      </c>
      <c r="AI916" s="262"/>
      <c r="AJ916" s="260"/>
      <c r="AK916" s="185"/>
      <c r="AN916" s="228"/>
      <c r="AQ916" s="132" t="str">
        <f t="shared" si="221"/>
        <v/>
      </c>
    </row>
    <row r="917" spans="1:43">
      <c r="A917" s="146"/>
      <c r="B917" s="258" t="str">
        <f t="shared" si="215"/>
        <v/>
      </c>
      <c r="C917" s="259"/>
      <c r="D917" s="185">
        <v>883</v>
      </c>
      <c r="E917" s="185" t="str">
        <f t="shared" si="216"/>
        <v/>
      </c>
      <c r="F917" s="6"/>
      <c r="G917" s="6"/>
      <c r="H917" s="6"/>
      <c r="I917" s="6"/>
      <c r="J917" s="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185" t="str">
        <f t="shared" si="222"/>
        <v/>
      </c>
      <c r="W917" s="8"/>
      <c r="X917" s="6"/>
      <c r="Y917" s="336"/>
      <c r="Z917" s="6"/>
      <c r="AA917" s="6"/>
      <c r="AB917" s="6"/>
      <c r="AC917" s="261" t="str">
        <f t="shared" si="217"/>
        <v/>
      </c>
      <c r="AD917" s="28" t="str">
        <f t="shared" si="218"/>
        <v/>
      </c>
      <c r="AE917" s="26" t="str">
        <f>UPPER(IF($U917="","",IF(COUNTIF($AE$34:$AE916,$U917)&lt;1,$U917,"")))</f>
        <v/>
      </c>
      <c r="AF917" s="133" t="str">
        <f t="shared" si="219"/>
        <v/>
      </c>
      <c r="AG917" s="6"/>
      <c r="AH917" s="263" t="str">
        <f t="shared" si="220"/>
        <v/>
      </c>
      <c r="AI917" s="262"/>
      <c r="AJ917" s="260"/>
      <c r="AK917" s="185"/>
      <c r="AN917" s="228"/>
      <c r="AQ917" s="132" t="str">
        <f t="shared" si="221"/>
        <v/>
      </c>
    </row>
    <row r="918" spans="1:43">
      <c r="A918" s="146"/>
      <c r="B918" s="258" t="str">
        <f t="shared" si="215"/>
        <v/>
      </c>
      <c r="C918" s="259"/>
      <c r="D918" s="185">
        <v>884</v>
      </c>
      <c r="E918" s="185" t="str">
        <f t="shared" si="216"/>
        <v/>
      </c>
      <c r="F918" s="6"/>
      <c r="G918" s="6"/>
      <c r="H918" s="6"/>
      <c r="I918" s="6"/>
      <c r="J918" s="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185" t="str">
        <f t="shared" si="222"/>
        <v/>
      </c>
      <c r="W918" s="8"/>
      <c r="X918" s="6"/>
      <c r="Y918" s="336"/>
      <c r="Z918" s="6"/>
      <c r="AA918" s="6"/>
      <c r="AB918" s="6"/>
      <c r="AC918" s="261" t="str">
        <f t="shared" si="217"/>
        <v/>
      </c>
      <c r="AD918" s="28" t="str">
        <f t="shared" si="218"/>
        <v/>
      </c>
      <c r="AE918" s="26" t="str">
        <f>UPPER(IF($U918="","",IF(COUNTIF($AE$34:$AE917,$U918)&lt;1,$U918,"")))</f>
        <v/>
      </c>
      <c r="AF918" s="133" t="str">
        <f t="shared" si="219"/>
        <v/>
      </c>
      <c r="AG918" s="6"/>
      <c r="AH918" s="263" t="str">
        <f t="shared" si="220"/>
        <v/>
      </c>
      <c r="AI918" s="262"/>
      <c r="AJ918" s="260"/>
      <c r="AK918" s="185"/>
      <c r="AN918" s="228"/>
      <c r="AQ918" s="132" t="str">
        <f t="shared" si="221"/>
        <v/>
      </c>
    </row>
    <row r="919" spans="1:43">
      <c r="A919" s="146"/>
      <c r="B919" s="258" t="str">
        <f t="shared" si="215"/>
        <v/>
      </c>
      <c r="C919" s="259"/>
      <c r="D919" s="185">
        <v>885</v>
      </c>
      <c r="E919" s="185" t="str">
        <f t="shared" si="216"/>
        <v/>
      </c>
      <c r="F919" s="6"/>
      <c r="G919" s="6"/>
      <c r="H919" s="6"/>
      <c r="I919" s="6"/>
      <c r="J919" s="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185" t="str">
        <f t="shared" si="222"/>
        <v/>
      </c>
      <c r="W919" s="8"/>
      <c r="X919" s="6"/>
      <c r="Y919" s="336"/>
      <c r="Z919" s="6"/>
      <c r="AA919" s="6"/>
      <c r="AB919" s="6"/>
      <c r="AC919" s="261" t="str">
        <f t="shared" si="217"/>
        <v/>
      </c>
      <c r="AD919" s="28" t="str">
        <f t="shared" si="218"/>
        <v/>
      </c>
      <c r="AE919" s="26" t="str">
        <f>UPPER(IF($U919="","",IF(COUNTIF($AE$34:$AE918,$U919)&lt;1,$U919,"")))</f>
        <v/>
      </c>
      <c r="AF919" s="133" t="str">
        <f t="shared" si="219"/>
        <v/>
      </c>
      <c r="AG919" s="6"/>
      <c r="AH919" s="263" t="str">
        <f t="shared" si="220"/>
        <v/>
      </c>
      <c r="AI919" s="262"/>
      <c r="AJ919" s="260"/>
      <c r="AK919" s="185"/>
      <c r="AN919" s="228"/>
      <c r="AQ919" s="132" t="str">
        <f t="shared" si="221"/>
        <v/>
      </c>
    </row>
    <row r="920" spans="1:43">
      <c r="A920" s="146"/>
      <c r="B920" s="258" t="str">
        <f t="shared" si="215"/>
        <v/>
      </c>
      <c r="C920" s="259"/>
      <c r="D920" s="185">
        <v>886</v>
      </c>
      <c r="E920" s="185" t="str">
        <f t="shared" si="216"/>
        <v/>
      </c>
      <c r="F920" s="6"/>
      <c r="G920" s="6"/>
      <c r="H920" s="6"/>
      <c r="I920" s="6"/>
      <c r="J920" s="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185" t="str">
        <f t="shared" si="222"/>
        <v/>
      </c>
      <c r="W920" s="8"/>
      <c r="X920" s="6"/>
      <c r="Y920" s="336"/>
      <c r="Z920" s="6"/>
      <c r="AA920" s="6"/>
      <c r="AB920" s="6"/>
      <c r="AC920" s="261" t="str">
        <f t="shared" si="217"/>
        <v/>
      </c>
      <c r="AD920" s="28" t="str">
        <f t="shared" si="218"/>
        <v/>
      </c>
      <c r="AE920" s="26" t="str">
        <f>UPPER(IF($U920="","",IF(COUNTIF($AE$34:$AE919,$U920)&lt;1,$U920,"")))</f>
        <v/>
      </c>
      <c r="AF920" s="133" t="str">
        <f t="shared" si="219"/>
        <v/>
      </c>
      <c r="AG920" s="6"/>
      <c r="AH920" s="263" t="str">
        <f t="shared" si="220"/>
        <v/>
      </c>
      <c r="AI920" s="262"/>
      <c r="AJ920" s="260"/>
      <c r="AK920" s="185"/>
      <c r="AN920" s="228"/>
      <c r="AQ920" s="132" t="str">
        <f t="shared" si="221"/>
        <v/>
      </c>
    </row>
    <row r="921" spans="1:43">
      <c r="A921" s="146"/>
      <c r="B921" s="258" t="str">
        <f t="shared" si="215"/>
        <v/>
      </c>
      <c r="C921" s="259"/>
      <c r="D921" s="185">
        <v>887</v>
      </c>
      <c r="E921" s="185" t="str">
        <f t="shared" si="216"/>
        <v/>
      </c>
      <c r="F921" s="6"/>
      <c r="G921" s="6"/>
      <c r="H921" s="6"/>
      <c r="I921" s="6"/>
      <c r="J921" s="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185" t="str">
        <f t="shared" si="222"/>
        <v/>
      </c>
      <c r="W921" s="8"/>
      <c r="X921" s="6"/>
      <c r="Y921" s="336"/>
      <c r="Z921" s="6"/>
      <c r="AA921" s="6"/>
      <c r="AB921" s="6"/>
      <c r="AC921" s="261" t="str">
        <f t="shared" si="217"/>
        <v/>
      </c>
      <c r="AD921" s="28" t="str">
        <f t="shared" si="218"/>
        <v/>
      </c>
      <c r="AE921" s="26" t="str">
        <f>UPPER(IF($U921="","",IF(COUNTIF($AE$34:$AE920,$U921)&lt;1,$U921,"")))</f>
        <v/>
      </c>
      <c r="AF921" s="133" t="str">
        <f t="shared" si="219"/>
        <v/>
      </c>
      <c r="AG921" s="6"/>
      <c r="AH921" s="263" t="str">
        <f t="shared" si="220"/>
        <v/>
      </c>
      <c r="AI921" s="262"/>
      <c r="AJ921" s="260"/>
      <c r="AK921" s="185"/>
      <c r="AN921" s="228"/>
      <c r="AQ921" s="132" t="str">
        <f t="shared" si="221"/>
        <v/>
      </c>
    </row>
    <row r="922" spans="1:43">
      <c r="A922" s="146"/>
      <c r="B922" s="258" t="str">
        <f t="shared" si="215"/>
        <v/>
      </c>
      <c r="C922" s="259"/>
      <c r="D922" s="185">
        <v>888</v>
      </c>
      <c r="E922" s="185" t="str">
        <f t="shared" si="216"/>
        <v/>
      </c>
      <c r="F922" s="6"/>
      <c r="G922" s="6"/>
      <c r="H922" s="6"/>
      <c r="I922" s="6"/>
      <c r="J922" s="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185" t="str">
        <f t="shared" si="222"/>
        <v/>
      </c>
      <c r="W922" s="8"/>
      <c r="X922" s="6"/>
      <c r="Y922" s="336"/>
      <c r="Z922" s="6"/>
      <c r="AA922" s="6"/>
      <c r="AB922" s="6"/>
      <c r="AC922" s="261" t="str">
        <f t="shared" si="217"/>
        <v/>
      </c>
      <c r="AD922" s="28" t="str">
        <f t="shared" si="218"/>
        <v/>
      </c>
      <c r="AE922" s="26" t="str">
        <f>UPPER(IF($U922="","",IF(COUNTIF($AE$34:$AE921,$U922)&lt;1,$U922,"")))</f>
        <v/>
      </c>
      <c r="AF922" s="133" t="str">
        <f t="shared" si="219"/>
        <v/>
      </c>
      <c r="AG922" s="6"/>
      <c r="AH922" s="263" t="str">
        <f t="shared" si="220"/>
        <v/>
      </c>
      <c r="AI922" s="262"/>
      <c r="AJ922" s="260"/>
      <c r="AK922" s="185"/>
      <c r="AN922" s="228"/>
      <c r="AQ922" s="132" t="str">
        <f t="shared" si="221"/>
        <v/>
      </c>
    </row>
    <row r="923" spans="1:43">
      <c r="A923" s="146"/>
      <c r="B923" s="258" t="str">
        <f t="shared" si="215"/>
        <v/>
      </c>
      <c r="C923" s="259"/>
      <c r="D923" s="185">
        <v>889</v>
      </c>
      <c r="E923" s="185" t="str">
        <f t="shared" si="216"/>
        <v/>
      </c>
      <c r="F923" s="6"/>
      <c r="G923" s="6"/>
      <c r="H923" s="6"/>
      <c r="I923" s="6"/>
      <c r="J923" s="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185" t="str">
        <f t="shared" si="222"/>
        <v/>
      </c>
      <c r="W923" s="8"/>
      <c r="X923" s="6"/>
      <c r="Y923" s="336"/>
      <c r="Z923" s="6"/>
      <c r="AA923" s="6"/>
      <c r="AB923" s="6"/>
      <c r="AC923" s="261" t="str">
        <f t="shared" si="217"/>
        <v/>
      </c>
      <c r="AD923" s="28" t="str">
        <f t="shared" si="218"/>
        <v/>
      </c>
      <c r="AE923" s="26" t="str">
        <f>UPPER(IF($U923="","",IF(COUNTIF($AE$34:$AE922,$U923)&lt;1,$U923,"")))</f>
        <v/>
      </c>
      <c r="AF923" s="133" t="str">
        <f t="shared" si="219"/>
        <v/>
      </c>
      <c r="AG923" s="6"/>
      <c r="AH923" s="263" t="str">
        <f t="shared" si="220"/>
        <v/>
      </c>
      <c r="AI923" s="262"/>
      <c r="AJ923" s="260"/>
      <c r="AK923" s="185"/>
      <c r="AN923" s="228"/>
      <c r="AQ923" s="132" t="str">
        <f t="shared" si="221"/>
        <v/>
      </c>
    </row>
    <row r="924" spans="1:43">
      <c r="A924" s="146"/>
      <c r="B924" s="258" t="str">
        <f t="shared" si="215"/>
        <v/>
      </c>
      <c r="C924" s="259"/>
      <c r="D924" s="185">
        <v>890</v>
      </c>
      <c r="E924" s="185" t="str">
        <f t="shared" si="216"/>
        <v/>
      </c>
      <c r="F924" s="6"/>
      <c r="G924" s="6"/>
      <c r="H924" s="6"/>
      <c r="I924" s="6"/>
      <c r="J924" s="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185" t="str">
        <f t="shared" si="222"/>
        <v/>
      </c>
      <c r="W924" s="8"/>
      <c r="X924" s="6"/>
      <c r="Y924" s="336"/>
      <c r="Z924" s="6"/>
      <c r="AA924" s="6"/>
      <c r="AB924" s="6"/>
      <c r="AC924" s="261" t="str">
        <f t="shared" si="217"/>
        <v/>
      </c>
      <c r="AD924" s="28" t="str">
        <f t="shared" si="218"/>
        <v/>
      </c>
      <c r="AE924" s="26" t="str">
        <f>UPPER(IF($U924="","",IF(COUNTIF($AE$34:$AE923,$U924)&lt;1,$U924,"")))</f>
        <v/>
      </c>
      <c r="AF924" s="133" t="str">
        <f t="shared" si="219"/>
        <v/>
      </c>
      <c r="AG924" s="6"/>
      <c r="AH924" s="263" t="str">
        <f t="shared" si="220"/>
        <v/>
      </c>
      <c r="AI924" s="262"/>
      <c r="AJ924" s="260"/>
      <c r="AK924" s="185"/>
      <c r="AN924" s="228"/>
      <c r="AQ924" s="132" t="str">
        <f t="shared" si="221"/>
        <v/>
      </c>
    </row>
    <row r="925" spans="1:43">
      <c r="A925" s="146"/>
      <c r="B925" s="258" t="str">
        <f t="shared" si="215"/>
        <v/>
      </c>
      <c r="C925" s="259"/>
      <c r="D925" s="185">
        <v>891</v>
      </c>
      <c r="E925" s="185" t="str">
        <f t="shared" si="216"/>
        <v/>
      </c>
      <c r="F925" s="6"/>
      <c r="G925" s="6"/>
      <c r="H925" s="6"/>
      <c r="I925" s="6"/>
      <c r="J925" s="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185" t="str">
        <f t="shared" si="222"/>
        <v/>
      </c>
      <c r="W925" s="8"/>
      <c r="X925" s="6"/>
      <c r="Y925" s="336"/>
      <c r="Z925" s="6"/>
      <c r="AA925" s="6"/>
      <c r="AB925" s="6"/>
      <c r="AC925" s="261" t="str">
        <f t="shared" si="217"/>
        <v/>
      </c>
      <c r="AD925" s="28" t="str">
        <f t="shared" si="218"/>
        <v/>
      </c>
      <c r="AE925" s="26" t="str">
        <f>UPPER(IF($U925="","",IF(COUNTIF($AE$34:$AE924,$U925)&lt;1,$U925,"")))</f>
        <v/>
      </c>
      <c r="AF925" s="133" t="str">
        <f t="shared" si="219"/>
        <v/>
      </c>
      <c r="AG925" s="6"/>
      <c r="AH925" s="263" t="str">
        <f t="shared" si="220"/>
        <v/>
      </c>
      <c r="AI925" s="262"/>
      <c r="AJ925" s="260"/>
      <c r="AK925" s="185"/>
      <c r="AN925" s="228"/>
      <c r="AQ925" s="132" t="str">
        <f t="shared" si="221"/>
        <v/>
      </c>
    </row>
    <row r="926" spans="1:43">
      <c r="A926" s="146"/>
      <c r="B926" s="258" t="str">
        <f t="shared" si="215"/>
        <v/>
      </c>
      <c r="C926" s="259"/>
      <c r="D926" s="185">
        <v>892</v>
      </c>
      <c r="E926" s="185" t="str">
        <f t="shared" si="216"/>
        <v/>
      </c>
      <c r="F926" s="6"/>
      <c r="G926" s="6"/>
      <c r="H926" s="6"/>
      <c r="I926" s="6"/>
      <c r="J926" s="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185" t="str">
        <f t="shared" si="222"/>
        <v/>
      </c>
      <c r="W926" s="8"/>
      <c r="X926" s="6"/>
      <c r="Y926" s="336"/>
      <c r="Z926" s="6"/>
      <c r="AA926" s="6"/>
      <c r="AB926" s="6"/>
      <c r="AC926" s="261" t="str">
        <f t="shared" si="217"/>
        <v/>
      </c>
      <c r="AD926" s="28" t="str">
        <f t="shared" si="218"/>
        <v/>
      </c>
      <c r="AE926" s="26" t="str">
        <f>UPPER(IF($U926="","",IF(COUNTIF($AE$34:$AE925,$U926)&lt;1,$U926,"")))</f>
        <v/>
      </c>
      <c r="AF926" s="133" t="str">
        <f t="shared" si="219"/>
        <v/>
      </c>
      <c r="AG926" s="6"/>
      <c r="AH926" s="263" t="str">
        <f t="shared" si="220"/>
        <v/>
      </c>
      <c r="AI926" s="262"/>
      <c r="AJ926" s="260"/>
      <c r="AK926" s="185"/>
      <c r="AN926" s="228"/>
      <c r="AQ926" s="132" t="str">
        <f t="shared" si="221"/>
        <v/>
      </c>
    </row>
    <row r="927" spans="1:43">
      <c r="A927" s="146"/>
      <c r="B927" s="258" t="str">
        <f t="shared" si="215"/>
        <v/>
      </c>
      <c r="C927" s="259"/>
      <c r="D927" s="185">
        <v>893</v>
      </c>
      <c r="E927" s="185" t="str">
        <f t="shared" si="216"/>
        <v/>
      </c>
      <c r="F927" s="6"/>
      <c r="G927" s="6"/>
      <c r="H927" s="6"/>
      <c r="I927" s="6"/>
      <c r="J927" s="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185" t="str">
        <f t="shared" si="222"/>
        <v/>
      </c>
      <c r="W927" s="8"/>
      <c r="X927" s="6"/>
      <c r="Y927" s="336"/>
      <c r="Z927" s="6"/>
      <c r="AA927" s="6"/>
      <c r="AB927" s="6"/>
      <c r="AC927" s="261" t="str">
        <f t="shared" si="217"/>
        <v/>
      </c>
      <c r="AD927" s="28" t="str">
        <f t="shared" si="218"/>
        <v/>
      </c>
      <c r="AE927" s="26" t="str">
        <f>UPPER(IF($U927="","",IF(COUNTIF($AE$34:$AE926,$U927)&lt;1,$U927,"")))</f>
        <v/>
      </c>
      <c r="AF927" s="133" t="str">
        <f t="shared" si="219"/>
        <v/>
      </c>
      <c r="AG927" s="6"/>
      <c r="AH927" s="263" t="str">
        <f t="shared" si="220"/>
        <v/>
      </c>
      <c r="AI927" s="262"/>
      <c r="AJ927" s="260"/>
      <c r="AK927" s="185"/>
      <c r="AN927" s="228"/>
      <c r="AQ927" s="132" t="str">
        <f t="shared" si="221"/>
        <v/>
      </c>
    </row>
    <row r="928" spans="1:43">
      <c r="A928" s="146"/>
      <c r="B928" s="258" t="str">
        <f t="shared" si="215"/>
        <v/>
      </c>
      <c r="C928" s="259"/>
      <c r="D928" s="185">
        <v>894</v>
      </c>
      <c r="E928" s="185" t="str">
        <f t="shared" si="216"/>
        <v/>
      </c>
      <c r="F928" s="6"/>
      <c r="G928" s="6"/>
      <c r="H928" s="6"/>
      <c r="I928" s="6"/>
      <c r="J928" s="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185" t="str">
        <f t="shared" si="222"/>
        <v/>
      </c>
      <c r="W928" s="8"/>
      <c r="X928" s="6"/>
      <c r="Y928" s="336"/>
      <c r="Z928" s="6"/>
      <c r="AA928" s="6"/>
      <c r="AB928" s="6"/>
      <c r="AC928" s="261" t="str">
        <f t="shared" si="217"/>
        <v/>
      </c>
      <c r="AD928" s="28" t="str">
        <f t="shared" si="218"/>
        <v/>
      </c>
      <c r="AE928" s="26" t="str">
        <f>UPPER(IF($U928="","",IF(COUNTIF($AE$34:$AE927,$U928)&lt;1,$U928,"")))</f>
        <v/>
      </c>
      <c r="AF928" s="133" t="str">
        <f t="shared" si="219"/>
        <v/>
      </c>
      <c r="AG928" s="6"/>
      <c r="AH928" s="263" t="str">
        <f t="shared" si="220"/>
        <v/>
      </c>
      <c r="AI928" s="262"/>
      <c r="AJ928" s="260"/>
      <c r="AK928" s="185"/>
      <c r="AN928" s="228"/>
      <c r="AQ928" s="132" t="str">
        <f t="shared" si="221"/>
        <v/>
      </c>
    </row>
    <row r="929" spans="1:43">
      <c r="A929" s="146"/>
      <c r="B929" s="258" t="str">
        <f t="shared" si="215"/>
        <v/>
      </c>
      <c r="C929" s="259"/>
      <c r="D929" s="185">
        <v>895</v>
      </c>
      <c r="E929" s="185" t="str">
        <f t="shared" si="216"/>
        <v/>
      </c>
      <c r="F929" s="6"/>
      <c r="G929" s="6"/>
      <c r="H929" s="6"/>
      <c r="I929" s="6"/>
      <c r="J929" s="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185" t="str">
        <f t="shared" si="222"/>
        <v/>
      </c>
      <c r="W929" s="8"/>
      <c r="X929" s="6"/>
      <c r="Y929" s="336"/>
      <c r="Z929" s="6"/>
      <c r="AA929" s="6"/>
      <c r="AB929" s="6"/>
      <c r="AC929" s="261" t="str">
        <f t="shared" si="217"/>
        <v/>
      </c>
      <c r="AD929" s="28" t="str">
        <f t="shared" si="218"/>
        <v/>
      </c>
      <c r="AE929" s="26" t="str">
        <f>UPPER(IF($U929="","",IF(COUNTIF($AE$34:$AE928,$U929)&lt;1,$U929,"")))</f>
        <v/>
      </c>
      <c r="AF929" s="133" t="str">
        <f t="shared" si="219"/>
        <v/>
      </c>
      <c r="AG929" s="6"/>
      <c r="AH929" s="263" t="str">
        <f t="shared" si="220"/>
        <v/>
      </c>
      <c r="AI929" s="262"/>
      <c r="AJ929" s="260"/>
      <c r="AK929" s="185"/>
      <c r="AN929" s="228"/>
      <c r="AQ929" s="132" t="str">
        <f t="shared" si="221"/>
        <v/>
      </c>
    </row>
    <row r="930" spans="1:43">
      <c r="A930" s="146"/>
      <c r="B930" s="258" t="str">
        <f t="shared" si="215"/>
        <v/>
      </c>
      <c r="C930" s="259"/>
      <c r="D930" s="185">
        <v>896</v>
      </c>
      <c r="E930" s="185" t="str">
        <f t="shared" si="216"/>
        <v/>
      </c>
      <c r="F930" s="6"/>
      <c r="G930" s="6"/>
      <c r="H930" s="6"/>
      <c r="I930" s="6"/>
      <c r="J930" s="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185" t="str">
        <f t="shared" si="222"/>
        <v/>
      </c>
      <c r="W930" s="8"/>
      <c r="X930" s="6"/>
      <c r="Y930" s="336"/>
      <c r="Z930" s="6"/>
      <c r="AA930" s="6"/>
      <c r="AB930" s="6"/>
      <c r="AC930" s="261" t="str">
        <f t="shared" si="217"/>
        <v/>
      </c>
      <c r="AD930" s="28" t="str">
        <f t="shared" si="218"/>
        <v/>
      </c>
      <c r="AE930" s="26" t="str">
        <f>UPPER(IF($U930="","",IF(COUNTIF($AE$34:$AE929,$U930)&lt;1,$U930,"")))</f>
        <v/>
      </c>
      <c r="AF930" s="133" t="str">
        <f t="shared" si="219"/>
        <v/>
      </c>
      <c r="AG930" s="6"/>
      <c r="AH930" s="263" t="str">
        <f t="shared" si="220"/>
        <v/>
      </c>
      <c r="AI930" s="262"/>
      <c r="AJ930" s="260"/>
      <c r="AK930" s="185"/>
      <c r="AN930" s="228"/>
      <c r="AQ930" s="132" t="str">
        <f t="shared" si="221"/>
        <v/>
      </c>
    </row>
    <row r="931" spans="1:43">
      <c r="A931" s="146"/>
      <c r="B931" s="258" t="str">
        <f t="shared" ref="B931:B994" si="223">IF(G931="","",IF(C931="","X",A931&amp;TEXT(C931,"000")))</f>
        <v/>
      </c>
      <c r="C931" s="259"/>
      <c r="D931" s="185">
        <v>897</v>
      </c>
      <c r="E931" s="185" t="str">
        <f t="shared" ref="E931:E994" si="224">IF($H931="M",VLOOKUP($I931,$D$4:$F$9,2,0),IF(H931="F",VLOOKUP($I931,$D$4:$F$9,3,0),IF($H931="","")))</f>
        <v/>
      </c>
      <c r="F931" s="6"/>
      <c r="G931" s="6"/>
      <c r="H931" s="6"/>
      <c r="I931" s="6"/>
      <c r="J931" s="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185" t="str">
        <f t="shared" si="222"/>
        <v/>
      </c>
      <c r="W931" s="8"/>
      <c r="X931" s="6"/>
      <c r="Y931" s="336"/>
      <c r="Z931" s="6"/>
      <c r="AA931" s="6"/>
      <c r="AB931" s="6"/>
      <c r="AC931" s="261" t="str">
        <f t="shared" ref="AC931:AC994" si="225">IF(I931="","",IF(COUNTA(K931:S931)&gt;3,"限報三項個人項目",IF(COUNTA(K931:S931)=0,"最少填報一個人項目",IF(COUNTA(X931)=1,COUNTA(K931:S931)*($AC$31+$AC$32)+$AC$30,IF(COUNTA(X931)=0,COUNTA(K931:S931)*$AC$31+$AC$30,"Error")))))</f>
        <v/>
      </c>
      <c r="AD931" s="28" t="str">
        <f t="shared" ref="AD931:AD994" si="226">IF(AE931="","",$AD$31)</f>
        <v/>
      </c>
      <c r="AE931" s="26" t="str">
        <f>UPPER(IF($U931="","",IF(COUNTIF($AE$34:$AE930,$U931)&lt;1,$U931,"")))</f>
        <v/>
      </c>
      <c r="AF931" s="133" t="str">
        <f t="shared" ref="AF931:AF994" si="227">IF(E931="","",IF(W931="",SUM(AC931:AD931)+AG931,SUM(AC931:AD931)+AG931+$W$34))</f>
        <v/>
      </c>
      <c r="AG931" s="6"/>
      <c r="AH931" s="263" t="str">
        <f t="shared" ref="AH931:AH994" si="228">AF931</f>
        <v/>
      </c>
      <c r="AI931" s="262"/>
      <c r="AJ931" s="260"/>
      <c r="AK931" s="185"/>
      <c r="AN931" s="228"/>
      <c r="AQ931" s="132" t="str">
        <f t="shared" si="221"/>
        <v/>
      </c>
    </row>
    <row r="932" spans="1:43">
      <c r="A932" s="146"/>
      <c r="B932" s="258" t="str">
        <f t="shared" si="223"/>
        <v/>
      </c>
      <c r="C932" s="259"/>
      <c r="D932" s="185">
        <v>898</v>
      </c>
      <c r="E932" s="185" t="str">
        <f t="shared" si="224"/>
        <v/>
      </c>
      <c r="F932" s="6"/>
      <c r="G932" s="6"/>
      <c r="H932" s="6"/>
      <c r="I932" s="6"/>
      <c r="J932" s="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185" t="str">
        <f t="shared" si="222"/>
        <v/>
      </c>
      <c r="W932" s="8"/>
      <c r="X932" s="6"/>
      <c r="Y932" s="336"/>
      <c r="Z932" s="6"/>
      <c r="AA932" s="6"/>
      <c r="AB932" s="6"/>
      <c r="AC932" s="261" t="str">
        <f t="shared" si="225"/>
        <v/>
      </c>
      <c r="AD932" s="28" t="str">
        <f t="shared" si="226"/>
        <v/>
      </c>
      <c r="AE932" s="26" t="str">
        <f>UPPER(IF($U932="","",IF(COUNTIF($AE$34:$AE931,$U932)&lt;1,$U932,"")))</f>
        <v/>
      </c>
      <c r="AF932" s="133" t="str">
        <f t="shared" si="227"/>
        <v/>
      </c>
      <c r="AG932" s="6"/>
      <c r="AH932" s="263" t="str">
        <f t="shared" si="228"/>
        <v/>
      </c>
      <c r="AI932" s="262"/>
      <c r="AJ932" s="260"/>
      <c r="AK932" s="185"/>
      <c r="AN932" s="228"/>
      <c r="AQ932" s="132" t="str">
        <f t="shared" si="221"/>
        <v/>
      </c>
    </row>
    <row r="933" spans="1:43">
      <c r="A933" s="146"/>
      <c r="B933" s="258" t="str">
        <f t="shared" si="223"/>
        <v/>
      </c>
      <c r="C933" s="259"/>
      <c r="D933" s="185">
        <v>899</v>
      </c>
      <c r="E933" s="185" t="str">
        <f t="shared" si="224"/>
        <v/>
      </c>
      <c r="F933" s="6"/>
      <c r="G933" s="6"/>
      <c r="H933" s="6"/>
      <c r="I933" s="6"/>
      <c r="J933" s="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185" t="str">
        <f t="shared" si="222"/>
        <v/>
      </c>
      <c r="W933" s="8"/>
      <c r="X933" s="6"/>
      <c r="Y933" s="336"/>
      <c r="Z933" s="6"/>
      <c r="AA933" s="6"/>
      <c r="AB933" s="6"/>
      <c r="AC933" s="261" t="str">
        <f t="shared" si="225"/>
        <v/>
      </c>
      <c r="AD933" s="28" t="str">
        <f t="shared" si="226"/>
        <v/>
      </c>
      <c r="AE933" s="26" t="str">
        <f>UPPER(IF($U933="","",IF(COUNTIF($AE$34:$AE932,$U933)&lt;1,$U933,"")))</f>
        <v/>
      </c>
      <c r="AF933" s="133" t="str">
        <f t="shared" si="227"/>
        <v/>
      </c>
      <c r="AG933" s="6"/>
      <c r="AH933" s="263" t="str">
        <f t="shared" si="228"/>
        <v/>
      </c>
      <c r="AI933" s="262"/>
      <c r="AJ933" s="260"/>
      <c r="AK933" s="185"/>
      <c r="AN933" s="228"/>
      <c r="AQ933" s="132" t="str">
        <f t="shared" si="221"/>
        <v/>
      </c>
    </row>
    <row r="934" spans="1:43">
      <c r="A934" s="146"/>
      <c r="B934" s="258" t="str">
        <f t="shared" si="223"/>
        <v/>
      </c>
      <c r="C934" s="259"/>
      <c r="D934" s="185">
        <v>900</v>
      </c>
      <c r="E934" s="185" t="str">
        <f t="shared" si="224"/>
        <v/>
      </c>
      <c r="F934" s="6"/>
      <c r="G934" s="6"/>
      <c r="H934" s="6"/>
      <c r="I934" s="6"/>
      <c r="J934" s="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185" t="str">
        <f t="shared" si="222"/>
        <v/>
      </c>
      <c r="W934" s="8"/>
      <c r="X934" s="6"/>
      <c r="Y934" s="336"/>
      <c r="Z934" s="6"/>
      <c r="AA934" s="6"/>
      <c r="AB934" s="6"/>
      <c r="AC934" s="261" t="str">
        <f t="shared" si="225"/>
        <v/>
      </c>
      <c r="AD934" s="28" t="str">
        <f t="shared" si="226"/>
        <v/>
      </c>
      <c r="AE934" s="26" t="str">
        <f>UPPER(IF($U934="","",IF(COUNTIF($AE$34:$AE933,$U934)&lt;1,$U934,"")))</f>
        <v/>
      </c>
      <c r="AF934" s="133" t="str">
        <f t="shared" si="227"/>
        <v/>
      </c>
      <c r="AG934" s="6"/>
      <c r="AH934" s="263" t="str">
        <f t="shared" si="228"/>
        <v/>
      </c>
      <c r="AI934" s="262"/>
      <c r="AJ934" s="260"/>
      <c r="AK934" s="185"/>
      <c r="AN934" s="228"/>
      <c r="AQ934" s="132" t="str">
        <f t="shared" si="221"/>
        <v/>
      </c>
    </row>
    <row r="935" spans="1:43">
      <c r="A935" s="146"/>
      <c r="B935" s="258" t="str">
        <f t="shared" si="223"/>
        <v/>
      </c>
      <c r="C935" s="259"/>
      <c r="D935" s="185">
        <v>901</v>
      </c>
      <c r="E935" s="185" t="str">
        <f t="shared" si="224"/>
        <v/>
      </c>
      <c r="F935" s="6"/>
      <c r="G935" s="6"/>
      <c r="H935" s="6"/>
      <c r="I935" s="6"/>
      <c r="J935" s="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185" t="str">
        <f t="shared" si="222"/>
        <v/>
      </c>
      <c r="W935" s="8"/>
      <c r="X935" s="6"/>
      <c r="Y935" s="336"/>
      <c r="Z935" s="6"/>
      <c r="AA935" s="6"/>
      <c r="AB935" s="6"/>
      <c r="AC935" s="261" t="str">
        <f t="shared" si="225"/>
        <v/>
      </c>
      <c r="AD935" s="28" t="str">
        <f t="shared" si="226"/>
        <v/>
      </c>
      <c r="AE935" s="26" t="str">
        <f>UPPER(IF($U935="","",IF(COUNTIF($AE$34:$AE934,$U935)&lt;1,$U935,"")))</f>
        <v/>
      </c>
      <c r="AF935" s="133" t="str">
        <f t="shared" si="227"/>
        <v/>
      </c>
      <c r="AG935" s="6"/>
      <c r="AH935" s="263" t="str">
        <f t="shared" si="228"/>
        <v/>
      </c>
      <c r="AI935" s="262"/>
      <c r="AJ935" s="260"/>
      <c r="AK935" s="185"/>
      <c r="AN935" s="228"/>
      <c r="AQ935" s="132" t="str">
        <f t="shared" si="221"/>
        <v/>
      </c>
    </row>
    <row r="936" spans="1:43">
      <c r="A936" s="146"/>
      <c r="B936" s="258" t="str">
        <f t="shared" si="223"/>
        <v/>
      </c>
      <c r="C936" s="259"/>
      <c r="D936" s="185">
        <v>902</v>
      </c>
      <c r="E936" s="185" t="str">
        <f t="shared" si="224"/>
        <v/>
      </c>
      <c r="F936" s="6"/>
      <c r="G936" s="6"/>
      <c r="H936" s="6"/>
      <c r="I936" s="6"/>
      <c r="J936" s="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185" t="str">
        <f t="shared" si="222"/>
        <v/>
      </c>
      <c r="W936" s="8"/>
      <c r="X936" s="6"/>
      <c r="Y936" s="336"/>
      <c r="Z936" s="6"/>
      <c r="AA936" s="6"/>
      <c r="AB936" s="6"/>
      <c r="AC936" s="261" t="str">
        <f t="shared" si="225"/>
        <v/>
      </c>
      <c r="AD936" s="28" t="str">
        <f t="shared" si="226"/>
        <v/>
      </c>
      <c r="AE936" s="26" t="str">
        <f>UPPER(IF($U936="","",IF(COUNTIF($AE$34:$AE935,$U936)&lt;1,$U936,"")))</f>
        <v/>
      </c>
      <c r="AF936" s="133" t="str">
        <f t="shared" si="227"/>
        <v/>
      </c>
      <c r="AG936" s="6"/>
      <c r="AH936" s="263" t="str">
        <f t="shared" si="228"/>
        <v/>
      </c>
      <c r="AI936" s="262"/>
      <c r="AJ936" s="260"/>
      <c r="AK936" s="185"/>
      <c r="AN936" s="228"/>
      <c r="AQ936" s="132" t="str">
        <f t="shared" si="221"/>
        <v/>
      </c>
    </row>
    <row r="937" spans="1:43">
      <c r="A937" s="146"/>
      <c r="B937" s="258" t="str">
        <f t="shared" si="223"/>
        <v/>
      </c>
      <c r="C937" s="259"/>
      <c r="D937" s="185">
        <v>903</v>
      </c>
      <c r="E937" s="185" t="str">
        <f t="shared" si="224"/>
        <v/>
      </c>
      <c r="F937" s="6"/>
      <c r="G937" s="6"/>
      <c r="H937" s="6"/>
      <c r="I937" s="6"/>
      <c r="J937" s="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185" t="str">
        <f t="shared" si="222"/>
        <v/>
      </c>
      <c r="W937" s="8"/>
      <c r="X937" s="6"/>
      <c r="Y937" s="336"/>
      <c r="Z937" s="6"/>
      <c r="AA937" s="6"/>
      <c r="AB937" s="6"/>
      <c r="AC937" s="261" t="str">
        <f t="shared" si="225"/>
        <v/>
      </c>
      <c r="AD937" s="28" t="str">
        <f t="shared" si="226"/>
        <v/>
      </c>
      <c r="AE937" s="26" t="str">
        <f>UPPER(IF($U937="","",IF(COUNTIF($AE$34:$AE936,$U937)&lt;1,$U937,"")))</f>
        <v/>
      </c>
      <c r="AF937" s="133" t="str">
        <f t="shared" si="227"/>
        <v/>
      </c>
      <c r="AG937" s="6"/>
      <c r="AH937" s="263" t="str">
        <f t="shared" si="228"/>
        <v/>
      </c>
      <c r="AI937" s="262"/>
      <c r="AJ937" s="260"/>
      <c r="AK937" s="185"/>
      <c r="AN937" s="228"/>
      <c r="AQ937" s="132" t="str">
        <f t="shared" si="221"/>
        <v/>
      </c>
    </row>
    <row r="938" spans="1:43">
      <c r="A938" s="146"/>
      <c r="B938" s="258" t="str">
        <f t="shared" si="223"/>
        <v/>
      </c>
      <c r="C938" s="259"/>
      <c r="D938" s="185">
        <v>904</v>
      </c>
      <c r="E938" s="185" t="str">
        <f t="shared" si="224"/>
        <v/>
      </c>
      <c r="F938" s="6"/>
      <c r="G938" s="6"/>
      <c r="H938" s="6"/>
      <c r="I938" s="6"/>
      <c r="J938" s="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185" t="str">
        <f t="shared" si="222"/>
        <v/>
      </c>
      <c r="W938" s="8"/>
      <c r="X938" s="6"/>
      <c r="Y938" s="336"/>
      <c r="Z938" s="6"/>
      <c r="AA938" s="6"/>
      <c r="AB938" s="6"/>
      <c r="AC938" s="261" t="str">
        <f t="shared" si="225"/>
        <v/>
      </c>
      <c r="AD938" s="28" t="str">
        <f t="shared" si="226"/>
        <v/>
      </c>
      <c r="AE938" s="26" t="str">
        <f>UPPER(IF($U938="","",IF(COUNTIF($AE$34:$AE937,$U938)&lt;1,$U938,"")))</f>
        <v/>
      </c>
      <c r="AF938" s="133" t="str">
        <f t="shared" si="227"/>
        <v/>
      </c>
      <c r="AG938" s="6"/>
      <c r="AH938" s="263" t="str">
        <f t="shared" si="228"/>
        <v/>
      </c>
      <c r="AI938" s="262"/>
      <c r="AJ938" s="260"/>
      <c r="AK938" s="185"/>
      <c r="AN938" s="228"/>
      <c r="AQ938" s="132" t="str">
        <f t="shared" si="221"/>
        <v/>
      </c>
    </row>
    <row r="939" spans="1:43">
      <c r="A939" s="146"/>
      <c r="B939" s="258" t="str">
        <f t="shared" si="223"/>
        <v/>
      </c>
      <c r="C939" s="259"/>
      <c r="D939" s="185">
        <v>905</v>
      </c>
      <c r="E939" s="185" t="str">
        <f t="shared" si="224"/>
        <v/>
      </c>
      <c r="F939" s="6"/>
      <c r="G939" s="6"/>
      <c r="H939" s="6"/>
      <c r="I939" s="6"/>
      <c r="J939" s="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185" t="str">
        <f t="shared" si="222"/>
        <v/>
      </c>
      <c r="W939" s="8"/>
      <c r="X939" s="6"/>
      <c r="Y939" s="336"/>
      <c r="Z939" s="6"/>
      <c r="AA939" s="6"/>
      <c r="AB939" s="6"/>
      <c r="AC939" s="261" t="str">
        <f t="shared" si="225"/>
        <v/>
      </c>
      <c r="AD939" s="28" t="str">
        <f t="shared" si="226"/>
        <v/>
      </c>
      <c r="AE939" s="26" t="str">
        <f>UPPER(IF($U939="","",IF(COUNTIF($AE$34:$AE938,$U939)&lt;1,$U939,"")))</f>
        <v/>
      </c>
      <c r="AF939" s="133" t="str">
        <f t="shared" si="227"/>
        <v/>
      </c>
      <c r="AG939" s="6"/>
      <c r="AH939" s="263" t="str">
        <f t="shared" si="228"/>
        <v/>
      </c>
      <c r="AI939" s="262"/>
      <c r="AJ939" s="260"/>
      <c r="AK939" s="185"/>
      <c r="AN939" s="228"/>
      <c r="AQ939" s="132" t="str">
        <f t="shared" si="221"/>
        <v/>
      </c>
    </row>
    <row r="940" spans="1:43">
      <c r="A940" s="146"/>
      <c r="B940" s="258" t="str">
        <f t="shared" si="223"/>
        <v/>
      </c>
      <c r="C940" s="259"/>
      <c r="D940" s="185">
        <v>906</v>
      </c>
      <c r="E940" s="185" t="str">
        <f t="shared" si="224"/>
        <v/>
      </c>
      <c r="F940" s="6"/>
      <c r="G940" s="6"/>
      <c r="H940" s="6"/>
      <c r="I940" s="6"/>
      <c r="J940" s="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185" t="str">
        <f t="shared" si="222"/>
        <v/>
      </c>
      <c r="W940" s="8"/>
      <c r="X940" s="6"/>
      <c r="Y940" s="336"/>
      <c r="Z940" s="6"/>
      <c r="AA940" s="6"/>
      <c r="AB940" s="6"/>
      <c r="AC940" s="261" t="str">
        <f t="shared" si="225"/>
        <v/>
      </c>
      <c r="AD940" s="28" t="str">
        <f t="shared" si="226"/>
        <v/>
      </c>
      <c r="AE940" s="26" t="str">
        <f>UPPER(IF($U940="","",IF(COUNTIF($AE$34:$AE939,$U940)&lt;1,$U940,"")))</f>
        <v/>
      </c>
      <c r="AF940" s="133" t="str">
        <f t="shared" si="227"/>
        <v/>
      </c>
      <c r="AG940" s="6"/>
      <c r="AH940" s="263" t="str">
        <f t="shared" si="228"/>
        <v/>
      </c>
      <c r="AI940" s="262"/>
      <c r="AJ940" s="260"/>
      <c r="AK940" s="185"/>
      <c r="AN940" s="228"/>
      <c r="AQ940" s="132" t="str">
        <f t="shared" si="221"/>
        <v/>
      </c>
    </row>
    <row r="941" spans="1:43">
      <c r="A941" s="146"/>
      <c r="B941" s="258" t="str">
        <f t="shared" si="223"/>
        <v/>
      </c>
      <c r="C941" s="259"/>
      <c r="D941" s="185">
        <v>907</v>
      </c>
      <c r="E941" s="185" t="str">
        <f t="shared" si="224"/>
        <v/>
      </c>
      <c r="F941" s="6"/>
      <c r="G941" s="6"/>
      <c r="H941" s="6"/>
      <c r="I941" s="6"/>
      <c r="J941" s="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185" t="str">
        <f t="shared" si="222"/>
        <v/>
      </c>
      <c r="W941" s="8"/>
      <c r="X941" s="6"/>
      <c r="Y941" s="336"/>
      <c r="Z941" s="6"/>
      <c r="AA941" s="6"/>
      <c r="AB941" s="6"/>
      <c r="AC941" s="261" t="str">
        <f t="shared" si="225"/>
        <v/>
      </c>
      <c r="AD941" s="28" t="str">
        <f t="shared" si="226"/>
        <v/>
      </c>
      <c r="AE941" s="26" t="str">
        <f>UPPER(IF($U941="","",IF(COUNTIF($AE$34:$AE940,$U941)&lt;1,$U941,"")))</f>
        <v/>
      </c>
      <c r="AF941" s="133" t="str">
        <f t="shared" si="227"/>
        <v/>
      </c>
      <c r="AG941" s="6"/>
      <c r="AH941" s="263" t="str">
        <f t="shared" si="228"/>
        <v/>
      </c>
      <c r="AI941" s="262"/>
      <c r="AJ941" s="260"/>
      <c r="AK941" s="185"/>
      <c r="AN941" s="228"/>
      <c r="AQ941" s="132" t="str">
        <f t="shared" si="221"/>
        <v/>
      </c>
    </row>
    <row r="942" spans="1:43">
      <c r="A942" s="146"/>
      <c r="B942" s="258" t="str">
        <f t="shared" si="223"/>
        <v/>
      </c>
      <c r="C942" s="259"/>
      <c r="D942" s="185">
        <v>908</v>
      </c>
      <c r="E942" s="185" t="str">
        <f t="shared" si="224"/>
        <v/>
      </c>
      <c r="F942" s="6"/>
      <c r="G942" s="6"/>
      <c r="H942" s="6"/>
      <c r="I942" s="6"/>
      <c r="J942" s="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185" t="str">
        <f t="shared" si="222"/>
        <v/>
      </c>
      <c r="W942" s="8"/>
      <c r="X942" s="6"/>
      <c r="Y942" s="336"/>
      <c r="Z942" s="6"/>
      <c r="AA942" s="6"/>
      <c r="AB942" s="6"/>
      <c r="AC942" s="261" t="str">
        <f t="shared" si="225"/>
        <v/>
      </c>
      <c r="AD942" s="28" t="str">
        <f t="shared" si="226"/>
        <v/>
      </c>
      <c r="AE942" s="26" t="str">
        <f>UPPER(IF($U942="","",IF(COUNTIF($AE$34:$AE941,$U942)&lt;1,$U942,"")))</f>
        <v/>
      </c>
      <c r="AF942" s="133" t="str">
        <f t="shared" si="227"/>
        <v/>
      </c>
      <c r="AG942" s="6"/>
      <c r="AH942" s="263" t="str">
        <f t="shared" si="228"/>
        <v/>
      </c>
      <c r="AI942" s="262"/>
      <c r="AJ942" s="260"/>
      <c r="AK942" s="185"/>
      <c r="AN942" s="228"/>
      <c r="AQ942" s="132" t="str">
        <f t="shared" si="221"/>
        <v/>
      </c>
    </row>
    <row r="943" spans="1:43">
      <c r="A943" s="146"/>
      <c r="B943" s="258" t="str">
        <f t="shared" si="223"/>
        <v/>
      </c>
      <c r="C943" s="259"/>
      <c r="D943" s="185">
        <v>909</v>
      </c>
      <c r="E943" s="185" t="str">
        <f t="shared" si="224"/>
        <v/>
      </c>
      <c r="F943" s="6"/>
      <c r="G943" s="6"/>
      <c r="H943" s="6"/>
      <c r="I943" s="6"/>
      <c r="J943" s="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185" t="str">
        <f t="shared" si="222"/>
        <v/>
      </c>
      <c r="W943" s="8"/>
      <c r="X943" s="6"/>
      <c r="Y943" s="336"/>
      <c r="Z943" s="6"/>
      <c r="AA943" s="6"/>
      <c r="AB943" s="6"/>
      <c r="AC943" s="261" t="str">
        <f t="shared" si="225"/>
        <v/>
      </c>
      <c r="AD943" s="28" t="str">
        <f t="shared" si="226"/>
        <v/>
      </c>
      <c r="AE943" s="26" t="str">
        <f>UPPER(IF($U943="","",IF(COUNTIF($AE$34:$AE942,$U943)&lt;1,$U943,"")))</f>
        <v/>
      </c>
      <c r="AF943" s="133" t="str">
        <f t="shared" si="227"/>
        <v/>
      </c>
      <c r="AG943" s="6"/>
      <c r="AH943" s="263" t="str">
        <f t="shared" si="228"/>
        <v/>
      </c>
      <c r="AI943" s="262"/>
      <c r="AJ943" s="260"/>
      <c r="AK943" s="185"/>
      <c r="AN943" s="228"/>
      <c r="AQ943" s="132" t="str">
        <f t="shared" si="221"/>
        <v/>
      </c>
    </row>
    <row r="944" spans="1:43">
      <c r="A944" s="146"/>
      <c r="B944" s="258" t="str">
        <f t="shared" si="223"/>
        <v/>
      </c>
      <c r="C944" s="259"/>
      <c r="D944" s="185">
        <v>910</v>
      </c>
      <c r="E944" s="185" t="str">
        <f t="shared" si="224"/>
        <v/>
      </c>
      <c r="F944" s="6"/>
      <c r="G944" s="6"/>
      <c r="H944" s="6"/>
      <c r="I944" s="6"/>
      <c r="J944" s="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185" t="str">
        <f t="shared" si="222"/>
        <v/>
      </c>
      <c r="W944" s="8"/>
      <c r="X944" s="6"/>
      <c r="Y944" s="336"/>
      <c r="Z944" s="6"/>
      <c r="AA944" s="6"/>
      <c r="AB944" s="6"/>
      <c r="AC944" s="261" t="str">
        <f t="shared" si="225"/>
        <v/>
      </c>
      <c r="AD944" s="28" t="str">
        <f t="shared" si="226"/>
        <v/>
      </c>
      <c r="AE944" s="26" t="str">
        <f>UPPER(IF($U944="","",IF(COUNTIF($AE$34:$AE943,$U944)&lt;1,$U944,"")))</f>
        <v/>
      </c>
      <c r="AF944" s="133" t="str">
        <f t="shared" si="227"/>
        <v/>
      </c>
      <c r="AG944" s="6"/>
      <c r="AH944" s="263" t="str">
        <f t="shared" si="228"/>
        <v/>
      </c>
      <c r="AI944" s="262"/>
      <c r="AJ944" s="260"/>
      <c r="AK944" s="185"/>
      <c r="AN944" s="228"/>
      <c r="AQ944" s="132" t="str">
        <f t="shared" si="221"/>
        <v/>
      </c>
    </row>
    <row r="945" spans="1:43">
      <c r="A945" s="146"/>
      <c r="B945" s="258" t="str">
        <f t="shared" si="223"/>
        <v/>
      </c>
      <c r="C945" s="259"/>
      <c r="D945" s="185">
        <v>911</v>
      </c>
      <c r="E945" s="185" t="str">
        <f t="shared" si="224"/>
        <v/>
      </c>
      <c r="F945" s="6"/>
      <c r="G945" s="6"/>
      <c r="H945" s="6"/>
      <c r="I945" s="6"/>
      <c r="J945" s="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185" t="str">
        <f t="shared" si="222"/>
        <v/>
      </c>
      <c r="W945" s="8"/>
      <c r="X945" s="6"/>
      <c r="Y945" s="336"/>
      <c r="Z945" s="6"/>
      <c r="AA945" s="6"/>
      <c r="AB945" s="6"/>
      <c r="AC945" s="261" t="str">
        <f t="shared" si="225"/>
        <v/>
      </c>
      <c r="AD945" s="28" t="str">
        <f t="shared" si="226"/>
        <v/>
      </c>
      <c r="AE945" s="26" t="str">
        <f>UPPER(IF($U945="","",IF(COUNTIF($AE$34:$AE944,$U945)&lt;1,$U945,"")))</f>
        <v/>
      </c>
      <c r="AF945" s="133" t="str">
        <f t="shared" si="227"/>
        <v/>
      </c>
      <c r="AG945" s="6"/>
      <c r="AH945" s="263" t="str">
        <f t="shared" si="228"/>
        <v/>
      </c>
      <c r="AI945" s="262"/>
      <c r="AJ945" s="260"/>
      <c r="AK945" s="185"/>
      <c r="AN945" s="228"/>
      <c r="AQ945" s="132" t="str">
        <f t="shared" si="221"/>
        <v/>
      </c>
    </row>
    <row r="946" spans="1:43">
      <c r="A946" s="146"/>
      <c r="B946" s="258" t="str">
        <f t="shared" si="223"/>
        <v/>
      </c>
      <c r="C946" s="259"/>
      <c r="D946" s="185">
        <v>912</v>
      </c>
      <c r="E946" s="185" t="str">
        <f t="shared" si="224"/>
        <v/>
      </c>
      <c r="F946" s="6"/>
      <c r="G946" s="6"/>
      <c r="H946" s="6"/>
      <c r="I946" s="6"/>
      <c r="J946" s="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185" t="str">
        <f t="shared" si="222"/>
        <v/>
      </c>
      <c r="W946" s="8"/>
      <c r="X946" s="6"/>
      <c r="Y946" s="336"/>
      <c r="Z946" s="6"/>
      <c r="AA946" s="6"/>
      <c r="AB946" s="6"/>
      <c r="AC946" s="261" t="str">
        <f t="shared" si="225"/>
        <v/>
      </c>
      <c r="AD946" s="28" t="str">
        <f t="shared" si="226"/>
        <v/>
      </c>
      <c r="AE946" s="26" t="str">
        <f>UPPER(IF($U946="","",IF(COUNTIF($AE$34:$AE945,$U946)&lt;1,$U946,"")))</f>
        <v/>
      </c>
      <c r="AF946" s="133" t="str">
        <f t="shared" si="227"/>
        <v/>
      </c>
      <c r="AG946" s="6"/>
      <c r="AH946" s="263" t="str">
        <f t="shared" si="228"/>
        <v/>
      </c>
      <c r="AI946" s="262"/>
      <c r="AJ946" s="260"/>
      <c r="AK946" s="185"/>
      <c r="AN946" s="228"/>
      <c r="AQ946" s="132" t="str">
        <f t="shared" si="221"/>
        <v/>
      </c>
    </row>
    <row r="947" spans="1:43">
      <c r="A947" s="146"/>
      <c r="B947" s="258" t="str">
        <f t="shared" si="223"/>
        <v/>
      </c>
      <c r="C947" s="259"/>
      <c r="D947" s="185">
        <v>913</v>
      </c>
      <c r="E947" s="185" t="str">
        <f t="shared" si="224"/>
        <v/>
      </c>
      <c r="F947" s="6"/>
      <c r="G947" s="6"/>
      <c r="H947" s="6"/>
      <c r="I947" s="6"/>
      <c r="J947" s="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185" t="str">
        <f t="shared" si="222"/>
        <v/>
      </c>
      <c r="W947" s="8"/>
      <c r="X947" s="6"/>
      <c r="Y947" s="336"/>
      <c r="Z947" s="6"/>
      <c r="AA947" s="6"/>
      <c r="AB947" s="6"/>
      <c r="AC947" s="261" t="str">
        <f t="shared" si="225"/>
        <v/>
      </c>
      <c r="AD947" s="28" t="str">
        <f t="shared" si="226"/>
        <v/>
      </c>
      <c r="AE947" s="26" t="str">
        <f>UPPER(IF($U947="","",IF(COUNTIF($AE$34:$AE946,$U947)&lt;1,$U947,"")))</f>
        <v/>
      </c>
      <c r="AF947" s="133" t="str">
        <f t="shared" si="227"/>
        <v/>
      </c>
      <c r="AG947" s="6"/>
      <c r="AH947" s="263" t="str">
        <f t="shared" si="228"/>
        <v/>
      </c>
      <c r="AI947" s="262"/>
      <c r="AJ947" s="260"/>
      <c r="AK947" s="185"/>
      <c r="AN947" s="228"/>
      <c r="AQ947" s="132" t="str">
        <f t="shared" si="221"/>
        <v/>
      </c>
    </row>
    <row r="948" spans="1:43">
      <c r="A948" s="146"/>
      <c r="B948" s="258" t="str">
        <f t="shared" si="223"/>
        <v/>
      </c>
      <c r="C948" s="259"/>
      <c r="D948" s="185">
        <v>914</v>
      </c>
      <c r="E948" s="185" t="str">
        <f t="shared" si="224"/>
        <v/>
      </c>
      <c r="F948" s="6"/>
      <c r="G948" s="6"/>
      <c r="H948" s="6"/>
      <c r="I948" s="6"/>
      <c r="J948" s="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185" t="str">
        <f t="shared" si="222"/>
        <v/>
      </c>
      <c r="W948" s="8"/>
      <c r="X948" s="6"/>
      <c r="Y948" s="336"/>
      <c r="Z948" s="6"/>
      <c r="AA948" s="6"/>
      <c r="AB948" s="6"/>
      <c r="AC948" s="261" t="str">
        <f t="shared" si="225"/>
        <v/>
      </c>
      <c r="AD948" s="28" t="str">
        <f t="shared" si="226"/>
        <v/>
      </c>
      <c r="AE948" s="26" t="str">
        <f>UPPER(IF($U948="","",IF(COUNTIF($AE$34:$AE947,$U948)&lt;1,$U948,"")))</f>
        <v/>
      </c>
      <c r="AF948" s="133" t="str">
        <f t="shared" si="227"/>
        <v/>
      </c>
      <c r="AG948" s="6"/>
      <c r="AH948" s="263" t="str">
        <f t="shared" si="228"/>
        <v/>
      </c>
      <c r="AI948" s="262"/>
      <c r="AJ948" s="260"/>
      <c r="AK948" s="185"/>
      <c r="AN948" s="228"/>
      <c r="AQ948" s="132" t="str">
        <f t="shared" si="221"/>
        <v/>
      </c>
    </row>
    <row r="949" spans="1:43">
      <c r="A949" s="146"/>
      <c r="B949" s="258" t="str">
        <f t="shared" si="223"/>
        <v/>
      </c>
      <c r="C949" s="259"/>
      <c r="D949" s="185">
        <v>915</v>
      </c>
      <c r="E949" s="185" t="str">
        <f t="shared" si="224"/>
        <v/>
      </c>
      <c r="F949" s="6"/>
      <c r="G949" s="6"/>
      <c r="H949" s="6"/>
      <c r="I949" s="6"/>
      <c r="J949" s="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185" t="str">
        <f t="shared" si="222"/>
        <v/>
      </c>
      <c r="W949" s="8"/>
      <c r="X949" s="6"/>
      <c r="Y949" s="336"/>
      <c r="Z949" s="6"/>
      <c r="AA949" s="6"/>
      <c r="AB949" s="6"/>
      <c r="AC949" s="261" t="str">
        <f t="shared" si="225"/>
        <v/>
      </c>
      <c r="AD949" s="28" t="str">
        <f t="shared" si="226"/>
        <v/>
      </c>
      <c r="AE949" s="26" t="str">
        <f>UPPER(IF($U949="","",IF(COUNTIF($AE$34:$AE948,$U949)&lt;1,$U949,"")))</f>
        <v/>
      </c>
      <c r="AF949" s="133" t="str">
        <f t="shared" si="227"/>
        <v/>
      </c>
      <c r="AG949" s="6"/>
      <c r="AH949" s="263" t="str">
        <f t="shared" si="228"/>
        <v/>
      </c>
      <c r="AI949" s="262"/>
      <c r="AJ949" s="260"/>
      <c r="AK949" s="185"/>
      <c r="AN949" s="228"/>
      <c r="AQ949" s="132" t="str">
        <f t="shared" si="221"/>
        <v/>
      </c>
    </row>
    <row r="950" spans="1:43">
      <c r="A950" s="146"/>
      <c r="B950" s="258" t="str">
        <f t="shared" si="223"/>
        <v/>
      </c>
      <c r="C950" s="259"/>
      <c r="D950" s="185">
        <v>916</v>
      </c>
      <c r="E950" s="185" t="str">
        <f t="shared" si="224"/>
        <v/>
      </c>
      <c r="F950" s="6"/>
      <c r="G950" s="6"/>
      <c r="H950" s="6"/>
      <c r="I950" s="6"/>
      <c r="J950" s="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185" t="str">
        <f t="shared" si="222"/>
        <v/>
      </c>
      <c r="W950" s="8"/>
      <c r="X950" s="6"/>
      <c r="Y950" s="336"/>
      <c r="Z950" s="6"/>
      <c r="AA950" s="6"/>
      <c r="AB950" s="6"/>
      <c r="AC950" s="261" t="str">
        <f t="shared" si="225"/>
        <v/>
      </c>
      <c r="AD950" s="28" t="str">
        <f t="shared" si="226"/>
        <v/>
      </c>
      <c r="AE950" s="26" t="str">
        <f>UPPER(IF($U950="","",IF(COUNTIF($AE$34:$AE949,$U950)&lt;1,$U950,"")))</f>
        <v/>
      </c>
      <c r="AF950" s="133" t="str">
        <f t="shared" si="227"/>
        <v/>
      </c>
      <c r="AG950" s="6"/>
      <c r="AH950" s="263" t="str">
        <f t="shared" si="228"/>
        <v/>
      </c>
      <c r="AI950" s="262"/>
      <c r="AJ950" s="260"/>
      <c r="AK950" s="185"/>
      <c r="AN950" s="228"/>
      <c r="AQ950" s="132" t="str">
        <f t="shared" si="221"/>
        <v/>
      </c>
    </row>
    <row r="951" spans="1:43">
      <c r="A951" s="146"/>
      <c r="B951" s="258" t="str">
        <f t="shared" si="223"/>
        <v/>
      </c>
      <c r="C951" s="259"/>
      <c r="D951" s="185">
        <v>917</v>
      </c>
      <c r="E951" s="185" t="str">
        <f t="shared" si="224"/>
        <v/>
      </c>
      <c r="F951" s="6"/>
      <c r="G951" s="6"/>
      <c r="H951" s="6"/>
      <c r="I951" s="6"/>
      <c r="J951" s="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185" t="str">
        <f t="shared" si="222"/>
        <v/>
      </c>
      <c r="W951" s="8"/>
      <c r="X951" s="6"/>
      <c r="Y951" s="336"/>
      <c r="Z951" s="6"/>
      <c r="AA951" s="6"/>
      <c r="AB951" s="6"/>
      <c r="AC951" s="261" t="str">
        <f t="shared" si="225"/>
        <v/>
      </c>
      <c r="AD951" s="28" t="str">
        <f t="shared" si="226"/>
        <v/>
      </c>
      <c r="AE951" s="26" t="str">
        <f>UPPER(IF($U951="","",IF(COUNTIF($AE$34:$AE950,$U951)&lt;1,$U951,"")))</f>
        <v/>
      </c>
      <c r="AF951" s="133" t="str">
        <f t="shared" si="227"/>
        <v/>
      </c>
      <c r="AG951" s="6"/>
      <c r="AH951" s="263" t="str">
        <f t="shared" si="228"/>
        <v/>
      </c>
      <c r="AI951" s="262"/>
      <c r="AJ951" s="260"/>
      <c r="AK951" s="185"/>
      <c r="AN951" s="228"/>
      <c r="AQ951" s="132" t="str">
        <f t="shared" si="221"/>
        <v/>
      </c>
    </row>
    <row r="952" spans="1:43">
      <c r="A952" s="146"/>
      <c r="B952" s="258" t="str">
        <f t="shared" si="223"/>
        <v/>
      </c>
      <c r="C952" s="259"/>
      <c r="D952" s="185">
        <v>918</v>
      </c>
      <c r="E952" s="185" t="str">
        <f t="shared" si="224"/>
        <v/>
      </c>
      <c r="F952" s="6"/>
      <c r="G952" s="6"/>
      <c r="H952" s="6"/>
      <c r="I952" s="6"/>
      <c r="J952" s="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185" t="str">
        <f t="shared" si="222"/>
        <v/>
      </c>
      <c r="W952" s="8"/>
      <c r="X952" s="6"/>
      <c r="Y952" s="336"/>
      <c r="Z952" s="6"/>
      <c r="AA952" s="6"/>
      <c r="AB952" s="6"/>
      <c r="AC952" s="261" t="str">
        <f t="shared" si="225"/>
        <v/>
      </c>
      <c r="AD952" s="28" t="str">
        <f t="shared" si="226"/>
        <v/>
      </c>
      <c r="AE952" s="26" t="str">
        <f>UPPER(IF($U952="","",IF(COUNTIF($AE$34:$AE951,$U952)&lt;1,$U952,"")))</f>
        <v/>
      </c>
      <c r="AF952" s="133" t="str">
        <f t="shared" si="227"/>
        <v/>
      </c>
      <c r="AG952" s="6"/>
      <c r="AH952" s="263" t="str">
        <f t="shared" si="228"/>
        <v/>
      </c>
      <c r="AI952" s="262"/>
      <c r="AJ952" s="260"/>
      <c r="AK952" s="185"/>
      <c r="AN952" s="228"/>
      <c r="AQ952" s="132" t="str">
        <f t="shared" si="221"/>
        <v/>
      </c>
    </row>
    <row r="953" spans="1:43">
      <c r="A953" s="146"/>
      <c r="B953" s="258" t="str">
        <f t="shared" si="223"/>
        <v/>
      </c>
      <c r="C953" s="259"/>
      <c r="D953" s="185">
        <v>919</v>
      </c>
      <c r="E953" s="185" t="str">
        <f t="shared" si="224"/>
        <v/>
      </c>
      <c r="F953" s="6"/>
      <c r="G953" s="6"/>
      <c r="H953" s="6"/>
      <c r="I953" s="6"/>
      <c r="J953" s="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185" t="str">
        <f t="shared" si="222"/>
        <v/>
      </c>
      <c r="W953" s="8"/>
      <c r="X953" s="6"/>
      <c r="Y953" s="336"/>
      <c r="Z953" s="6"/>
      <c r="AA953" s="6"/>
      <c r="AB953" s="6"/>
      <c r="AC953" s="261" t="str">
        <f t="shared" si="225"/>
        <v/>
      </c>
      <c r="AD953" s="28" t="str">
        <f t="shared" si="226"/>
        <v/>
      </c>
      <c r="AE953" s="26" t="str">
        <f>UPPER(IF($U953="","",IF(COUNTIF($AE$34:$AE952,$U953)&lt;1,$U953,"")))</f>
        <v/>
      </c>
      <c r="AF953" s="133" t="str">
        <f t="shared" si="227"/>
        <v/>
      </c>
      <c r="AG953" s="6"/>
      <c r="AH953" s="263" t="str">
        <f t="shared" si="228"/>
        <v/>
      </c>
      <c r="AI953" s="262"/>
      <c r="AJ953" s="260"/>
      <c r="AK953" s="185"/>
      <c r="AN953" s="228"/>
      <c r="AQ953" s="132" t="str">
        <f t="shared" si="221"/>
        <v/>
      </c>
    </row>
    <row r="954" spans="1:43">
      <c r="A954" s="146"/>
      <c r="B954" s="258" t="str">
        <f t="shared" si="223"/>
        <v/>
      </c>
      <c r="C954" s="259"/>
      <c r="D954" s="185">
        <v>920</v>
      </c>
      <c r="E954" s="185" t="str">
        <f t="shared" si="224"/>
        <v/>
      </c>
      <c r="F954" s="6"/>
      <c r="G954" s="6"/>
      <c r="H954" s="6"/>
      <c r="I954" s="6"/>
      <c r="J954" s="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185" t="str">
        <f t="shared" si="222"/>
        <v/>
      </c>
      <c r="W954" s="8"/>
      <c r="X954" s="6"/>
      <c r="Y954" s="336"/>
      <c r="Z954" s="6"/>
      <c r="AA954" s="6"/>
      <c r="AB954" s="6"/>
      <c r="AC954" s="261" t="str">
        <f t="shared" si="225"/>
        <v/>
      </c>
      <c r="AD954" s="28" t="str">
        <f t="shared" si="226"/>
        <v/>
      </c>
      <c r="AE954" s="26" t="str">
        <f>UPPER(IF($U954="","",IF(COUNTIF($AE$34:$AE953,$U954)&lt;1,$U954,"")))</f>
        <v/>
      </c>
      <c r="AF954" s="133" t="str">
        <f t="shared" si="227"/>
        <v/>
      </c>
      <c r="AG954" s="6"/>
      <c r="AH954" s="263" t="str">
        <f t="shared" si="228"/>
        <v/>
      </c>
      <c r="AI954" s="262"/>
      <c r="AJ954" s="260"/>
      <c r="AK954" s="185"/>
      <c r="AN954" s="228"/>
      <c r="AQ954" s="132" t="str">
        <f t="shared" si="221"/>
        <v/>
      </c>
    </row>
    <row r="955" spans="1:43">
      <c r="A955" s="146"/>
      <c r="B955" s="258" t="str">
        <f t="shared" si="223"/>
        <v/>
      </c>
      <c r="C955" s="259"/>
      <c r="D955" s="185">
        <v>921</v>
      </c>
      <c r="E955" s="185" t="str">
        <f t="shared" si="224"/>
        <v/>
      </c>
      <c r="F955" s="6"/>
      <c r="G955" s="6"/>
      <c r="H955" s="6"/>
      <c r="I955" s="6"/>
      <c r="J955" s="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185" t="str">
        <f t="shared" si="222"/>
        <v/>
      </c>
      <c r="W955" s="8"/>
      <c r="X955" s="6"/>
      <c r="Y955" s="336"/>
      <c r="Z955" s="6"/>
      <c r="AA955" s="6"/>
      <c r="AB955" s="6"/>
      <c r="AC955" s="261" t="str">
        <f t="shared" si="225"/>
        <v/>
      </c>
      <c r="AD955" s="28" t="str">
        <f t="shared" si="226"/>
        <v/>
      </c>
      <c r="AE955" s="26" t="str">
        <f>UPPER(IF($U955="","",IF(COUNTIF($AE$34:$AE954,$U955)&lt;1,$U955,"")))</f>
        <v/>
      </c>
      <c r="AF955" s="133" t="str">
        <f t="shared" si="227"/>
        <v/>
      </c>
      <c r="AG955" s="6"/>
      <c r="AH955" s="263" t="str">
        <f t="shared" si="228"/>
        <v/>
      </c>
      <c r="AI955" s="262"/>
      <c r="AJ955" s="260"/>
      <c r="AK955" s="185"/>
      <c r="AN955" s="228"/>
      <c r="AQ955" s="132" t="str">
        <f t="shared" ref="AQ955:AQ1018" si="229">AE955</f>
        <v/>
      </c>
    </row>
    <row r="956" spans="1:43">
      <c r="A956" s="146"/>
      <c r="B956" s="258" t="str">
        <f t="shared" si="223"/>
        <v/>
      </c>
      <c r="C956" s="259"/>
      <c r="D956" s="185">
        <v>922</v>
      </c>
      <c r="E956" s="185" t="str">
        <f t="shared" si="224"/>
        <v/>
      </c>
      <c r="F956" s="6"/>
      <c r="G956" s="6"/>
      <c r="H956" s="6"/>
      <c r="I956" s="6"/>
      <c r="J956" s="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185" t="str">
        <f t="shared" si="222"/>
        <v/>
      </c>
      <c r="W956" s="8"/>
      <c r="X956" s="6"/>
      <c r="Y956" s="336"/>
      <c r="Z956" s="6"/>
      <c r="AA956" s="6"/>
      <c r="AB956" s="6"/>
      <c r="AC956" s="261" t="str">
        <f t="shared" si="225"/>
        <v/>
      </c>
      <c r="AD956" s="28" t="str">
        <f t="shared" si="226"/>
        <v/>
      </c>
      <c r="AE956" s="26" t="str">
        <f>UPPER(IF($U956="","",IF(COUNTIF($AE$34:$AE955,$U956)&lt;1,$U956,"")))</f>
        <v/>
      </c>
      <c r="AF956" s="133" t="str">
        <f t="shared" si="227"/>
        <v/>
      </c>
      <c r="AG956" s="6"/>
      <c r="AH956" s="263" t="str">
        <f t="shared" si="228"/>
        <v/>
      </c>
      <c r="AI956" s="262"/>
      <c r="AJ956" s="260"/>
      <c r="AK956" s="185"/>
      <c r="AN956" s="228"/>
      <c r="AQ956" s="132" t="str">
        <f t="shared" si="229"/>
        <v/>
      </c>
    </row>
    <row r="957" spans="1:43">
      <c r="A957" s="146"/>
      <c r="B957" s="258" t="str">
        <f t="shared" si="223"/>
        <v/>
      </c>
      <c r="C957" s="259"/>
      <c r="D957" s="185">
        <v>923</v>
      </c>
      <c r="E957" s="185" t="str">
        <f t="shared" si="224"/>
        <v/>
      </c>
      <c r="F957" s="6"/>
      <c r="G957" s="6"/>
      <c r="H957" s="6"/>
      <c r="I957" s="6"/>
      <c r="J957" s="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185" t="str">
        <f t="shared" si="222"/>
        <v/>
      </c>
      <c r="W957" s="8"/>
      <c r="X957" s="6"/>
      <c r="Y957" s="336"/>
      <c r="Z957" s="6"/>
      <c r="AA957" s="6"/>
      <c r="AB957" s="6"/>
      <c r="AC957" s="261" t="str">
        <f t="shared" si="225"/>
        <v/>
      </c>
      <c r="AD957" s="28" t="str">
        <f t="shared" si="226"/>
        <v/>
      </c>
      <c r="AE957" s="26" t="str">
        <f>UPPER(IF($U957="","",IF(COUNTIF($AE$34:$AE956,$U957)&lt;1,$U957,"")))</f>
        <v/>
      </c>
      <c r="AF957" s="133" t="str">
        <f t="shared" si="227"/>
        <v/>
      </c>
      <c r="AG957" s="6"/>
      <c r="AH957" s="263" t="str">
        <f t="shared" si="228"/>
        <v/>
      </c>
      <c r="AI957" s="262"/>
      <c r="AJ957" s="260"/>
      <c r="AK957" s="185"/>
      <c r="AN957" s="228"/>
      <c r="AQ957" s="132" t="str">
        <f t="shared" si="229"/>
        <v/>
      </c>
    </row>
    <row r="958" spans="1:43">
      <c r="A958" s="146"/>
      <c r="B958" s="258" t="str">
        <f t="shared" si="223"/>
        <v/>
      </c>
      <c r="C958" s="259"/>
      <c r="D958" s="185">
        <v>924</v>
      </c>
      <c r="E958" s="185" t="str">
        <f t="shared" si="224"/>
        <v/>
      </c>
      <c r="F958" s="6"/>
      <c r="G958" s="6"/>
      <c r="H958" s="6"/>
      <c r="I958" s="6"/>
      <c r="J958" s="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185" t="str">
        <f t="shared" si="222"/>
        <v/>
      </c>
      <c r="W958" s="8"/>
      <c r="X958" s="6"/>
      <c r="Y958" s="336"/>
      <c r="Z958" s="6"/>
      <c r="AA958" s="6"/>
      <c r="AB958" s="6"/>
      <c r="AC958" s="261" t="str">
        <f t="shared" si="225"/>
        <v/>
      </c>
      <c r="AD958" s="28" t="str">
        <f t="shared" si="226"/>
        <v/>
      </c>
      <c r="AE958" s="26" t="str">
        <f>UPPER(IF($U958="","",IF(COUNTIF($AE$34:$AE957,$U958)&lt;1,$U958,"")))</f>
        <v/>
      </c>
      <c r="AF958" s="133" t="str">
        <f t="shared" si="227"/>
        <v/>
      </c>
      <c r="AG958" s="6"/>
      <c r="AH958" s="263" t="str">
        <f t="shared" si="228"/>
        <v/>
      </c>
      <c r="AI958" s="262"/>
      <c r="AJ958" s="260"/>
      <c r="AK958" s="185"/>
      <c r="AN958" s="228"/>
      <c r="AQ958" s="132" t="str">
        <f t="shared" si="229"/>
        <v/>
      </c>
    </row>
    <row r="959" spans="1:43">
      <c r="A959" s="146"/>
      <c r="B959" s="258" t="str">
        <f t="shared" si="223"/>
        <v/>
      </c>
      <c r="C959" s="259"/>
      <c r="D959" s="185">
        <v>925</v>
      </c>
      <c r="E959" s="185" t="str">
        <f t="shared" si="224"/>
        <v/>
      </c>
      <c r="F959" s="6"/>
      <c r="G959" s="6"/>
      <c r="H959" s="6"/>
      <c r="I959" s="6"/>
      <c r="J959" s="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185" t="str">
        <f t="shared" si="222"/>
        <v/>
      </c>
      <c r="W959" s="8"/>
      <c r="X959" s="6"/>
      <c r="Y959" s="336"/>
      <c r="Z959" s="6"/>
      <c r="AA959" s="6"/>
      <c r="AB959" s="6"/>
      <c r="AC959" s="261" t="str">
        <f t="shared" si="225"/>
        <v/>
      </c>
      <c r="AD959" s="28" t="str">
        <f t="shared" si="226"/>
        <v/>
      </c>
      <c r="AE959" s="26" t="str">
        <f>UPPER(IF($U959="","",IF(COUNTIF($AE$34:$AE958,$U959)&lt;1,$U959,"")))</f>
        <v/>
      </c>
      <c r="AF959" s="133" t="str">
        <f t="shared" si="227"/>
        <v/>
      </c>
      <c r="AG959" s="6"/>
      <c r="AH959" s="263" t="str">
        <f t="shared" si="228"/>
        <v/>
      </c>
      <c r="AI959" s="262"/>
      <c r="AJ959" s="260"/>
      <c r="AK959" s="185"/>
      <c r="AN959" s="228"/>
      <c r="AQ959" s="132" t="str">
        <f t="shared" si="229"/>
        <v/>
      </c>
    </row>
    <row r="960" spans="1:43">
      <c r="A960" s="146"/>
      <c r="B960" s="258" t="str">
        <f t="shared" si="223"/>
        <v/>
      </c>
      <c r="C960" s="259"/>
      <c r="D960" s="185">
        <v>926</v>
      </c>
      <c r="E960" s="185" t="str">
        <f t="shared" si="224"/>
        <v/>
      </c>
      <c r="F960" s="6"/>
      <c r="G960" s="6"/>
      <c r="H960" s="6"/>
      <c r="I960" s="6"/>
      <c r="J960" s="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185" t="str">
        <f t="shared" si="222"/>
        <v/>
      </c>
      <c r="W960" s="8"/>
      <c r="X960" s="6"/>
      <c r="Y960" s="336"/>
      <c r="Z960" s="6"/>
      <c r="AA960" s="6"/>
      <c r="AB960" s="6"/>
      <c r="AC960" s="261" t="str">
        <f t="shared" si="225"/>
        <v/>
      </c>
      <c r="AD960" s="28" t="str">
        <f t="shared" si="226"/>
        <v/>
      </c>
      <c r="AE960" s="26" t="str">
        <f>UPPER(IF($U960="","",IF(COUNTIF($AE$34:$AE959,$U960)&lt;1,$U960,"")))</f>
        <v/>
      </c>
      <c r="AF960" s="133" t="str">
        <f t="shared" si="227"/>
        <v/>
      </c>
      <c r="AG960" s="6"/>
      <c r="AH960" s="263" t="str">
        <f t="shared" si="228"/>
        <v/>
      </c>
      <c r="AI960" s="262"/>
      <c r="AJ960" s="260"/>
      <c r="AK960" s="185"/>
      <c r="AN960" s="228"/>
      <c r="AQ960" s="132" t="str">
        <f t="shared" si="229"/>
        <v/>
      </c>
    </row>
    <row r="961" spans="1:43">
      <c r="A961" s="146"/>
      <c r="B961" s="258" t="str">
        <f t="shared" si="223"/>
        <v/>
      </c>
      <c r="C961" s="259"/>
      <c r="D961" s="185">
        <v>927</v>
      </c>
      <c r="E961" s="185" t="str">
        <f t="shared" si="224"/>
        <v/>
      </c>
      <c r="F961" s="6"/>
      <c r="G961" s="6"/>
      <c r="H961" s="6"/>
      <c r="I961" s="6"/>
      <c r="J961" s="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185" t="str">
        <f t="shared" si="222"/>
        <v/>
      </c>
      <c r="W961" s="8"/>
      <c r="X961" s="6"/>
      <c r="Y961" s="336"/>
      <c r="Z961" s="6"/>
      <c r="AA961" s="6"/>
      <c r="AB961" s="6"/>
      <c r="AC961" s="261" t="str">
        <f t="shared" si="225"/>
        <v/>
      </c>
      <c r="AD961" s="28" t="str">
        <f t="shared" si="226"/>
        <v/>
      </c>
      <c r="AE961" s="26" t="str">
        <f>UPPER(IF($U961="","",IF(COUNTIF($AE$34:$AE960,$U961)&lt;1,$U961,"")))</f>
        <v/>
      </c>
      <c r="AF961" s="133" t="str">
        <f t="shared" si="227"/>
        <v/>
      </c>
      <c r="AG961" s="6"/>
      <c r="AH961" s="263" t="str">
        <f t="shared" si="228"/>
        <v/>
      </c>
      <c r="AI961" s="262"/>
      <c r="AJ961" s="260"/>
      <c r="AK961" s="185"/>
      <c r="AN961" s="228"/>
      <c r="AQ961" s="132" t="str">
        <f t="shared" si="229"/>
        <v/>
      </c>
    </row>
    <row r="962" spans="1:43">
      <c r="A962" s="146"/>
      <c r="B962" s="258" t="str">
        <f t="shared" si="223"/>
        <v/>
      </c>
      <c r="C962" s="259"/>
      <c r="D962" s="185">
        <v>928</v>
      </c>
      <c r="E962" s="185" t="str">
        <f t="shared" si="224"/>
        <v/>
      </c>
      <c r="F962" s="6"/>
      <c r="G962" s="6"/>
      <c r="H962" s="6"/>
      <c r="I962" s="6"/>
      <c r="J962" s="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185" t="str">
        <f t="shared" si="222"/>
        <v/>
      </c>
      <c r="W962" s="8"/>
      <c r="X962" s="6"/>
      <c r="Y962" s="336"/>
      <c r="Z962" s="6"/>
      <c r="AA962" s="6"/>
      <c r="AB962" s="6"/>
      <c r="AC962" s="261" t="str">
        <f t="shared" si="225"/>
        <v/>
      </c>
      <c r="AD962" s="28" t="str">
        <f t="shared" si="226"/>
        <v/>
      </c>
      <c r="AE962" s="26" t="str">
        <f>UPPER(IF($U962="","",IF(COUNTIF($AE$34:$AE961,$U962)&lt;1,$U962,"")))</f>
        <v/>
      </c>
      <c r="AF962" s="133" t="str">
        <f t="shared" si="227"/>
        <v/>
      </c>
      <c r="AG962" s="6"/>
      <c r="AH962" s="263" t="str">
        <f t="shared" si="228"/>
        <v/>
      </c>
      <c r="AI962" s="262"/>
      <c r="AJ962" s="260"/>
      <c r="AK962" s="185"/>
      <c r="AN962" s="228"/>
      <c r="AQ962" s="132" t="str">
        <f t="shared" si="229"/>
        <v/>
      </c>
    </row>
    <row r="963" spans="1:43">
      <c r="A963" s="146"/>
      <c r="B963" s="258" t="str">
        <f t="shared" si="223"/>
        <v/>
      </c>
      <c r="C963" s="259"/>
      <c r="D963" s="185">
        <v>929</v>
      </c>
      <c r="E963" s="185" t="str">
        <f t="shared" si="224"/>
        <v/>
      </c>
      <c r="F963" s="6"/>
      <c r="G963" s="6"/>
      <c r="H963" s="6"/>
      <c r="I963" s="6"/>
      <c r="J963" s="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185" t="str">
        <f t="shared" si="222"/>
        <v/>
      </c>
      <c r="W963" s="8"/>
      <c r="X963" s="6"/>
      <c r="Y963" s="336"/>
      <c r="Z963" s="6"/>
      <c r="AA963" s="6"/>
      <c r="AB963" s="6"/>
      <c r="AC963" s="261" t="str">
        <f t="shared" si="225"/>
        <v/>
      </c>
      <c r="AD963" s="28" t="str">
        <f t="shared" si="226"/>
        <v/>
      </c>
      <c r="AE963" s="26" t="str">
        <f>UPPER(IF($U963="","",IF(COUNTIF($AE$34:$AE962,$U963)&lt;1,$U963,"")))</f>
        <v/>
      </c>
      <c r="AF963" s="133" t="str">
        <f t="shared" si="227"/>
        <v/>
      </c>
      <c r="AG963" s="6"/>
      <c r="AH963" s="263" t="str">
        <f t="shared" si="228"/>
        <v/>
      </c>
      <c r="AI963" s="262"/>
      <c r="AJ963" s="260"/>
      <c r="AK963" s="185"/>
      <c r="AN963" s="228"/>
      <c r="AQ963" s="132" t="str">
        <f t="shared" si="229"/>
        <v/>
      </c>
    </row>
    <row r="964" spans="1:43">
      <c r="A964" s="146"/>
      <c r="B964" s="258" t="str">
        <f t="shared" si="223"/>
        <v/>
      </c>
      <c r="C964" s="259"/>
      <c r="D964" s="185">
        <v>930</v>
      </c>
      <c r="E964" s="185" t="str">
        <f t="shared" si="224"/>
        <v/>
      </c>
      <c r="F964" s="6"/>
      <c r="G964" s="6"/>
      <c r="H964" s="6"/>
      <c r="I964" s="6"/>
      <c r="J964" s="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185" t="str">
        <f t="shared" si="222"/>
        <v/>
      </c>
      <c r="W964" s="8"/>
      <c r="X964" s="6"/>
      <c r="Y964" s="336"/>
      <c r="Z964" s="6"/>
      <c r="AA964" s="6"/>
      <c r="AB964" s="6"/>
      <c r="AC964" s="261" t="str">
        <f t="shared" si="225"/>
        <v/>
      </c>
      <c r="AD964" s="28" t="str">
        <f t="shared" si="226"/>
        <v/>
      </c>
      <c r="AE964" s="26" t="str">
        <f>UPPER(IF($U964="","",IF(COUNTIF($AE$34:$AE963,$U964)&lt;1,$U964,"")))</f>
        <v/>
      </c>
      <c r="AF964" s="133" t="str">
        <f t="shared" si="227"/>
        <v/>
      </c>
      <c r="AG964" s="6"/>
      <c r="AH964" s="263" t="str">
        <f t="shared" si="228"/>
        <v/>
      </c>
      <c r="AI964" s="262"/>
      <c r="AJ964" s="260"/>
      <c r="AK964" s="185"/>
      <c r="AN964" s="228"/>
      <c r="AQ964" s="132" t="str">
        <f t="shared" si="229"/>
        <v/>
      </c>
    </row>
    <row r="965" spans="1:43">
      <c r="A965" s="146"/>
      <c r="B965" s="258" t="str">
        <f t="shared" si="223"/>
        <v/>
      </c>
      <c r="C965" s="259"/>
      <c r="D965" s="185">
        <v>931</v>
      </c>
      <c r="E965" s="185" t="str">
        <f t="shared" si="224"/>
        <v/>
      </c>
      <c r="F965" s="6"/>
      <c r="G965" s="6"/>
      <c r="H965" s="6"/>
      <c r="I965" s="6"/>
      <c r="J965" s="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185" t="str">
        <f t="shared" si="222"/>
        <v/>
      </c>
      <c r="W965" s="8"/>
      <c r="X965" s="6"/>
      <c r="Y965" s="336"/>
      <c r="Z965" s="6"/>
      <c r="AA965" s="6"/>
      <c r="AB965" s="6"/>
      <c r="AC965" s="261" t="str">
        <f t="shared" si="225"/>
        <v/>
      </c>
      <c r="AD965" s="28" t="str">
        <f t="shared" si="226"/>
        <v/>
      </c>
      <c r="AE965" s="26" t="str">
        <f>UPPER(IF($U965="","",IF(COUNTIF($AE$34:$AE964,$U965)&lt;1,$U965,"")))</f>
        <v/>
      </c>
      <c r="AF965" s="133" t="str">
        <f t="shared" si="227"/>
        <v/>
      </c>
      <c r="AG965" s="6"/>
      <c r="AH965" s="263" t="str">
        <f t="shared" si="228"/>
        <v/>
      </c>
      <c r="AI965" s="262"/>
      <c r="AJ965" s="260"/>
      <c r="AK965" s="185"/>
      <c r="AN965" s="228"/>
      <c r="AQ965" s="132" t="str">
        <f t="shared" si="229"/>
        <v/>
      </c>
    </row>
    <row r="966" spans="1:43">
      <c r="A966" s="146"/>
      <c r="B966" s="258" t="str">
        <f t="shared" si="223"/>
        <v/>
      </c>
      <c r="C966" s="259"/>
      <c r="D966" s="185">
        <v>932</v>
      </c>
      <c r="E966" s="185" t="str">
        <f t="shared" si="224"/>
        <v/>
      </c>
      <c r="F966" s="6"/>
      <c r="G966" s="6"/>
      <c r="H966" s="6"/>
      <c r="I966" s="6"/>
      <c r="J966" s="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185" t="str">
        <f t="shared" si="222"/>
        <v/>
      </c>
      <c r="W966" s="8"/>
      <c r="X966" s="6"/>
      <c r="Y966" s="336"/>
      <c r="Z966" s="6"/>
      <c r="AA966" s="6"/>
      <c r="AB966" s="6"/>
      <c r="AC966" s="261" t="str">
        <f t="shared" si="225"/>
        <v/>
      </c>
      <c r="AD966" s="28" t="str">
        <f t="shared" si="226"/>
        <v/>
      </c>
      <c r="AE966" s="26" t="str">
        <f>UPPER(IF($U966="","",IF(COUNTIF($AE$34:$AE965,$U966)&lt;1,$U966,"")))</f>
        <v/>
      </c>
      <c r="AF966" s="133" t="str">
        <f t="shared" si="227"/>
        <v/>
      </c>
      <c r="AG966" s="6"/>
      <c r="AH966" s="263" t="str">
        <f t="shared" si="228"/>
        <v/>
      </c>
      <c r="AI966" s="262"/>
      <c r="AJ966" s="260"/>
      <c r="AK966" s="185"/>
      <c r="AN966" s="228"/>
      <c r="AQ966" s="132" t="str">
        <f t="shared" si="229"/>
        <v/>
      </c>
    </row>
    <row r="967" spans="1:43">
      <c r="A967" s="146"/>
      <c r="B967" s="258" t="str">
        <f t="shared" si="223"/>
        <v/>
      </c>
      <c r="C967" s="259"/>
      <c r="D967" s="185">
        <v>933</v>
      </c>
      <c r="E967" s="185" t="str">
        <f t="shared" si="224"/>
        <v/>
      </c>
      <c r="F967" s="6"/>
      <c r="G967" s="6"/>
      <c r="H967" s="6"/>
      <c r="I967" s="6"/>
      <c r="J967" s="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185" t="str">
        <f t="shared" si="222"/>
        <v/>
      </c>
      <c r="W967" s="8"/>
      <c r="X967" s="6"/>
      <c r="Y967" s="336"/>
      <c r="Z967" s="6"/>
      <c r="AA967" s="6"/>
      <c r="AB967" s="6"/>
      <c r="AC967" s="261" t="str">
        <f t="shared" si="225"/>
        <v/>
      </c>
      <c r="AD967" s="28" t="str">
        <f t="shared" si="226"/>
        <v/>
      </c>
      <c r="AE967" s="26" t="str">
        <f>UPPER(IF($U967="","",IF(COUNTIF($AE$34:$AE966,$U967)&lt;1,$U967,"")))</f>
        <v/>
      </c>
      <c r="AF967" s="133" t="str">
        <f t="shared" si="227"/>
        <v/>
      </c>
      <c r="AG967" s="6"/>
      <c r="AH967" s="263" t="str">
        <f t="shared" si="228"/>
        <v/>
      </c>
      <c r="AI967" s="262"/>
      <c r="AJ967" s="260"/>
      <c r="AK967" s="185"/>
      <c r="AN967" s="228"/>
      <c r="AQ967" s="132" t="str">
        <f t="shared" si="229"/>
        <v/>
      </c>
    </row>
    <row r="968" spans="1:43">
      <c r="A968" s="146"/>
      <c r="B968" s="258" t="str">
        <f t="shared" si="223"/>
        <v/>
      </c>
      <c r="C968" s="259"/>
      <c r="D968" s="185">
        <v>934</v>
      </c>
      <c r="E968" s="185" t="str">
        <f t="shared" si="224"/>
        <v/>
      </c>
      <c r="F968" s="6"/>
      <c r="G968" s="6"/>
      <c r="H968" s="6"/>
      <c r="I968" s="6"/>
      <c r="J968" s="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185" t="str">
        <f t="shared" si="222"/>
        <v/>
      </c>
      <c r="W968" s="8"/>
      <c r="X968" s="6"/>
      <c r="Y968" s="336"/>
      <c r="Z968" s="6"/>
      <c r="AA968" s="6"/>
      <c r="AB968" s="6"/>
      <c r="AC968" s="261" t="str">
        <f t="shared" si="225"/>
        <v/>
      </c>
      <c r="AD968" s="28" t="str">
        <f t="shared" si="226"/>
        <v/>
      </c>
      <c r="AE968" s="26" t="str">
        <f>UPPER(IF($U968="","",IF(COUNTIF($AE$34:$AE967,$U968)&lt;1,$U968,"")))</f>
        <v/>
      </c>
      <c r="AF968" s="133" t="str">
        <f t="shared" si="227"/>
        <v/>
      </c>
      <c r="AG968" s="6"/>
      <c r="AH968" s="263" t="str">
        <f t="shared" si="228"/>
        <v/>
      </c>
      <c r="AI968" s="262"/>
      <c r="AJ968" s="260"/>
      <c r="AK968" s="185"/>
      <c r="AN968" s="228"/>
      <c r="AQ968" s="132" t="str">
        <f t="shared" si="229"/>
        <v/>
      </c>
    </row>
    <row r="969" spans="1:43">
      <c r="A969" s="146"/>
      <c r="B969" s="258" t="str">
        <f t="shared" si="223"/>
        <v/>
      </c>
      <c r="C969" s="259"/>
      <c r="D969" s="185">
        <v>935</v>
      </c>
      <c r="E969" s="185" t="str">
        <f t="shared" si="224"/>
        <v/>
      </c>
      <c r="F969" s="6"/>
      <c r="G969" s="6"/>
      <c r="H969" s="6"/>
      <c r="I969" s="6"/>
      <c r="J969" s="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185" t="str">
        <f t="shared" si="222"/>
        <v/>
      </c>
      <c r="W969" s="8"/>
      <c r="X969" s="6"/>
      <c r="Y969" s="336"/>
      <c r="Z969" s="6"/>
      <c r="AA969" s="6"/>
      <c r="AB969" s="6"/>
      <c r="AC969" s="261" t="str">
        <f t="shared" si="225"/>
        <v/>
      </c>
      <c r="AD969" s="28" t="str">
        <f t="shared" si="226"/>
        <v/>
      </c>
      <c r="AE969" s="26" t="str">
        <f>UPPER(IF($U969="","",IF(COUNTIF($AE$34:$AE968,$U969)&lt;1,$U969,"")))</f>
        <v/>
      </c>
      <c r="AF969" s="133" t="str">
        <f t="shared" si="227"/>
        <v/>
      </c>
      <c r="AG969" s="6"/>
      <c r="AH969" s="263" t="str">
        <f t="shared" si="228"/>
        <v/>
      </c>
      <c r="AI969" s="262"/>
      <c r="AJ969" s="260"/>
      <c r="AK969" s="185"/>
      <c r="AN969" s="228"/>
      <c r="AQ969" s="132" t="str">
        <f t="shared" si="229"/>
        <v/>
      </c>
    </row>
    <row r="970" spans="1:43">
      <c r="A970" s="146"/>
      <c r="B970" s="258" t="str">
        <f t="shared" si="223"/>
        <v/>
      </c>
      <c r="C970" s="259"/>
      <c r="D970" s="185">
        <v>936</v>
      </c>
      <c r="E970" s="185" t="str">
        <f t="shared" si="224"/>
        <v/>
      </c>
      <c r="F970" s="6"/>
      <c r="G970" s="6"/>
      <c r="H970" s="6"/>
      <c r="I970" s="6"/>
      <c r="J970" s="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185" t="str">
        <f t="shared" si="222"/>
        <v/>
      </c>
      <c r="W970" s="8"/>
      <c r="X970" s="6"/>
      <c r="Y970" s="336"/>
      <c r="Z970" s="6"/>
      <c r="AA970" s="6"/>
      <c r="AB970" s="6"/>
      <c r="AC970" s="261" t="str">
        <f t="shared" si="225"/>
        <v/>
      </c>
      <c r="AD970" s="28" t="str">
        <f t="shared" si="226"/>
        <v/>
      </c>
      <c r="AE970" s="26" t="str">
        <f>UPPER(IF($U970="","",IF(COUNTIF($AE$34:$AE969,$U970)&lt;1,$U970,"")))</f>
        <v/>
      </c>
      <c r="AF970" s="133" t="str">
        <f t="shared" si="227"/>
        <v/>
      </c>
      <c r="AG970" s="6"/>
      <c r="AH970" s="263" t="str">
        <f t="shared" si="228"/>
        <v/>
      </c>
      <c r="AI970" s="262"/>
      <c r="AJ970" s="260"/>
      <c r="AK970" s="185"/>
      <c r="AN970" s="228"/>
      <c r="AQ970" s="132" t="str">
        <f t="shared" si="229"/>
        <v/>
      </c>
    </row>
    <row r="971" spans="1:43">
      <c r="A971" s="146"/>
      <c r="B971" s="258" t="str">
        <f t="shared" si="223"/>
        <v/>
      </c>
      <c r="C971" s="259"/>
      <c r="D971" s="185">
        <v>937</v>
      </c>
      <c r="E971" s="185" t="str">
        <f t="shared" si="224"/>
        <v/>
      </c>
      <c r="F971" s="6"/>
      <c r="G971" s="6"/>
      <c r="H971" s="6"/>
      <c r="I971" s="6"/>
      <c r="J971" s="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185" t="str">
        <f t="shared" si="222"/>
        <v/>
      </c>
      <c r="W971" s="8"/>
      <c r="X971" s="6"/>
      <c r="Y971" s="336"/>
      <c r="Z971" s="6"/>
      <c r="AA971" s="6"/>
      <c r="AB971" s="6"/>
      <c r="AC971" s="261" t="str">
        <f t="shared" si="225"/>
        <v/>
      </c>
      <c r="AD971" s="28" t="str">
        <f t="shared" si="226"/>
        <v/>
      </c>
      <c r="AE971" s="26" t="str">
        <f>UPPER(IF($U971="","",IF(COUNTIF($AE$34:$AE970,$U971)&lt;1,$U971,"")))</f>
        <v/>
      </c>
      <c r="AF971" s="133" t="str">
        <f t="shared" si="227"/>
        <v/>
      </c>
      <c r="AG971" s="6"/>
      <c r="AH971" s="263" t="str">
        <f t="shared" si="228"/>
        <v/>
      </c>
      <c r="AI971" s="262"/>
      <c r="AJ971" s="260"/>
      <c r="AK971" s="185"/>
      <c r="AN971" s="228"/>
      <c r="AQ971" s="132" t="str">
        <f t="shared" si="229"/>
        <v/>
      </c>
    </row>
    <row r="972" spans="1:43">
      <c r="A972" s="146"/>
      <c r="B972" s="258" t="str">
        <f t="shared" si="223"/>
        <v/>
      </c>
      <c r="C972" s="259"/>
      <c r="D972" s="185">
        <v>938</v>
      </c>
      <c r="E972" s="185" t="str">
        <f t="shared" si="224"/>
        <v/>
      </c>
      <c r="F972" s="6"/>
      <c r="G972" s="6"/>
      <c r="H972" s="6"/>
      <c r="I972" s="6"/>
      <c r="J972" s="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185" t="str">
        <f t="shared" si="222"/>
        <v/>
      </c>
      <c r="W972" s="8"/>
      <c r="X972" s="6"/>
      <c r="Y972" s="336"/>
      <c r="Z972" s="6"/>
      <c r="AA972" s="6"/>
      <c r="AB972" s="6"/>
      <c r="AC972" s="261" t="str">
        <f t="shared" si="225"/>
        <v/>
      </c>
      <c r="AD972" s="28" t="str">
        <f t="shared" si="226"/>
        <v/>
      </c>
      <c r="AE972" s="26" t="str">
        <f>UPPER(IF($U972="","",IF(COUNTIF($AE$34:$AE971,$U972)&lt;1,$U972,"")))</f>
        <v/>
      </c>
      <c r="AF972" s="133" t="str">
        <f t="shared" si="227"/>
        <v/>
      </c>
      <c r="AG972" s="6"/>
      <c r="AH972" s="263" t="str">
        <f t="shared" si="228"/>
        <v/>
      </c>
      <c r="AI972" s="262"/>
      <c r="AJ972" s="260"/>
      <c r="AK972" s="185"/>
      <c r="AN972" s="228"/>
      <c r="AQ972" s="132" t="str">
        <f t="shared" si="229"/>
        <v/>
      </c>
    </row>
    <row r="973" spans="1:43">
      <c r="A973" s="146"/>
      <c r="B973" s="258" t="str">
        <f t="shared" si="223"/>
        <v/>
      </c>
      <c r="C973" s="259"/>
      <c r="D973" s="185">
        <v>939</v>
      </c>
      <c r="E973" s="185" t="str">
        <f t="shared" si="224"/>
        <v/>
      </c>
      <c r="F973" s="6"/>
      <c r="G973" s="6"/>
      <c r="H973" s="6"/>
      <c r="I973" s="6"/>
      <c r="J973" s="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185" t="str">
        <f t="shared" si="222"/>
        <v/>
      </c>
      <c r="W973" s="8"/>
      <c r="X973" s="6"/>
      <c r="Y973" s="336"/>
      <c r="Z973" s="6"/>
      <c r="AA973" s="6"/>
      <c r="AB973" s="6"/>
      <c r="AC973" s="261" t="str">
        <f t="shared" si="225"/>
        <v/>
      </c>
      <c r="AD973" s="28" t="str">
        <f t="shared" si="226"/>
        <v/>
      </c>
      <c r="AE973" s="26" t="str">
        <f>UPPER(IF($U973="","",IF(COUNTIF($AE$34:$AE972,$U973)&lt;1,$U973,"")))</f>
        <v/>
      </c>
      <c r="AF973" s="133" t="str">
        <f t="shared" si="227"/>
        <v/>
      </c>
      <c r="AG973" s="6"/>
      <c r="AH973" s="263" t="str">
        <f t="shared" si="228"/>
        <v/>
      </c>
      <c r="AI973" s="262"/>
      <c r="AJ973" s="260"/>
      <c r="AK973" s="185"/>
      <c r="AN973" s="228"/>
      <c r="AQ973" s="132" t="str">
        <f t="shared" si="229"/>
        <v/>
      </c>
    </row>
    <row r="974" spans="1:43">
      <c r="A974" s="146"/>
      <c r="B974" s="258" t="str">
        <f t="shared" si="223"/>
        <v/>
      </c>
      <c r="C974" s="259"/>
      <c r="D974" s="185">
        <v>940</v>
      </c>
      <c r="E974" s="185" t="str">
        <f t="shared" si="224"/>
        <v/>
      </c>
      <c r="F974" s="6"/>
      <c r="G974" s="6"/>
      <c r="H974" s="6"/>
      <c r="I974" s="6"/>
      <c r="J974" s="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185" t="str">
        <f t="shared" si="222"/>
        <v/>
      </c>
      <c r="W974" s="8"/>
      <c r="X974" s="6"/>
      <c r="Y974" s="336"/>
      <c r="Z974" s="6"/>
      <c r="AA974" s="6"/>
      <c r="AB974" s="6"/>
      <c r="AC974" s="261" t="str">
        <f t="shared" si="225"/>
        <v/>
      </c>
      <c r="AD974" s="28" t="str">
        <f t="shared" si="226"/>
        <v/>
      </c>
      <c r="AE974" s="26" t="str">
        <f>UPPER(IF($U974="","",IF(COUNTIF($AE$34:$AE973,$U974)&lt;1,$U974,"")))</f>
        <v/>
      </c>
      <c r="AF974" s="133" t="str">
        <f t="shared" si="227"/>
        <v/>
      </c>
      <c r="AG974" s="6"/>
      <c r="AH974" s="263" t="str">
        <f t="shared" si="228"/>
        <v/>
      </c>
      <c r="AI974" s="262"/>
      <c r="AJ974" s="260"/>
      <c r="AK974" s="185"/>
      <c r="AN974" s="228"/>
      <c r="AQ974" s="132" t="str">
        <f t="shared" si="229"/>
        <v/>
      </c>
    </row>
    <row r="975" spans="1:43">
      <c r="A975" s="146"/>
      <c r="B975" s="258" t="str">
        <f t="shared" si="223"/>
        <v/>
      </c>
      <c r="C975" s="259"/>
      <c r="D975" s="185">
        <v>941</v>
      </c>
      <c r="E975" s="185" t="str">
        <f t="shared" si="224"/>
        <v/>
      </c>
      <c r="F975" s="6"/>
      <c r="G975" s="6"/>
      <c r="H975" s="6"/>
      <c r="I975" s="6"/>
      <c r="J975" s="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185" t="str">
        <f t="shared" si="222"/>
        <v/>
      </c>
      <c r="W975" s="8"/>
      <c r="X975" s="6"/>
      <c r="Y975" s="336"/>
      <c r="Z975" s="6"/>
      <c r="AA975" s="6"/>
      <c r="AB975" s="6"/>
      <c r="AC975" s="261" t="str">
        <f t="shared" si="225"/>
        <v/>
      </c>
      <c r="AD975" s="28" t="str">
        <f t="shared" si="226"/>
        <v/>
      </c>
      <c r="AE975" s="26" t="str">
        <f>UPPER(IF($U975="","",IF(COUNTIF($AE$34:$AE974,$U975)&lt;1,$U975,"")))</f>
        <v/>
      </c>
      <c r="AF975" s="133" t="str">
        <f t="shared" si="227"/>
        <v/>
      </c>
      <c r="AG975" s="6"/>
      <c r="AH975" s="263" t="str">
        <f t="shared" si="228"/>
        <v/>
      </c>
      <c r="AI975" s="262"/>
      <c r="AJ975" s="260"/>
      <c r="AK975" s="185"/>
      <c r="AN975" s="228"/>
      <c r="AQ975" s="132" t="str">
        <f t="shared" si="229"/>
        <v/>
      </c>
    </row>
    <row r="976" spans="1:43">
      <c r="A976" s="146"/>
      <c r="B976" s="258" t="str">
        <f t="shared" si="223"/>
        <v/>
      </c>
      <c r="C976" s="259"/>
      <c r="D976" s="185">
        <v>942</v>
      </c>
      <c r="E976" s="185" t="str">
        <f t="shared" si="224"/>
        <v/>
      </c>
      <c r="F976" s="6"/>
      <c r="G976" s="6"/>
      <c r="H976" s="6"/>
      <c r="I976" s="6"/>
      <c r="J976" s="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185" t="str">
        <f t="shared" si="222"/>
        <v/>
      </c>
      <c r="W976" s="8"/>
      <c r="X976" s="6"/>
      <c r="Y976" s="336"/>
      <c r="Z976" s="6"/>
      <c r="AA976" s="6"/>
      <c r="AB976" s="6"/>
      <c r="AC976" s="261" t="str">
        <f t="shared" si="225"/>
        <v/>
      </c>
      <c r="AD976" s="28" t="str">
        <f t="shared" si="226"/>
        <v/>
      </c>
      <c r="AE976" s="26" t="str">
        <f>UPPER(IF($U976="","",IF(COUNTIF($AE$34:$AE975,$U976)&lt;1,$U976,"")))</f>
        <v/>
      </c>
      <c r="AF976" s="133" t="str">
        <f t="shared" si="227"/>
        <v/>
      </c>
      <c r="AG976" s="6"/>
      <c r="AH976" s="263" t="str">
        <f t="shared" si="228"/>
        <v/>
      </c>
      <c r="AI976" s="262"/>
      <c r="AJ976" s="260"/>
      <c r="AK976" s="185"/>
      <c r="AN976" s="228"/>
      <c r="AQ976" s="132" t="str">
        <f t="shared" si="229"/>
        <v/>
      </c>
    </row>
    <row r="977" spans="1:43">
      <c r="A977" s="146"/>
      <c r="B977" s="258" t="str">
        <f t="shared" si="223"/>
        <v/>
      </c>
      <c r="C977" s="259"/>
      <c r="D977" s="185">
        <v>943</v>
      </c>
      <c r="E977" s="185" t="str">
        <f t="shared" si="224"/>
        <v/>
      </c>
      <c r="F977" s="6"/>
      <c r="G977" s="6"/>
      <c r="H977" s="6"/>
      <c r="I977" s="6"/>
      <c r="J977" s="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185" t="str">
        <f t="shared" si="222"/>
        <v/>
      </c>
      <c r="W977" s="8"/>
      <c r="X977" s="6"/>
      <c r="Y977" s="336"/>
      <c r="Z977" s="6"/>
      <c r="AA977" s="6"/>
      <c r="AB977" s="6"/>
      <c r="AC977" s="261" t="str">
        <f t="shared" si="225"/>
        <v/>
      </c>
      <c r="AD977" s="28" t="str">
        <f t="shared" si="226"/>
        <v/>
      </c>
      <c r="AE977" s="26" t="str">
        <f>UPPER(IF($U977="","",IF(COUNTIF($AE$34:$AE976,$U977)&lt;1,$U977,"")))</f>
        <v/>
      </c>
      <c r="AF977" s="133" t="str">
        <f t="shared" si="227"/>
        <v/>
      </c>
      <c r="AG977" s="6"/>
      <c r="AH977" s="263" t="str">
        <f t="shared" si="228"/>
        <v/>
      </c>
      <c r="AI977" s="262"/>
      <c r="AJ977" s="260"/>
      <c r="AK977" s="185"/>
      <c r="AN977" s="228"/>
      <c r="AQ977" s="132" t="str">
        <f t="shared" si="229"/>
        <v/>
      </c>
    </row>
    <row r="978" spans="1:43">
      <c r="A978" s="146"/>
      <c r="B978" s="258" t="str">
        <f t="shared" si="223"/>
        <v/>
      </c>
      <c r="C978" s="259"/>
      <c r="D978" s="185">
        <v>944</v>
      </c>
      <c r="E978" s="185" t="str">
        <f t="shared" si="224"/>
        <v/>
      </c>
      <c r="F978" s="6"/>
      <c r="G978" s="6"/>
      <c r="H978" s="6"/>
      <c r="I978" s="6"/>
      <c r="J978" s="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185" t="str">
        <f t="shared" si="222"/>
        <v/>
      </c>
      <c r="W978" s="8"/>
      <c r="X978" s="6"/>
      <c r="Y978" s="336"/>
      <c r="Z978" s="6"/>
      <c r="AA978" s="6"/>
      <c r="AB978" s="6"/>
      <c r="AC978" s="261" t="str">
        <f t="shared" si="225"/>
        <v/>
      </c>
      <c r="AD978" s="28" t="str">
        <f t="shared" si="226"/>
        <v/>
      </c>
      <c r="AE978" s="26" t="str">
        <f>UPPER(IF($U978="","",IF(COUNTIF($AE$34:$AE977,$U978)&lt;1,$U978,"")))</f>
        <v/>
      </c>
      <c r="AF978" s="133" t="str">
        <f t="shared" si="227"/>
        <v/>
      </c>
      <c r="AG978" s="6"/>
      <c r="AH978" s="263" t="str">
        <f t="shared" si="228"/>
        <v/>
      </c>
      <c r="AI978" s="262"/>
      <c r="AJ978" s="260"/>
      <c r="AK978" s="185"/>
      <c r="AN978" s="228"/>
      <c r="AQ978" s="132" t="str">
        <f t="shared" si="229"/>
        <v/>
      </c>
    </row>
    <row r="979" spans="1:43">
      <c r="A979" s="146"/>
      <c r="B979" s="258" t="str">
        <f t="shared" si="223"/>
        <v/>
      </c>
      <c r="C979" s="259"/>
      <c r="D979" s="185">
        <v>945</v>
      </c>
      <c r="E979" s="185" t="str">
        <f t="shared" si="224"/>
        <v/>
      </c>
      <c r="F979" s="6"/>
      <c r="G979" s="6"/>
      <c r="H979" s="6"/>
      <c r="I979" s="6"/>
      <c r="J979" s="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185" t="str">
        <f t="shared" ref="V979:V1034" si="230">IF(U979="","",IF(COUNTIF(U$35:U$1035,$U979)&lt;4,"每隊最少4人",IF(COUNTIF(U$35:U$1035,U979)&gt;6,"每隊最多6人",COUNTIF(U$35:U$1035,U979))))</f>
        <v/>
      </c>
      <c r="W979" s="8"/>
      <c r="X979" s="6"/>
      <c r="Y979" s="336"/>
      <c r="Z979" s="6"/>
      <c r="AA979" s="6"/>
      <c r="AB979" s="6"/>
      <c r="AC979" s="261" t="str">
        <f t="shared" si="225"/>
        <v/>
      </c>
      <c r="AD979" s="28" t="str">
        <f t="shared" si="226"/>
        <v/>
      </c>
      <c r="AE979" s="26" t="str">
        <f>UPPER(IF($U979="","",IF(COUNTIF($AE$34:$AE978,$U979)&lt;1,$U979,"")))</f>
        <v/>
      </c>
      <c r="AF979" s="133" t="str">
        <f t="shared" si="227"/>
        <v/>
      </c>
      <c r="AG979" s="6"/>
      <c r="AH979" s="263" t="str">
        <f t="shared" si="228"/>
        <v/>
      </c>
      <c r="AI979" s="262"/>
      <c r="AJ979" s="260"/>
      <c r="AK979" s="185"/>
      <c r="AN979" s="228"/>
      <c r="AQ979" s="132" t="str">
        <f t="shared" si="229"/>
        <v/>
      </c>
    </row>
    <row r="980" spans="1:43">
      <c r="A980" s="146"/>
      <c r="B980" s="258" t="str">
        <f t="shared" si="223"/>
        <v/>
      </c>
      <c r="C980" s="259"/>
      <c r="D980" s="185">
        <v>946</v>
      </c>
      <c r="E980" s="185" t="str">
        <f t="shared" si="224"/>
        <v/>
      </c>
      <c r="F980" s="6"/>
      <c r="G980" s="6"/>
      <c r="H980" s="6"/>
      <c r="I980" s="6"/>
      <c r="J980" s="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185" t="str">
        <f t="shared" si="230"/>
        <v/>
      </c>
      <c r="W980" s="8"/>
      <c r="X980" s="6"/>
      <c r="Y980" s="336"/>
      <c r="Z980" s="6"/>
      <c r="AA980" s="6"/>
      <c r="AB980" s="6"/>
      <c r="AC980" s="261" t="str">
        <f t="shared" si="225"/>
        <v/>
      </c>
      <c r="AD980" s="28" t="str">
        <f t="shared" si="226"/>
        <v/>
      </c>
      <c r="AE980" s="26" t="str">
        <f>UPPER(IF($U980="","",IF(COUNTIF($AE$34:$AE979,$U980)&lt;1,$U980,"")))</f>
        <v/>
      </c>
      <c r="AF980" s="133" t="str">
        <f t="shared" si="227"/>
        <v/>
      </c>
      <c r="AG980" s="6"/>
      <c r="AH980" s="263" t="str">
        <f t="shared" si="228"/>
        <v/>
      </c>
      <c r="AI980" s="262"/>
      <c r="AJ980" s="260"/>
      <c r="AK980" s="185"/>
      <c r="AN980" s="228"/>
      <c r="AQ980" s="132" t="str">
        <f t="shared" si="229"/>
        <v/>
      </c>
    </row>
    <row r="981" spans="1:43">
      <c r="A981" s="146"/>
      <c r="B981" s="258" t="str">
        <f t="shared" si="223"/>
        <v/>
      </c>
      <c r="C981" s="259"/>
      <c r="D981" s="185">
        <v>947</v>
      </c>
      <c r="E981" s="185" t="str">
        <f t="shared" si="224"/>
        <v/>
      </c>
      <c r="F981" s="6"/>
      <c r="G981" s="6"/>
      <c r="H981" s="6"/>
      <c r="I981" s="6"/>
      <c r="J981" s="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185" t="str">
        <f t="shared" si="230"/>
        <v/>
      </c>
      <c r="W981" s="8"/>
      <c r="X981" s="6"/>
      <c r="Y981" s="336"/>
      <c r="Z981" s="6"/>
      <c r="AA981" s="6"/>
      <c r="AB981" s="6"/>
      <c r="AC981" s="261" t="str">
        <f t="shared" si="225"/>
        <v/>
      </c>
      <c r="AD981" s="28" t="str">
        <f t="shared" si="226"/>
        <v/>
      </c>
      <c r="AE981" s="26" t="str">
        <f>UPPER(IF($U981="","",IF(COUNTIF($AE$34:$AE980,$U981)&lt;1,$U981,"")))</f>
        <v/>
      </c>
      <c r="AF981" s="133" t="str">
        <f t="shared" si="227"/>
        <v/>
      </c>
      <c r="AG981" s="6"/>
      <c r="AH981" s="263" t="str">
        <f t="shared" si="228"/>
        <v/>
      </c>
      <c r="AI981" s="262"/>
      <c r="AJ981" s="260"/>
      <c r="AK981" s="185"/>
      <c r="AN981" s="228"/>
      <c r="AQ981" s="132" t="str">
        <f t="shared" si="229"/>
        <v/>
      </c>
    </row>
    <row r="982" spans="1:43">
      <c r="A982" s="146"/>
      <c r="B982" s="258" t="str">
        <f t="shared" si="223"/>
        <v/>
      </c>
      <c r="C982" s="259"/>
      <c r="D982" s="185">
        <v>948</v>
      </c>
      <c r="E982" s="185" t="str">
        <f t="shared" si="224"/>
        <v/>
      </c>
      <c r="F982" s="6"/>
      <c r="G982" s="6"/>
      <c r="H982" s="6"/>
      <c r="I982" s="6"/>
      <c r="J982" s="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185" t="str">
        <f t="shared" si="230"/>
        <v/>
      </c>
      <c r="W982" s="8"/>
      <c r="X982" s="6"/>
      <c r="Y982" s="336"/>
      <c r="Z982" s="6"/>
      <c r="AA982" s="6"/>
      <c r="AB982" s="6"/>
      <c r="AC982" s="261" t="str">
        <f t="shared" si="225"/>
        <v/>
      </c>
      <c r="AD982" s="28" t="str">
        <f t="shared" si="226"/>
        <v/>
      </c>
      <c r="AE982" s="26" t="str">
        <f>UPPER(IF($U982="","",IF(COUNTIF($AE$34:$AE981,$U982)&lt;1,$U982,"")))</f>
        <v/>
      </c>
      <c r="AF982" s="133" t="str">
        <f t="shared" si="227"/>
        <v/>
      </c>
      <c r="AG982" s="6"/>
      <c r="AH982" s="263" t="str">
        <f t="shared" si="228"/>
        <v/>
      </c>
      <c r="AI982" s="262"/>
      <c r="AJ982" s="260"/>
      <c r="AK982" s="185"/>
      <c r="AN982" s="228"/>
      <c r="AQ982" s="132" t="str">
        <f t="shared" si="229"/>
        <v/>
      </c>
    </row>
    <row r="983" spans="1:43">
      <c r="A983" s="146"/>
      <c r="B983" s="258" t="str">
        <f t="shared" si="223"/>
        <v/>
      </c>
      <c r="C983" s="259"/>
      <c r="D983" s="185">
        <v>949</v>
      </c>
      <c r="E983" s="185" t="str">
        <f t="shared" si="224"/>
        <v/>
      </c>
      <c r="F983" s="6"/>
      <c r="G983" s="6"/>
      <c r="H983" s="6"/>
      <c r="I983" s="6"/>
      <c r="J983" s="5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185" t="str">
        <f t="shared" si="230"/>
        <v/>
      </c>
      <c r="W983" s="8"/>
      <c r="X983" s="6"/>
      <c r="Y983" s="336"/>
      <c r="Z983" s="6"/>
      <c r="AA983" s="6"/>
      <c r="AB983" s="6"/>
      <c r="AC983" s="261" t="str">
        <f t="shared" si="225"/>
        <v/>
      </c>
      <c r="AD983" s="28" t="str">
        <f t="shared" si="226"/>
        <v/>
      </c>
      <c r="AE983" s="26" t="str">
        <f>UPPER(IF($U983="","",IF(COUNTIF($AE$34:$AE982,$U983)&lt;1,$U983,"")))</f>
        <v/>
      </c>
      <c r="AF983" s="133" t="str">
        <f t="shared" si="227"/>
        <v/>
      </c>
      <c r="AG983" s="6"/>
      <c r="AH983" s="263" t="str">
        <f t="shared" si="228"/>
        <v/>
      </c>
      <c r="AI983" s="262"/>
      <c r="AJ983" s="260"/>
      <c r="AK983" s="185"/>
      <c r="AN983" s="228"/>
      <c r="AQ983" s="132" t="str">
        <f t="shared" si="229"/>
        <v/>
      </c>
    </row>
    <row r="984" spans="1:43">
      <c r="A984" s="146"/>
      <c r="B984" s="258" t="str">
        <f t="shared" si="223"/>
        <v/>
      </c>
      <c r="C984" s="259"/>
      <c r="D984" s="185">
        <v>950</v>
      </c>
      <c r="E984" s="185" t="str">
        <f t="shared" si="224"/>
        <v/>
      </c>
      <c r="F984" s="6"/>
      <c r="G984" s="6"/>
      <c r="H984" s="6"/>
      <c r="I984" s="6"/>
      <c r="J984" s="5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185" t="str">
        <f t="shared" si="230"/>
        <v/>
      </c>
      <c r="W984" s="8"/>
      <c r="X984" s="6"/>
      <c r="Y984" s="336"/>
      <c r="Z984" s="6"/>
      <c r="AA984" s="6"/>
      <c r="AB984" s="6"/>
      <c r="AC984" s="261" t="str">
        <f t="shared" si="225"/>
        <v/>
      </c>
      <c r="AD984" s="28" t="str">
        <f t="shared" si="226"/>
        <v/>
      </c>
      <c r="AE984" s="26" t="str">
        <f>UPPER(IF($U984="","",IF(COUNTIF($AE$34:$AE983,$U984)&lt;1,$U984,"")))</f>
        <v/>
      </c>
      <c r="AF984" s="133" t="str">
        <f t="shared" si="227"/>
        <v/>
      </c>
      <c r="AG984" s="6"/>
      <c r="AH984" s="263" t="str">
        <f t="shared" si="228"/>
        <v/>
      </c>
      <c r="AI984" s="262"/>
      <c r="AJ984" s="260"/>
      <c r="AK984" s="185"/>
      <c r="AN984" s="228"/>
      <c r="AQ984" s="132" t="str">
        <f t="shared" si="229"/>
        <v/>
      </c>
    </row>
    <row r="985" spans="1:43">
      <c r="A985" s="146"/>
      <c r="B985" s="258" t="str">
        <f t="shared" si="223"/>
        <v/>
      </c>
      <c r="C985" s="259"/>
      <c r="D985" s="185">
        <v>951</v>
      </c>
      <c r="E985" s="185" t="str">
        <f t="shared" si="224"/>
        <v/>
      </c>
      <c r="F985" s="6"/>
      <c r="G985" s="6"/>
      <c r="H985" s="6"/>
      <c r="I985" s="6"/>
      <c r="J985" s="5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185" t="str">
        <f t="shared" si="230"/>
        <v/>
      </c>
      <c r="W985" s="8"/>
      <c r="X985" s="6"/>
      <c r="Y985" s="336"/>
      <c r="Z985" s="6"/>
      <c r="AA985" s="6"/>
      <c r="AB985" s="6"/>
      <c r="AC985" s="261" t="str">
        <f t="shared" si="225"/>
        <v/>
      </c>
      <c r="AD985" s="28" t="str">
        <f t="shared" si="226"/>
        <v/>
      </c>
      <c r="AE985" s="26" t="str">
        <f>UPPER(IF($U985="","",IF(COUNTIF($AE$34:$AE984,$U985)&lt;1,$U985,"")))</f>
        <v/>
      </c>
      <c r="AF985" s="133" t="str">
        <f t="shared" si="227"/>
        <v/>
      </c>
      <c r="AG985" s="6"/>
      <c r="AH985" s="263" t="str">
        <f t="shared" si="228"/>
        <v/>
      </c>
      <c r="AI985" s="262"/>
      <c r="AJ985" s="260"/>
      <c r="AK985" s="185"/>
      <c r="AN985" s="228"/>
      <c r="AQ985" s="132" t="str">
        <f t="shared" si="229"/>
        <v/>
      </c>
    </row>
    <row r="986" spans="1:43">
      <c r="A986" s="146"/>
      <c r="B986" s="258" t="str">
        <f t="shared" si="223"/>
        <v/>
      </c>
      <c r="C986" s="259"/>
      <c r="D986" s="185">
        <v>952</v>
      </c>
      <c r="E986" s="185" t="str">
        <f t="shared" si="224"/>
        <v/>
      </c>
      <c r="F986" s="6"/>
      <c r="G986" s="6"/>
      <c r="H986" s="6"/>
      <c r="I986" s="6"/>
      <c r="J986" s="5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185" t="str">
        <f t="shared" si="230"/>
        <v/>
      </c>
      <c r="W986" s="8"/>
      <c r="X986" s="6"/>
      <c r="Y986" s="336"/>
      <c r="Z986" s="6"/>
      <c r="AA986" s="6"/>
      <c r="AB986" s="6"/>
      <c r="AC986" s="261" t="str">
        <f t="shared" si="225"/>
        <v/>
      </c>
      <c r="AD986" s="28" t="str">
        <f t="shared" si="226"/>
        <v/>
      </c>
      <c r="AE986" s="26" t="str">
        <f>UPPER(IF($U986="","",IF(COUNTIF($AE$34:$AE985,$U986)&lt;1,$U986,"")))</f>
        <v/>
      </c>
      <c r="AF986" s="133" t="str">
        <f t="shared" si="227"/>
        <v/>
      </c>
      <c r="AG986" s="6"/>
      <c r="AH986" s="263" t="str">
        <f t="shared" si="228"/>
        <v/>
      </c>
      <c r="AI986" s="262"/>
      <c r="AJ986" s="260"/>
      <c r="AK986" s="185"/>
      <c r="AN986" s="228"/>
      <c r="AQ986" s="132" t="str">
        <f t="shared" si="229"/>
        <v/>
      </c>
    </row>
    <row r="987" spans="1:43">
      <c r="A987" s="146"/>
      <c r="B987" s="258" t="str">
        <f t="shared" si="223"/>
        <v/>
      </c>
      <c r="C987" s="259"/>
      <c r="D987" s="185">
        <v>953</v>
      </c>
      <c r="E987" s="185" t="str">
        <f t="shared" si="224"/>
        <v/>
      </c>
      <c r="F987" s="6"/>
      <c r="G987" s="6"/>
      <c r="H987" s="6"/>
      <c r="I987" s="6"/>
      <c r="J987" s="5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185" t="str">
        <f t="shared" si="230"/>
        <v/>
      </c>
      <c r="W987" s="8"/>
      <c r="X987" s="6"/>
      <c r="Y987" s="336"/>
      <c r="Z987" s="6"/>
      <c r="AA987" s="6"/>
      <c r="AB987" s="6"/>
      <c r="AC987" s="261" t="str">
        <f t="shared" si="225"/>
        <v/>
      </c>
      <c r="AD987" s="28" t="str">
        <f t="shared" si="226"/>
        <v/>
      </c>
      <c r="AE987" s="26" t="str">
        <f>UPPER(IF($U987="","",IF(COUNTIF($AE$34:$AE986,$U987)&lt;1,$U987,"")))</f>
        <v/>
      </c>
      <c r="AF987" s="133" t="str">
        <f t="shared" si="227"/>
        <v/>
      </c>
      <c r="AG987" s="6"/>
      <c r="AH987" s="263" t="str">
        <f t="shared" si="228"/>
        <v/>
      </c>
      <c r="AI987" s="262"/>
      <c r="AJ987" s="260"/>
      <c r="AK987" s="185"/>
      <c r="AN987" s="228"/>
      <c r="AQ987" s="132" t="str">
        <f t="shared" si="229"/>
        <v/>
      </c>
    </row>
    <row r="988" spans="1:43">
      <c r="A988" s="146"/>
      <c r="B988" s="258" t="str">
        <f t="shared" si="223"/>
        <v/>
      </c>
      <c r="C988" s="259"/>
      <c r="D988" s="185">
        <v>954</v>
      </c>
      <c r="E988" s="185" t="str">
        <f t="shared" si="224"/>
        <v/>
      </c>
      <c r="F988" s="6"/>
      <c r="G988" s="6"/>
      <c r="H988" s="6"/>
      <c r="I988" s="6"/>
      <c r="J988" s="5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185" t="str">
        <f t="shared" si="230"/>
        <v/>
      </c>
      <c r="W988" s="8"/>
      <c r="X988" s="6"/>
      <c r="Y988" s="336"/>
      <c r="Z988" s="6"/>
      <c r="AA988" s="6"/>
      <c r="AB988" s="6"/>
      <c r="AC988" s="261" t="str">
        <f t="shared" si="225"/>
        <v/>
      </c>
      <c r="AD988" s="28" t="str">
        <f t="shared" si="226"/>
        <v/>
      </c>
      <c r="AE988" s="26" t="str">
        <f>UPPER(IF($U988="","",IF(COUNTIF($AE$34:$AE987,$U988)&lt;1,$U988,"")))</f>
        <v/>
      </c>
      <c r="AF988" s="133" t="str">
        <f t="shared" si="227"/>
        <v/>
      </c>
      <c r="AG988" s="6"/>
      <c r="AH988" s="263" t="str">
        <f t="shared" si="228"/>
        <v/>
      </c>
      <c r="AI988" s="262"/>
      <c r="AJ988" s="260"/>
      <c r="AK988" s="185"/>
      <c r="AN988" s="228"/>
      <c r="AQ988" s="132" t="str">
        <f t="shared" si="229"/>
        <v/>
      </c>
    </row>
    <row r="989" spans="1:43">
      <c r="A989" s="146"/>
      <c r="B989" s="258" t="str">
        <f t="shared" si="223"/>
        <v/>
      </c>
      <c r="C989" s="259"/>
      <c r="D989" s="185">
        <v>955</v>
      </c>
      <c r="E989" s="185" t="str">
        <f t="shared" si="224"/>
        <v/>
      </c>
      <c r="F989" s="6"/>
      <c r="G989" s="6"/>
      <c r="H989" s="6"/>
      <c r="I989" s="6"/>
      <c r="J989" s="5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185" t="str">
        <f t="shared" si="230"/>
        <v/>
      </c>
      <c r="W989" s="8"/>
      <c r="X989" s="6"/>
      <c r="Y989" s="336"/>
      <c r="Z989" s="6"/>
      <c r="AA989" s="6"/>
      <c r="AB989" s="6"/>
      <c r="AC989" s="261" t="str">
        <f t="shared" si="225"/>
        <v/>
      </c>
      <c r="AD989" s="28" t="str">
        <f t="shared" si="226"/>
        <v/>
      </c>
      <c r="AE989" s="26" t="str">
        <f>UPPER(IF($U989="","",IF(COUNTIF($AE$34:$AE988,$U989)&lt;1,$U989,"")))</f>
        <v/>
      </c>
      <c r="AF989" s="133" t="str">
        <f t="shared" si="227"/>
        <v/>
      </c>
      <c r="AG989" s="6"/>
      <c r="AH989" s="263" t="str">
        <f t="shared" si="228"/>
        <v/>
      </c>
      <c r="AI989" s="262"/>
      <c r="AJ989" s="260"/>
      <c r="AK989" s="185"/>
      <c r="AN989" s="228"/>
      <c r="AQ989" s="132" t="str">
        <f t="shared" si="229"/>
        <v/>
      </c>
    </row>
    <row r="990" spans="1:43">
      <c r="A990" s="146"/>
      <c r="B990" s="258" t="str">
        <f t="shared" si="223"/>
        <v/>
      </c>
      <c r="C990" s="259"/>
      <c r="D990" s="185">
        <v>956</v>
      </c>
      <c r="E990" s="185" t="str">
        <f t="shared" si="224"/>
        <v/>
      </c>
      <c r="F990" s="6"/>
      <c r="G990" s="6"/>
      <c r="H990" s="6"/>
      <c r="I990" s="6"/>
      <c r="J990" s="5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185" t="str">
        <f t="shared" si="230"/>
        <v/>
      </c>
      <c r="W990" s="8"/>
      <c r="X990" s="6"/>
      <c r="Y990" s="336"/>
      <c r="Z990" s="6"/>
      <c r="AA990" s="6"/>
      <c r="AB990" s="6"/>
      <c r="AC990" s="261" t="str">
        <f t="shared" si="225"/>
        <v/>
      </c>
      <c r="AD990" s="28" t="str">
        <f t="shared" si="226"/>
        <v/>
      </c>
      <c r="AE990" s="26" t="str">
        <f>UPPER(IF($U990="","",IF(COUNTIF($AE$34:$AE989,$U990)&lt;1,$U990,"")))</f>
        <v/>
      </c>
      <c r="AF990" s="133" t="str">
        <f t="shared" si="227"/>
        <v/>
      </c>
      <c r="AG990" s="6"/>
      <c r="AH990" s="263" t="str">
        <f t="shared" si="228"/>
        <v/>
      </c>
      <c r="AI990" s="262"/>
      <c r="AJ990" s="260"/>
      <c r="AK990" s="185"/>
      <c r="AN990" s="228"/>
      <c r="AQ990" s="132" t="str">
        <f t="shared" si="229"/>
        <v/>
      </c>
    </row>
    <row r="991" spans="1:43">
      <c r="A991" s="146"/>
      <c r="B991" s="258" t="str">
        <f t="shared" si="223"/>
        <v/>
      </c>
      <c r="C991" s="259"/>
      <c r="D991" s="185">
        <v>957</v>
      </c>
      <c r="E991" s="185" t="str">
        <f t="shared" si="224"/>
        <v/>
      </c>
      <c r="F991" s="6"/>
      <c r="G991" s="6"/>
      <c r="H991" s="6"/>
      <c r="I991" s="6"/>
      <c r="J991" s="5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185" t="str">
        <f t="shared" si="230"/>
        <v/>
      </c>
      <c r="W991" s="8"/>
      <c r="X991" s="6"/>
      <c r="Y991" s="336"/>
      <c r="Z991" s="6"/>
      <c r="AA991" s="6"/>
      <c r="AB991" s="6"/>
      <c r="AC991" s="261" t="str">
        <f t="shared" si="225"/>
        <v/>
      </c>
      <c r="AD991" s="28" t="str">
        <f t="shared" si="226"/>
        <v/>
      </c>
      <c r="AE991" s="26" t="str">
        <f>UPPER(IF($U991="","",IF(COUNTIF($AE$34:$AE990,$U991)&lt;1,$U991,"")))</f>
        <v/>
      </c>
      <c r="AF991" s="133" t="str">
        <f t="shared" si="227"/>
        <v/>
      </c>
      <c r="AG991" s="6"/>
      <c r="AH991" s="263" t="str">
        <f t="shared" si="228"/>
        <v/>
      </c>
      <c r="AI991" s="262"/>
      <c r="AJ991" s="260"/>
      <c r="AK991" s="185"/>
      <c r="AN991" s="228"/>
      <c r="AQ991" s="132" t="str">
        <f t="shared" si="229"/>
        <v/>
      </c>
    </row>
    <row r="992" spans="1:43">
      <c r="A992" s="146"/>
      <c r="B992" s="258" t="str">
        <f t="shared" si="223"/>
        <v/>
      </c>
      <c r="C992" s="259"/>
      <c r="D992" s="185">
        <v>958</v>
      </c>
      <c r="E992" s="185" t="str">
        <f t="shared" si="224"/>
        <v/>
      </c>
      <c r="F992" s="6"/>
      <c r="G992" s="6"/>
      <c r="H992" s="6"/>
      <c r="I992" s="6"/>
      <c r="J992" s="5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185" t="str">
        <f t="shared" si="230"/>
        <v/>
      </c>
      <c r="W992" s="8"/>
      <c r="X992" s="6"/>
      <c r="Y992" s="336"/>
      <c r="Z992" s="6"/>
      <c r="AA992" s="6"/>
      <c r="AB992" s="6"/>
      <c r="AC992" s="261" t="str">
        <f t="shared" si="225"/>
        <v/>
      </c>
      <c r="AD992" s="28" t="str">
        <f t="shared" si="226"/>
        <v/>
      </c>
      <c r="AE992" s="26" t="str">
        <f>UPPER(IF($U992="","",IF(COUNTIF($AE$34:$AE991,$U992)&lt;1,$U992,"")))</f>
        <v/>
      </c>
      <c r="AF992" s="133" t="str">
        <f t="shared" si="227"/>
        <v/>
      </c>
      <c r="AG992" s="6"/>
      <c r="AH992" s="263" t="str">
        <f t="shared" si="228"/>
        <v/>
      </c>
      <c r="AI992" s="262"/>
      <c r="AJ992" s="260"/>
      <c r="AK992" s="185"/>
      <c r="AN992" s="228"/>
      <c r="AQ992" s="132" t="str">
        <f t="shared" si="229"/>
        <v/>
      </c>
    </row>
    <row r="993" spans="1:43">
      <c r="A993" s="146"/>
      <c r="B993" s="258" t="str">
        <f t="shared" si="223"/>
        <v/>
      </c>
      <c r="C993" s="259"/>
      <c r="D993" s="185">
        <v>959</v>
      </c>
      <c r="E993" s="185" t="str">
        <f t="shared" si="224"/>
        <v/>
      </c>
      <c r="F993" s="6"/>
      <c r="G993" s="6"/>
      <c r="H993" s="6"/>
      <c r="I993" s="6"/>
      <c r="J993" s="5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185" t="str">
        <f t="shared" si="230"/>
        <v/>
      </c>
      <c r="W993" s="8"/>
      <c r="X993" s="6"/>
      <c r="Y993" s="336"/>
      <c r="Z993" s="6"/>
      <c r="AA993" s="6"/>
      <c r="AB993" s="6"/>
      <c r="AC993" s="261" t="str">
        <f t="shared" si="225"/>
        <v/>
      </c>
      <c r="AD993" s="28" t="str">
        <f t="shared" si="226"/>
        <v/>
      </c>
      <c r="AE993" s="26" t="str">
        <f>UPPER(IF($U993="","",IF(COUNTIF($AE$34:$AE992,$U993)&lt;1,$U993,"")))</f>
        <v/>
      </c>
      <c r="AF993" s="133" t="str">
        <f t="shared" si="227"/>
        <v/>
      </c>
      <c r="AG993" s="6"/>
      <c r="AH993" s="263" t="str">
        <f t="shared" si="228"/>
        <v/>
      </c>
      <c r="AI993" s="262"/>
      <c r="AJ993" s="260"/>
      <c r="AK993" s="185"/>
      <c r="AN993" s="228"/>
      <c r="AQ993" s="132" t="str">
        <f t="shared" si="229"/>
        <v/>
      </c>
    </row>
    <row r="994" spans="1:43">
      <c r="A994" s="146"/>
      <c r="B994" s="258" t="str">
        <f t="shared" si="223"/>
        <v/>
      </c>
      <c r="C994" s="259"/>
      <c r="D994" s="185">
        <v>960</v>
      </c>
      <c r="E994" s="185" t="str">
        <f t="shared" si="224"/>
        <v/>
      </c>
      <c r="F994" s="6"/>
      <c r="G994" s="6"/>
      <c r="H994" s="6"/>
      <c r="I994" s="6"/>
      <c r="J994" s="5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185" t="str">
        <f t="shared" si="230"/>
        <v/>
      </c>
      <c r="W994" s="8"/>
      <c r="X994" s="6"/>
      <c r="Y994" s="336"/>
      <c r="Z994" s="6"/>
      <c r="AA994" s="6"/>
      <c r="AB994" s="6"/>
      <c r="AC994" s="261" t="str">
        <f t="shared" si="225"/>
        <v/>
      </c>
      <c r="AD994" s="28" t="str">
        <f t="shared" si="226"/>
        <v/>
      </c>
      <c r="AE994" s="26" t="str">
        <f>UPPER(IF($U994="","",IF(COUNTIF($AE$34:$AE993,$U994)&lt;1,$U994,"")))</f>
        <v/>
      </c>
      <c r="AF994" s="133" t="str">
        <f t="shared" si="227"/>
        <v/>
      </c>
      <c r="AG994" s="6"/>
      <c r="AH994" s="263" t="str">
        <f t="shared" si="228"/>
        <v/>
      </c>
      <c r="AI994" s="262"/>
      <c r="AJ994" s="260"/>
      <c r="AK994" s="185"/>
      <c r="AN994" s="228"/>
      <c r="AQ994" s="132" t="str">
        <f t="shared" si="229"/>
        <v/>
      </c>
    </row>
    <row r="995" spans="1:43">
      <c r="A995" s="146"/>
      <c r="B995" s="258" t="str">
        <f t="shared" ref="B995:B1034" si="231">IF(G995="","",IF(C995="","X",A995&amp;TEXT(C995,"000")))</f>
        <v/>
      </c>
      <c r="C995" s="259"/>
      <c r="D995" s="185">
        <v>961</v>
      </c>
      <c r="E995" s="185" t="str">
        <f t="shared" ref="E995:E1034" si="232">IF($H995="M",VLOOKUP($I995,$D$4:$F$9,2,0),IF(H995="F",VLOOKUP($I995,$D$4:$F$9,3,0),IF($H995="","")))</f>
        <v/>
      </c>
      <c r="F995" s="6"/>
      <c r="G995" s="6"/>
      <c r="H995" s="6"/>
      <c r="I995" s="6"/>
      <c r="J995" s="5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185" t="str">
        <f t="shared" si="230"/>
        <v/>
      </c>
      <c r="W995" s="8"/>
      <c r="X995" s="6"/>
      <c r="Y995" s="336"/>
      <c r="Z995" s="6"/>
      <c r="AA995" s="6"/>
      <c r="AB995" s="6"/>
      <c r="AC995" s="261" t="str">
        <f t="shared" ref="AC995:AC1034" si="233">IF(I995="","",IF(COUNTA(K995:S995)&gt;3,"限報三項個人項目",IF(COUNTA(K995:S995)=0,"最少填報一個人項目",IF(COUNTA(X995)=1,COUNTA(K995:S995)*($AC$31+$AC$32)+$AC$30,IF(COUNTA(X995)=0,COUNTA(K995:S995)*$AC$31+$AC$30,"Error")))))</f>
        <v/>
      </c>
      <c r="AD995" s="28" t="str">
        <f t="shared" ref="AD995:AD1034" si="234">IF(AE995="","",$AD$31)</f>
        <v/>
      </c>
      <c r="AE995" s="26" t="str">
        <f>UPPER(IF($U995="","",IF(COUNTIF($AE$34:$AE994,$U995)&lt;1,$U995,"")))</f>
        <v/>
      </c>
      <c r="AF995" s="133" t="str">
        <f t="shared" ref="AF995:AF1034" si="235">IF(E995="","",IF(W995="",SUM(AC995:AD995)+AG995,SUM(AC995:AD995)+AG995+$W$34))</f>
        <v/>
      </c>
      <c r="AG995" s="6"/>
      <c r="AH995" s="263" t="str">
        <f t="shared" ref="AH995:AH1034" si="236">AF995</f>
        <v/>
      </c>
      <c r="AI995" s="262"/>
      <c r="AJ995" s="260"/>
      <c r="AK995" s="185"/>
      <c r="AN995" s="228"/>
      <c r="AQ995" s="132" t="str">
        <f t="shared" si="229"/>
        <v/>
      </c>
    </row>
    <row r="996" spans="1:43">
      <c r="A996" s="146"/>
      <c r="B996" s="258" t="str">
        <f t="shared" si="231"/>
        <v/>
      </c>
      <c r="C996" s="259"/>
      <c r="D996" s="185">
        <v>962</v>
      </c>
      <c r="E996" s="185" t="str">
        <f t="shared" si="232"/>
        <v/>
      </c>
      <c r="F996" s="6"/>
      <c r="G996" s="6"/>
      <c r="H996" s="6"/>
      <c r="I996" s="6"/>
      <c r="J996" s="5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185" t="str">
        <f t="shared" si="230"/>
        <v/>
      </c>
      <c r="W996" s="8"/>
      <c r="X996" s="6"/>
      <c r="Y996" s="336"/>
      <c r="Z996" s="6"/>
      <c r="AA996" s="6"/>
      <c r="AB996" s="6"/>
      <c r="AC996" s="261" t="str">
        <f t="shared" si="233"/>
        <v/>
      </c>
      <c r="AD996" s="28" t="str">
        <f t="shared" si="234"/>
        <v/>
      </c>
      <c r="AE996" s="26" t="str">
        <f>UPPER(IF($U996="","",IF(COUNTIF($AE$34:$AE995,$U996)&lt;1,$U996,"")))</f>
        <v/>
      </c>
      <c r="AF996" s="133" t="str">
        <f t="shared" si="235"/>
        <v/>
      </c>
      <c r="AG996" s="6"/>
      <c r="AH996" s="263" t="str">
        <f t="shared" si="236"/>
        <v/>
      </c>
      <c r="AI996" s="262"/>
      <c r="AJ996" s="260"/>
      <c r="AK996" s="185"/>
      <c r="AN996" s="228"/>
      <c r="AQ996" s="132" t="str">
        <f t="shared" si="229"/>
        <v/>
      </c>
    </row>
    <row r="997" spans="1:43">
      <c r="A997" s="146"/>
      <c r="B997" s="258" t="str">
        <f t="shared" si="231"/>
        <v/>
      </c>
      <c r="C997" s="259"/>
      <c r="D997" s="185">
        <v>963</v>
      </c>
      <c r="E997" s="185" t="str">
        <f t="shared" si="232"/>
        <v/>
      </c>
      <c r="F997" s="6"/>
      <c r="G997" s="6"/>
      <c r="H997" s="6"/>
      <c r="I997" s="6"/>
      <c r="J997" s="5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185" t="str">
        <f t="shared" si="230"/>
        <v/>
      </c>
      <c r="W997" s="8"/>
      <c r="X997" s="6"/>
      <c r="Y997" s="336"/>
      <c r="Z997" s="6"/>
      <c r="AA997" s="6"/>
      <c r="AB997" s="6"/>
      <c r="AC997" s="261" t="str">
        <f t="shared" si="233"/>
        <v/>
      </c>
      <c r="AD997" s="28" t="str">
        <f t="shared" si="234"/>
        <v/>
      </c>
      <c r="AE997" s="26" t="str">
        <f>UPPER(IF($U997="","",IF(COUNTIF($AE$34:$AE996,$U997)&lt;1,$U997,"")))</f>
        <v/>
      </c>
      <c r="AF997" s="133" t="str">
        <f t="shared" si="235"/>
        <v/>
      </c>
      <c r="AG997" s="6"/>
      <c r="AH997" s="263" t="str">
        <f t="shared" si="236"/>
        <v/>
      </c>
      <c r="AI997" s="262"/>
      <c r="AJ997" s="260"/>
      <c r="AK997" s="185"/>
      <c r="AN997" s="228"/>
      <c r="AQ997" s="132" t="str">
        <f t="shared" si="229"/>
        <v/>
      </c>
    </row>
    <row r="998" spans="1:43">
      <c r="A998" s="146"/>
      <c r="B998" s="258" t="str">
        <f t="shared" si="231"/>
        <v/>
      </c>
      <c r="C998" s="259"/>
      <c r="D998" s="185">
        <v>964</v>
      </c>
      <c r="E998" s="185" t="str">
        <f t="shared" si="232"/>
        <v/>
      </c>
      <c r="F998" s="6"/>
      <c r="G998" s="6"/>
      <c r="H998" s="6"/>
      <c r="I998" s="6"/>
      <c r="J998" s="5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185" t="str">
        <f t="shared" si="230"/>
        <v/>
      </c>
      <c r="W998" s="8"/>
      <c r="X998" s="6"/>
      <c r="Y998" s="336"/>
      <c r="Z998" s="6"/>
      <c r="AA998" s="6"/>
      <c r="AB998" s="6"/>
      <c r="AC998" s="261" t="str">
        <f t="shared" si="233"/>
        <v/>
      </c>
      <c r="AD998" s="28" t="str">
        <f t="shared" si="234"/>
        <v/>
      </c>
      <c r="AE998" s="26" t="str">
        <f>UPPER(IF($U998="","",IF(COUNTIF($AE$34:$AE997,$U998)&lt;1,$U998,"")))</f>
        <v/>
      </c>
      <c r="AF998" s="133" t="str">
        <f t="shared" si="235"/>
        <v/>
      </c>
      <c r="AG998" s="6"/>
      <c r="AH998" s="263" t="str">
        <f t="shared" si="236"/>
        <v/>
      </c>
      <c r="AI998" s="262"/>
      <c r="AJ998" s="260"/>
      <c r="AK998" s="185"/>
      <c r="AN998" s="228"/>
      <c r="AQ998" s="132" t="str">
        <f t="shared" si="229"/>
        <v/>
      </c>
    </row>
    <row r="999" spans="1:43">
      <c r="A999" s="146"/>
      <c r="B999" s="258" t="str">
        <f t="shared" si="231"/>
        <v/>
      </c>
      <c r="C999" s="259"/>
      <c r="D999" s="185">
        <v>965</v>
      </c>
      <c r="E999" s="185" t="str">
        <f t="shared" si="232"/>
        <v/>
      </c>
      <c r="F999" s="6"/>
      <c r="G999" s="6"/>
      <c r="H999" s="6"/>
      <c r="I999" s="6"/>
      <c r="J999" s="5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185" t="str">
        <f t="shared" si="230"/>
        <v/>
      </c>
      <c r="W999" s="8"/>
      <c r="X999" s="6"/>
      <c r="Y999" s="336"/>
      <c r="Z999" s="6"/>
      <c r="AA999" s="6"/>
      <c r="AB999" s="6"/>
      <c r="AC999" s="261" t="str">
        <f t="shared" si="233"/>
        <v/>
      </c>
      <c r="AD999" s="28" t="str">
        <f t="shared" si="234"/>
        <v/>
      </c>
      <c r="AE999" s="26" t="str">
        <f>UPPER(IF($U999="","",IF(COUNTIF($AE$34:$AE998,$U999)&lt;1,$U999,"")))</f>
        <v/>
      </c>
      <c r="AF999" s="133" t="str">
        <f t="shared" si="235"/>
        <v/>
      </c>
      <c r="AG999" s="6"/>
      <c r="AH999" s="263" t="str">
        <f t="shared" si="236"/>
        <v/>
      </c>
      <c r="AI999" s="262"/>
      <c r="AJ999" s="260"/>
      <c r="AK999" s="185"/>
      <c r="AN999" s="228"/>
      <c r="AQ999" s="132" t="str">
        <f t="shared" si="229"/>
        <v/>
      </c>
    </row>
    <row r="1000" spans="1:43">
      <c r="A1000" s="146"/>
      <c r="B1000" s="258" t="str">
        <f t="shared" si="231"/>
        <v/>
      </c>
      <c r="C1000" s="259"/>
      <c r="D1000" s="185">
        <v>966</v>
      </c>
      <c r="E1000" s="185" t="str">
        <f t="shared" si="232"/>
        <v/>
      </c>
      <c r="F1000" s="6"/>
      <c r="G1000" s="6"/>
      <c r="H1000" s="6"/>
      <c r="I1000" s="6"/>
      <c r="J1000" s="5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185" t="str">
        <f t="shared" si="230"/>
        <v/>
      </c>
      <c r="W1000" s="8"/>
      <c r="X1000" s="6"/>
      <c r="Y1000" s="336"/>
      <c r="Z1000" s="6"/>
      <c r="AA1000" s="6"/>
      <c r="AB1000" s="6"/>
      <c r="AC1000" s="261" t="str">
        <f t="shared" si="233"/>
        <v/>
      </c>
      <c r="AD1000" s="28" t="str">
        <f t="shared" si="234"/>
        <v/>
      </c>
      <c r="AE1000" s="26" t="str">
        <f>UPPER(IF($U1000="","",IF(COUNTIF($AE$34:$AE999,$U1000)&lt;1,$U1000,"")))</f>
        <v/>
      </c>
      <c r="AF1000" s="133" t="str">
        <f t="shared" si="235"/>
        <v/>
      </c>
      <c r="AG1000" s="6"/>
      <c r="AH1000" s="263" t="str">
        <f t="shared" si="236"/>
        <v/>
      </c>
      <c r="AI1000" s="262"/>
      <c r="AJ1000" s="260"/>
      <c r="AK1000" s="185"/>
      <c r="AN1000" s="228"/>
      <c r="AQ1000" s="132" t="str">
        <f t="shared" si="229"/>
        <v/>
      </c>
    </row>
    <row r="1001" spans="1:43">
      <c r="A1001" s="146"/>
      <c r="B1001" s="258" t="str">
        <f t="shared" si="231"/>
        <v/>
      </c>
      <c r="C1001" s="259"/>
      <c r="D1001" s="185">
        <v>967</v>
      </c>
      <c r="E1001" s="185" t="str">
        <f t="shared" si="232"/>
        <v/>
      </c>
      <c r="F1001" s="6"/>
      <c r="G1001" s="6"/>
      <c r="H1001" s="6"/>
      <c r="I1001" s="6"/>
      <c r="J1001" s="5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185" t="str">
        <f t="shared" si="230"/>
        <v/>
      </c>
      <c r="W1001" s="8"/>
      <c r="X1001" s="6"/>
      <c r="Y1001" s="336"/>
      <c r="Z1001" s="6"/>
      <c r="AA1001" s="6"/>
      <c r="AB1001" s="6"/>
      <c r="AC1001" s="261" t="str">
        <f t="shared" si="233"/>
        <v/>
      </c>
      <c r="AD1001" s="28" t="str">
        <f t="shared" si="234"/>
        <v/>
      </c>
      <c r="AE1001" s="26" t="str">
        <f>UPPER(IF($U1001="","",IF(COUNTIF($AE$34:$AE1000,$U1001)&lt;1,$U1001,"")))</f>
        <v/>
      </c>
      <c r="AF1001" s="133" t="str">
        <f t="shared" si="235"/>
        <v/>
      </c>
      <c r="AG1001" s="6"/>
      <c r="AH1001" s="263" t="str">
        <f t="shared" si="236"/>
        <v/>
      </c>
      <c r="AI1001" s="262"/>
      <c r="AJ1001" s="260"/>
      <c r="AK1001" s="185"/>
      <c r="AN1001" s="228"/>
      <c r="AQ1001" s="132" t="str">
        <f t="shared" si="229"/>
        <v/>
      </c>
    </row>
    <row r="1002" spans="1:43">
      <c r="A1002" s="146"/>
      <c r="B1002" s="258" t="str">
        <f t="shared" si="231"/>
        <v/>
      </c>
      <c r="C1002" s="259"/>
      <c r="D1002" s="185">
        <v>968</v>
      </c>
      <c r="E1002" s="185" t="str">
        <f t="shared" si="232"/>
        <v/>
      </c>
      <c r="F1002" s="6"/>
      <c r="G1002" s="6"/>
      <c r="H1002" s="6"/>
      <c r="I1002" s="6"/>
      <c r="J1002" s="5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185" t="str">
        <f t="shared" si="230"/>
        <v/>
      </c>
      <c r="W1002" s="8"/>
      <c r="X1002" s="6"/>
      <c r="Y1002" s="336"/>
      <c r="Z1002" s="6"/>
      <c r="AA1002" s="6"/>
      <c r="AB1002" s="6"/>
      <c r="AC1002" s="261" t="str">
        <f t="shared" si="233"/>
        <v/>
      </c>
      <c r="AD1002" s="28" t="str">
        <f t="shared" si="234"/>
        <v/>
      </c>
      <c r="AE1002" s="26" t="str">
        <f>UPPER(IF($U1002="","",IF(COUNTIF($AE$34:$AE1001,$U1002)&lt;1,$U1002,"")))</f>
        <v/>
      </c>
      <c r="AF1002" s="133" t="str">
        <f t="shared" si="235"/>
        <v/>
      </c>
      <c r="AG1002" s="6"/>
      <c r="AH1002" s="263" t="str">
        <f t="shared" si="236"/>
        <v/>
      </c>
      <c r="AI1002" s="262"/>
      <c r="AJ1002" s="260"/>
      <c r="AK1002" s="185"/>
      <c r="AN1002" s="228"/>
      <c r="AQ1002" s="132" t="str">
        <f t="shared" si="229"/>
        <v/>
      </c>
    </row>
    <row r="1003" spans="1:43">
      <c r="A1003" s="146"/>
      <c r="B1003" s="258" t="str">
        <f t="shared" si="231"/>
        <v/>
      </c>
      <c r="C1003" s="259"/>
      <c r="D1003" s="185">
        <v>969</v>
      </c>
      <c r="E1003" s="185" t="str">
        <f t="shared" si="232"/>
        <v/>
      </c>
      <c r="F1003" s="6"/>
      <c r="G1003" s="6"/>
      <c r="H1003" s="6"/>
      <c r="I1003" s="6"/>
      <c r="J1003" s="5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185" t="str">
        <f t="shared" si="230"/>
        <v/>
      </c>
      <c r="W1003" s="8"/>
      <c r="X1003" s="6"/>
      <c r="Y1003" s="336"/>
      <c r="Z1003" s="6"/>
      <c r="AA1003" s="6"/>
      <c r="AB1003" s="6"/>
      <c r="AC1003" s="261" t="str">
        <f t="shared" si="233"/>
        <v/>
      </c>
      <c r="AD1003" s="28" t="str">
        <f t="shared" si="234"/>
        <v/>
      </c>
      <c r="AE1003" s="26" t="str">
        <f>UPPER(IF($U1003="","",IF(COUNTIF($AE$34:$AE1002,$U1003)&lt;1,$U1003,"")))</f>
        <v/>
      </c>
      <c r="AF1003" s="133" t="str">
        <f t="shared" si="235"/>
        <v/>
      </c>
      <c r="AG1003" s="6"/>
      <c r="AH1003" s="263" t="str">
        <f t="shared" si="236"/>
        <v/>
      </c>
      <c r="AI1003" s="262"/>
      <c r="AJ1003" s="260"/>
      <c r="AK1003" s="185"/>
      <c r="AN1003" s="228"/>
      <c r="AQ1003" s="132" t="str">
        <f t="shared" si="229"/>
        <v/>
      </c>
    </row>
    <row r="1004" spans="1:43">
      <c r="A1004" s="146"/>
      <c r="B1004" s="258" t="str">
        <f t="shared" si="231"/>
        <v/>
      </c>
      <c r="C1004" s="259"/>
      <c r="D1004" s="185">
        <v>970</v>
      </c>
      <c r="E1004" s="185" t="str">
        <f t="shared" si="232"/>
        <v/>
      </c>
      <c r="F1004" s="6"/>
      <c r="G1004" s="6"/>
      <c r="H1004" s="6"/>
      <c r="I1004" s="6"/>
      <c r="J1004" s="5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185" t="str">
        <f t="shared" si="230"/>
        <v/>
      </c>
      <c r="W1004" s="8"/>
      <c r="X1004" s="6"/>
      <c r="Y1004" s="336"/>
      <c r="Z1004" s="6"/>
      <c r="AA1004" s="6"/>
      <c r="AB1004" s="6"/>
      <c r="AC1004" s="261" t="str">
        <f t="shared" si="233"/>
        <v/>
      </c>
      <c r="AD1004" s="28" t="str">
        <f t="shared" si="234"/>
        <v/>
      </c>
      <c r="AE1004" s="26" t="str">
        <f>UPPER(IF($U1004="","",IF(COUNTIF($AE$34:$AE1003,$U1004)&lt;1,$U1004,"")))</f>
        <v/>
      </c>
      <c r="AF1004" s="133" t="str">
        <f t="shared" si="235"/>
        <v/>
      </c>
      <c r="AG1004" s="6"/>
      <c r="AH1004" s="263" t="str">
        <f t="shared" si="236"/>
        <v/>
      </c>
      <c r="AI1004" s="262"/>
      <c r="AJ1004" s="260"/>
      <c r="AK1004" s="185"/>
      <c r="AN1004" s="228"/>
      <c r="AQ1004" s="132" t="str">
        <f t="shared" si="229"/>
        <v/>
      </c>
    </row>
    <row r="1005" spans="1:43">
      <c r="A1005" s="146"/>
      <c r="B1005" s="258" t="str">
        <f t="shared" si="231"/>
        <v/>
      </c>
      <c r="C1005" s="259"/>
      <c r="D1005" s="185">
        <v>971</v>
      </c>
      <c r="E1005" s="185" t="str">
        <f t="shared" si="232"/>
        <v/>
      </c>
      <c r="F1005" s="6"/>
      <c r="G1005" s="6"/>
      <c r="H1005" s="6"/>
      <c r="I1005" s="6"/>
      <c r="J1005" s="5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185" t="str">
        <f t="shared" si="230"/>
        <v/>
      </c>
      <c r="W1005" s="8"/>
      <c r="X1005" s="6"/>
      <c r="Y1005" s="336"/>
      <c r="Z1005" s="6"/>
      <c r="AA1005" s="6"/>
      <c r="AB1005" s="6"/>
      <c r="AC1005" s="261" t="str">
        <f t="shared" si="233"/>
        <v/>
      </c>
      <c r="AD1005" s="28" t="str">
        <f t="shared" si="234"/>
        <v/>
      </c>
      <c r="AE1005" s="26" t="str">
        <f>UPPER(IF($U1005="","",IF(COUNTIF($AE$34:$AE1004,$U1005)&lt;1,$U1005,"")))</f>
        <v/>
      </c>
      <c r="AF1005" s="133" t="str">
        <f t="shared" si="235"/>
        <v/>
      </c>
      <c r="AG1005" s="6"/>
      <c r="AH1005" s="263" t="str">
        <f t="shared" si="236"/>
        <v/>
      </c>
      <c r="AI1005" s="262"/>
      <c r="AJ1005" s="260"/>
      <c r="AK1005" s="185"/>
      <c r="AN1005" s="228"/>
      <c r="AQ1005" s="132" t="str">
        <f t="shared" si="229"/>
        <v/>
      </c>
    </row>
    <row r="1006" spans="1:43">
      <c r="A1006" s="146"/>
      <c r="B1006" s="258" t="str">
        <f t="shared" si="231"/>
        <v/>
      </c>
      <c r="C1006" s="259"/>
      <c r="D1006" s="185">
        <v>972</v>
      </c>
      <c r="E1006" s="185" t="str">
        <f t="shared" si="232"/>
        <v/>
      </c>
      <c r="F1006" s="6"/>
      <c r="G1006" s="6"/>
      <c r="H1006" s="6"/>
      <c r="I1006" s="6"/>
      <c r="J1006" s="5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185" t="str">
        <f t="shared" si="230"/>
        <v/>
      </c>
      <c r="W1006" s="8"/>
      <c r="X1006" s="6"/>
      <c r="Y1006" s="336"/>
      <c r="Z1006" s="6"/>
      <c r="AA1006" s="6"/>
      <c r="AB1006" s="6"/>
      <c r="AC1006" s="261" t="str">
        <f t="shared" si="233"/>
        <v/>
      </c>
      <c r="AD1006" s="28" t="str">
        <f t="shared" si="234"/>
        <v/>
      </c>
      <c r="AE1006" s="26" t="str">
        <f>UPPER(IF($U1006="","",IF(COUNTIF($AE$34:$AE1005,$U1006)&lt;1,$U1006,"")))</f>
        <v/>
      </c>
      <c r="AF1006" s="133" t="str">
        <f t="shared" si="235"/>
        <v/>
      </c>
      <c r="AG1006" s="6"/>
      <c r="AH1006" s="263" t="str">
        <f t="shared" si="236"/>
        <v/>
      </c>
      <c r="AI1006" s="262"/>
      <c r="AJ1006" s="260"/>
      <c r="AK1006" s="185"/>
      <c r="AN1006" s="228"/>
      <c r="AQ1006" s="132" t="str">
        <f t="shared" si="229"/>
        <v/>
      </c>
    </row>
    <row r="1007" spans="1:43">
      <c r="A1007" s="146"/>
      <c r="B1007" s="258" t="str">
        <f t="shared" si="231"/>
        <v/>
      </c>
      <c r="C1007" s="259"/>
      <c r="D1007" s="185">
        <v>973</v>
      </c>
      <c r="E1007" s="185" t="str">
        <f t="shared" si="232"/>
        <v/>
      </c>
      <c r="F1007" s="6"/>
      <c r="G1007" s="6"/>
      <c r="H1007" s="6"/>
      <c r="I1007" s="6"/>
      <c r="J1007" s="5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185" t="str">
        <f t="shared" si="230"/>
        <v/>
      </c>
      <c r="W1007" s="8"/>
      <c r="X1007" s="6"/>
      <c r="Y1007" s="336"/>
      <c r="Z1007" s="6"/>
      <c r="AA1007" s="6"/>
      <c r="AB1007" s="6"/>
      <c r="AC1007" s="261" t="str">
        <f t="shared" si="233"/>
        <v/>
      </c>
      <c r="AD1007" s="28" t="str">
        <f t="shared" si="234"/>
        <v/>
      </c>
      <c r="AE1007" s="26" t="str">
        <f>UPPER(IF($U1007="","",IF(COUNTIF($AE$34:$AE1006,$U1007)&lt;1,$U1007,"")))</f>
        <v/>
      </c>
      <c r="AF1007" s="133" t="str">
        <f t="shared" si="235"/>
        <v/>
      </c>
      <c r="AG1007" s="6"/>
      <c r="AH1007" s="263" t="str">
        <f t="shared" si="236"/>
        <v/>
      </c>
      <c r="AI1007" s="262"/>
      <c r="AJ1007" s="260"/>
      <c r="AK1007" s="185"/>
      <c r="AN1007" s="228"/>
      <c r="AQ1007" s="132" t="str">
        <f t="shared" si="229"/>
        <v/>
      </c>
    </row>
    <row r="1008" spans="1:43">
      <c r="A1008" s="146"/>
      <c r="B1008" s="258" t="str">
        <f t="shared" si="231"/>
        <v/>
      </c>
      <c r="C1008" s="259"/>
      <c r="D1008" s="185">
        <v>974</v>
      </c>
      <c r="E1008" s="185" t="str">
        <f t="shared" si="232"/>
        <v/>
      </c>
      <c r="F1008" s="6"/>
      <c r="G1008" s="6"/>
      <c r="H1008" s="6"/>
      <c r="I1008" s="6"/>
      <c r="J1008" s="5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185" t="str">
        <f t="shared" si="230"/>
        <v/>
      </c>
      <c r="W1008" s="8"/>
      <c r="X1008" s="6"/>
      <c r="Y1008" s="336"/>
      <c r="Z1008" s="6"/>
      <c r="AA1008" s="6"/>
      <c r="AB1008" s="6"/>
      <c r="AC1008" s="261" t="str">
        <f t="shared" si="233"/>
        <v/>
      </c>
      <c r="AD1008" s="28" t="str">
        <f t="shared" si="234"/>
        <v/>
      </c>
      <c r="AE1008" s="26" t="str">
        <f>UPPER(IF($U1008="","",IF(COUNTIF($AE$34:$AE1007,$U1008)&lt;1,$U1008,"")))</f>
        <v/>
      </c>
      <c r="AF1008" s="133" t="str">
        <f t="shared" si="235"/>
        <v/>
      </c>
      <c r="AG1008" s="6"/>
      <c r="AH1008" s="263" t="str">
        <f t="shared" si="236"/>
        <v/>
      </c>
      <c r="AI1008" s="262"/>
      <c r="AJ1008" s="260"/>
      <c r="AK1008" s="185"/>
      <c r="AN1008" s="228"/>
      <c r="AQ1008" s="132" t="str">
        <f t="shared" si="229"/>
        <v/>
      </c>
    </row>
    <row r="1009" spans="1:43">
      <c r="A1009" s="146"/>
      <c r="B1009" s="258" t="str">
        <f t="shared" si="231"/>
        <v/>
      </c>
      <c r="C1009" s="259"/>
      <c r="D1009" s="185">
        <v>975</v>
      </c>
      <c r="E1009" s="185" t="str">
        <f t="shared" si="232"/>
        <v/>
      </c>
      <c r="F1009" s="6"/>
      <c r="G1009" s="6"/>
      <c r="H1009" s="6"/>
      <c r="I1009" s="6"/>
      <c r="J1009" s="5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185" t="str">
        <f t="shared" si="230"/>
        <v/>
      </c>
      <c r="W1009" s="8"/>
      <c r="X1009" s="6"/>
      <c r="Y1009" s="336"/>
      <c r="Z1009" s="6"/>
      <c r="AA1009" s="6"/>
      <c r="AB1009" s="6"/>
      <c r="AC1009" s="261" t="str">
        <f t="shared" si="233"/>
        <v/>
      </c>
      <c r="AD1009" s="28" t="str">
        <f t="shared" si="234"/>
        <v/>
      </c>
      <c r="AE1009" s="26" t="str">
        <f>UPPER(IF($U1009="","",IF(COUNTIF($AE$34:$AE1008,$U1009)&lt;1,$U1009,"")))</f>
        <v/>
      </c>
      <c r="AF1009" s="133" t="str">
        <f t="shared" si="235"/>
        <v/>
      </c>
      <c r="AG1009" s="6"/>
      <c r="AH1009" s="263" t="str">
        <f t="shared" si="236"/>
        <v/>
      </c>
      <c r="AI1009" s="262"/>
      <c r="AJ1009" s="260"/>
      <c r="AK1009" s="185"/>
      <c r="AN1009" s="228"/>
      <c r="AQ1009" s="132" t="str">
        <f t="shared" si="229"/>
        <v/>
      </c>
    </row>
    <row r="1010" spans="1:43">
      <c r="A1010" s="146"/>
      <c r="B1010" s="258" t="str">
        <f t="shared" si="231"/>
        <v/>
      </c>
      <c r="C1010" s="259"/>
      <c r="D1010" s="185">
        <v>976</v>
      </c>
      <c r="E1010" s="185" t="str">
        <f t="shared" si="232"/>
        <v/>
      </c>
      <c r="F1010" s="6"/>
      <c r="G1010" s="6"/>
      <c r="H1010" s="6"/>
      <c r="I1010" s="6"/>
      <c r="J1010" s="5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185" t="str">
        <f t="shared" si="230"/>
        <v/>
      </c>
      <c r="W1010" s="8"/>
      <c r="X1010" s="6"/>
      <c r="Y1010" s="336"/>
      <c r="Z1010" s="6"/>
      <c r="AA1010" s="6"/>
      <c r="AB1010" s="6"/>
      <c r="AC1010" s="261" t="str">
        <f t="shared" si="233"/>
        <v/>
      </c>
      <c r="AD1010" s="28" t="str">
        <f t="shared" si="234"/>
        <v/>
      </c>
      <c r="AE1010" s="26" t="str">
        <f>UPPER(IF($U1010="","",IF(COUNTIF($AE$34:$AE1009,$U1010)&lt;1,$U1010,"")))</f>
        <v/>
      </c>
      <c r="AF1010" s="133" t="str">
        <f t="shared" si="235"/>
        <v/>
      </c>
      <c r="AG1010" s="6"/>
      <c r="AH1010" s="263" t="str">
        <f t="shared" si="236"/>
        <v/>
      </c>
      <c r="AI1010" s="262"/>
      <c r="AJ1010" s="260"/>
      <c r="AK1010" s="185"/>
      <c r="AN1010" s="228"/>
      <c r="AQ1010" s="132" t="str">
        <f t="shared" si="229"/>
        <v/>
      </c>
    </row>
    <row r="1011" spans="1:43">
      <c r="A1011" s="146"/>
      <c r="B1011" s="258" t="str">
        <f t="shared" si="231"/>
        <v/>
      </c>
      <c r="C1011" s="259"/>
      <c r="D1011" s="185">
        <v>977</v>
      </c>
      <c r="E1011" s="185" t="str">
        <f t="shared" si="232"/>
        <v/>
      </c>
      <c r="F1011" s="6"/>
      <c r="G1011" s="6"/>
      <c r="H1011" s="6"/>
      <c r="I1011" s="6"/>
      <c r="J1011" s="5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185" t="str">
        <f t="shared" si="230"/>
        <v/>
      </c>
      <c r="W1011" s="8"/>
      <c r="X1011" s="6"/>
      <c r="Y1011" s="336"/>
      <c r="Z1011" s="6"/>
      <c r="AA1011" s="6"/>
      <c r="AB1011" s="6"/>
      <c r="AC1011" s="261" t="str">
        <f t="shared" si="233"/>
        <v/>
      </c>
      <c r="AD1011" s="28" t="str">
        <f t="shared" si="234"/>
        <v/>
      </c>
      <c r="AE1011" s="26" t="str">
        <f>UPPER(IF($U1011="","",IF(COUNTIF($AE$34:$AE1010,$U1011)&lt;1,$U1011,"")))</f>
        <v/>
      </c>
      <c r="AF1011" s="133" t="str">
        <f t="shared" si="235"/>
        <v/>
      </c>
      <c r="AG1011" s="6"/>
      <c r="AH1011" s="263" t="str">
        <f t="shared" si="236"/>
        <v/>
      </c>
      <c r="AI1011" s="262"/>
      <c r="AJ1011" s="260"/>
      <c r="AK1011" s="185"/>
      <c r="AN1011" s="228"/>
      <c r="AQ1011" s="132" t="str">
        <f t="shared" si="229"/>
        <v/>
      </c>
    </row>
    <row r="1012" spans="1:43">
      <c r="A1012" s="146"/>
      <c r="B1012" s="258" t="str">
        <f t="shared" si="231"/>
        <v/>
      </c>
      <c r="C1012" s="259"/>
      <c r="D1012" s="185">
        <v>978</v>
      </c>
      <c r="E1012" s="185" t="str">
        <f t="shared" si="232"/>
        <v/>
      </c>
      <c r="F1012" s="6"/>
      <c r="G1012" s="6"/>
      <c r="H1012" s="6"/>
      <c r="I1012" s="6"/>
      <c r="J1012" s="5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185" t="str">
        <f t="shared" si="230"/>
        <v/>
      </c>
      <c r="W1012" s="8"/>
      <c r="X1012" s="6"/>
      <c r="Y1012" s="336"/>
      <c r="Z1012" s="6"/>
      <c r="AA1012" s="6"/>
      <c r="AB1012" s="6"/>
      <c r="AC1012" s="261" t="str">
        <f t="shared" si="233"/>
        <v/>
      </c>
      <c r="AD1012" s="28" t="str">
        <f t="shared" si="234"/>
        <v/>
      </c>
      <c r="AE1012" s="26" t="str">
        <f>UPPER(IF($U1012="","",IF(COUNTIF($AE$34:$AE1011,$U1012)&lt;1,$U1012,"")))</f>
        <v/>
      </c>
      <c r="AF1012" s="133" t="str">
        <f t="shared" si="235"/>
        <v/>
      </c>
      <c r="AG1012" s="6"/>
      <c r="AH1012" s="263" t="str">
        <f t="shared" si="236"/>
        <v/>
      </c>
      <c r="AI1012" s="262"/>
      <c r="AJ1012" s="260"/>
      <c r="AK1012" s="185"/>
      <c r="AN1012" s="228"/>
      <c r="AQ1012" s="132" t="str">
        <f t="shared" si="229"/>
        <v/>
      </c>
    </row>
    <row r="1013" spans="1:43">
      <c r="A1013" s="146"/>
      <c r="B1013" s="258" t="str">
        <f t="shared" si="231"/>
        <v/>
      </c>
      <c r="C1013" s="259"/>
      <c r="D1013" s="185">
        <v>979</v>
      </c>
      <c r="E1013" s="185" t="str">
        <f t="shared" si="232"/>
        <v/>
      </c>
      <c r="F1013" s="6"/>
      <c r="G1013" s="6"/>
      <c r="H1013" s="6"/>
      <c r="I1013" s="6"/>
      <c r="J1013" s="5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185" t="str">
        <f t="shared" si="230"/>
        <v/>
      </c>
      <c r="W1013" s="8"/>
      <c r="X1013" s="6"/>
      <c r="Y1013" s="336"/>
      <c r="Z1013" s="6"/>
      <c r="AA1013" s="6"/>
      <c r="AB1013" s="6"/>
      <c r="AC1013" s="261" t="str">
        <f t="shared" si="233"/>
        <v/>
      </c>
      <c r="AD1013" s="28" t="str">
        <f t="shared" si="234"/>
        <v/>
      </c>
      <c r="AE1013" s="26" t="str">
        <f>UPPER(IF($U1013="","",IF(COUNTIF($AE$34:$AE1012,$U1013)&lt;1,$U1013,"")))</f>
        <v/>
      </c>
      <c r="AF1013" s="133" t="str">
        <f t="shared" si="235"/>
        <v/>
      </c>
      <c r="AG1013" s="6"/>
      <c r="AH1013" s="263" t="str">
        <f t="shared" si="236"/>
        <v/>
      </c>
      <c r="AI1013" s="262"/>
      <c r="AJ1013" s="260"/>
      <c r="AK1013" s="185"/>
      <c r="AN1013" s="228"/>
      <c r="AQ1013" s="132" t="str">
        <f t="shared" si="229"/>
        <v/>
      </c>
    </row>
    <row r="1014" spans="1:43">
      <c r="A1014" s="146"/>
      <c r="B1014" s="258" t="str">
        <f t="shared" si="231"/>
        <v/>
      </c>
      <c r="C1014" s="259"/>
      <c r="D1014" s="185">
        <v>980</v>
      </c>
      <c r="E1014" s="185" t="str">
        <f t="shared" si="232"/>
        <v/>
      </c>
      <c r="F1014" s="6"/>
      <c r="G1014" s="6"/>
      <c r="H1014" s="6"/>
      <c r="I1014" s="6"/>
      <c r="J1014" s="5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185" t="str">
        <f t="shared" si="230"/>
        <v/>
      </c>
      <c r="W1014" s="8"/>
      <c r="X1014" s="6"/>
      <c r="Y1014" s="336"/>
      <c r="Z1014" s="6"/>
      <c r="AA1014" s="6"/>
      <c r="AB1014" s="6"/>
      <c r="AC1014" s="261" t="str">
        <f t="shared" si="233"/>
        <v/>
      </c>
      <c r="AD1014" s="28" t="str">
        <f t="shared" si="234"/>
        <v/>
      </c>
      <c r="AE1014" s="26" t="str">
        <f>UPPER(IF($U1014="","",IF(COUNTIF($AE$34:$AE1013,$U1014)&lt;1,$U1014,"")))</f>
        <v/>
      </c>
      <c r="AF1014" s="133" t="str">
        <f t="shared" si="235"/>
        <v/>
      </c>
      <c r="AG1014" s="6"/>
      <c r="AH1014" s="263" t="str">
        <f t="shared" si="236"/>
        <v/>
      </c>
      <c r="AI1014" s="262"/>
      <c r="AJ1014" s="260"/>
      <c r="AK1014" s="185"/>
      <c r="AN1014" s="228"/>
      <c r="AQ1014" s="132" t="str">
        <f t="shared" si="229"/>
        <v/>
      </c>
    </row>
    <row r="1015" spans="1:43">
      <c r="A1015" s="146"/>
      <c r="B1015" s="258" t="str">
        <f t="shared" si="231"/>
        <v/>
      </c>
      <c r="C1015" s="259"/>
      <c r="D1015" s="185">
        <v>981</v>
      </c>
      <c r="E1015" s="185" t="str">
        <f t="shared" si="232"/>
        <v/>
      </c>
      <c r="F1015" s="6"/>
      <c r="G1015" s="6"/>
      <c r="H1015" s="6"/>
      <c r="I1015" s="6"/>
      <c r="J1015" s="5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185" t="str">
        <f t="shared" si="230"/>
        <v/>
      </c>
      <c r="W1015" s="8"/>
      <c r="X1015" s="6"/>
      <c r="Y1015" s="336"/>
      <c r="Z1015" s="6"/>
      <c r="AA1015" s="6"/>
      <c r="AB1015" s="6"/>
      <c r="AC1015" s="261" t="str">
        <f t="shared" si="233"/>
        <v/>
      </c>
      <c r="AD1015" s="28" t="str">
        <f t="shared" si="234"/>
        <v/>
      </c>
      <c r="AE1015" s="26" t="str">
        <f>UPPER(IF($U1015="","",IF(COUNTIF($AE$34:$AE1014,$U1015)&lt;1,$U1015,"")))</f>
        <v/>
      </c>
      <c r="AF1015" s="133" t="str">
        <f t="shared" si="235"/>
        <v/>
      </c>
      <c r="AG1015" s="6"/>
      <c r="AH1015" s="263" t="str">
        <f t="shared" si="236"/>
        <v/>
      </c>
      <c r="AI1015" s="262"/>
      <c r="AJ1015" s="260"/>
      <c r="AK1015" s="185"/>
      <c r="AN1015" s="228"/>
      <c r="AQ1015" s="132" t="str">
        <f t="shared" si="229"/>
        <v/>
      </c>
    </row>
    <row r="1016" spans="1:43">
      <c r="A1016" s="146"/>
      <c r="B1016" s="258" t="str">
        <f t="shared" si="231"/>
        <v/>
      </c>
      <c r="C1016" s="259"/>
      <c r="D1016" s="185">
        <v>982</v>
      </c>
      <c r="E1016" s="185" t="str">
        <f t="shared" si="232"/>
        <v/>
      </c>
      <c r="F1016" s="6"/>
      <c r="G1016" s="6"/>
      <c r="H1016" s="6"/>
      <c r="I1016" s="6"/>
      <c r="J1016" s="5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185" t="str">
        <f t="shared" si="230"/>
        <v/>
      </c>
      <c r="W1016" s="8"/>
      <c r="X1016" s="6"/>
      <c r="Y1016" s="336"/>
      <c r="Z1016" s="6"/>
      <c r="AA1016" s="6"/>
      <c r="AB1016" s="6"/>
      <c r="AC1016" s="261" t="str">
        <f t="shared" si="233"/>
        <v/>
      </c>
      <c r="AD1016" s="28" t="str">
        <f t="shared" si="234"/>
        <v/>
      </c>
      <c r="AE1016" s="26" t="str">
        <f>UPPER(IF($U1016="","",IF(COUNTIF($AE$34:$AE1015,$U1016)&lt;1,$U1016,"")))</f>
        <v/>
      </c>
      <c r="AF1016" s="133" t="str">
        <f t="shared" si="235"/>
        <v/>
      </c>
      <c r="AG1016" s="6"/>
      <c r="AH1016" s="263" t="str">
        <f t="shared" si="236"/>
        <v/>
      </c>
      <c r="AI1016" s="262"/>
      <c r="AJ1016" s="260"/>
      <c r="AK1016" s="185"/>
      <c r="AN1016" s="228"/>
      <c r="AQ1016" s="132" t="str">
        <f t="shared" si="229"/>
        <v/>
      </c>
    </row>
    <row r="1017" spans="1:43">
      <c r="A1017" s="146"/>
      <c r="B1017" s="258" t="str">
        <f t="shared" si="231"/>
        <v/>
      </c>
      <c r="C1017" s="259"/>
      <c r="D1017" s="185">
        <v>983</v>
      </c>
      <c r="E1017" s="185" t="str">
        <f t="shared" si="232"/>
        <v/>
      </c>
      <c r="F1017" s="6"/>
      <c r="G1017" s="6"/>
      <c r="H1017" s="6"/>
      <c r="I1017" s="6"/>
      <c r="J1017" s="5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185" t="str">
        <f t="shared" si="230"/>
        <v/>
      </c>
      <c r="W1017" s="8"/>
      <c r="X1017" s="6"/>
      <c r="Y1017" s="336"/>
      <c r="Z1017" s="6"/>
      <c r="AA1017" s="6"/>
      <c r="AB1017" s="6"/>
      <c r="AC1017" s="261" t="str">
        <f t="shared" si="233"/>
        <v/>
      </c>
      <c r="AD1017" s="28" t="str">
        <f t="shared" si="234"/>
        <v/>
      </c>
      <c r="AE1017" s="26" t="str">
        <f>UPPER(IF($U1017="","",IF(COUNTIF($AE$34:$AE1016,$U1017)&lt;1,$U1017,"")))</f>
        <v/>
      </c>
      <c r="AF1017" s="133" t="str">
        <f t="shared" si="235"/>
        <v/>
      </c>
      <c r="AG1017" s="6"/>
      <c r="AH1017" s="263" t="str">
        <f t="shared" si="236"/>
        <v/>
      </c>
      <c r="AI1017" s="262"/>
      <c r="AJ1017" s="260"/>
      <c r="AK1017" s="185"/>
      <c r="AN1017" s="228"/>
      <c r="AQ1017" s="132" t="str">
        <f t="shared" si="229"/>
        <v/>
      </c>
    </row>
    <row r="1018" spans="1:43">
      <c r="A1018" s="146"/>
      <c r="B1018" s="258" t="str">
        <f t="shared" si="231"/>
        <v/>
      </c>
      <c r="C1018" s="259"/>
      <c r="D1018" s="185">
        <v>984</v>
      </c>
      <c r="E1018" s="185" t="str">
        <f t="shared" si="232"/>
        <v/>
      </c>
      <c r="F1018" s="6"/>
      <c r="G1018" s="6"/>
      <c r="H1018" s="6"/>
      <c r="I1018" s="6"/>
      <c r="J1018" s="5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185" t="str">
        <f t="shared" si="230"/>
        <v/>
      </c>
      <c r="W1018" s="8"/>
      <c r="X1018" s="6"/>
      <c r="Y1018" s="336"/>
      <c r="Z1018" s="6"/>
      <c r="AA1018" s="6"/>
      <c r="AB1018" s="6"/>
      <c r="AC1018" s="261" t="str">
        <f t="shared" si="233"/>
        <v/>
      </c>
      <c r="AD1018" s="28" t="str">
        <f t="shared" si="234"/>
        <v/>
      </c>
      <c r="AE1018" s="26" t="str">
        <f>UPPER(IF($U1018="","",IF(COUNTIF($AE$34:$AE1017,$U1018)&lt;1,$U1018,"")))</f>
        <v/>
      </c>
      <c r="AF1018" s="133" t="str">
        <f t="shared" si="235"/>
        <v/>
      </c>
      <c r="AG1018" s="6"/>
      <c r="AH1018" s="263" t="str">
        <f t="shared" si="236"/>
        <v/>
      </c>
      <c r="AI1018" s="262"/>
      <c r="AJ1018" s="260"/>
      <c r="AK1018" s="185"/>
      <c r="AN1018" s="228"/>
      <c r="AQ1018" s="132" t="str">
        <f t="shared" si="229"/>
        <v/>
      </c>
    </row>
    <row r="1019" spans="1:43">
      <c r="A1019" s="146"/>
      <c r="B1019" s="258" t="str">
        <f t="shared" si="231"/>
        <v/>
      </c>
      <c r="C1019" s="259"/>
      <c r="D1019" s="185">
        <v>985</v>
      </c>
      <c r="E1019" s="185" t="str">
        <f t="shared" si="232"/>
        <v/>
      </c>
      <c r="F1019" s="6"/>
      <c r="G1019" s="6"/>
      <c r="H1019" s="6"/>
      <c r="I1019" s="6"/>
      <c r="J1019" s="5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185" t="str">
        <f t="shared" si="230"/>
        <v/>
      </c>
      <c r="W1019" s="8"/>
      <c r="X1019" s="6"/>
      <c r="Y1019" s="336"/>
      <c r="Z1019" s="6"/>
      <c r="AA1019" s="6"/>
      <c r="AB1019" s="6"/>
      <c r="AC1019" s="261" t="str">
        <f t="shared" si="233"/>
        <v/>
      </c>
      <c r="AD1019" s="28" t="str">
        <f t="shared" si="234"/>
        <v/>
      </c>
      <c r="AE1019" s="26" t="str">
        <f>UPPER(IF($U1019="","",IF(COUNTIF($AE$34:$AE1018,$U1019)&lt;1,$U1019,"")))</f>
        <v/>
      </c>
      <c r="AF1019" s="133" t="str">
        <f t="shared" si="235"/>
        <v/>
      </c>
      <c r="AG1019" s="6"/>
      <c r="AH1019" s="263" t="str">
        <f t="shared" si="236"/>
        <v/>
      </c>
      <c r="AI1019" s="262"/>
      <c r="AJ1019" s="260"/>
      <c r="AK1019" s="185"/>
      <c r="AN1019" s="228"/>
      <c r="AQ1019" s="132" t="str">
        <f t="shared" ref="AQ1019:AQ1034" si="237">AE1019</f>
        <v/>
      </c>
    </row>
    <row r="1020" spans="1:43">
      <c r="A1020" s="146"/>
      <c r="B1020" s="258" t="str">
        <f t="shared" si="231"/>
        <v/>
      </c>
      <c r="C1020" s="259"/>
      <c r="D1020" s="185">
        <v>986</v>
      </c>
      <c r="E1020" s="185" t="str">
        <f t="shared" si="232"/>
        <v/>
      </c>
      <c r="F1020" s="6"/>
      <c r="G1020" s="6"/>
      <c r="H1020" s="6"/>
      <c r="I1020" s="6"/>
      <c r="J1020" s="5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185" t="str">
        <f t="shared" si="230"/>
        <v/>
      </c>
      <c r="W1020" s="8"/>
      <c r="X1020" s="6"/>
      <c r="Y1020" s="336"/>
      <c r="Z1020" s="6"/>
      <c r="AA1020" s="6"/>
      <c r="AB1020" s="6"/>
      <c r="AC1020" s="261" t="str">
        <f t="shared" si="233"/>
        <v/>
      </c>
      <c r="AD1020" s="28" t="str">
        <f t="shared" si="234"/>
        <v/>
      </c>
      <c r="AE1020" s="26" t="str">
        <f>UPPER(IF($U1020="","",IF(COUNTIF($AE$34:$AE1019,$U1020)&lt;1,$U1020,"")))</f>
        <v/>
      </c>
      <c r="AF1020" s="133" t="str">
        <f t="shared" si="235"/>
        <v/>
      </c>
      <c r="AG1020" s="6"/>
      <c r="AH1020" s="263" t="str">
        <f t="shared" si="236"/>
        <v/>
      </c>
      <c r="AI1020" s="262"/>
      <c r="AJ1020" s="260"/>
      <c r="AK1020" s="185"/>
      <c r="AN1020" s="228"/>
      <c r="AQ1020" s="132" t="str">
        <f t="shared" si="237"/>
        <v/>
      </c>
    </row>
    <row r="1021" spans="1:43">
      <c r="A1021" s="146"/>
      <c r="B1021" s="258" t="str">
        <f t="shared" si="231"/>
        <v/>
      </c>
      <c r="C1021" s="259"/>
      <c r="D1021" s="185">
        <v>987</v>
      </c>
      <c r="E1021" s="185" t="str">
        <f t="shared" si="232"/>
        <v/>
      </c>
      <c r="F1021" s="6"/>
      <c r="G1021" s="6"/>
      <c r="H1021" s="6"/>
      <c r="I1021" s="6"/>
      <c r="J1021" s="5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185" t="str">
        <f t="shared" si="230"/>
        <v/>
      </c>
      <c r="W1021" s="8"/>
      <c r="X1021" s="6"/>
      <c r="Y1021" s="336"/>
      <c r="Z1021" s="6"/>
      <c r="AA1021" s="6"/>
      <c r="AB1021" s="6"/>
      <c r="AC1021" s="261" t="str">
        <f t="shared" si="233"/>
        <v/>
      </c>
      <c r="AD1021" s="28" t="str">
        <f t="shared" si="234"/>
        <v/>
      </c>
      <c r="AE1021" s="26" t="str">
        <f>UPPER(IF($U1021="","",IF(COUNTIF($AE$34:$AE1020,$U1021)&lt;1,$U1021,"")))</f>
        <v/>
      </c>
      <c r="AF1021" s="133" t="str">
        <f t="shared" si="235"/>
        <v/>
      </c>
      <c r="AG1021" s="6"/>
      <c r="AH1021" s="263" t="str">
        <f t="shared" si="236"/>
        <v/>
      </c>
      <c r="AI1021" s="262"/>
      <c r="AJ1021" s="260"/>
      <c r="AK1021" s="185"/>
      <c r="AN1021" s="228"/>
      <c r="AQ1021" s="132" t="str">
        <f t="shared" si="237"/>
        <v/>
      </c>
    </row>
    <row r="1022" spans="1:43">
      <c r="A1022" s="146"/>
      <c r="B1022" s="258" t="str">
        <f t="shared" si="231"/>
        <v/>
      </c>
      <c r="C1022" s="259"/>
      <c r="D1022" s="185">
        <v>988</v>
      </c>
      <c r="E1022" s="185" t="str">
        <f t="shared" si="232"/>
        <v/>
      </c>
      <c r="F1022" s="6"/>
      <c r="G1022" s="6"/>
      <c r="H1022" s="6"/>
      <c r="I1022" s="6"/>
      <c r="J1022" s="5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185" t="str">
        <f t="shared" si="230"/>
        <v/>
      </c>
      <c r="W1022" s="8"/>
      <c r="X1022" s="6"/>
      <c r="Y1022" s="336"/>
      <c r="Z1022" s="6"/>
      <c r="AA1022" s="6"/>
      <c r="AB1022" s="6"/>
      <c r="AC1022" s="261" t="str">
        <f t="shared" si="233"/>
        <v/>
      </c>
      <c r="AD1022" s="28" t="str">
        <f t="shared" si="234"/>
        <v/>
      </c>
      <c r="AE1022" s="26" t="str">
        <f>UPPER(IF($U1022="","",IF(COUNTIF($AE$34:$AE1021,$U1022)&lt;1,$U1022,"")))</f>
        <v/>
      </c>
      <c r="AF1022" s="133" t="str">
        <f t="shared" si="235"/>
        <v/>
      </c>
      <c r="AG1022" s="6"/>
      <c r="AH1022" s="263" t="str">
        <f t="shared" si="236"/>
        <v/>
      </c>
      <c r="AI1022" s="262"/>
      <c r="AJ1022" s="260"/>
      <c r="AK1022" s="185"/>
      <c r="AN1022" s="228"/>
      <c r="AQ1022" s="132" t="str">
        <f t="shared" si="237"/>
        <v/>
      </c>
    </row>
    <row r="1023" spans="1:43">
      <c r="A1023" s="146"/>
      <c r="B1023" s="258" t="str">
        <f t="shared" si="231"/>
        <v/>
      </c>
      <c r="C1023" s="259"/>
      <c r="D1023" s="185">
        <v>989</v>
      </c>
      <c r="E1023" s="185" t="str">
        <f t="shared" si="232"/>
        <v/>
      </c>
      <c r="F1023" s="6"/>
      <c r="G1023" s="6"/>
      <c r="H1023" s="6"/>
      <c r="I1023" s="6"/>
      <c r="J1023" s="5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185" t="str">
        <f t="shared" si="230"/>
        <v/>
      </c>
      <c r="W1023" s="8"/>
      <c r="X1023" s="6"/>
      <c r="Y1023" s="336"/>
      <c r="Z1023" s="6"/>
      <c r="AA1023" s="6"/>
      <c r="AB1023" s="6"/>
      <c r="AC1023" s="261" t="str">
        <f t="shared" si="233"/>
        <v/>
      </c>
      <c r="AD1023" s="28" t="str">
        <f t="shared" si="234"/>
        <v/>
      </c>
      <c r="AE1023" s="26" t="str">
        <f>UPPER(IF($U1023="","",IF(COUNTIF($AE$34:$AE1022,$U1023)&lt;1,$U1023,"")))</f>
        <v/>
      </c>
      <c r="AF1023" s="133" t="str">
        <f t="shared" si="235"/>
        <v/>
      </c>
      <c r="AG1023" s="6"/>
      <c r="AH1023" s="263" t="str">
        <f t="shared" si="236"/>
        <v/>
      </c>
      <c r="AI1023" s="262"/>
      <c r="AJ1023" s="260"/>
      <c r="AK1023" s="185"/>
      <c r="AN1023" s="228"/>
      <c r="AQ1023" s="132" t="str">
        <f t="shared" si="237"/>
        <v/>
      </c>
    </row>
    <row r="1024" spans="1:43">
      <c r="A1024" s="146"/>
      <c r="B1024" s="258" t="str">
        <f t="shared" si="231"/>
        <v/>
      </c>
      <c r="C1024" s="259"/>
      <c r="D1024" s="185">
        <v>990</v>
      </c>
      <c r="E1024" s="185" t="str">
        <f t="shared" si="232"/>
        <v/>
      </c>
      <c r="F1024" s="6"/>
      <c r="G1024" s="6"/>
      <c r="H1024" s="6"/>
      <c r="I1024" s="6"/>
      <c r="J1024" s="5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185" t="str">
        <f t="shared" si="230"/>
        <v/>
      </c>
      <c r="W1024" s="8"/>
      <c r="X1024" s="6"/>
      <c r="Y1024" s="336"/>
      <c r="Z1024" s="6"/>
      <c r="AA1024" s="6"/>
      <c r="AB1024" s="6"/>
      <c r="AC1024" s="261" t="str">
        <f t="shared" si="233"/>
        <v/>
      </c>
      <c r="AD1024" s="28" t="str">
        <f t="shared" si="234"/>
        <v/>
      </c>
      <c r="AE1024" s="26" t="str">
        <f>UPPER(IF($U1024="","",IF(COUNTIF($AE$34:$AE1023,$U1024)&lt;1,$U1024,"")))</f>
        <v/>
      </c>
      <c r="AF1024" s="133" t="str">
        <f t="shared" si="235"/>
        <v/>
      </c>
      <c r="AG1024" s="6"/>
      <c r="AH1024" s="263" t="str">
        <f t="shared" si="236"/>
        <v/>
      </c>
      <c r="AI1024" s="262"/>
      <c r="AJ1024" s="260"/>
      <c r="AK1024" s="185"/>
      <c r="AN1024" s="228"/>
      <c r="AQ1024" s="132" t="str">
        <f t="shared" si="237"/>
        <v/>
      </c>
    </row>
    <row r="1025" spans="1:46">
      <c r="A1025" s="146"/>
      <c r="B1025" s="258" t="str">
        <f t="shared" si="231"/>
        <v/>
      </c>
      <c r="C1025" s="259"/>
      <c r="D1025" s="185">
        <v>991</v>
      </c>
      <c r="E1025" s="185" t="str">
        <f t="shared" si="232"/>
        <v/>
      </c>
      <c r="F1025" s="6"/>
      <c r="G1025" s="6"/>
      <c r="H1025" s="6"/>
      <c r="I1025" s="6"/>
      <c r="J1025" s="5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185" t="str">
        <f t="shared" si="230"/>
        <v/>
      </c>
      <c r="W1025" s="8"/>
      <c r="X1025" s="6"/>
      <c r="Y1025" s="336"/>
      <c r="Z1025" s="6"/>
      <c r="AA1025" s="6"/>
      <c r="AB1025" s="6"/>
      <c r="AC1025" s="261" t="str">
        <f t="shared" si="233"/>
        <v/>
      </c>
      <c r="AD1025" s="28" t="str">
        <f t="shared" si="234"/>
        <v/>
      </c>
      <c r="AE1025" s="26" t="str">
        <f>UPPER(IF($U1025="","",IF(COUNTIF($AE$34:$AE1024,$U1025)&lt;1,$U1025,"")))</f>
        <v/>
      </c>
      <c r="AF1025" s="133" t="str">
        <f t="shared" si="235"/>
        <v/>
      </c>
      <c r="AG1025" s="6"/>
      <c r="AH1025" s="263" t="str">
        <f t="shared" si="236"/>
        <v/>
      </c>
      <c r="AI1025" s="262"/>
      <c r="AJ1025" s="260"/>
      <c r="AK1025" s="185"/>
      <c r="AN1025" s="228"/>
      <c r="AQ1025" s="132" t="str">
        <f t="shared" si="237"/>
        <v/>
      </c>
    </row>
    <row r="1026" spans="1:46">
      <c r="A1026" s="146"/>
      <c r="B1026" s="258" t="str">
        <f t="shared" si="231"/>
        <v/>
      </c>
      <c r="C1026" s="259"/>
      <c r="D1026" s="185">
        <v>992</v>
      </c>
      <c r="E1026" s="185" t="str">
        <f t="shared" si="232"/>
        <v/>
      </c>
      <c r="F1026" s="6"/>
      <c r="G1026" s="6"/>
      <c r="H1026" s="6"/>
      <c r="I1026" s="6"/>
      <c r="J1026" s="5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185" t="str">
        <f t="shared" si="230"/>
        <v/>
      </c>
      <c r="W1026" s="8"/>
      <c r="X1026" s="6"/>
      <c r="Y1026" s="336"/>
      <c r="Z1026" s="6"/>
      <c r="AA1026" s="6"/>
      <c r="AB1026" s="6"/>
      <c r="AC1026" s="261" t="str">
        <f t="shared" si="233"/>
        <v/>
      </c>
      <c r="AD1026" s="28" t="str">
        <f t="shared" si="234"/>
        <v/>
      </c>
      <c r="AE1026" s="26" t="str">
        <f>UPPER(IF($U1026="","",IF(COUNTIF($AE$34:$AE1025,$U1026)&lt;1,$U1026,"")))</f>
        <v/>
      </c>
      <c r="AF1026" s="133" t="str">
        <f t="shared" si="235"/>
        <v/>
      </c>
      <c r="AG1026" s="6"/>
      <c r="AH1026" s="263" t="str">
        <f t="shared" si="236"/>
        <v/>
      </c>
      <c r="AI1026" s="262"/>
      <c r="AJ1026" s="260"/>
      <c r="AK1026" s="185"/>
      <c r="AN1026" s="228"/>
      <c r="AQ1026" s="132" t="str">
        <f t="shared" si="237"/>
        <v/>
      </c>
    </row>
    <row r="1027" spans="1:46">
      <c r="A1027" s="146"/>
      <c r="B1027" s="258" t="str">
        <f t="shared" si="231"/>
        <v/>
      </c>
      <c r="C1027" s="259"/>
      <c r="D1027" s="185">
        <v>993</v>
      </c>
      <c r="E1027" s="185" t="str">
        <f t="shared" si="232"/>
        <v/>
      </c>
      <c r="F1027" s="6"/>
      <c r="G1027" s="6"/>
      <c r="H1027" s="6"/>
      <c r="I1027" s="6"/>
      <c r="J1027" s="5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185" t="str">
        <f t="shared" si="230"/>
        <v/>
      </c>
      <c r="W1027" s="8"/>
      <c r="X1027" s="6"/>
      <c r="Y1027" s="336"/>
      <c r="Z1027" s="6"/>
      <c r="AA1027" s="6"/>
      <c r="AB1027" s="6"/>
      <c r="AC1027" s="261" t="str">
        <f t="shared" si="233"/>
        <v/>
      </c>
      <c r="AD1027" s="28" t="str">
        <f t="shared" si="234"/>
        <v/>
      </c>
      <c r="AE1027" s="26" t="str">
        <f>UPPER(IF($U1027="","",IF(COUNTIF($AE$34:$AE1026,$U1027)&lt;1,$U1027,"")))</f>
        <v/>
      </c>
      <c r="AF1027" s="133" t="str">
        <f t="shared" si="235"/>
        <v/>
      </c>
      <c r="AG1027" s="6"/>
      <c r="AH1027" s="263" t="str">
        <f t="shared" si="236"/>
        <v/>
      </c>
      <c r="AI1027" s="262"/>
      <c r="AJ1027" s="260"/>
      <c r="AK1027" s="185"/>
      <c r="AN1027" s="228"/>
      <c r="AQ1027" s="132" t="str">
        <f t="shared" si="237"/>
        <v/>
      </c>
    </row>
    <row r="1028" spans="1:46">
      <c r="A1028" s="146"/>
      <c r="B1028" s="258" t="str">
        <f t="shared" si="231"/>
        <v/>
      </c>
      <c r="C1028" s="259"/>
      <c r="D1028" s="185">
        <v>994</v>
      </c>
      <c r="E1028" s="185" t="str">
        <f t="shared" si="232"/>
        <v/>
      </c>
      <c r="F1028" s="6"/>
      <c r="G1028" s="6"/>
      <c r="H1028" s="6"/>
      <c r="I1028" s="6"/>
      <c r="J1028" s="5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185" t="str">
        <f t="shared" si="230"/>
        <v/>
      </c>
      <c r="W1028" s="8"/>
      <c r="X1028" s="6"/>
      <c r="Y1028" s="336"/>
      <c r="Z1028" s="6"/>
      <c r="AA1028" s="6"/>
      <c r="AB1028" s="6"/>
      <c r="AC1028" s="261" t="str">
        <f t="shared" si="233"/>
        <v/>
      </c>
      <c r="AD1028" s="28" t="str">
        <f t="shared" si="234"/>
        <v/>
      </c>
      <c r="AE1028" s="26" t="str">
        <f>UPPER(IF($U1028="","",IF(COUNTIF($AE$34:$AE1027,$U1028)&lt;1,$U1028,"")))</f>
        <v/>
      </c>
      <c r="AF1028" s="133" t="str">
        <f t="shared" si="235"/>
        <v/>
      </c>
      <c r="AG1028" s="6"/>
      <c r="AH1028" s="263" t="str">
        <f t="shared" si="236"/>
        <v/>
      </c>
      <c r="AI1028" s="262"/>
      <c r="AJ1028" s="260"/>
      <c r="AK1028" s="185"/>
      <c r="AN1028" s="228"/>
      <c r="AQ1028" s="132" t="str">
        <f t="shared" si="237"/>
        <v/>
      </c>
    </row>
    <row r="1029" spans="1:46">
      <c r="A1029" s="146"/>
      <c r="B1029" s="258" t="str">
        <f t="shared" si="231"/>
        <v/>
      </c>
      <c r="C1029" s="259"/>
      <c r="D1029" s="185">
        <v>995</v>
      </c>
      <c r="E1029" s="185" t="str">
        <f t="shared" si="232"/>
        <v/>
      </c>
      <c r="F1029" s="6"/>
      <c r="G1029" s="6"/>
      <c r="H1029" s="6"/>
      <c r="I1029" s="6"/>
      <c r="J1029" s="5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185" t="str">
        <f t="shared" si="230"/>
        <v/>
      </c>
      <c r="W1029" s="8"/>
      <c r="X1029" s="6"/>
      <c r="Y1029" s="336"/>
      <c r="Z1029" s="6"/>
      <c r="AA1029" s="6"/>
      <c r="AB1029" s="6"/>
      <c r="AC1029" s="261" t="str">
        <f t="shared" si="233"/>
        <v/>
      </c>
      <c r="AD1029" s="28" t="str">
        <f t="shared" si="234"/>
        <v/>
      </c>
      <c r="AE1029" s="26" t="str">
        <f>UPPER(IF($U1029="","",IF(COUNTIF($AE$34:$AE1028,$U1029)&lt;1,$U1029,"")))</f>
        <v/>
      </c>
      <c r="AF1029" s="133" t="str">
        <f t="shared" si="235"/>
        <v/>
      </c>
      <c r="AG1029" s="6"/>
      <c r="AH1029" s="263" t="str">
        <f t="shared" si="236"/>
        <v/>
      </c>
      <c r="AI1029" s="262"/>
      <c r="AJ1029" s="260"/>
      <c r="AK1029" s="185"/>
      <c r="AN1029" s="228"/>
      <c r="AQ1029" s="132" t="str">
        <f t="shared" si="237"/>
        <v/>
      </c>
    </row>
    <row r="1030" spans="1:46">
      <c r="A1030" s="146"/>
      <c r="B1030" s="258" t="str">
        <f t="shared" si="231"/>
        <v/>
      </c>
      <c r="C1030" s="259"/>
      <c r="D1030" s="185">
        <v>996</v>
      </c>
      <c r="E1030" s="185" t="str">
        <f t="shared" si="232"/>
        <v/>
      </c>
      <c r="F1030" s="6"/>
      <c r="G1030" s="6"/>
      <c r="H1030" s="6"/>
      <c r="I1030" s="6"/>
      <c r="J1030" s="5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185" t="str">
        <f t="shared" si="230"/>
        <v/>
      </c>
      <c r="W1030" s="8"/>
      <c r="X1030" s="6"/>
      <c r="Y1030" s="336"/>
      <c r="Z1030" s="6"/>
      <c r="AA1030" s="6"/>
      <c r="AB1030" s="6"/>
      <c r="AC1030" s="261" t="str">
        <f t="shared" si="233"/>
        <v/>
      </c>
      <c r="AD1030" s="28" t="str">
        <f t="shared" si="234"/>
        <v/>
      </c>
      <c r="AE1030" s="26" t="str">
        <f>UPPER(IF($U1030="","",IF(COUNTIF($AE$34:$AE1029,$U1030)&lt;1,$U1030,"")))</f>
        <v/>
      </c>
      <c r="AF1030" s="133" t="str">
        <f t="shared" si="235"/>
        <v/>
      </c>
      <c r="AG1030" s="6"/>
      <c r="AH1030" s="263" t="str">
        <f t="shared" si="236"/>
        <v/>
      </c>
      <c r="AI1030" s="262"/>
      <c r="AJ1030" s="260"/>
      <c r="AK1030" s="185"/>
      <c r="AN1030" s="228"/>
      <c r="AQ1030" s="132" t="str">
        <f t="shared" si="237"/>
        <v/>
      </c>
    </row>
    <row r="1031" spans="1:46">
      <c r="A1031" s="146"/>
      <c r="B1031" s="258" t="str">
        <f t="shared" si="231"/>
        <v/>
      </c>
      <c r="C1031" s="259"/>
      <c r="D1031" s="185">
        <v>997</v>
      </c>
      <c r="E1031" s="185" t="str">
        <f t="shared" si="232"/>
        <v/>
      </c>
      <c r="F1031" s="6"/>
      <c r="G1031" s="6"/>
      <c r="H1031" s="6"/>
      <c r="I1031" s="6"/>
      <c r="J1031" s="5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185" t="str">
        <f t="shared" si="230"/>
        <v/>
      </c>
      <c r="W1031" s="8"/>
      <c r="X1031" s="6"/>
      <c r="Y1031" s="336"/>
      <c r="Z1031" s="6"/>
      <c r="AA1031" s="6"/>
      <c r="AB1031" s="6"/>
      <c r="AC1031" s="261" t="str">
        <f t="shared" si="233"/>
        <v/>
      </c>
      <c r="AD1031" s="28" t="str">
        <f t="shared" si="234"/>
        <v/>
      </c>
      <c r="AE1031" s="26" t="str">
        <f>UPPER(IF($U1031="","",IF(COUNTIF($AE$34:$AE1030,$U1031)&lt;1,$U1031,"")))</f>
        <v/>
      </c>
      <c r="AF1031" s="133" t="str">
        <f t="shared" si="235"/>
        <v/>
      </c>
      <c r="AG1031" s="6"/>
      <c r="AH1031" s="263" t="str">
        <f t="shared" si="236"/>
        <v/>
      </c>
      <c r="AI1031" s="262"/>
      <c r="AJ1031" s="260"/>
      <c r="AK1031" s="185"/>
      <c r="AN1031" s="228"/>
      <c r="AQ1031" s="132" t="str">
        <f t="shared" si="237"/>
        <v/>
      </c>
    </row>
    <row r="1032" spans="1:46">
      <c r="A1032" s="146"/>
      <c r="B1032" s="258" t="str">
        <f t="shared" si="231"/>
        <v/>
      </c>
      <c r="C1032" s="259"/>
      <c r="D1032" s="185">
        <v>998</v>
      </c>
      <c r="E1032" s="185" t="str">
        <f t="shared" si="232"/>
        <v/>
      </c>
      <c r="F1032" s="6"/>
      <c r="G1032" s="6"/>
      <c r="H1032" s="6"/>
      <c r="I1032" s="6"/>
      <c r="J1032" s="5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185" t="str">
        <f t="shared" si="230"/>
        <v/>
      </c>
      <c r="W1032" s="8"/>
      <c r="X1032" s="6"/>
      <c r="Y1032" s="336"/>
      <c r="Z1032" s="6"/>
      <c r="AA1032" s="6"/>
      <c r="AB1032" s="6"/>
      <c r="AC1032" s="261" t="str">
        <f t="shared" si="233"/>
        <v/>
      </c>
      <c r="AD1032" s="28" t="str">
        <f t="shared" si="234"/>
        <v/>
      </c>
      <c r="AE1032" s="26" t="str">
        <f>UPPER(IF($U1032="","",IF(COUNTIF($AE$34:$AE1031,$U1032)&lt;1,$U1032,"")))</f>
        <v/>
      </c>
      <c r="AF1032" s="133" t="str">
        <f t="shared" si="235"/>
        <v/>
      </c>
      <c r="AG1032" s="6"/>
      <c r="AH1032" s="263" t="str">
        <f t="shared" si="236"/>
        <v/>
      </c>
      <c r="AI1032" s="262"/>
      <c r="AJ1032" s="260"/>
      <c r="AK1032" s="185"/>
      <c r="AN1032" s="228"/>
      <c r="AQ1032" s="132" t="str">
        <f t="shared" si="237"/>
        <v/>
      </c>
    </row>
    <row r="1033" spans="1:46">
      <c r="A1033" s="146"/>
      <c r="B1033" s="258" t="str">
        <f t="shared" si="231"/>
        <v/>
      </c>
      <c r="C1033" s="259"/>
      <c r="D1033" s="185">
        <v>999</v>
      </c>
      <c r="E1033" s="185" t="str">
        <f t="shared" si="232"/>
        <v/>
      </c>
      <c r="F1033" s="6"/>
      <c r="G1033" s="6"/>
      <c r="H1033" s="6"/>
      <c r="I1033" s="6"/>
      <c r="J1033" s="5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185" t="str">
        <f t="shared" si="230"/>
        <v/>
      </c>
      <c r="W1033" s="8"/>
      <c r="X1033" s="6"/>
      <c r="Y1033" s="336"/>
      <c r="Z1033" s="6"/>
      <c r="AA1033" s="6"/>
      <c r="AB1033" s="6"/>
      <c r="AC1033" s="261" t="str">
        <f t="shared" si="233"/>
        <v/>
      </c>
      <c r="AD1033" s="28" t="str">
        <f t="shared" si="234"/>
        <v/>
      </c>
      <c r="AE1033" s="26" t="str">
        <f>UPPER(IF($U1033="","",IF(COUNTIF($AE$34:$AE1032,$U1033)&lt;1,$U1033,"")))</f>
        <v/>
      </c>
      <c r="AF1033" s="133" t="str">
        <f t="shared" si="235"/>
        <v/>
      </c>
      <c r="AG1033" s="6"/>
      <c r="AH1033" s="263" t="str">
        <f t="shared" si="236"/>
        <v/>
      </c>
      <c r="AI1033" s="262"/>
      <c r="AJ1033" s="260"/>
      <c r="AK1033" s="185"/>
      <c r="AN1033" s="228"/>
      <c r="AQ1033" s="132" t="str">
        <f t="shared" si="237"/>
        <v/>
      </c>
    </row>
    <row r="1034" spans="1:46">
      <c r="A1034" s="146"/>
      <c r="B1034" s="258" t="str">
        <f t="shared" si="231"/>
        <v/>
      </c>
      <c r="C1034" s="259"/>
      <c r="D1034" s="185">
        <v>1000</v>
      </c>
      <c r="E1034" s="185" t="str">
        <f t="shared" si="232"/>
        <v/>
      </c>
      <c r="F1034" s="6"/>
      <c r="G1034" s="6"/>
      <c r="H1034" s="6"/>
      <c r="I1034" s="6"/>
      <c r="J1034" s="5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185" t="str">
        <f t="shared" si="230"/>
        <v/>
      </c>
      <c r="W1034" s="8"/>
      <c r="X1034" s="6"/>
      <c r="Y1034" s="336"/>
      <c r="Z1034" s="6"/>
      <c r="AA1034" s="6"/>
      <c r="AB1034" s="6"/>
      <c r="AC1034" s="261" t="str">
        <f t="shared" si="233"/>
        <v/>
      </c>
      <c r="AD1034" s="28" t="str">
        <f t="shared" si="234"/>
        <v/>
      </c>
      <c r="AE1034" s="26" t="str">
        <f>UPPER(IF($U1034="","",IF(COUNTIF($AE$34:$AE1033,$U1034)&lt;1,$U1034,"")))</f>
        <v/>
      </c>
      <c r="AF1034" s="133" t="str">
        <f t="shared" si="235"/>
        <v/>
      </c>
      <c r="AG1034" s="6"/>
      <c r="AH1034" s="263" t="str">
        <f t="shared" si="236"/>
        <v/>
      </c>
      <c r="AI1034" s="262"/>
      <c r="AJ1034" s="260"/>
      <c r="AK1034" s="185"/>
      <c r="AN1034" s="228"/>
      <c r="AQ1034" s="132" t="str">
        <f t="shared" si="237"/>
        <v/>
      </c>
    </row>
    <row r="1035" spans="1:46">
      <c r="A1035" s="185"/>
      <c r="B1035" s="258"/>
      <c r="C1035" s="258"/>
      <c r="D1035" s="185"/>
      <c r="E1035" s="185"/>
      <c r="F1035" s="185"/>
      <c r="G1035" s="185"/>
      <c r="H1035" s="185"/>
      <c r="I1035" s="185"/>
      <c r="J1035" s="125"/>
      <c r="K1035" s="185"/>
      <c r="L1035" s="185"/>
      <c r="M1035" s="185"/>
      <c r="N1035" s="185"/>
      <c r="O1035" s="185"/>
      <c r="P1035" s="185"/>
      <c r="Q1035" s="185"/>
      <c r="R1035" s="185"/>
      <c r="S1035" s="185"/>
      <c r="T1035" s="185"/>
      <c r="U1035" s="185"/>
      <c r="V1035" s="185"/>
      <c r="W1035" s="264"/>
      <c r="X1035" s="185"/>
      <c r="Y1035" s="337"/>
      <c r="Z1035" s="185"/>
      <c r="AA1035" s="185"/>
      <c r="AB1035" s="185"/>
      <c r="AC1035" s="261"/>
      <c r="AD1035" s="14"/>
      <c r="AE1035" s="26"/>
      <c r="AF1035" s="133"/>
      <c r="AG1035" s="185"/>
      <c r="AH1035" s="263"/>
      <c r="AI1035" s="262"/>
      <c r="AJ1035" s="185"/>
      <c r="AK1035" s="185"/>
      <c r="AL1035" s="258"/>
      <c r="AM1035" s="125"/>
      <c r="AN1035" s="125"/>
      <c r="AO1035" s="125"/>
      <c r="AP1035" s="125"/>
      <c r="AQ1035" s="132"/>
      <c r="AR1035" s="146"/>
      <c r="AS1035" s="146"/>
      <c r="AT1035" s="146"/>
    </row>
  </sheetData>
  <sheetProtection algorithmName="SHA-512" hashValue="v/9J6F8bNnc+NvaXHlcwXNsIbM3ued3EqOkJI6MjK2E9MPB3DozpLcCs6HAWX390VGQxXmi83Uhgqrb64EzUDQ==" saltValue="oSKO9jiqXYFrMj5GIvAJQQ==" spinCount="100000" sheet="1" objects="1" scenarios="1" selectLockedCells="1"/>
  <autoFilter ref="A34:AT1035" xr:uid="{B3F2330B-7C23-E14E-B5C0-277B93B09F93}">
    <sortState xmlns:xlrd2="http://schemas.microsoft.com/office/spreadsheetml/2017/richdata2" ref="A35:AT1035">
      <sortCondition ref="D34:D1035"/>
    </sortState>
  </autoFilter>
  <phoneticPr fontId="8" type="noConversion"/>
  <conditionalFormatting sqref="F35:G1035">
    <cfRule type="duplicateValues" dxfId="16" priority="27"/>
  </conditionalFormatting>
  <conditionalFormatting sqref="F35:G1035">
    <cfRule type="duplicateValues" dxfId="15" priority="26"/>
  </conditionalFormatting>
  <conditionalFormatting sqref="K24:T24">
    <cfRule type="expression" dxfId="14" priority="1607">
      <formula>K$24=K$30</formula>
    </cfRule>
  </conditionalFormatting>
  <conditionalFormatting sqref="AQ635:AQ1035 AL35:AQ634">
    <cfRule type="expression" dxfId="13" priority="25">
      <formula>MOD(ROW(),2)=0</formula>
    </cfRule>
  </conditionalFormatting>
  <conditionalFormatting sqref="B35:B1034">
    <cfRule type="duplicateValues" dxfId="12" priority="23"/>
    <cfRule type="expression" dxfId="11" priority="2">
      <formula>$C35=""</formula>
    </cfRule>
  </conditionalFormatting>
  <conditionalFormatting sqref="AR35:AT634">
    <cfRule type="expression" dxfId="10" priority="22">
      <formula>MOD(ROW(),2)=0</formula>
    </cfRule>
  </conditionalFormatting>
  <conditionalFormatting sqref="K35:L1035">
    <cfRule type="expression" dxfId="9" priority="13" stopIfTrue="1">
      <formula>OR($I35:$J35="",$I35&gt;$D$9,$I35&lt;$D$4)</formula>
    </cfRule>
  </conditionalFormatting>
  <conditionalFormatting sqref="M35:M1035">
    <cfRule type="expression" dxfId="8" priority="10" stopIfTrue="1">
      <formula>OR($I35:$J35="",$I35&gt;$D$6,$I35&lt;$D$4)</formula>
    </cfRule>
  </conditionalFormatting>
  <conditionalFormatting sqref="N35:N1035">
    <cfRule type="expression" dxfId="7" priority="9">
      <formula>OR($I35:$J35="",$I35&gt;$D$4,$I35&lt;$D$4)</formula>
    </cfRule>
  </conditionalFormatting>
  <conditionalFormatting sqref="O35:P1035">
    <cfRule type="expression" dxfId="6" priority="8" stopIfTrue="1">
      <formula>OR($I35:$J35="",$I35&gt;$D$6,$I35&lt;$D$4)</formula>
    </cfRule>
  </conditionalFormatting>
  <conditionalFormatting sqref="Q35:Q1035">
    <cfRule type="expression" dxfId="5" priority="7" stopIfTrue="1">
      <formula>OR($I35:$J35="",AND($I35&lt;$D$7,$I35&gt;$D9))</formula>
    </cfRule>
  </conditionalFormatting>
  <conditionalFormatting sqref="R35:R1035">
    <cfRule type="expression" dxfId="4" priority="6">
      <formula>OR($I35:$J35="",$I35&gt;$D$4,$I35&lt;$D$4)</formula>
    </cfRule>
  </conditionalFormatting>
  <conditionalFormatting sqref="S35:S1035">
    <cfRule type="expression" dxfId="3" priority="5" stopIfTrue="1">
      <formula>OR($I35:$J35="",$I35&gt;$D$9,$I35&lt;$D$4)</formula>
    </cfRule>
  </conditionalFormatting>
  <conditionalFormatting sqref="T325:U1034 T35:U323">
    <cfRule type="expression" dxfId="2" priority="4">
      <formula>OR($I35:$J35="",$I35&gt;$D$6,$I35&lt;$D$4)</formula>
    </cfRule>
  </conditionalFormatting>
  <conditionalFormatting sqref="J35:J1034">
    <cfRule type="duplicateValues" dxfId="1" priority="3" stopIfTrue="1"/>
  </conditionalFormatting>
  <conditionalFormatting sqref="T324:U324">
    <cfRule type="expression" dxfId="0" priority="1">
      <formula>OR($I324:$J324="",$I324&gt;$D$6,$I324&lt;$D$4)</formula>
    </cfRule>
  </conditionalFormatting>
  <dataValidations count="2">
    <dataValidation type="custom" allowBlank="1" showInputMessage="1" showErrorMessage="1" error="出生年份不適合本年齡組別" sqref="I35:I1035" xr:uid="{4BF6FBA1-1C1A-804D-B1C3-08869E3C8FEB}">
      <formula1>OR($I35=$D$4,$I35=$D$5,$I35=$D$6,$I35=$D$7,$I35=$D$8,$I35=$D$9)</formula1>
    </dataValidation>
    <dataValidation type="custom" allowBlank="1" showInputMessage="1" showErrorMessage="1" errorTitle="輸入錯誤" error="請輸入正確電郵地址" sqref="Y35:Y323 Y326 Y328:Y1035" xr:uid="{6B0F2179-51A4-D344-B1D6-C98E024F8CF1}">
      <formula1>ISNUMBER(MATCH("*@*.?*",Y35,0))</formula1>
    </dataValidation>
  </dataValidations>
  <hyperlinks>
    <hyperlink ref="X33" r:id="rId1" display="http://www.tcaa.com.hk/wordpress/wp-content/uploads/2022/12/2022-TCAA-Member-Master-List.pdf" xr:uid="{A209A3EB-065C-2247-9501-461229A4C691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92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5</vt:i4>
      </vt:variant>
    </vt:vector>
  </HeadingPairs>
  <TitlesOfParts>
    <vt:vector size="7" baseType="lpstr">
      <vt:lpstr>公開及青年組 Open &amp; Junior</vt:lpstr>
      <vt:lpstr>少年組 Youth</vt:lpstr>
      <vt:lpstr>'公開及青年組 Open &amp; Junior'!Print_Area</vt:lpstr>
      <vt:lpstr>'少年組 Youth'!Print_Area</vt:lpstr>
      <vt:lpstr>'公開及青年組 Open &amp; Junior'!Print_Titles</vt:lpstr>
      <vt:lpstr>'少年組 Youth'!Print_Titles</vt:lpstr>
      <vt:lpstr>董康正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2023-01-18T16:21:18Z</cp:lastPrinted>
  <dcterms:created xsi:type="dcterms:W3CDTF">2017-02-07T17:26:07Z</dcterms:created>
  <dcterms:modified xsi:type="dcterms:W3CDTF">2023-01-26T08:41:24Z</dcterms:modified>
</cp:coreProperties>
</file>