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0" yWindow="0" windowWidth="23040" windowHeight="16200" tabRatio="500"/>
  </bookViews>
  <sheets>
    <sheet name="青年組 Youth" sheetId="2" r:id="rId1"/>
    <sheet name="少年組 Kids" sheetId="3" r:id="rId2"/>
  </sheets>
  <definedNames>
    <definedName name="_xlnm._FilterDatabase" localSheetId="1" hidden="1">'少年組 Kids'!$A$15:$X$15</definedName>
    <definedName name="_xlnm._FilterDatabase" localSheetId="0" hidden="1">'青年組 Youth'!$A$15:$AD$15</definedName>
    <definedName name="_xlnm.Print_Area" localSheetId="1">'少年組 Kids'!$A$2:$Y$117</definedName>
    <definedName name="_xlnm.Print_Area" localSheetId="0">'青年組 Youth'!$A$2:$AE$117</definedName>
    <definedName name="tbPric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4" i="3" l="1"/>
  <c r="F13" i="3"/>
  <c r="F13" i="2"/>
  <c r="Y23" i="3"/>
  <c r="Y15" i="3"/>
  <c r="Z15" i="3"/>
  <c r="AA15" i="3"/>
  <c r="AE19" i="2"/>
  <c r="AG15" i="2"/>
  <c r="AE15" i="2"/>
  <c r="AF14" i="2"/>
  <c r="AF15" i="2"/>
  <c r="Y95" i="3"/>
  <c r="Y94" i="3"/>
  <c r="Y92" i="3"/>
  <c r="Y105" i="3"/>
  <c r="Y106" i="3"/>
  <c r="Y87" i="3"/>
  <c r="Y88" i="3"/>
  <c r="Y89" i="3"/>
  <c r="Y90" i="3"/>
  <c r="Y91" i="3"/>
  <c r="Y93" i="3"/>
  <c r="Y96" i="3"/>
  <c r="Y97" i="3"/>
  <c r="Y98" i="3"/>
  <c r="Y99" i="3"/>
  <c r="Y100" i="3"/>
  <c r="Y101" i="3"/>
  <c r="Y102" i="3"/>
  <c r="Y103" i="3"/>
  <c r="Y104" i="3"/>
  <c r="Y107" i="3"/>
  <c r="Y108" i="3"/>
  <c r="AF17" i="2"/>
  <c r="AE18" i="2"/>
  <c r="AF18" i="2"/>
  <c r="AF19" i="2"/>
  <c r="AF20" i="2"/>
  <c r="AE20" i="2"/>
  <c r="AF21" i="2"/>
  <c r="AE21" i="2"/>
  <c r="AF22" i="2"/>
  <c r="AE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F71" i="2"/>
  <c r="AF72" i="2"/>
  <c r="AF73" i="2"/>
  <c r="AF74" i="2"/>
  <c r="AF75" i="2"/>
  <c r="AF76" i="2"/>
  <c r="AF77" i="2"/>
  <c r="AF78" i="2"/>
  <c r="AF79" i="2"/>
  <c r="AF80" i="2"/>
  <c r="AF81" i="2"/>
  <c r="AF82" i="2"/>
  <c r="AF83" i="2"/>
  <c r="AF84" i="2"/>
  <c r="AF85" i="2"/>
  <c r="AF86" i="2"/>
  <c r="AF87" i="2"/>
  <c r="AF88" i="2"/>
  <c r="AF89" i="2"/>
  <c r="AF90" i="2"/>
  <c r="AF91" i="2"/>
  <c r="AF92" i="2"/>
  <c r="AF93" i="2"/>
  <c r="AF94" i="2"/>
  <c r="AF95" i="2"/>
  <c r="AF96" i="2"/>
  <c r="AF97" i="2"/>
  <c r="AF98" i="2"/>
  <c r="AF99" i="2"/>
  <c r="AF100" i="2"/>
  <c r="AF101" i="2"/>
  <c r="AF102" i="2"/>
  <c r="AF103" i="2"/>
  <c r="AF104" i="2"/>
  <c r="AF105" i="2"/>
  <c r="AF106" i="2"/>
  <c r="AF107" i="2"/>
  <c r="AF108" i="2"/>
  <c r="AF109" i="2"/>
  <c r="AF110" i="2"/>
  <c r="AF111" i="2"/>
  <c r="AF112" i="2"/>
  <c r="AF113" i="2"/>
  <c r="AF114" i="2"/>
  <c r="AF115" i="2"/>
  <c r="AF116" i="2"/>
  <c r="AF117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E43" i="2"/>
  <c r="AE44" i="2"/>
  <c r="AE45" i="2"/>
  <c r="AE46" i="2"/>
  <c r="AE47" i="2"/>
  <c r="AE48" i="2"/>
  <c r="AE49" i="2"/>
  <c r="AE50" i="2"/>
  <c r="AE51" i="2"/>
  <c r="AE52" i="2"/>
  <c r="AE53" i="2"/>
  <c r="AE54" i="2"/>
  <c r="AE55" i="2"/>
  <c r="AE56" i="2"/>
  <c r="AE57" i="2"/>
  <c r="AE58" i="2"/>
  <c r="AE59" i="2"/>
  <c r="AE60" i="2"/>
  <c r="AE61" i="2"/>
  <c r="AE62" i="2"/>
  <c r="AE63" i="2"/>
  <c r="AE64" i="2"/>
  <c r="AE65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1" i="2"/>
  <c r="AE112" i="2"/>
  <c r="AE113" i="2"/>
  <c r="AE114" i="2"/>
  <c r="AE115" i="2"/>
  <c r="AE116" i="2"/>
  <c r="AE117" i="2"/>
  <c r="D13" i="2"/>
  <c r="Y18" i="3"/>
  <c r="Y19" i="3"/>
  <c r="Y20" i="3"/>
  <c r="Y21" i="3"/>
  <c r="Y22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109" i="3"/>
  <c r="Y110" i="3"/>
  <c r="Y111" i="3"/>
  <c r="Y112" i="3"/>
  <c r="Y113" i="3"/>
  <c r="Y114" i="3"/>
  <c r="Y115" i="3"/>
  <c r="Y116" i="3"/>
  <c r="Y117" i="3"/>
  <c r="D13" i="3"/>
  <c r="Y17" i="3"/>
  <c r="AE17" i="2"/>
  <c r="B114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5" i="2"/>
  <c r="B116" i="2"/>
  <c r="B117" i="2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7" i="2"/>
</calcChain>
</file>

<file path=xl/sharedStrings.xml><?xml version="1.0" encoding="utf-8"?>
<sst xmlns="http://schemas.openxmlformats.org/spreadsheetml/2006/main" count="196" uniqueCount="157">
  <si>
    <t>sample@email.com</t>
    <phoneticPr fontId="9" type="noConversion"/>
  </si>
  <si>
    <t>200m</t>
    <phoneticPr fontId="9" type="noConversion"/>
  </si>
  <si>
    <t>Y1234</t>
    <phoneticPr fontId="9" type="noConversion"/>
  </si>
  <si>
    <t>M</t>
    <phoneticPr fontId="9" type="noConversion"/>
  </si>
  <si>
    <t>1500m</t>
    <phoneticPr fontId="9" type="noConversion"/>
  </si>
  <si>
    <t>800m</t>
    <phoneticPr fontId="9" type="noConversion"/>
  </si>
  <si>
    <t>400m</t>
    <phoneticPr fontId="9" type="noConversion"/>
  </si>
  <si>
    <t>100m</t>
    <phoneticPr fontId="9" type="noConversion"/>
  </si>
  <si>
    <t>100mH</t>
    <phoneticPr fontId="9" type="noConversion"/>
  </si>
  <si>
    <t>Group</t>
    <phoneticPr fontId="9" type="noConversion"/>
  </si>
  <si>
    <t>No.</t>
    <phoneticPr fontId="9" type="noConversion"/>
  </si>
  <si>
    <t>(U20 / U18 / U16 / U14)</t>
    <phoneticPr fontId="9" type="noConversion"/>
  </si>
  <si>
    <t>(1998-2005組別)</t>
    <phoneticPr fontId="9" type="noConversion"/>
  </si>
  <si>
    <t>青年組報名表</t>
    <phoneticPr fontId="9" type="noConversion"/>
  </si>
  <si>
    <t>公民青少年田徑錦標賽</t>
    <phoneticPr fontId="9" type="noConversion"/>
  </si>
  <si>
    <t>MD</t>
    <phoneticPr fontId="9" type="noConversion"/>
  </si>
  <si>
    <t>GD</t>
    <phoneticPr fontId="9" type="noConversion"/>
  </si>
  <si>
    <t>MD</t>
    <phoneticPr fontId="9" type="noConversion"/>
  </si>
  <si>
    <t>MC</t>
    <phoneticPr fontId="9" type="noConversion"/>
  </si>
  <si>
    <t>MB</t>
    <phoneticPr fontId="9" type="noConversion"/>
  </si>
  <si>
    <t>GA</t>
    <phoneticPr fontId="9" type="noConversion"/>
  </si>
  <si>
    <t>MA</t>
    <phoneticPr fontId="9" type="noConversion"/>
  </si>
  <si>
    <t>sample@email.com</t>
    <phoneticPr fontId="9" type="noConversion"/>
  </si>
  <si>
    <t>400M</t>
    <phoneticPr fontId="9" type="noConversion"/>
  </si>
  <si>
    <t>60M</t>
    <phoneticPr fontId="9" type="noConversion"/>
  </si>
  <si>
    <t>M</t>
    <phoneticPr fontId="9" type="noConversion"/>
  </si>
  <si>
    <t>200M</t>
    <phoneticPr fontId="9" type="noConversion"/>
  </si>
  <si>
    <t>100M</t>
    <phoneticPr fontId="9" type="noConversion"/>
  </si>
  <si>
    <t>(2006-2011組別)</t>
    <phoneticPr fontId="9" type="noConversion"/>
  </si>
  <si>
    <t>少年組報名表</t>
    <phoneticPr fontId="9" type="noConversion"/>
  </si>
  <si>
    <t>公民青少年田徑錦標賽</t>
    <phoneticPr fontId="9" type="noConversion"/>
  </si>
  <si>
    <t>GF</t>
    <phoneticPr fontId="9" type="noConversion"/>
  </si>
  <si>
    <t>BF</t>
    <phoneticPr fontId="9" type="noConversion"/>
  </si>
  <si>
    <t>GE</t>
    <phoneticPr fontId="9" type="noConversion"/>
  </si>
  <si>
    <t>BE</t>
    <phoneticPr fontId="9" type="noConversion"/>
  </si>
  <si>
    <t>BD</t>
    <phoneticPr fontId="9" type="noConversion"/>
  </si>
  <si>
    <t>GC</t>
    <phoneticPr fontId="9" type="noConversion"/>
  </si>
  <si>
    <t>BC</t>
    <phoneticPr fontId="9" type="noConversion"/>
  </si>
  <si>
    <t>GB</t>
    <phoneticPr fontId="9" type="noConversion"/>
  </si>
  <si>
    <t>BB</t>
    <phoneticPr fontId="9" type="noConversion"/>
  </si>
  <si>
    <t>BA</t>
    <phoneticPr fontId="9" type="noConversion"/>
  </si>
  <si>
    <t>出生年份</t>
    <phoneticPr fontId="8" type="noConversion"/>
  </si>
  <si>
    <t>男子青年組別</t>
    <phoneticPr fontId="8" type="noConversion"/>
  </si>
  <si>
    <t>女子青年組別</t>
    <phoneticPr fontId="8" type="noConversion"/>
  </si>
  <si>
    <t>110mH</t>
    <phoneticPr fontId="9" type="noConversion"/>
  </si>
  <si>
    <t>樣辦</t>
    <phoneticPr fontId="9" type="noConversion"/>
  </si>
  <si>
    <t>Sample Name</t>
    <phoneticPr fontId="8" type="noConversion"/>
  </si>
  <si>
    <t>Y</t>
    <phoneticPr fontId="8" type="noConversion"/>
  </si>
  <si>
    <t>HK Junior Ranking
(Y = Yes)</t>
    <phoneticPr fontId="8" type="noConversion"/>
  </si>
  <si>
    <t>申請證書
 Certificate
$30</t>
    <phoneticPr fontId="9" type="noConversion"/>
  </si>
  <si>
    <t>Chan Tai Man</t>
    <phoneticPr fontId="9" type="noConversion"/>
  </si>
  <si>
    <t>100mH</t>
    <phoneticPr fontId="8" type="noConversion"/>
  </si>
  <si>
    <t>HJ</t>
    <phoneticPr fontId="9" type="noConversion"/>
  </si>
  <si>
    <t>LJ</t>
    <phoneticPr fontId="9" type="noConversion"/>
  </si>
  <si>
    <t>JT</t>
    <phoneticPr fontId="9" type="noConversion"/>
  </si>
  <si>
    <t>DT</t>
    <phoneticPr fontId="9" type="noConversion"/>
  </si>
  <si>
    <t>SP</t>
    <phoneticPr fontId="9" type="noConversion"/>
  </si>
  <si>
    <t>標槍</t>
    <phoneticPr fontId="8" type="noConversion"/>
  </si>
  <si>
    <t>鐵餅</t>
    <phoneticPr fontId="8" type="noConversion"/>
  </si>
  <si>
    <t>鉛球</t>
    <phoneticPr fontId="8" type="noConversion"/>
  </si>
  <si>
    <t>跳遠</t>
    <phoneticPr fontId="8" type="noConversion"/>
  </si>
  <si>
    <t>跳高</t>
    <phoneticPr fontId="8" type="noConversion"/>
  </si>
  <si>
    <t>JT</t>
    <phoneticPr fontId="8" type="noConversion"/>
  </si>
  <si>
    <t>HJ</t>
    <phoneticPr fontId="8" type="noConversion"/>
  </si>
  <si>
    <t xml:space="preserve">            並同意參賽者倘若出現不可預測之身體健康狀況；包括任何程度受傷甚或死亡，不論任何過失責任均不會向主辦或協辦機構或個人予以追究。</t>
    <phoneticPr fontId="8" type="noConversion"/>
  </si>
  <si>
    <t xml:space="preserve">          *於本表格內進行 Cut &amp; Paste 搬移已輸入次資料，會做成計算程式錯誤，敬請留意。</t>
    <phoneticPr fontId="8" type="noConversion"/>
  </si>
  <si>
    <t>110米跨欄</t>
    <phoneticPr fontId="8" type="noConversion"/>
  </si>
  <si>
    <t>100米跨欄</t>
    <phoneticPr fontId="8" type="noConversion"/>
  </si>
  <si>
    <t>100米</t>
    <phoneticPr fontId="8" type="noConversion"/>
  </si>
  <si>
    <t>200米</t>
    <phoneticPr fontId="8" type="noConversion"/>
  </si>
  <si>
    <t>400米</t>
    <phoneticPr fontId="8" type="noConversion"/>
  </si>
  <si>
    <t>800米</t>
    <phoneticPr fontId="8" type="noConversion"/>
  </si>
  <si>
    <t>1500米</t>
    <phoneticPr fontId="8" type="noConversion"/>
  </si>
  <si>
    <t>是否去年年終
香港青年排名
首十運動員?</t>
    <phoneticPr fontId="8" type="noConversion"/>
  </si>
  <si>
    <t>Sample Name</t>
    <phoneticPr fontId="9" type="noConversion"/>
  </si>
  <si>
    <t>樣辦</t>
    <phoneticPr fontId="8" type="noConversion"/>
  </si>
  <si>
    <t>HJ</t>
    <phoneticPr fontId="9" type="noConversion"/>
  </si>
  <si>
    <t>LJ</t>
    <phoneticPr fontId="9" type="noConversion"/>
  </si>
  <si>
    <t>SJ</t>
    <phoneticPr fontId="8" type="noConversion"/>
  </si>
  <si>
    <t>立定跳遠</t>
    <phoneticPr fontId="8" type="noConversion"/>
  </si>
  <si>
    <t>壘球</t>
    <phoneticPr fontId="8" type="noConversion"/>
  </si>
  <si>
    <t>60米</t>
    <phoneticPr fontId="8" type="noConversion"/>
  </si>
  <si>
    <t>陳大民</t>
    <phoneticPr fontId="9" type="noConversion"/>
  </si>
  <si>
    <t>SJ</t>
    <phoneticPr fontId="8" type="noConversion"/>
  </si>
  <si>
    <t>SP</t>
    <phoneticPr fontId="9" type="noConversion"/>
  </si>
  <si>
    <t>SB</t>
    <phoneticPr fontId="9" type="noConversion"/>
  </si>
  <si>
    <t>SB</t>
    <phoneticPr fontId="8" type="noConversion"/>
  </si>
  <si>
    <t>BA / GA
BB / GB
BC / GC
BD / GD
BE / GE
BF / GF</t>
    <phoneticPr fontId="8" type="noConversion"/>
  </si>
  <si>
    <t>BA / GA
BB / GB
BC / GC</t>
    <phoneticPr fontId="8" type="noConversion"/>
  </si>
  <si>
    <t>BA / GA</t>
    <phoneticPr fontId="8" type="noConversion"/>
  </si>
  <si>
    <t>BA / GA
BB / GB
BC / GC
BD / GD
BE / GE
BF / GF</t>
    <phoneticPr fontId="8" type="noConversion"/>
  </si>
  <si>
    <t xml:space="preserve">
BD / GD
BE / GE
BF / GF</t>
    <phoneticPr fontId="8" type="noConversion"/>
  </si>
  <si>
    <t xml:space="preserve">          *申請表提交之同時，即表示申請人及或其監護人已清楚閱讀、明白及同意、並承諾遵守有關本賽事附帶之免責聲明、規則、條款等等細節及確定清楚參賽者之身體狀況適合作劇烈競賽活動，</t>
    <phoneticPr fontId="8" type="noConversion"/>
  </si>
  <si>
    <t xml:space="preserve">            並同意參賽者倘若出現不可預測之身體健康狀況；包括任何程度受傷甚或死亡，不論任何過失責任均不會向主辦或協辦機構或個人予以追究。</t>
    <phoneticPr fontId="8" type="noConversion"/>
  </si>
  <si>
    <t xml:space="preserve">          *申請表一經提交，本會將不接受更改或退款，敬請於提交前小心核對以確保內容正確。</t>
    <phoneticPr fontId="8" type="noConversion"/>
  </si>
  <si>
    <t xml:space="preserve">          *請連同已存入相應總額之銀行入數紙（戶名：TCAA Ltd  南洋商業銀行 043-487-1-026363-0 /  恆生銀行 390-489276-883 儲蓄戶口）及 本Excel一併以電郵發送至 tcaajac@gmail.com 辦理</t>
    <phoneticPr fontId="8" type="noConversion"/>
  </si>
  <si>
    <t>FA 0.838m
FB 0.762m
FC 0.762m</t>
    <phoneticPr fontId="8" type="noConversion"/>
  </si>
  <si>
    <t>MA / FA
MB / FB
MC / FC
MD / FD</t>
    <phoneticPr fontId="8" type="noConversion"/>
  </si>
  <si>
    <t>MA / FA
MB / FB
MC / FC
MD / FD</t>
    <phoneticPr fontId="8" type="noConversion"/>
  </si>
  <si>
    <t>MA / FA
MB / FB
MC / FC
MD / FD</t>
    <phoneticPr fontId="8" type="noConversion"/>
  </si>
  <si>
    <t xml:space="preserve">MA 800gm / FA 600gm
MB 700gm / FB 500gm
MC 700gm / FC 500gm     </t>
    <phoneticPr fontId="8" type="noConversion"/>
  </si>
  <si>
    <t>MA 1.75kg / FA 1.0kg
MB 1.50kg / FB 1.0kg
MC 1.50kg / FC 1.0kg</t>
    <phoneticPr fontId="8" type="noConversion"/>
  </si>
  <si>
    <t>MA 6kg / FA 4kg
MB 5kg / FB 3kg
MC 5kg / FC 3kg
MD 4kg / FD 3kg</t>
    <phoneticPr fontId="8" type="noConversion"/>
  </si>
  <si>
    <t>FA</t>
    <phoneticPr fontId="9" type="noConversion"/>
  </si>
  <si>
    <t>FB</t>
    <phoneticPr fontId="9" type="noConversion"/>
  </si>
  <si>
    <t>FC</t>
    <phoneticPr fontId="9" type="noConversion"/>
  </si>
  <si>
    <t>FD</t>
    <phoneticPr fontId="9" type="noConversion"/>
  </si>
  <si>
    <t>FD</t>
    <phoneticPr fontId="9" type="noConversion"/>
  </si>
  <si>
    <t xml:space="preserve">          - 請連同已存入相應總額之銀行入數紙（戶名：TCAA Ltd  南洋商業銀行 043-487-1-026363-0 / 恆生銀行 390-489276-883 儲蓄戶口）及 本Excel一併以電郵發送至 tcaajac@gmail.com 辦理</t>
    <phoneticPr fontId="8" type="noConversion"/>
  </si>
  <si>
    <t xml:space="preserve">          - 於本表格內進行 Cut &amp; Paste 搬移已輸入次資料，會做成計算程式錯誤，敬請留意。</t>
    <phoneticPr fontId="8" type="noConversion"/>
  </si>
  <si>
    <t xml:space="preserve">          - 申請表一經提交，本會將不接受更改或退款，敬請於提交前小心核對以確保內容正確。</t>
    <phoneticPr fontId="8" type="noConversion"/>
  </si>
  <si>
    <t xml:space="preserve">          - 申請表提交之同時，即表示申請人及或其監護人已清楚閱讀、明白及同意、並承諾遵守有關本賽事附帶之免責聲明、規則、條款等等細節及確定清楚參賽者之身體狀況適合作劇烈競賽活動，</t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</si>
  <si>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English Name</t>
    </r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</si>
  <si>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性別  (M/F) Gender</t>
    </r>
    <phoneticPr fontId="9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</si>
  <si>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出生年份 Year of Birth</t>
    </r>
    <phoneticPr fontId="9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</si>
  <si>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HKID No.     首5位    (First 5 Char.)</t>
    </r>
    <phoneticPr fontId="9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</si>
  <si>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聯絡人/申請人電郵 E-MAIL</t>
    </r>
    <phoneticPr fontId="9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</si>
  <si>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聯絡人姓名</t>
    </r>
    <phoneticPr fontId="9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</si>
  <si>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聯絡人電話</t>
    </r>
    <phoneticPr fontId="9" type="noConversion"/>
  </si>
  <si>
    <r>
      <t xml:space="preserve">          </t>
    </r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必需填寫</t>
    </r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</si>
  <si>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English Name</t>
    </r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</si>
  <si>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中文姓名</t>
    </r>
    <phoneticPr fontId="9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</si>
  <si>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性別  (M/F) Gender</t>
    </r>
    <phoneticPr fontId="9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</si>
  <si>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出生年份 Year of Birth</t>
    </r>
    <phoneticPr fontId="9" type="noConversion"/>
  </si>
  <si>
    <r>
      <rPr>
        <sz val="12"/>
        <color rgb="FFFF0000"/>
        <rFont val="新細明體"/>
        <family val="2"/>
        <charset val="136"/>
        <scheme val="minor"/>
      </rPr>
      <t>*</t>
    </r>
    <r>
      <rPr>
        <sz val="12"/>
        <rFont val="新細明體"/>
        <family val="1"/>
        <charset val="136"/>
        <scheme val="minor"/>
      </rPr>
      <t>聯絡人/申請人電郵 E-MAIL</t>
    </r>
    <phoneticPr fontId="9" type="noConversion"/>
  </si>
  <si>
    <t>團體/學校名稱 Organ./School Name</t>
    <phoneticPr fontId="9" type="noConversion"/>
  </si>
  <si>
    <r>
      <rPr>
        <sz val="12"/>
        <rFont val="新細明體"/>
        <family val="1"/>
        <charset val="136"/>
        <scheme val="minor"/>
      </rPr>
      <t>團體/學校名稱 Organ./School Name</t>
    </r>
    <phoneticPr fontId="9" type="noConversion"/>
  </si>
  <si>
    <r>
      <t xml:space="preserve">          *</t>
    </r>
    <r>
      <rPr>
        <sz val="12"/>
        <rFont val="新細明體"/>
        <family val="1"/>
        <charset val="136"/>
        <scheme val="minor"/>
      </rPr>
      <t>必需填寫</t>
    </r>
    <phoneticPr fontId="8" type="noConversion"/>
  </si>
  <si>
    <t>MA / FA
MB / FB
MC / FC
MD / FD</t>
    <phoneticPr fontId="8" type="noConversion"/>
  </si>
  <si>
    <t>日期：2071.10.28 (星期六)</t>
    <phoneticPr fontId="9" type="noConversion"/>
  </si>
  <si>
    <t>日期：2017.10.29 (星期日)</t>
    <phoneticPr fontId="9" type="noConversion"/>
  </si>
  <si>
    <t>地點：將軍澳運動場</t>
    <phoneticPr fontId="9" type="noConversion"/>
  </si>
  <si>
    <t>MA 0.991m
MB 0.914m
MC 0.914m</t>
    <phoneticPr fontId="8" type="noConversion"/>
  </si>
  <si>
    <t>4x100m</t>
    <phoneticPr fontId="8" type="noConversion"/>
  </si>
  <si>
    <t>接力隊伍名稱</t>
    <phoneticPr fontId="8" type="noConversion"/>
  </si>
  <si>
    <t>4X400m</t>
    <phoneticPr fontId="8" type="noConversion"/>
  </si>
  <si>
    <t>4X100m</t>
    <phoneticPr fontId="8" type="noConversion"/>
  </si>
  <si>
    <r>
      <rPr>
        <sz val="12"/>
        <color rgb="FFFF0000"/>
        <rFont val="新細明體"/>
        <family val="2"/>
        <charset val="136"/>
        <scheme val="minor"/>
      </rPr>
      <t>TCAA
Membership No.</t>
    </r>
    <phoneticPr fontId="8" type="noConversion"/>
  </si>
  <si>
    <t>Txxxxx</t>
    <phoneticPr fontId="8" type="noConversion"/>
  </si>
  <si>
    <t>公民會會員號碼
(非會員請留空)</t>
    <phoneticPr fontId="8" type="noConversion"/>
  </si>
  <si>
    <t>2017田總註冊會員號碼</t>
    <phoneticPr fontId="8" type="noConversion"/>
  </si>
  <si>
    <t>2017 HKAAA No.</t>
    <phoneticPr fontId="8" type="noConversion"/>
  </si>
  <si>
    <t>4X100m</t>
    <phoneticPr fontId="8" type="noConversion"/>
  </si>
  <si>
    <t xml:space="preserve">接力隊伍名稱 </t>
    <phoneticPr fontId="8" type="noConversion"/>
  </si>
  <si>
    <t>TCAA01</t>
    <phoneticPr fontId="8" type="noConversion"/>
  </si>
  <si>
    <t>4x100m</t>
    <phoneticPr fontId="8" type="noConversion"/>
  </si>
  <si>
    <t>4x100m</t>
    <phoneticPr fontId="8" type="noConversion"/>
  </si>
  <si>
    <t>4x100m</t>
    <phoneticPr fontId="8" type="noConversion"/>
  </si>
  <si>
    <t xml:space="preserve">                  (每人只可選報一項接力)</t>
    <phoneticPr fontId="8" type="noConversion"/>
  </si>
  <si>
    <t>T17XXX</t>
    <phoneticPr fontId="8" type="noConversion"/>
  </si>
  <si>
    <t>TCAA</t>
    <phoneticPr fontId="9" type="noConversion"/>
  </si>
  <si>
    <t>V 1.6</t>
    <phoneticPr fontId="8" type="noConversion"/>
  </si>
  <si>
    <t>V 1.6</t>
    <phoneticPr fontId="8" type="noConversion"/>
  </si>
  <si>
    <t>4x400m</t>
    <phoneticPr fontId="8" type="noConversion"/>
  </si>
  <si>
    <t>(印有全部項目)</t>
    <phoneticPr fontId="8" type="noConversion"/>
  </si>
  <si>
    <t>(每隊最少4人及最多6人報名)</t>
    <phoneticPr fontId="8" type="noConversion"/>
  </si>
  <si>
    <t>(每隊最少4人及最多6人報名)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</si>
</sst>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HK$&quot;* #,##0_);_(&quot;HK$&quot;* \(#,##0\);_(&quot;HK$&quot;* &quot;-&quot;_);_(@_)"/>
    <numFmt numFmtId="44" formatCode="_(&quot;HK$&quot;* #,##0.00_);_(&quot;HK$&quot;* \(#,##0.00\);_(&quot;HK$&quot;* &quot;-&quot;??_);_(@_)"/>
    <numFmt numFmtId="176" formatCode="m/d/yyyy\ h:mm:ss"/>
    <numFmt numFmtId="177" formatCode="m&quot;月&quot;d&quot;日&quot;"/>
    <numFmt numFmtId="178" formatCode="_([$$-409]* #,##0.00_);_([$$-409]* \(#,##0.00\);_([$$-409]* &quot;-&quot;??_);_(@_)"/>
  </numFmts>
  <fonts count="2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rgb="FF0000FF"/>
      <name val="新細明體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sz val="10"/>
      <name val="新細明體"/>
      <charset val="136"/>
      <scheme val="minor"/>
    </font>
    <font>
      <sz val="8"/>
      <name val="新細明體"/>
      <charset val="136"/>
      <scheme val="minor"/>
    </font>
    <font>
      <sz val="12"/>
      <color rgb="FFFFFF00"/>
      <name val="新細明體"/>
      <charset val="136"/>
      <scheme val="minor"/>
    </font>
    <font>
      <sz val="18"/>
      <color theme="0"/>
      <name val="新細明體"/>
      <charset val="136"/>
      <scheme val="minor"/>
    </font>
    <font>
      <sz val="11"/>
      <name val="新細明體"/>
      <charset val="136"/>
      <scheme val="minor"/>
    </font>
    <font>
      <b/>
      <sz val="8"/>
      <name val="新細明體"/>
      <charset val="136"/>
      <scheme val="minor"/>
    </font>
    <font>
      <sz val="20"/>
      <color theme="0"/>
      <name val="新細明體"/>
      <charset val="136"/>
      <scheme val="minor"/>
    </font>
    <font>
      <sz val="12"/>
      <color theme="0" tint="-0.34998626667073579"/>
      <name val="新細明體"/>
      <charset val="136"/>
      <scheme val="minor"/>
    </font>
    <font>
      <b/>
      <sz val="10"/>
      <name val="新細明體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87">
    <xf numFmtId="0" fontId="0" fillId="0" borderId="0"/>
    <xf numFmtId="0" fontId="6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31">
    <xf numFmtId="0" fontId="0" fillId="0" borderId="0" xfId="0"/>
    <xf numFmtId="0" fontId="7" fillId="4" borderId="0" xfId="1" applyFont="1" applyFill="1" applyProtection="1">
      <alignment vertical="center"/>
    </xf>
    <xf numFmtId="42" fontId="7" fillId="4" borderId="0" xfId="1" applyNumberFormat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 shrinkToFit="1"/>
      <protection locked="0"/>
    </xf>
    <xf numFmtId="176" fontId="7" fillId="0" borderId="0" xfId="1" applyNumberFormat="1" applyFont="1" applyFill="1" applyBorder="1" applyAlignment="1" applyProtection="1">
      <alignment horizontal="center" vertical="center"/>
      <protection locked="0"/>
    </xf>
    <xf numFmtId="0" fontId="7" fillId="4" borderId="0" xfId="1" applyFont="1" applyFill="1" applyBorder="1" applyAlignment="1" applyProtection="1">
      <alignment horizontal="center" vertical="center" wrapText="1"/>
    </xf>
    <xf numFmtId="0" fontId="11" fillId="4" borderId="0" xfId="2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horizontal="center" vertical="center" shrinkToFit="1"/>
    </xf>
    <xf numFmtId="0" fontId="7" fillId="4" borderId="0" xfId="1" applyFont="1" applyFill="1" applyBorder="1" applyAlignment="1" applyProtection="1">
      <alignment horizontal="left" vertical="center"/>
    </xf>
    <xf numFmtId="0" fontId="7" fillId="4" borderId="0" xfId="1" applyFont="1" applyFill="1" applyBorder="1" applyProtection="1">
      <alignment vertical="center"/>
    </xf>
    <xf numFmtId="0" fontId="12" fillId="4" borderId="0" xfId="1" applyFont="1" applyFill="1" applyAlignment="1" applyProtection="1">
      <alignment horizontal="center" vertical="center"/>
    </xf>
    <xf numFmtId="0" fontId="7" fillId="0" borderId="0" xfId="5" applyFont="1" applyFill="1" applyProtection="1">
      <alignment vertical="center"/>
      <protection locked="0"/>
    </xf>
    <xf numFmtId="0" fontId="7" fillId="4" borderId="0" xfId="5" applyFont="1" applyFill="1" applyProtection="1">
      <alignment vertical="center"/>
    </xf>
    <xf numFmtId="42" fontId="7" fillId="4" borderId="0" xfId="5" applyNumberFormat="1" applyFont="1" applyFill="1" applyBorder="1" applyAlignment="1" applyProtection="1">
      <alignment horizontal="center" vertical="center"/>
    </xf>
    <xf numFmtId="0" fontId="7" fillId="4" borderId="0" xfId="5" applyFont="1" applyFill="1" applyBorder="1" applyAlignment="1" applyProtection="1">
      <alignment horizontal="center" vertical="center"/>
    </xf>
    <xf numFmtId="0" fontId="7" fillId="0" borderId="0" xfId="5" applyFont="1" applyFill="1" applyBorder="1" applyAlignment="1" applyProtection="1">
      <alignment horizontal="center" vertical="center"/>
      <protection locked="0"/>
    </xf>
    <xf numFmtId="0" fontId="7" fillId="0" borderId="0" xfId="5" applyFont="1" applyFill="1" applyBorder="1" applyAlignment="1" applyProtection="1">
      <alignment horizontal="center" vertical="center" shrinkToFit="1"/>
      <protection locked="0"/>
    </xf>
    <xf numFmtId="176" fontId="7" fillId="0" borderId="0" xfId="5" applyNumberFormat="1" applyFont="1" applyFill="1" applyBorder="1" applyAlignment="1" applyProtection="1">
      <alignment horizontal="center" vertical="center"/>
      <protection locked="0"/>
    </xf>
    <xf numFmtId="0" fontId="7" fillId="4" borderId="0" xfId="5" applyFont="1" applyFill="1" applyBorder="1" applyAlignment="1" applyProtection="1">
      <alignment horizontal="center" vertical="center" wrapText="1"/>
    </xf>
    <xf numFmtId="0" fontId="7" fillId="4" borderId="0" xfId="5" applyFont="1" applyFill="1" applyBorder="1" applyAlignment="1" applyProtection="1">
      <alignment horizontal="center" vertical="center" shrinkToFit="1"/>
    </xf>
    <xf numFmtId="0" fontId="7" fillId="4" borderId="0" xfId="5" applyFont="1" applyFill="1" applyBorder="1" applyAlignment="1" applyProtection="1">
      <alignment horizontal="left" vertical="center"/>
    </xf>
    <xf numFmtId="0" fontId="7" fillId="4" borderId="1" xfId="5" applyFont="1" applyFill="1" applyBorder="1" applyProtection="1">
      <alignment vertical="center"/>
    </xf>
    <xf numFmtId="0" fontId="7" fillId="4" borderId="1" xfId="5" applyFont="1" applyFill="1" applyBorder="1" applyAlignment="1" applyProtection="1">
      <alignment horizontal="center" vertical="center" shrinkToFit="1"/>
    </xf>
    <xf numFmtId="0" fontId="7" fillId="4" borderId="1" xfId="5" applyFont="1" applyFill="1" applyBorder="1" applyAlignment="1" applyProtection="1">
      <alignment horizontal="center" vertical="center" wrapText="1" shrinkToFit="1"/>
    </xf>
    <xf numFmtId="0" fontId="7" fillId="4" borderId="0" xfId="5" applyFont="1" applyFill="1" applyBorder="1" applyProtection="1">
      <alignment vertical="center"/>
    </xf>
    <xf numFmtId="42" fontId="12" fillId="4" borderId="0" xfId="5" applyNumberFormat="1" applyFont="1" applyFill="1" applyBorder="1" applyAlignment="1" applyProtection="1">
      <alignment horizontal="center" vertical="center"/>
    </xf>
    <xf numFmtId="0" fontId="12" fillId="4" borderId="0" xfId="5" applyFont="1" applyFill="1" applyBorder="1" applyAlignment="1" applyProtection="1">
      <alignment horizontal="center" vertical="center"/>
    </xf>
    <xf numFmtId="0" fontId="12" fillId="4" borderId="0" xfId="5" applyFont="1" applyFill="1" applyBorder="1" applyAlignment="1" applyProtection="1">
      <alignment horizontal="left" vertical="center"/>
    </xf>
    <xf numFmtId="0" fontId="12" fillId="4" borderId="0" xfId="5" applyFont="1" applyFill="1" applyAlignment="1" applyProtection="1">
      <alignment horizontal="center" vertical="center"/>
    </xf>
    <xf numFmtId="42" fontId="14" fillId="4" borderId="1" xfId="5" applyNumberFormat="1" applyFont="1" applyFill="1" applyBorder="1" applyAlignment="1" applyProtection="1">
      <alignment horizontal="center" vertical="center" shrinkToFit="1"/>
    </xf>
    <xf numFmtId="42" fontId="12" fillId="4" borderId="0" xfId="5" applyNumberFormat="1" applyFont="1" applyFill="1" applyAlignment="1" applyProtection="1">
      <alignment horizontal="center" vertical="center"/>
    </xf>
    <xf numFmtId="0" fontId="12" fillId="4" borderId="0" xfId="5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horizontal="center" vertical="center" wrapText="1"/>
      <protection locked="0"/>
    </xf>
    <xf numFmtId="0" fontId="7" fillId="0" borderId="0" xfId="5" applyFont="1" applyFill="1" applyAlignment="1" applyProtection="1">
      <alignment horizontal="center" vertical="center"/>
      <protection locked="0"/>
    </xf>
    <xf numFmtId="177" fontId="7" fillId="0" borderId="0" xfId="5" applyNumberFormat="1" applyFont="1" applyFill="1" applyAlignment="1" applyProtection="1">
      <alignment horizontal="center" vertical="center"/>
      <protection locked="0"/>
    </xf>
    <xf numFmtId="42" fontId="12" fillId="4" borderId="0" xfId="1" applyNumberFormat="1" applyFont="1" applyFill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Alignment="1" applyProtection="1">
      <alignment horizontal="center" vertical="center"/>
      <protection locked="0"/>
    </xf>
    <xf numFmtId="0" fontId="7" fillId="4" borderId="0" xfId="1" applyFont="1" applyFill="1" applyAlignment="1" applyProtection="1"/>
    <xf numFmtId="0" fontId="7" fillId="4" borderId="0" xfId="1" applyFont="1" applyFill="1" applyBorder="1" applyAlignment="1" applyProtection="1">
      <alignment horizontal="center" vertical="center" wrapText="1" shrinkToFit="1"/>
    </xf>
    <xf numFmtId="42" fontId="5" fillId="4" borderId="0" xfId="1" applyNumberFormat="1" applyFont="1" applyFill="1" applyBorder="1" applyAlignment="1" applyProtection="1">
      <alignment horizontal="center" vertical="center" shrinkToFit="1"/>
    </xf>
    <xf numFmtId="0" fontId="7" fillId="4" borderId="0" xfId="1" applyFont="1" applyFill="1" applyBorder="1" applyAlignment="1" applyProtection="1">
      <alignment horizontal="center" vertical="top" shrinkToFit="1"/>
    </xf>
    <xf numFmtId="0" fontId="7" fillId="4" borderId="0" xfId="1" applyFont="1" applyFill="1" applyBorder="1" applyAlignment="1" applyProtection="1">
      <alignment horizontal="center" vertical="top" wrapText="1" shrinkToFit="1"/>
    </xf>
    <xf numFmtId="42" fontId="5" fillId="4" borderId="0" xfId="1" applyNumberFormat="1" applyFont="1" applyFill="1" applyBorder="1" applyAlignment="1" applyProtection="1">
      <alignment horizontal="center" vertical="top" shrinkToFit="1"/>
    </xf>
    <xf numFmtId="0" fontId="16" fillId="4" borderId="0" xfId="1" applyFont="1" applyFill="1" applyBorder="1" applyAlignment="1" applyProtection="1">
      <alignment horizontal="center" vertical="top" wrapText="1" shrinkToFit="1"/>
    </xf>
    <xf numFmtId="0" fontId="17" fillId="4" borderId="0" xfId="1" applyFont="1" applyFill="1" applyBorder="1" applyAlignment="1" applyProtection="1">
      <alignment horizontal="center" vertical="top" wrapText="1" shrinkToFit="1"/>
    </xf>
    <xf numFmtId="0" fontId="17" fillId="4" borderId="0" xfId="1" applyFont="1" applyFill="1" applyBorder="1" applyAlignment="1" applyProtection="1">
      <alignment vertical="top" wrapText="1"/>
    </xf>
    <xf numFmtId="0" fontId="17" fillId="4" borderId="0" xfId="1" applyFont="1" applyFill="1" applyBorder="1" applyAlignment="1" applyProtection="1">
      <alignment horizontal="center" vertical="top" wrapText="1"/>
    </xf>
    <xf numFmtId="0" fontId="7" fillId="4" borderId="1" xfId="1" applyFont="1" applyFill="1" applyBorder="1" applyAlignment="1" applyProtection="1">
      <alignment horizontal="center" vertical="top" shrinkToFit="1"/>
    </xf>
    <xf numFmtId="0" fontId="7" fillId="4" borderId="1" xfId="1" applyFont="1" applyFill="1" applyBorder="1" applyAlignment="1" applyProtection="1">
      <alignment horizontal="center" vertical="top" wrapText="1" shrinkToFit="1"/>
    </xf>
    <xf numFmtId="42" fontId="5" fillId="4" borderId="1" xfId="1" applyNumberFormat="1" applyFont="1" applyFill="1" applyBorder="1" applyAlignment="1" applyProtection="1">
      <alignment horizontal="center" vertical="top" shrinkToFit="1"/>
    </xf>
    <xf numFmtId="0" fontId="7" fillId="4" borderId="1" xfId="1" applyFont="1" applyFill="1" applyBorder="1" applyAlignment="1" applyProtection="1">
      <alignment vertical="top"/>
    </xf>
    <xf numFmtId="0" fontId="12" fillId="4" borderId="0" xfId="1" applyFont="1" applyFill="1" applyAlignment="1" applyProtection="1">
      <alignment vertical="center"/>
    </xf>
    <xf numFmtId="0" fontId="7" fillId="4" borderId="0" xfId="1" applyFont="1" applyFill="1" applyAlignment="1" applyProtection="1">
      <alignment horizontal="center" vertical="center"/>
    </xf>
    <xf numFmtId="42" fontId="7" fillId="4" borderId="0" xfId="1" applyNumberFormat="1" applyFont="1" applyFill="1" applyAlignment="1" applyProtection="1">
      <alignment horizontal="center" vertical="center"/>
    </xf>
    <xf numFmtId="0" fontId="7" fillId="4" borderId="7" xfId="1" applyFont="1" applyFill="1" applyBorder="1" applyAlignment="1" applyProtection="1">
      <alignment horizontal="center" vertical="center"/>
    </xf>
    <xf numFmtId="0" fontId="7" fillId="4" borderId="9" xfId="1" applyFont="1" applyFill="1" applyBorder="1" applyAlignment="1" applyProtection="1">
      <alignment horizontal="center" vertical="center"/>
    </xf>
    <xf numFmtId="0" fontId="7" fillId="4" borderId="2" xfId="1" applyFont="1" applyFill="1" applyBorder="1" applyAlignment="1" applyProtection="1">
      <alignment horizontal="center" vertical="center"/>
    </xf>
    <xf numFmtId="0" fontId="7" fillId="4" borderId="3" xfId="1" applyFont="1" applyFill="1" applyBorder="1" applyAlignment="1" applyProtection="1">
      <alignment horizontal="center" vertical="center"/>
    </xf>
    <xf numFmtId="0" fontId="7" fillId="4" borderId="4" xfId="1" applyFont="1" applyFill="1" applyBorder="1" applyAlignment="1" applyProtection="1">
      <alignment horizontal="center" vertical="center"/>
    </xf>
    <xf numFmtId="0" fontId="7" fillId="4" borderId="5" xfId="1" applyFont="1" applyFill="1" applyBorder="1" applyAlignment="1" applyProtection="1">
      <alignment horizontal="center" vertical="center"/>
    </xf>
    <xf numFmtId="0" fontId="7" fillId="4" borderId="6" xfId="1" applyFont="1" applyFill="1" applyBorder="1" applyAlignment="1" applyProtection="1">
      <alignment horizontal="center" vertical="center"/>
    </xf>
    <xf numFmtId="0" fontId="8" fillId="4" borderId="0" xfId="1" applyFont="1" applyFill="1" applyBorder="1" applyAlignment="1" applyProtection="1">
      <alignment horizontal="center" vertical="center" wrapText="1"/>
    </xf>
    <xf numFmtId="0" fontId="8" fillId="4" borderId="0" xfId="1" applyFont="1" applyFill="1" applyBorder="1" applyAlignment="1" applyProtection="1">
      <alignment horizontal="center" vertical="center"/>
    </xf>
    <xf numFmtId="42" fontId="8" fillId="4" borderId="0" xfId="1" applyNumberFormat="1" applyFont="1" applyFill="1" applyBorder="1" applyAlignment="1" applyProtection="1">
      <alignment horizontal="center" vertical="center"/>
    </xf>
    <xf numFmtId="0" fontId="7" fillId="4" borderId="0" xfId="5" applyFont="1" applyFill="1" applyBorder="1" applyAlignment="1" applyProtection="1">
      <alignment horizontal="left"/>
    </xf>
    <xf numFmtId="0" fontId="7" fillId="4" borderId="0" xfId="5" applyFont="1" applyFill="1" applyBorder="1" applyAlignment="1" applyProtection="1">
      <alignment horizontal="center" vertical="center" wrapText="1" shrinkToFit="1"/>
    </xf>
    <xf numFmtId="42" fontId="14" fillId="4" borderId="0" xfId="5" applyNumberFormat="1" applyFont="1" applyFill="1" applyBorder="1" applyAlignment="1" applyProtection="1">
      <alignment horizontal="center" vertical="center" shrinkToFit="1"/>
    </xf>
    <xf numFmtId="0" fontId="7" fillId="4" borderId="0" xfId="1" applyFont="1" applyFill="1" applyAlignment="1" applyProtection="1">
      <alignment horizontal="center"/>
    </xf>
    <xf numFmtId="42" fontId="7" fillId="4" borderId="0" xfId="1" applyNumberFormat="1" applyFont="1" applyFill="1" applyAlignment="1" applyProtection="1">
      <alignment horizontal="center"/>
    </xf>
    <xf numFmtId="0" fontId="7" fillId="4" borderId="0" xfId="5" applyFont="1" applyFill="1" applyBorder="1" applyAlignment="1" applyProtection="1"/>
    <xf numFmtId="0" fontId="7" fillId="4" borderId="0" xfId="5" applyFont="1" applyFill="1" applyBorder="1" applyAlignment="1" applyProtection="1">
      <alignment horizontal="center"/>
    </xf>
    <xf numFmtId="0" fontId="8" fillId="4" borderId="0" xfId="5" applyFont="1" applyFill="1" applyBorder="1" applyAlignment="1" applyProtection="1">
      <alignment horizontal="center"/>
    </xf>
    <xf numFmtId="0" fontId="8" fillId="4" borderId="0" xfId="1" applyFont="1" applyFill="1" applyBorder="1" applyAlignment="1" applyProtection="1">
      <alignment horizontal="center"/>
    </xf>
    <xf numFmtId="42" fontId="7" fillId="4" borderId="0" xfId="5" applyNumberFormat="1" applyFont="1" applyFill="1" applyBorder="1" applyAlignment="1" applyProtection="1">
      <alignment horizontal="center"/>
    </xf>
    <xf numFmtId="0" fontId="7" fillId="4" borderId="0" xfId="5" applyFont="1" applyFill="1" applyBorder="1" applyAlignment="1" applyProtection="1">
      <alignment horizontal="center" wrapText="1"/>
    </xf>
    <xf numFmtId="0" fontId="7" fillId="4" borderId="0" xfId="1" applyFont="1" applyFill="1" applyAlignment="1" applyProtection="1">
      <alignment vertical="center"/>
    </xf>
    <xf numFmtId="0" fontId="7" fillId="4" borderId="8" xfId="1" applyFont="1" applyFill="1" applyBorder="1" applyAlignment="1" applyProtection="1">
      <alignment vertical="center"/>
    </xf>
    <xf numFmtId="0" fontId="5" fillId="4" borderId="0" xfId="1" applyFont="1" applyFill="1" applyBorder="1" applyAlignment="1" applyProtection="1">
      <alignment vertical="center"/>
    </xf>
    <xf numFmtId="0" fontId="8" fillId="4" borderId="0" xfId="1" applyFont="1" applyFill="1" applyBorder="1" applyAlignment="1" applyProtection="1">
      <alignment vertical="center"/>
    </xf>
    <xf numFmtId="0" fontId="7" fillId="4" borderId="0" xfId="5" applyFont="1" applyFill="1" applyAlignment="1" applyProtection="1">
      <alignment vertical="center"/>
    </xf>
    <xf numFmtId="0" fontId="12" fillId="4" borderId="0" xfId="5" applyFont="1" applyFill="1" applyAlignment="1" applyProtection="1">
      <alignment vertical="center"/>
    </xf>
    <xf numFmtId="0" fontId="12" fillId="4" borderId="0" xfId="5" applyFont="1" applyFill="1" applyBorder="1" applyAlignment="1" applyProtection="1">
      <alignment vertical="center"/>
    </xf>
    <xf numFmtId="0" fontId="8" fillId="4" borderId="0" xfId="5" applyFont="1" applyFill="1" applyBorder="1" applyAlignment="1" applyProtection="1">
      <alignment horizontal="center" wrapText="1"/>
    </xf>
    <xf numFmtId="0" fontId="8" fillId="4" borderId="0" xfId="5" applyFont="1" applyFill="1" applyBorder="1" applyAlignment="1" applyProtection="1">
      <alignment horizontal="center" vertical="top" wrapText="1"/>
    </xf>
    <xf numFmtId="42" fontId="7" fillId="4" borderId="0" xfId="5" applyNumberFormat="1" applyFont="1" applyFill="1" applyAlignment="1" applyProtection="1">
      <alignment horizontal="center" vertical="center"/>
    </xf>
    <xf numFmtId="0" fontId="7" fillId="4" borderId="0" xfId="5" applyFont="1" applyFill="1" applyAlignment="1" applyProtection="1">
      <alignment horizontal="center" vertical="center"/>
    </xf>
    <xf numFmtId="0" fontId="7" fillId="4" borderId="2" xfId="5" applyFont="1" applyFill="1" applyBorder="1" applyAlignment="1" applyProtection="1">
      <alignment horizontal="center" vertical="center"/>
    </xf>
    <xf numFmtId="0" fontId="7" fillId="4" borderId="3" xfId="5" applyFont="1" applyFill="1" applyBorder="1" applyAlignment="1" applyProtection="1">
      <alignment horizontal="center" vertical="center"/>
    </xf>
    <xf numFmtId="0" fontId="7" fillId="4" borderId="4" xfId="5" applyFont="1" applyFill="1" applyBorder="1" applyAlignment="1" applyProtection="1">
      <alignment horizontal="center" vertical="center"/>
    </xf>
    <xf numFmtId="0" fontId="7" fillId="4" borderId="5" xfId="5" applyFont="1" applyFill="1" applyBorder="1" applyAlignment="1" applyProtection="1">
      <alignment horizontal="center" vertical="center"/>
    </xf>
    <xf numFmtId="0" fontId="7" fillId="4" borderId="6" xfId="5" applyFont="1" applyFill="1" applyBorder="1" applyAlignment="1" applyProtection="1">
      <alignment horizontal="center" vertical="center"/>
    </xf>
    <xf numFmtId="0" fontId="18" fillId="5" borderId="0" xfId="0" applyFont="1" applyFill="1" applyAlignment="1" applyProtection="1">
      <alignment vertical="center"/>
    </xf>
    <xf numFmtId="0" fontId="6" fillId="5" borderId="0" xfId="5" applyFill="1" applyAlignment="1" applyProtection="1">
      <alignment vertical="center"/>
    </xf>
    <xf numFmtId="0" fontId="5" fillId="5" borderId="0" xfId="0" applyFont="1" applyFill="1" applyAlignment="1" applyProtection="1">
      <alignment vertical="center"/>
    </xf>
    <xf numFmtId="0" fontId="7" fillId="4" borderId="0" xfId="1" applyFont="1" applyFill="1" applyBorder="1" applyAlignment="1" applyProtection="1">
      <alignment horizontal="center" vertical="top" wrapText="1"/>
    </xf>
    <xf numFmtId="0" fontId="7" fillId="0" borderId="0" xfId="1" applyFont="1" applyFill="1" applyAlignment="1" applyProtection="1">
      <alignment horizontal="center" vertical="center"/>
    </xf>
    <xf numFmtId="0" fontId="12" fillId="4" borderId="11" xfId="1" applyFont="1" applyFill="1" applyBorder="1" applyAlignment="1" applyProtection="1">
      <alignment horizontal="center" vertical="center"/>
    </xf>
    <xf numFmtId="0" fontId="8" fillId="4" borderId="2" xfId="1" applyFont="1" applyFill="1" applyBorder="1" applyAlignment="1" applyProtection="1">
      <alignment horizontal="center" vertical="center"/>
    </xf>
    <xf numFmtId="0" fontId="8" fillId="4" borderId="3" xfId="1" applyFont="1" applyFill="1" applyBorder="1" applyAlignment="1" applyProtection="1">
      <alignment horizontal="center" vertical="center"/>
    </xf>
    <xf numFmtId="0" fontId="17" fillId="4" borderId="2" xfId="1" applyFont="1" applyFill="1" applyBorder="1" applyAlignment="1" applyProtection="1">
      <alignment horizontal="center" vertical="top" wrapText="1"/>
    </xf>
    <xf numFmtId="0" fontId="17" fillId="4" borderId="3" xfId="1" applyFont="1" applyFill="1" applyBorder="1" applyAlignment="1" applyProtection="1">
      <alignment horizontal="center" vertical="top" wrapText="1"/>
    </xf>
    <xf numFmtId="0" fontId="17" fillId="4" borderId="4" xfId="1" applyFont="1" applyFill="1" applyBorder="1" applyAlignment="1" applyProtection="1">
      <alignment horizontal="center" vertical="top" wrapText="1" shrinkToFit="1"/>
    </xf>
    <xf numFmtId="0" fontId="17" fillId="4" borderId="6" xfId="1" applyFont="1" applyFill="1" applyBorder="1" applyAlignment="1" applyProtection="1">
      <alignment horizontal="center" vertical="top" wrapText="1" shrinkToFit="1"/>
    </xf>
    <xf numFmtId="0" fontId="21" fillId="4" borderId="10" xfId="1" applyFont="1" applyFill="1" applyBorder="1" applyAlignment="1" applyProtection="1">
      <alignment vertical="center"/>
    </xf>
    <xf numFmtId="0" fontId="5" fillId="4" borderId="0" xfId="1" applyFont="1" applyFill="1" applyBorder="1" applyAlignment="1" applyProtection="1">
      <alignment horizontal="center" vertical="top" wrapText="1"/>
    </xf>
    <xf numFmtId="0" fontId="20" fillId="4" borderId="0" xfId="1" applyFont="1" applyFill="1" applyBorder="1" applyAlignment="1" applyProtection="1">
      <alignment horizontal="center" wrapText="1"/>
    </xf>
    <xf numFmtId="0" fontId="5" fillId="4" borderId="0" xfId="1" applyFont="1" applyFill="1" applyBorder="1" applyAlignment="1" applyProtection="1">
      <alignment horizontal="center" wrapText="1"/>
    </xf>
    <xf numFmtId="44" fontId="7" fillId="4" borderId="0" xfId="74" applyFont="1" applyFill="1" applyBorder="1" applyAlignment="1" applyProtection="1">
      <alignment horizontal="center" vertical="center"/>
    </xf>
    <xf numFmtId="44" fontId="5" fillId="4" borderId="0" xfId="74" applyFont="1" applyFill="1" applyBorder="1" applyAlignment="1" applyProtection="1">
      <alignment horizontal="center" vertical="center"/>
    </xf>
    <xf numFmtId="44" fontId="7" fillId="4" borderId="0" xfId="74" applyFont="1" applyFill="1" applyAlignment="1" applyProtection="1">
      <alignment vertical="center"/>
    </xf>
    <xf numFmtId="44" fontId="12" fillId="4" borderId="0" xfId="74" applyFont="1" applyFill="1" applyAlignment="1" applyProtection="1">
      <alignment vertical="center"/>
    </xf>
    <xf numFmtId="44" fontId="12" fillId="4" borderId="0" xfId="74" applyFont="1" applyFill="1" applyBorder="1" applyAlignment="1" applyProtection="1">
      <alignment vertical="center"/>
    </xf>
    <xf numFmtId="44" fontId="7" fillId="4" borderId="0" xfId="74" applyFont="1" applyFill="1" applyBorder="1" applyAlignment="1" applyProtection="1"/>
    <xf numFmtId="44" fontId="14" fillId="4" borderId="0" xfId="74" applyFont="1" applyFill="1" applyBorder="1" applyAlignment="1" applyProtection="1">
      <alignment horizontal="center" vertical="center" shrinkToFit="1"/>
    </xf>
    <xf numFmtId="44" fontId="7" fillId="4" borderId="1" xfId="74" applyFont="1" applyFill="1" applyBorder="1" applyAlignment="1" applyProtection="1">
      <alignment vertical="center"/>
    </xf>
    <xf numFmtId="42" fontId="17" fillId="6" borderId="0" xfId="1" applyNumberFormat="1" applyFont="1" applyFill="1" applyBorder="1" applyAlignment="1" applyProtection="1">
      <alignment vertical="top"/>
    </xf>
    <xf numFmtId="44" fontId="7" fillId="4" borderId="0" xfId="74" applyFont="1" applyFill="1" applyAlignment="1" applyProtection="1">
      <alignment horizontal="center" vertical="center"/>
    </xf>
    <xf numFmtId="42" fontId="22" fillId="6" borderId="0" xfId="1" applyNumberFormat="1" applyFont="1" applyFill="1" applyBorder="1" applyAlignment="1" applyProtection="1">
      <alignment horizontal="center" vertical="center"/>
    </xf>
    <xf numFmtId="178" fontId="17" fillId="6" borderId="0" xfId="74" applyNumberFormat="1" applyFont="1" applyFill="1" applyBorder="1" applyAlignment="1" applyProtection="1">
      <alignment vertical="top"/>
    </xf>
    <xf numFmtId="0" fontId="22" fillId="6" borderId="0" xfId="1" applyFont="1" applyFill="1" applyBorder="1" applyAlignment="1" applyProtection="1">
      <alignment vertical="center"/>
    </xf>
    <xf numFmtId="178" fontId="8" fillId="4" borderId="0" xfId="1" applyNumberFormat="1" applyFont="1" applyFill="1" applyBorder="1" applyAlignment="1" applyProtection="1">
      <alignment horizontal="center" vertical="center"/>
    </xf>
    <xf numFmtId="0" fontId="20" fillId="4" borderId="0" xfId="1" applyFont="1" applyFill="1" applyAlignment="1" applyProtection="1">
      <alignment horizontal="center" vertical="center"/>
    </xf>
    <xf numFmtId="42" fontId="19" fillId="7" borderId="0" xfId="5" applyNumberFormat="1" applyFont="1" applyFill="1" applyBorder="1" applyAlignment="1" applyProtection="1">
      <alignment horizontal="left" vertical="center"/>
    </xf>
    <xf numFmtId="0" fontId="19" fillId="7" borderId="0" xfId="5" applyFont="1" applyFill="1" applyBorder="1" applyAlignment="1" applyProtection="1">
      <alignment horizontal="left" vertical="center"/>
    </xf>
    <xf numFmtId="178" fontId="17" fillId="7" borderId="0" xfId="74" applyNumberFormat="1" applyFont="1" applyFill="1" applyBorder="1" applyAlignment="1" applyProtection="1">
      <alignment vertical="top"/>
    </xf>
    <xf numFmtId="0" fontId="23" fillId="4" borderId="0" xfId="74" applyNumberFormat="1" applyFont="1" applyFill="1" applyBorder="1" applyAlignment="1" applyProtection="1">
      <alignment vertical="center"/>
    </xf>
    <xf numFmtId="0" fontId="24" fillId="4" borderId="0" xfId="5" applyFont="1" applyFill="1" applyBorder="1" applyAlignment="1" applyProtection="1">
      <alignment horizontal="center"/>
    </xf>
    <xf numFmtId="0" fontId="24" fillId="4" borderId="0" xfId="5" applyFont="1" applyFill="1" applyBorder="1" applyAlignment="1" applyProtection="1">
      <alignment horizontal="center" vertical="center"/>
    </xf>
  </cellXfs>
  <cellStyles count="87">
    <cellStyle name="一般" xfId="0" builtinId="0"/>
    <cellStyle name="一般 10" xfId="3"/>
    <cellStyle name="一般 11" xfId="4"/>
    <cellStyle name="一般 12" xfId="5"/>
    <cellStyle name="一般 13" xfId="6"/>
    <cellStyle name="一般 14" xfId="7"/>
    <cellStyle name="一般 15" xfId="8"/>
    <cellStyle name="一般 16" xfId="9"/>
    <cellStyle name="一般 17" xfId="10"/>
    <cellStyle name="一般 2" xfId="1"/>
    <cellStyle name="一般 2 5" xfId="11"/>
    <cellStyle name="一般 3" xfId="12"/>
    <cellStyle name="一般 4" xfId="13"/>
    <cellStyle name="一般 5" xfId="14"/>
    <cellStyle name="一般 5 2" xfId="15"/>
    <cellStyle name="一般 6" xfId="16"/>
    <cellStyle name="一般 6 2" xfId="17"/>
    <cellStyle name="一般 7" xfId="18"/>
    <cellStyle name="一般 8" xfId="19"/>
    <cellStyle name="一般 9" xfId="20"/>
    <cellStyle name="一般 9 2" xfId="21"/>
    <cellStyle name="已瀏覽過的超連結" xfId="37" builtinId="9" hidden="1"/>
    <cellStyle name="已瀏覽過的超連結" xfId="38" builtinId="9" hidden="1"/>
    <cellStyle name="已瀏覽過的超連結" xfId="39" builtinId="9" hidden="1"/>
    <cellStyle name="已瀏覽過的超連結" xfId="40" builtinId="9" hidden="1"/>
    <cellStyle name="已瀏覽過的超連結" xfId="41" builtinId="9" hidden="1"/>
    <cellStyle name="已瀏覽過的超連結" xfId="42" builtinId="9" hidden="1"/>
    <cellStyle name="已瀏覽過的超連結" xfId="43" builtinId="9" hidden="1"/>
    <cellStyle name="已瀏覽過的超連結" xfId="44" builtinId="9" hidden="1"/>
    <cellStyle name="已瀏覽過的超連結" xfId="45" builtinId="9" hidden="1"/>
    <cellStyle name="已瀏覽過的超連結" xfId="46" builtinId="9" hidden="1"/>
    <cellStyle name="已瀏覽過的超連結" xfId="47" builtinId="9" hidden="1"/>
    <cellStyle name="已瀏覽過的超連結" xfId="48" builtinId="9" hidden="1"/>
    <cellStyle name="已瀏覽過的超連結" xfId="49" builtinId="9" hidden="1"/>
    <cellStyle name="已瀏覽過的超連結" xfId="50" builtinId="9" hidden="1"/>
    <cellStyle name="已瀏覽過的超連結" xfId="51" builtinId="9" hidden="1"/>
    <cellStyle name="已瀏覽過的超連結" xfId="52" builtinId="9" hidden="1"/>
    <cellStyle name="已瀏覽過的超連結" xfId="53" builtinId="9" hidden="1"/>
    <cellStyle name="已瀏覽過的超連結" xfId="54" builtinId="9" hidden="1"/>
    <cellStyle name="已瀏覽過的超連結" xfId="55" builtinId="9" hidden="1"/>
    <cellStyle name="已瀏覽過的超連結" xfId="56" builtinId="9" hidden="1"/>
    <cellStyle name="已瀏覽過的超連結" xfId="57" builtinId="9" hidden="1"/>
    <cellStyle name="已瀏覽過的超連結" xfId="58" builtinId="9" hidden="1"/>
    <cellStyle name="已瀏覽過的超連結" xfId="59" builtinId="9" hidden="1"/>
    <cellStyle name="已瀏覽過的超連結" xfId="60" builtinId="9" hidden="1"/>
    <cellStyle name="已瀏覽過的超連結" xfId="61" builtinId="9" hidden="1"/>
    <cellStyle name="已瀏覽過的超連結" xfId="62" builtinId="9" hidden="1"/>
    <cellStyle name="已瀏覽過的超連結" xfId="63" builtinId="9" hidden="1"/>
    <cellStyle name="已瀏覽過的超連結" xfId="64" builtinId="9" hidden="1"/>
    <cellStyle name="已瀏覽過的超連結" xfId="65" builtinId="9" hidden="1"/>
    <cellStyle name="已瀏覽過的超連結" xfId="66" builtinId="9" hidden="1"/>
    <cellStyle name="已瀏覽過的超連結" xfId="67" builtinId="9" hidden="1"/>
    <cellStyle name="已瀏覽過的超連結" xfId="68" builtinId="9" hidden="1"/>
    <cellStyle name="已瀏覽過的超連結" xfId="69" builtinId="9" hidden="1"/>
    <cellStyle name="已瀏覽過的超連結" xfId="70" builtinId="9" hidden="1"/>
    <cellStyle name="已瀏覽過的超連結" xfId="71" builtinId="9" hidden="1"/>
    <cellStyle name="已瀏覽過的超連結" xfId="72" builtinId="9" hidden="1"/>
    <cellStyle name="已瀏覽過的超連結" xfId="73" builtinId="9" hidden="1"/>
    <cellStyle name="已瀏覽過的超連結" xfId="75" builtinId="9" hidden="1"/>
    <cellStyle name="已瀏覽過的超連結" xfId="76" builtinId="9" hidden="1"/>
    <cellStyle name="已瀏覽過的超連結" xfId="77" builtinId="9" hidden="1"/>
    <cellStyle name="已瀏覽過的超連結" xfId="78" builtinId="9" hidden="1"/>
    <cellStyle name="已瀏覽過的超連結" xfId="79" builtinId="9" hidden="1"/>
    <cellStyle name="已瀏覽過的超連結" xfId="80" builtinId="9" hidden="1"/>
    <cellStyle name="已瀏覽過的超連結" xfId="81" builtinId="9" hidden="1"/>
    <cellStyle name="已瀏覽過的超連結" xfId="82" builtinId="9" hidden="1"/>
    <cellStyle name="已瀏覽過的超連結" xfId="83" builtinId="9" hidden="1"/>
    <cellStyle name="已瀏覽過的超連結" xfId="84" builtinId="9" hidden="1"/>
    <cellStyle name="已瀏覽過的超連結" xfId="85" builtinId="9" hidden="1"/>
    <cellStyle name="已瀏覽過的超連結" xfId="86" builtinId="9" hidden="1"/>
    <cellStyle name="中等 2" xfId="22"/>
    <cellStyle name="貨幣" xfId="74" builtinId="4"/>
    <cellStyle name="超連結" xfId="2" builtinId="8"/>
    <cellStyle name="壞 2" xfId="23"/>
    <cellStyle name="Normal 2" xfId="24"/>
    <cellStyle name="Normal 2 16" xfId="25"/>
    <cellStyle name="Normal 2 20" xfId="26"/>
    <cellStyle name="Normal 2 21" xfId="27"/>
    <cellStyle name="Normal 2 22" xfId="28"/>
    <cellStyle name="Normal 2 23" xfId="29"/>
    <cellStyle name="Normal 2 24" xfId="30"/>
    <cellStyle name="Normal 2 27" xfId="31"/>
    <cellStyle name="Normal 2 30" xfId="32"/>
    <cellStyle name="Normal 2 41" xfId="33"/>
    <cellStyle name="Normal 2 44" xfId="34"/>
    <cellStyle name="Normal 2 51" xfId="35"/>
    <cellStyle name="Normal 2_Group Application" xfId="36"/>
  </cellStyles>
  <dxfs count="4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mple@e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ample@e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 enableFormatConditionsCalculation="0">
    <pageSetUpPr fitToPage="1"/>
  </sheetPr>
  <dimension ref="A1:AG153"/>
  <sheetViews>
    <sheetView tabSelected="1" zoomScale="85" zoomScaleNormal="85" zoomScalePageLayoutView="85" workbookViewId="0">
      <pane ySplit="17" topLeftCell="A18" activePane="bottomLeft" state="frozen"/>
      <selection pane="bottomLeft" activeCell="C18" sqref="C18"/>
    </sheetView>
  </sheetViews>
  <sheetFormatPr baseColWidth="10" defaultColWidth="10.6640625" defaultRowHeight="15" x14ac:dyDescent="0"/>
  <cols>
    <col min="1" max="2" width="14" style="1" customWidth="1"/>
    <col min="3" max="3" width="14" style="55" customWidth="1"/>
    <col min="4" max="4" width="24" style="55" customWidth="1"/>
    <col min="5" max="6" width="14.1640625" style="55" customWidth="1"/>
    <col min="7" max="8" width="11.6640625" style="55" customWidth="1"/>
    <col min="9" max="22" width="13.1640625" style="55" customWidth="1"/>
    <col min="23" max="23" width="15.5" style="55" customWidth="1"/>
    <col min="24" max="24" width="12.5" style="55" customWidth="1"/>
    <col min="25" max="25" width="15" style="55" customWidth="1"/>
    <col min="26" max="26" width="15.6640625" style="55" customWidth="1"/>
    <col min="27" max="27" width="26.6640625" style="55" customWidth="1"/>
    <col min="28" max="28" width="20.6640625" style="55" customWidth="1"/>
    <col min="29" max="29" width="21.6640625" style="55" customWidth="1"/>
    <col min="30" max="30" width="18.1640625" style="55" customWidth="1"/>
    <col min="31" max="31" width="19.5" style="56" customWidth="1"/>
    <col min="32" max="33" width="19.5" style="1" customWidth="1"/>
    <col min="34" max="16384" width="10.6640625" style="1"/>
  </cols>
  <sheetData>
    <row r="1" spans="1:33" s="40" customFormat="1"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1"/>
    </row>
    <row r="2" spans="1:33" s="78" customFormat="1" ht="23">
      <c r="A2" s="78" t="s">
        <v>151</v>
      </c>
      <c r="C2" s="55"/>
      <c r="D2" s="55"/>
      <c r="I2" s="12" t="s">
        <v>13</v>
      </c>
      <c r="J2" s="55"/>
      <c r="K2" s="78" t="s">
        <v>14</v>
      </c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6"/>
      <c r="Y2" s="56"/>
      <c r="Z2" s="56"/>
      <c r="AA2" s="55"/>
      <c r="AB2" s="55"/>
      <c r="AC2" s="55"/>
      <c r="AD2" s="55"/>
      <c r="AE2" s="55"/>
    </row>
    <row r="3" spans="1:33" s="78" customFormat="1">
      <c r="A3" s="57" t="s">
        <v>41</v>
      </c>
      <c r="B3" s="79" t="s">
        <v>42</v>
      </c>
      <c r="C3" s="58" t="s">
        <v>43</v>
      </c>
      <c r="D3" s="55"/>
      <c r="I3" s="3" t="s">
        <v>12</v>
      </c>
      <c r="J3" s="55"/>
      <c r="K3" s="10" t="s">
        <v>131</v>
      </c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6"/>
      <c r="Y3" s="56"/>
      <c r="Z3" s="56"/>
      <c r="AA3" s="55"/>
      <c r="AB3" s="55"/>
      <c r="AC3" s="55"/>
      <c r="AD3" s="55"/>
      <c r="AE3" s="55"/>
    </row>
    <row r="4" spans="1:33" s="78" customFormat="1">
      <c r="A4" s="59">
        <v>1998</v>
      </c>
      <c r="B4" s="3" t="s">
        <v>21</v>
      </c>
      <c r="C4" s="60" t="s">
        <v>103</v>
      </c>
      <c r="D4" s="55"/>
      <c r="I4" s="3" t="s">
        <v>11</v>
      </c>
      <c r="J4" s="55"/>
      <c r="K4" s="10" t="s">
        <v>129</v>
      </c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6"/>
      <c r="Y4" s="56"/>
      <c r="Z4" s="56"/>
      <c r="AA4" s="55"/>
      <c r="AB4" s="55"/>
      <c r="AC4" s="55"/>
      <c r="AD4" s="55"/>
      <c r="AE4" s="55"/>
    </row>
    <row r="5" spans="1:33" s="78" customFormat="1">
      <c r="A5" s="59">
        <v>1999</v>
      </c>
      <c r="B5" s="3" t="s">
        <v>21</v>
      </c>
      <c r="C5" s="60" t="s">
        <v>103</v>
      </c>
      <c r="D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6"/>
      <c r="Y5" s="56"/>
      <c r="Z5" s="56"/>
      <c r="AA5" s="55"/>
      <c r="AB5" s="55"/>
      <c r="AC5" s="55"/>
      <c r="AD5" s="55"/>
      <c r="AE5" s="55"/>
    </row>
    <row r="6" spans="1:33" s="78" customFormat="1">
      <c r="A6" s="59">
        <v>2000</v>
      </c>
      <c r="B6" s="3" t="s">
        <v>19</v>
      </c>
      <c r="C6" s="60" t="s">
        <v>104</v>
      </c>
      <c r="D6" s="94" t="s">
        <v>111</v>
      </c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6"/>
      <c r="Y6" s="56"/>
      <c r="Z6" s="56"/>
      <c r="AA6" s="55"/>
      <c r="AB6" s="55"/>
      <c r="AC6" s="55"/>
      <c r="AD6" s="55"/>
      <c r="AE6" s="55"/>
    </row>
    <row r="7" spans="1:33" s="78" customFormat="1" ht="15" customHeight="1">
      <c r="A7" s="59">
        <v>2001</v>
      </c>
      <c r="B7" s="3" t="s">
        <v>19</v>
      </c>
      <c r="C7" s="60" t="s">
        <v>104</v>
      </c>
      <c r="D7" s="94" t="s">
        <v>64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6"/>
      <c r="Y7" s="56"/>
      <c r="Z7" s="56"/>
      <c r="AA7" s="55"/>
      <c r="AB7" s="55"/>
      <c r="AC7" s="55"/>
      <c r="AD7" s="55"/>
      <c r="AE7" s="55"/>
    </row>
    <row r="8" spans="1:33" s="78" customFormat="1" ht="15" customHeight="1">
      <c r="A8" s="59">
        <v>2002</v>
      </c>
      <c r="B8" s="3" t="s">
        <v>18</v>
      </c>
      <c r="C8" s="60" t="s">
        <v>105</v>
      </c>
      <c r="D8" s="94" t="s">
        <v>110</v>
      </c>
      <c r="J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6"/>
      <c r="Y8" s="56"/>
      <c r="Z8" s="56"/>
      <c r="AA8" s="55"/>
      <c r="AB8" s="55"/>
      <c r="AC8" s="55"/>
      <c r="AD8" s="55"/>
      <c r="AE8" s="55"/>
    </row>
    <row r="9" spans="1:33" s="78" customFormat="1" ht="15" customHeight="1">
      <c r="A9" s="59">
        <v>2003</v>
      </c>
      <c r="B9" s="3" t="s">
        <v>18</v>
      </c>
      <c r="C9" s="60" t="s">
        <v>105</v>
      </c>
      <c r="D9" s="80" t="s">
        <v>109</v>
      </c>
      <c r="J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Y9" s="56"/>
      <c r="Z9" s="56"/>
      <c r="AA9" s="55"/>
      <c r="AB9" s="55"/>
      <c r="AC9" s="55"/>
      <c r="AD9" s="55"/>
      <c r="AE9" s="55"/>
    </row>
    <row r="10" spans="1:33" s="78" customFormat="1" ht="15" customHeight="1">
      <c r="A10" s="59">
        <v>2004</v>
      </c>
      <c r="B10" s="3" t="s">
        <v>17</v>
      </c>
      <c r="C10" s="60" t="s">
        <v>106</v>
      </c>
      <c r="D10" s="96" t="s">
        <v>108</v>
      </c>
      <c r="J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6"/>
      <c r="Y10" s="56"/>
      <c r="Z10" s="56"/>
      <c r="AA10" s="55"/>
      <c r="AB10" s="55"/>
      <c r="AC10" s="55"/>
      <c r="AD10" s="55"/>
      <c r="AE10" s="55"/>
    </row>
    <row r="11" spans="1:33" s="54" customFormat="1" ht="15" customHeight="1">
      <c r="A11" s="61">
        <v>2005</v>
      </c>
      <c r="B11" s="62" t="s">
        <v>15</v>
      </c>
      <c r="C11" s="63" t="s">
        <v>107</v>
      </c>
      <c r="D11" s="78" t="s">
        <v>119</v>
      </c>
      <c r="L11" s="12"/>
      <c r="M11" s="12"/>
      <c r="N11" s="12"/>
      <c r="O11" s="12"/>
      <c r="P11" s="12"/>
      <c r="Q11" s="12"/>
      <c r="R11" s="12"/>
      <c r="S11" s="12"/>
      <c r="T11" s="12"/>
      <c r="U11" s="106" t="s">
        <v>148</v>
      </c>
      <c r="V11" s="99"/>
      <c r="W11" s="124"/>
      <c r="X11" s="12"/>
      <c r="Y11" s="12"/>
      <c r="Z11" s="12"/>
      <c r="AA11" s="12"/>
      <c r="AB11" s="12"/>
      <c r="AC11" s="12"/>
      <c r="AD11" s="12"/>
      <c r="AE11" s="37"/>
    </row>
    <row r="12" spans="1:33" s="81" customFormat="1" ht="15" customHeight="1">
      <c r="C12" s="65"/>
      <c r="D12" s="65"/>
      <c r="I12" s="65" t="s">
        <v>66</v>
      </c>
      <c r="J12" s="65" t="s">
        <v>67</v>
      </c>
      <c r="K12" s="65" t="s">
        <v>68</v>
      </c>
      <c r="L12" s="65" t="s">
        <v>69</v>
      </c>
      <c r="M12" s="65" t="s">
        <v>70</v>
      </c>
      <c r="N12" s="65" t="s">
        <v>71</v>
      </c>
      <c r="O12" s="65" t="s">
        <v>72</v>
      </c>
      <c r="P12" s="65" t="s">
        <v>61</v>
      </c>
      <c r="Q12" s="65" t="s">
        <v>60</v>
      </c>
      <c r="R12" s="65" t="s">
        <v>57</v>
      </c>
      <c r="S12" s="65" t="s">
        <v>58</v>
      </c>
      <c r="T12" s="65" t="s">
        <v>59</v>
      </c>
      <c r="U12" s="100" t="s">
        <v>136</v>
      </c>
      <c r="V12" s="101" t="s">
        <v>135</v>
      </c>
      <c r="W12" s="123"/>
      <c r="X12" s="65"/>
      <c r="Y12" s="65"/>
      <c r="Z12" s="65"/>
      <c r="AA12" s="65"/>
      <c r="AB12" s="64"/>
      <c r="AC12" s="65"/>
      <c r="AD12" s="65"/>
      <c r="AE12" s="66"/>
    </row>
    <row r="13" spans="1:33" s="48" customFormat="1" ht="45">
      <c r="C13" s="49"/>
      <c r="D13" s="120" t="str">
        <f>AG15</f>
        <v>總應付金額 $0</v>
      </c>
      <c r="E13" s="118"/>
      <c r="F13" s="122" t="str">
        <f>IF(AF14=0,"接力共"&amp;"0"&amp;"隊","接力共"&amp;AF14&amp;"隊")</f>
        <v>接力共0隊</v>
      </c>
      <c r="G13" s="121"/>
      <c r="H13" s="108" t="s">
        <v>140</v>
      </c>
      <c r="I13" s="47" t="s">
        <v>132</v>
      </c>
      <c r="J13" s="47" t="s">
        <v>96</v>
      </c>
      <c r="K13" s="49" t="s">
        <v>97</v>
      </c>
      <c r="L13" s="49" t="s">
        <v>98</v>
      </c>
      <c r="M13" s="49" t="s">
        <v>128</v>
      </c>
      <c r="N13" s="49" t="s">
        <v>99</v>
      </c>
      <c r="O13" s="49" t="s">
        <v>99</v>
      </c>
      <c r="P13" s="49" t="s">
        <v>99</v>
      </c>
      <c r="Q13" s="49" t="s">
        <v>99</v>
      </c>
      <c r="R13" s="47" t="s">
        <v>100</v>
      </c>
      <c r="S13" s="47" t="s">
        <v>101</v>
      </c>
      <c r="T13" s="47" t="s">
        <v>102</v>
      </c>
      <c r="U13" s="102" t="s">
        <v>97</v>
      </c>
      <c r="V13" s="103" t="s">
        <v>97</v>
      </c>
      <c r="W13" s="20" t="s">
        <v>155</v>
      </c>
      <c r="X13" s="130" t="s">
        <v>154</v>
      </c>
      <c r="Y13" s="107" t="s">
        <v>139</v>
      </c>
      <c r="Z13" s="97" t="s">
        <v>73</v>
      </c>
    </row>
    <row r="14" spans="1:33" s="48" customFormat="1" ht="4.25" customHeight="1">
      <c r="A14" s="43"/>
      <c r="B14" s="43"/>
      <c r="C14" s="43"/>
      <c r="D14" s="43"/>
      <c r="E14" s="44"/>
      <c r="F14" s="44"/>
      <c r="G14" s="44"/>
      <c r="H14" s="44"/>
      <c r="I14" s="47"/>
      <c r="J14" s="47"/>
      <c r="K14" s="49"/>
      <c r="L14" s="49"/>
      <c r="M14" s="49"/>
      <c r="N14" s="49"/>
      <c r="O14" s="49"/>
      <c r="P14" s="49"/>
      <c r="Q14" s="49"/>
      <c r="R14" s="47"/>
      <c r="S14" s="47"/>
      <c r="T14" s="47"/>
      <c r="U14" s="104"/>
      <c r="V14" s="105"/>
      <c r="W14" s="47"/>
      <c r="X14" s="44"/>
      <c r="Y14" s="46"/>
      <c r="Z14" s="46"/>
      <c r="AA14" s="43"/>
      <c r="AB14" s="44"/>
      <c r="AC14" s="43"/>
      <c r="AD14" s="43"/>
      <c r="AE14" s="45"/>
      <c r="AF14" s="48">
        <f>SUMPRODUCT(($W$18:$W$117&lt;&gt;"")*(COUNTIF($W$18:$W$117,$W$18:$W$117&amp;"")&gt;=4)*(COUNTIF($W$18:$W$117,$W$18:$W$117&amp;"")&lt;=6)/COUNTIF($W$18:$W$117,$W$18:$W$117&amp;""))</f>
        <v>0</v>
      </c>
    </row>
    <row r="15" spans="1:33" s="3" customFormat="1" ht="45">
      <c r="A15" s="9" t="s">
        <v>10</v>
      </c>
      <c r="B15" s="9" t="s">
        <v>9</v>
      </c>
      <c r="C15" s="9" t="s">
        <v>121</v>
      </c>
      <c r="D15" s="9" t="s">
        <v>112</v>
      </c>
      <c r="E15" s="41" t="s">
        <v>113</v>
      </c>
      <c r="F15" s="41" t="s">
        <v>114</v>
      </c>
      <c r="G15" s="41" t="s">
        <v>115</v>
      </c>
      <c r="H15" s="41" t="s">
        <v>141</v>
      </c>
      <c r="I15" s="9" t="s">
        <v>44</v>
      </c>
      <c r="J15" s="9" t="s">
        <v>8</v>
      </c>
      <c r="K15" s="9" t="s">
        <v>7</v>
      </c>
      <c r="L15" s="9" t="s">
        <v>1</v>
      </c>
      <c r="M15" s="9" t="s">
        <v>6</v>
      </c>
      <c r="N15" s="9" t="s">
        <v>5</v>
      </c>
      <c r="O15" s="9" t="s">
        <v>4</v>
      </c>
      <c r="P15" s="9" t="s">
        <v>52</v>
      </c>
      <c r="Q15" s="9" t="s">
        <v>53</v>
      </c>
      <c r="R15" s="9" t="s">
        <v>54</v>
      </c>
      <c r="S15" s="9" t="s">
        <v>55</v>
      </c>
      <c r="T15" s="9" t="s">
        <v>56</v>
      </c>
      <c r="U15" s="9" t="s">
        <v>147</v>
      </c>
      <c r="V15" s="9" t="s">
        <v>153</v>
      </c>
      <c r="W15" s="9" t="s">
        <v>134</v>
      </c>
      <c r="X15" s="41" t="s">
        <v>49</v>
      </c>
      <c r="Y15" s="41" t="s">
        <v>137</v>
      </c>
      <c r="Z15" s="41" t="s">
        <v>48</v>
      </c>
      <c r="AA15" s="9" t="s">
        <v>116</v>
      </c>
      <c r="AB15" s="41" t="s">
        <v>126</v>
      </c>
      <c r="AC15" s="9" t="s">
        <v>117</v>
      </c>
      <c r="AD15" s="9" t="s">
        <v>118</v>
      </c>
      <c r="AE15" s="42" t="str">
        <f>"單項應付總額"&amp;" "&amp;"$"&amp;SUM(AE18:AE117)</f>
        <v>單項應付總額 $0</v>
      </c>
      <c r="AF15" s="42" t="str">
        <f>"接力應付總額"&amp;" $"&amp;(SUMPRODUCT(($W$18:$W$117&lt;&gt;"")*(COUNTIF($W$18:$W$117,$W$18:$W$117&amp;"")&gt;=4)*(COUNTIF($W$18:$W$117,$W$18:$W$117&amp;"")&lt;=6)/COUNTIF($W$18:$W$117,$W$18:$W$117&amp;""))*80)</f>
        <v>接力應付總額 $0</v>
      </c>
      <c r="AG15" s="111" t="str">
        <f>"總應付金額"&amp;" "&amp;"$"&amp;SUM(AE18:AE118)+(SUMPRODUCT(($W$18:$W$117&lt;&gt;"")*(COUNTIF($W$18:$W$117,$W$18:$W$117&amp;"")&gt;=4)*(COUNTIF($W$18:$W$117,$W$18:$W$117&amp;"")&lt;=6)/COUNTIF($W$18:$W$117,$W$18:$W$117&amp;""))*80)</f>
        <v>總應付金額 $0</v>
      </c>
    </row>
    <row r="16" spans="1:33" s="53" customFormat="1" ht="4.25" customHeight="1" thickBot="1">
      <c r="A16" s="50"/>
      <c r="B16" s="50"/>
      <c r="C16" s="50"/>
      <c r="D16" s="50"/>
      <c r="E16" s="51"/>
      <c r="F16" s="51"/>
      <c r="G16" s="51"/>
      <c r="H16" s="51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1"/>
      <c r="Y16" s="51"/>
      <c r="Z16" s="51"/>
      <c r="AA16" s="50"/>
      <c r="AB16" s="51"/>
      <c r="AC16" s="50"/>
      <c r="AD16" s="50"/>
      <c r="AE16" s="52"/>
    </row>
    <row r="17" spans="1:33" s="3" customFormat="1">
      <c r="B17" s="3" t="str">
        <f t="shared" ref="B17:B48" si="0">IF(E17="M",VLOOKUP(F17,$A$4:$C$11,2,0),IF(E17="F",VLOOKUP(F17,$A$4:$C$11,3,0),IF(E17="","")))</f>
        <v>MA</v>
      </c>
      <c r="C17" s="3" t="s">
        <v>45</v>
      </c>
      <c r="D17" s="3" t="s">
        <v>46</v>
      </c>
      <c r="E17" s="3" t="s">
        <v>3</v>
      </c>
      <c r="F17" s="3">
        <v>1998</v>
      </c>
      <c r="G17" s="3" t="s">
        <v>2</v>
      </c>
      <c r="I17" s="9"/>
      <c r="J17" s="3" t="s">
        <v>51</v>
      </c>
      <c r="L17" s="9"/>
      <c r="P17" s="3" t="s">
        <v>63</v>
      </c>
      <c r="R17" s="9" t="s">
        <v>62</v>
      </c>
      <c r="U17" s="3" t="s">
        <v>146</v>
      </c>
      <c r="W17" s="3" t="s">
        <v>144</v>
      </c>
      <c r="X17" s="3">
        <v>30</v>
      </c>
      <c r="Y17" s="3" t="s">
        <v>138</v>
      </c>
      <c r="Z17" s="3" t="s">
        <v>47</v>
      </c>
      <c r="AA17" s="8" t="s">
        <v>0</v>
      </c>
      <c r="AB17" s="7"/>
      <c r="AC17" s="3" t="s">
        <v>50</v>
      </c>
      <c r="AD17" s="3">
        <v>93456600</v>
      </c>
      <c r="AE17" s="2">
        <f t="shared" ref="AE17" si="1">IF(COUNTA(I17:T17)&gt;3,"Events Over Limit",IF(COUNTA(I17:T17)=0,"",IF(Z17="Y",0+X17,IF(COUNTA(Y17)=1,COUNTA(I17:T17)*80+20+X17,IF(COUNTA(Y17)=0,COUNTA(I17:T17)*80+40+X17,"Error")))))</f>
        <v>30</v>
      </c>
      <c r="AF17" s="110" t="str">
        <f>IF(COUNTA(U17:V17)&gt;1,"Pls choose only 1 relay","")</f>
        <v/>
      </c>
      <c r="AG17" s="2"/>
    </row>
    <row r="18" spans="1:33" s="11" customFormat="1">
      <c r="A18" s="3">
        <v>1</v>
      </c>
      <c r="B18" s="3" t="str">
        <f t="shared" si="0"/>
        <v/>
      </c>
      <c r="C18" s="4"/>
      <c r="D18" s="6"/>
      <c r="E18" s="6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38"/>
      <c r="AC18" s="4"/>
      <c r="AD18" s="4"/>
      <c r="AE18" s="2" t="str">
        <f t="shared" ref="AE18:AE81" si="2">IF(COUNTA(I18:T18)&gt;3,"Events Over Limit",IF(COUNTA(I18:T18)=0,"",IF(Z18="Y",0+X18,IF(COUNTA(Y18)=1,COUNTA(I18:T18)*80+20+X18,IF(COUNTA(Y18)=0,COUNTA(I18:T18)*80+40+X18,"Error")))))</f>
        <v/>
      </c>
      <c r="AF18" s="110" t="str">
        <f>IF(COUNTA(U18:V18)&gt;1,"Pls choose only 1 relay","")</f>
        <v/>
      </c>
      <c r="AG18" s="2"/>
    </row>
    <row r="19" spans="1:33" s="11" customFormat="1">
      <c r="A19" s="3">
        <v>2</v>
      </c>
      <c r="B19" s="3" t="str">
        <f t="shared" si="0"/>
        <v/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5"/>
      <c r="R19" s="4"/>
      <c r="S19" s="4"/>
      <c r="T19" s="5"/>
      <c r="U19" s="5"/>
      <c r="V19" s="5"/>
      <c r="W19" s="4"/>
      <c r="X19" s="4"/>
      <c r="Y19" s="4"/>
      <c r="Z19" s="4"/>
      <c r="AA19" s="4"/>
      <c r="AB19" s="38"/>
      <c r="AC19" s="4"/>
      <c r="AD19" s="4"/>
      <c r="AE19" s="2" t="str">
        <f t="shared" si="2"/>
        <v/>
      </c>
      <c r="AF19" s="110" t="str">
        <f t="shared" ref="AF19:AF82" si="3">IF(COUNTA(U19:V19)&gt;1,"Pls choose only 1 relay","")</f>
        <v/>
      </c>
      <c r="AG19" s="2"/>
    </row>
    <row r="20" spans="1:33" s="11" customFormat="1">
      <c r="A20" s="3">
        <v>3</v>
      </c>
      <c r="B20" s="3" t="str">
        <f t="shared" si="0"/>
        <v/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38"/>
      <c r="AC20" s="4"/>
      <c r="AD20" s="4"/>
      <c r="AE20" s="2" t="str">
        <f t="shared" si="2"/>
        <v/>
      </c>
      <c r="AF20" s="110" t="str">
        <f t="shared" si="3"/>
        <v/>
      </c>
      <c r="AG20" s="2"/>
    </row>
    <row r="21" spans="1:33" s="11" customFormat="1">
      <c r="A21" s="3">
        <v>4</v>
      </c>
      <c r="B21" s="3" t="str">
        <f t="shared" si="0"/>
        <v/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38"/>
      <c r="AC21" s="4"/>
      <c r="AD21" s="4"/>
      <c r="AE21" s="2" t="str">
        <f t="shared" si="2"/>
        <v/>
      </c>
      <c r="AF21" s="110" t="str">
        <f t="shared" si="3"/>
        <v/>
      </c>
      <c r="AG21" s="2"/>
    </row>
    <row r="22" spans="1:33" s="11" customFormat="1">
      <c r="A22" s="3">
        <v>5</v>
      </c>
      <c r="B22" s="3" t="str">
        <f t="shared" si="0"/>
        <v/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38"/>
      <c r="AC22" s="4"/>
      <c r="AD22" s="4"/>
      <c r="AE22" s="2" t="str">
        <f t="shared" si="2"/>
        <v/>
      </c>
      <c r="AF22" s="110" t="str">
        <f t="shared" si="3"/>
        <v/>
      </c>
      <c r="AG22" s="2"/>
    </row>
    <row r="23" spans="1:33" s="11" customFormat="1">
      <c r="A23" s="3">
        <v>6</v>
      </c>
      <c r="B23" s="3" t="str">
        <f t="shared" si="0"/>
        <v/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38"/>
      <c r="AC23" s="4"/>
      <c r="AD23" s="4"/>
      <c r="AE23" s="2" t="str">
        <f t="shared" si="2"/>
        <v/>
      </c>
      <c r="AF23" s="110" t="str">
        <f t="shared" si="3"/>
        <v/>
      </c>
      <c r="AG23" s="2"/>
    </row>
    <row r="24" spans="1:33" s="11" customFormat="1">
      <c r="A24" s="3">
        <v>7</v>
      </c>
      <c r="B24" s="3" t="str">
        <f t="shared" si="0"/>
        <v/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38"/>
      <c r="AC24" s="4"/>
      <c r="AD24" s="4"/>
      <c r="AE24" s="2" t="str">
        <f t="shared" si="2"/>
        <v/>
      </c>
      <c r="AF24" s="110" t="str">
        <f t="shared" si="3"/>
        <v/>
      </c>
      <c r="AG24" s="2"/>
    </row>
    <row r="25" spans="1:33" s="11" customFormat="1">
      <c r="A25" s="3">
        <v>8</v>
      </c>
      <c r="B25" s="3" t="str">
        <f t="shared" si="0"/>
        <v/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38"/>
      <c r="AC25" s="4"/>
      <c r="AD25" s="4"/>
      <c r="AE25" s="2" t="str">
        <f t="shared" si="2"/>
        <v/>
      </c>
      <c r="AF25" s="110" t="str">
        <f t="shared" si="3"/>
        <v/>
      </c>
      <c r="AG25" s="2"/>
    </row>
    <row r="26" spans="1:33" s="11" customFormat="1">
      <c r="A26" s="3">
        <v>9</v>
      </c>
      <c r="B26" s="3" t="str">
        <f t="shared" si="0"/>
        <v/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38"/>
      <c r="AC26" s="4"/>
      <c r="AD26" s="4"/>
      <c r="AE26" s="2" t="str">
        <f t="shared" si="2"/>
        <v/>
      </c>
      <c r="AF26" s="110" t="str">
        <f t="shared" si="3"/>
        <v/>
      </c>
      <c r="AG26" s="2"/>
    </row>
    <row r="27" spans="1:33" s="11" customFormat="1">
      <c r="A27" s="3">
        <v>10</v>
      </c>
      <c r="B27" s="3" t="str">
        <f t="shared" si="0"/>
        <v/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38"/>
      <c r="AC27" s="4"/>
      <c r="AD27" s="4"/>
      <c r="AE27" s="2" t="str">
        <f t="shared" si="2"/>
        <v/>
      </c>
      <c r="AF27" s="110" t="str">
        <f t="shared" si="3"/>
        <v/>
      </c>
      <c r="AG27" s="2"/>
    </row>
    <row r="28" spans="1:33" s="11" customFormat="1">
      <c r="A28" s="3">
        <v>11</v>
      </c>
      <c r="B28" s="3" t="str">
        <f t="shared" si="0"/>
        <v/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38"/>
      <c r="AC28" s="4"/>
      <c r="AD28" s="4"/>
      <c r="AE28" s="2" t="str">
        <f t="shared" si="2"/>
        <v/>
      </c>
      <c r="AF28" s="110" t="str">
        <f t="shared" si="3"/>
        <v/>
      </c>
      <c r="AG28" s="2"/>
    </row>
    <row r="29" spans="1:33" s="11" customFormat="1">
      <c r="A29" s="3">
        <v>12</v>
      </c>
      <c r="B29" s="3" t="str">
        <f t="shared" si="0"/>
        <v/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38"/>
      <c r="AC29" s="4"/>
      <c r="AD29" s="4"/>
      <c r="AE29" s="2" t="str">
        <f t="shared" si="2"/>
        <v/>
      </c>
      <c r="AF29" s="110" t="str">
        <f t="shared" si="3"/>
        <v/>
      </c>
      <c r="AG29" s="2"/>
    </row>
    <row r="30" spans="1:33" s="11" customFormat="1">
      <c r="A30" s="3">
        <v>13</v>
      </c>
      <c r="B30" s="3" t="str">
        <f t="shared" si="0"/>
        <v/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38"/>
      <c r="AC30" s="4"/>
      <c r="AD30" s="4"/>
      <c r="AE30" s="2" t="str">
        <f t="shared" si="2"/>
        <v/>
      </c>
      <c r="AF30" s="110" t="str">
        <f t="shared" si="3"/>
        <v/>
      </c>
      <c r="AG30" s="2"/>
    </row>
    <row r="31" spans="1:33" s="11" customFormat="1">
      <c r="A31" s="3">
        <v>14</v>
      </c>
      <c r="B31" s="3" t="str">
        <f t="shared" si="0"/>
        <v/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38"/>
      <c r="AC31" s="4"/>
      <c r="AD31" s="4"/>
      <c r="AE31" s="2" t="str">
        <f t="shared" si="2"/>
        <v/>
      </c>
      <c r="AF31" s="110" t="str">
        <f t="shared" si="3"/>
        <v/>
      </c>
      <c r="AG31" s="2"/>
    </row>
    <row r="32" spans="1:33" s="11" customFormat="1">
      <c r="A32" s="3">
        <v>15</v>
      </c>
      <c r="B32" s="3" t="str">
        <f t="shared" si="0"/>
        <v/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38"/>
      <c r="AC32" s="4"/>
      <c r="AD32" s="4"/>
      <c r="AE32" s="2" t="str">
        <f t="shared" si="2"/>
        <v/>
      </c>
      <c r="AF32" s="110" t="str">
        <f t="shared" si="3"/>
        <v/>
      </c>
      <c r="AG32" s="2"/>
    </row>
    <row r="33" spans="1:33" s="11" customFormat="1">
      <c r="A33" s="3">
        <v>16</v>
      </c>
      <c r="B33" s="3" t="str">
        <f t="shared" si="0"/>
        <v/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38"/>
      <c r="AC33" s="4"/>
      <c r="AD33" s="4"/>
      <c r="AE33" s="2" t="str">
        <f t="shared" si="2"/>
        <v/>
      </c>
      <c r="AF33" s="110" t="str">
        <f t="shared" si="3"/>
        <v/>
      </c>
      <c r="AG33" s="2"/>
    </row>
    <row r="34" spans="1:33" s="11" customFormat="1">
      <c r="A34" s="3">
        <v>17</v>
      </c>
      <c r="B34" s="3" t="str">
        <f t="shared" si="0"/>
        <v/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38"/>
      <c r="AC34" s="4"/>
      <c r="AD34" s="4"/>
      <c r="AE34" s="2" t="str">
        <f t="shared" si="2"/>
        <v/>
      </c>
      <c r="AF34" s="110" t="str">
        <f t="shared" si="3"/>
        <v/>
      </c>
      <c r="AG34" s="2"/>
    </row>
    <row r="35" spans="1:33" s="11" customFormat="1">
      <c r="A35" s="3">
        <v>18</v>
      </c>
      <c r="B35" s="3" t="str">
        <f t="shared" si="0"/>
        <v/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38"/>
      <c r="AC35" s="4"/>
      <c r="AD35" s="4"/>
      <c r="AE35" s="2" t="str">
        <f t="shared" si="2"/>
        <v/>
      </c>
      <c r="AF35" s="110" t="str">
        <f t="shared" si="3"/>
        <v/>
      </c>
      <c r="AG35" s="2"/>
    </row>
    <row r="36" spans="1:33" s="11" customFormat="1">
      <c r="A36" s="3">
        <v>19</v>
      </c>
      <c r="B36" s="3" t="str">
        <f t="shared" si="0"/>
        <v/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38"/>
      <c r="AC36" s="4"/>
      <c r="AD36" s="4"/>
      <c r="AE36" s="2" t="str">
        <f t="shared" si="2"/>
        <v/>
      </c>
      <c r="AF36" s="110" t="str">
        <f t="shared" si="3"/>
        <v/>
      </c>
      <c r="AG36" s="2"/>
    </row>
    <row r="37" spans="1:33" s="11" customFormat="1">
      <c r="A37" s="3">
        <v>20</v>
      </c>
      <c r="B37" s="3" t="str">
        <f t="shared" si="0"/>
        <v/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38"/>
      <c r="AC37" s="4"/>
      <c r="AD37" s="4"/>
      <c r="AE37" s="2" t="str">
        <f t="shared" si="2"/>
        <v/>
      </c>
      <c r="AF37" s="110" t="str">
        <f t="shared" si="3"/>
        <v/>
      </c>
      <c r="AG37" s="2"/>
    </row>
    <row r="38" spans="1:33" s="11" customFormat="1">
      <c r="A38" s="3">
        <v>21</v>
      </c>
      <c r="B38" s="3" t="str">
        <f t="shared" si="0"/>
        <v/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38"/>
      <c r="AC38" s="4"/>
      <c r="AD38" s="4"/>
      <c r="AE38" s="2" t="str">
        <f t="shared" si="2"/>
        <v/>
      </c>
      <c r="AF38" s="110" t="str">
        <f t="shared" si="3"/>
        <v/>
      </c>
      <c r="AG38" s="2"/>
    </row>
    <row r="39" spans="1:33" s="11" customFormat="1">
      <c r="A39" s="3">
        <v>22</v>
      </c>
      <c r="B39" s="3" t="str">
        <f t="shared" si="0"/>
        <v/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38"/>
      <c r="AC39" s="4"/>
      <c r="AD39" s="4"/>
      <c r="AE39" s="2" t="str">
        <f t="shared" si="2"/>
        <v/>
      </c>
      <c r="AF39" s="110" t="str">
        <f t="shared" si="3"/>
        <v/>
      </c>
      <c r="AG39" s="2"/>
    </row>
    <row r="40" spans="1:33" s="11" customFormat="1">
      <c r="A40" s="3">
        <v>23</v>
      </c>
      <c r="B40" s="3" t="str">
        <f t="shared" si="0"/>
        <v/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38"/>
      <c r="AC40" s="4"/>
      <c r="AD40" s="4"/>
      <c r="AE40" s="2" t="str">
        <f t="shared" si="2"/>
        <v/>
      </c>
      <c r="AF40" s="110" t="str">
        <f t="shared" si="3"/>
        <v/>
      </c>
      <c r="AG40" s="2"/>
    </row>
    <row r="41" spans="1:33" s="11" customFormat="1">
      <c r="A41" s="3">
        <v>24</v>
      </c>
      <c r="B41" s="3" t="str">
        <f t="shared" si="0"/>
        <v/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38"/>
      <c r="AC41" s="4"/>
      <c r="AD41" s="4"/>
      <c r="AE41" s="2" t="str">
        <f t="shared" si="2"/>
        <v/>
      </c>
      <c r="AF41" s="110" t="str">
        <f t="shared" si="3"/>
        <v/>
      </c>
      <c r="AG41" s="2"/>
    </row>
    <row r="42" spans="1:33" s="11" customFormat="1">
      <c r="A42" s="3">
        <v>25</v>
      </c>
      <c r="B42" s="3" t="str">
        <f t="shared" si="0"/>
        <v/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38"/>
      <c r="AC42" s="4"/>
      <c r="AD42" s="4"/>
      <c r="AE42" s="2" t="str">
        <f t="shared" si="2"/>
        <v/>
      </c>
      <c r="AF42" s="110" t="str">
        <f t="shared" si="3"/>
        <v/>
      </c>
      <c r="AG42" s="2"/>
    </row>
    <row r="43" spans="1:33" s="11" customFormat="1">
      <c r="A43" s="3">
        <v>26</v>
      </c>
      <c r="B43" s="3" t="str">
        <f t="shared" si="0"/>
        <v/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38"/>
      <c r="AC43" s="4"/>
      <c r="AD43" s="4"/>
      <c r="AE43" s="2" t="str">
        <f t="shared" si="2"/>
        <v/>
      </c>
      <c r="AF43" s="110" t="str">
        <f t="shared" si="3"/>
        <v/>
      </c>
      <c r="AG43" s="2"/>
    </row>
    <row r="44" spans="1:33" s="11" customFormat="1">
      <c r="A44" s="3">
        <v>27</v>
      </c>
      <c r="B44" s="3" t="str">
        <f t="shared" si="0"/>
        <v/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38"/>
      <c r="AC44" s="4"/>
      <c r="AD44" s="4"/>
      <c r="AE44" s="2" t="str">
        <f t="shared" si="2"/>
        <v/>
      </c>
      <c r="AF44" s="110" t="str">
        <f t="shared" si="3"/>
        <v/>
      </c>
      <c r="AG44" s="2"/>
    </row>
    <row r="45" spans="1:33" s="11" customFormat="1">
      <c r="A45" s="3">
        <v>28</v>
      </c>
      <c r="B45" s="3" t="str">
        <f t="shared" si="0"/>
        <v/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38"/>
      <c r="AC45" s="4"/>
      <c r="AD45" s="4"/>
      <c r="AE45" s="2" t="str">
        <f t="shared" si="2"/>
        <v/>
      </c>
      <c r="AF45" s="110" t="str">
        <f t="shared" si="3"/>
        <v/>
      </c>
      <c r="AG45" s="2"/>
    </row>
    <row r="46" spans="1:33" s="11" customFormat="1">
      <c r="A46" s="3">
        <v>29</v>
      </c>
      <c r="B46" s="3" t="str">
        <f t="shared" si="0"/>
        <v/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38"/>
      <c r="AC46" s="4"/>
      <c r="AD46" s="4"/>
      <c r="AE46" s="2" t="str">
        <f t="shared" si="2"/>
        <v/>
      </c>
      <c r="AF46" s="110" t="str">
        <f t="shared" si="3"/>
        <v/>
      </c>
      <c r="AG46" s="2"/>
    </row>
    <row r="47" spans="1:33" s="11" customFormat="1">
      <c r="A47" s="3">
        <v>30</v>
      </c>
      <c r="B47" s="3" t="str">
        <f t="shared" si="0"/>
        <v/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38"/>
      <c r="AC47" s="4"/>
      <c r="AD47" s="4"/>
      <c r="AE47" s="2" t="str">
        <f t="shared" si="2"/>
        <v/>
      </c>
      <c r="AF47" s="110" t="str">
        <f t="shared" si="3"/>
        <v/>
      </c>
      <c r="AG47" s="2"/>
    </row>
    <row r="48" spans="1:33" s="11" customFormat="1">
      <c r="A48" s="3">
        <v>31</v>
      </c>
      <c r="B48" s="3" t="str">
        <f t="shared" si="0"/>
        <v/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38"/>
      <c r="AC48" s="4"/>
      <c r="AD48" s="4"/>
      <c r="AE48" s="2" t="str">
        <f t="shared" si="2"/>
        <v/>
      </c>
      <c r="AF48" s="110" t="str">
        <f t="shared" si="3"/>
        <v/>
      </c>
      <c r="AG48" s="2"/>
    </row>
    <row r="49" spans="1:33" s="11" customFormat="1">
      <c r="A49" s="3">
        <v>32</v>
      </c>
      <c r="B49" s="3" t="str">
        <f t="shared" ref="B49:B80" si="4">IF(E49="M",VLOOKUP(F49,$A$4:$C$11,2,0),IF(E49="F",VLOOKUP(F49,$A$4:$C$11,3,0),IF(E49="","")))</f>
        <v/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38"/>
      <c r="AC49" s="4"/>
      <c r="AD49" s="4"/>
      <c r="AE49" s="2" t="str">
        <f t="shared" si="2"/>
        <v/>
      </c>
      <c r="AF49" s="110" t="str">
        <f t="shared" si="3"/>
        <v/>
      </c>
      <c r="AG49" s="2"/>
    </row>
    <row r="50" spans="1:33" s="11" customFormat="1">
      <c r="A50" s="3">
        <v>33</v>
      </c>
      <c r="B50" s="3" t="str">
        <f t="shared" si="4"/>
        <v/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38"/>
      <c r="AC50" s="4"/>
      <c r="AD50" s="4"/>
      <c r="AE50" s="2" t="str">
        <f t="shared" si="2"/>
        <v/>
      </c>
      <c r="AF50" s="110" t="str">
        <f t="shared" si="3"/>
        <v/>
      </c>
      <c r="AG50" s="2"/>
    </row>
    <row r="51" spans="1:33" s="11" customFormat="1">
      <c r="A51" s="3">
        <v>34</v>
      </c>
      <c r="B51" s="3" t="str">
        <f t="shared" si="4"/>
        <v/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38"/>
      <c r="AC51" s="4"/>
      <c r="AD51" s="4"/>
      <c r="AE51" s="2" t="str">
        <f t="shared" si="2"/>
        <v/>
      </c>
      <c r="AF51" s="110" t="str">
        <f t="shared" si="3"/>
        <v/>
      </c>
      <c r="AG51" s="2"/>
    </row>
    <row r="52" spans="1:33" s="11" customFormat="1">
      <c r="A52" s="3">
        <v>35</v>
      </c>
      <c r="B52" s="3" t="str">
        <f t="shared" si="4"/>
        <v/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38"/>
      <c r="AC52" s="4"/>
      <c r="AD52" s="4"/>
      <c r="AE52" s="2" t="str">
        <f t="shared" si="2"/>
        <v/>
      </c>
      <c r="AF52" s="110" t="str">
        <f t="shared" si="3"/>
        <v/>
      </c>
      <c r="AG52" s="2"/>
    </row>
    <row r="53" spans="1:33" s="11" customFormat="1">
      <c r="A53" s="3">
        <v>36</v>
      </c>
      <c r="B53" s="3" t="str">
        <f t="shared" si="4"/>
        <v/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38"/>
      <c r="AC53" s="4"/>
      <c r="AD53" s="4"/>
      <c r="AE53" s="2" t="str">
        <f t="shared" si="2"/>
        <v/>
      </c>
      <c r="AF53" s="110" t="str">
        <f t="shared" si="3"/>
        <v/>
      </c>
      <c r="AG53" s="2"/>
    </row>
    <row r="54" spans="1:33" s="11" customFormat="1">
      <c r="A54" s="3">
        <v>37</v>
      </c>
      <c r="B54" s="3" t="str">
        <f t="shared" si="4"/>
        <v/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38"/>
      <c r="AC54" s="4"/>
      <c r="AD54" s="4"/>
      <c r="AE54" s="2" t="str">
        <f t="shared" si="2"/>
        <v/>
      </c>
      <c r="AF54" s="110" t="str">
        <f t="shared" si="3"/>
        <v/>
      </c>
      <c r="AG54" s="2"/>
    </row>
    <row r="55" spans="1:33" s="11" customFormat="1">
      <c r="A55" s="3">
        <v>38</v>
      </c>
      <c r="B55" s="3" t="str">
        <f t="shared" si="4"/>
        <v/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38"/>
      <c r="AC55" s="4"/>
      <c r="AD55" s="4"/>
      <c r="AE55" s="2" t="str">
        <f t="shared" si="2"/>
        <v/>
      </c>
      <c r="AF55" s="110" t="str">
        <f t="shared" si="3"/>
        <v/>
      </c>
      <c r="AG55" s="2"/>
    </row>
    <row r="56" spans="1:33" s="11" customFormat="1">
      <c r="A56" s="3">
        <v>39</v>
      </c>
      <c r="B56" s="3" t="str">
        <f t="shared" si="4"/>
        <v/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38"/>
      <c r="AC56" s="4"/>
      <c r="AD56" s="4"/>
      <c r="AE56" s="2" t="str">
        <f t="shared" si="2"/>
        <v/>
      </c>
      <c r="AF56" s="110" t="str">
        <f t="shared" si="3"/>
        <v/>
      </c>
      <c r="AG56" s="2"/>
    </row>
    <row r="57" spans="1:33" s="11" customFormat="1">
      <c r="A57" s="3">
        <v>40</v>
      </c>
      <c r="B57" s="3" t="str">
        <f t="shared" si="4"/>
        <v/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38"/>
      <c r="AC57" s="4"/>
      <c r="AD57" s="4"/>
      <c r="AE57" s="2" t="str">
        <f t="shared" si="2"/>
        <v/>
      </c>
      <c r="AF57" s="110" t="str">
        <f t="shared" si="3"/>
        <v/>
      </c>
      <c r="AG57" s="2"/>
    </row>
    <row r="58" spans="1:33">
      <c r="A58" s="3">
        <v>41</v>
      </c>
      <c r="B58" s="3" t="str">
        <f t="shared" si="4"/>
        <v/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4"/>
      <c r="X58" s="39"/>
      <c r="Y58" s="39"/>
      <c r="Z58" s="39"/>
      <c r="AA58" s="39"/>
      <c r="AB58" s="39"/>
      <c r="AC58" s="39"/>
      <c r="AD58" s="39"/>
      <c r="AE58" s="2" t="str">
        <f t="shared" si="2"/>
        <v/>
      </c>
      <c r="AF58" s="110" t="str">
        <f t="shared" si="3"/>
        <v/>
      </c>
      <c r="AG58" s="2"/>
    </row>
    <row r="59" spans="1:33">
      <c r="A59" s="3">
        <v>42</v>
      </c>
      <c r="B59" s="3" t="str">
        <f t="shared" si="4"/>
        <v/>
      </c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4"/>
      <c r="X59" s="39"/>
      <c r="Y59" s="39"/>
      <c r="Z59" s="39"/>
      <c r="AA59" s="39"/>
      <c r="AB59" s="39"/>
      <c r="AC59" s="39"/>
      <c r="AD59" s="39"/>
      <c r="AE59" s="2" t="str">
        <f t="shared" si="2"/>
        <v/>
      </c>
      <c r="AF59" s="110" t="str">
        <f t="shared" si="3"/>
        <v/>
      </c>
      <c r="AG59" s="2"/>
    </row>
    <row r="60" spans="1:33">
      <c r="A60" s="3">
        <v>43</v>
      </c>
      <c r="B60" s="3" t="str">
        <f t="shared" si="4"/>
        <v/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4"/>
      <c r="X60" s="39"/>
      <c r="Y60" s="39"/>
      <c r="Z60" s="39"/>
      <c r="AA60" s="39"/>
      <c r="AB60" s="39"/>
      <c r="AC60" s="39"/>
      <c r="AD60" s="39"/>
      <c r="AE60" s="2" t="str">
        <f t="shared" si="2"/>
        <v/>
      </c>
      <c r="AF60" s="110" t="str">
        <f t="shared" si="3"/>
        <v/>
      </c>
      <c r="AG60" s="2"/>
    </row>
    <row r="61" spans="1:33">
      <c r="A61" s="3">
        <v>44</v>
      </c>
      <c r="B61" s="3" t="str">
        <f t="shared" si="4"/>
        <v/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4"/>
      <c r="X61" s="39"/>
      <c r="Y61" s="39"/>
      <c r="Z61" s="39"/>
      <c r="AA61" s="39"/>
      <c r="AB61" s="39"/>
      <c r="AC61" s="39"/>
      <c r="AD61" s="39"/>
      <c r="AE61" s="2" t="str">
        <f t="shared" si="2"/>
        <v/>
      </c>
      <c r="AF61" s="110" t="str">
        <f t="shared" si="3"/>
        <v/>
      </c>
      <c r="AG61" s="2"/>
    </row>
    <row r="62" spans="1:33">
      <c r="A62" s="3">
        <v>45</v>
      </c>
      <c r="B62" s="3" t="str">
        <f t="shared" si="4"/>
        <v/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4"/>
      <c r="X62" s="39"/>
      <c r="Y62" s="39"/>
      <c r="Z62" s="39"/>
      <c r="AA62" s="39"/>
      <c r="AB62" s="39"/>
      <c r="AC62" s="39"/>
      <c r="AD62" s="39"/>
      <c r="AE62" s="2" t="str">
        <f t="shared" si="2"/>
        <v/>
      </c>
      <c r="AF62" s="110" t="str">
        <f t="shared" si="3"/>
        <v/>
      </c>
      <c r="AG62" s="2"/>
    </row>
    <row r="63" spans="1:33">
      <c r="A63" s="3">
        <v>46</v>
      </c>
      <c r="B63" s="3" t="str">
        <f t="shared" si="4"/>
        <v/>
      </c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4"/>
      <c r="X63" s="39"/>
      <c r="Y63" s="39"/>
      <c r="Z63" s="39"/>
      <c r="AA63" s="39"/>
      <c r="AB63" s="39"/>
      <c r="AC63" s="39"/>
      <c r="AD63" s="39"/>
      <c r="AE63" s="2" t="str">
        <f t="shared" si="2"/>
        <v/>
      </c>
      <c r="AF63" s="110" t="str">
        <f t="shared" si="3"/>
        <v/>
      </c>
      <c r="AG63" s="2"/>
    </row>
    <row r="64" spans="1:33">
      <c r="A64" s="3">
        <v>47</v>
      </c>
      <c r="B64" s="3" t="str">
        <f t="shared" si="4"/>
        <v/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4"/>
      <c r="X64" s="39"/>
      <c r="Y64" s="39"/>
      <c r="Z64" s="39"/>
      <c r="AA64" s="39"/>
      <c r="AB64" s="39"/>
      <c r="AC64" s="39"/>
      <c r="AD64" s="39"/>
      <c r="AE64" s="2" t="str">
        <f t="shared" si="2"/>
        <v/>
      </c>
      <c r="AF64" s="110" t="str">
        <f t="shared" si="3"/>
        <v/>
      </c>
      <c r="AG64" s="2"/>
    </row>
    <row r="65" spans="1:33">
      <c r="A65" s="3">
        <v>48</v>
      </c>
      <c r="B65" s="3" t="str">
        <f t="shared" si="4"/>
        <v/>
      </c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4"/>
      <c r="X65" s="39"/>
      <c r="Y65" s="39"/>
      <c r="Z65" s="39"/>
      <c r="AA65" s="39"/>
      <c r="AB65" s="39"/>
      <c r="AC65" s="39"/>
      <c r="AD65" s="39"/>
      <c r="AE65" s="2" t="str">
        <f t="shared" si="2"/>
        <v/>
      </c>
      <c r="AF65" s="110" t="str">
        <f t="shared" si="3"/>
        <v/>
      </c>
      <c r="AG65" s="2"/>
    </row>
    <row r="66" spans="1:33">
      <c r="A66" s="3">
        <v>49</v>
      </c>
      <c r="B66" s="3" t="str">
        <f t="shared" si="4"/>
        <v/>
      </c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4"/>
      <c r="X66" s="39"/>
      <c r="Y66" s="39"/>
      <c r="Z66" s="39"/>
      <c r="AA66" s="39"/>
      <c r="AB66" s="39"/>
      <c r="AC66" s="39"/>
      <c r="AD66" s="39"/>
      <c r="AE66" s="2" t="str">
        <f t="shared" si="2"/>
        <v/>
      </c>
      <c r="AF66" s="110" t="str">
        <f t="shared" si="3"/>
        <v/>
      </c>
      <c r="AG66" s="2"/>
    </row>
    <row r="67" spans="1:33">
      <c r="A67" s="3">
        <v>50</v>
      </c>
      <c r="B67" s="3" t="str">
        <f t="shared" si="4"/>
        <v/>
      </c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4"/>
      <c r="X67" s="39"/>
      <c r="Y67" s="39"/>
      <c r="Z67" s="39"/>
      <c r="AA67" s="39"/>
      <c r="AB67" s="39"/>
      <c r="AC67" s="39"/>
      <c r="AD67" s="39"/>
      <c r="AE67" s="2" t="str">
        <f t="shared" si="2"/>
        <v/>
      </c>
      <c r="AF67" s="110" t="str">
        <f t="shared" si="3"/>
        <v/>
      </c>
      <c r="AG67" s="2"/>
    </row>
    <row r="68" spans="1:33">
      <c r="A68" s="3">
        <v>51</v>
      </c>
      <c r="B68" s="3" t="str">
        <f t="shared" si="4"/>
        <v/>
      </c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4"/>
      <c r="X68" s="39"/>
      <c r="Y68" s="39"/>
      <c r="Z68" s="39"/>
      <c r="AA68" s="39"/>
      <c r="AB68" s="39"/>
      <c r="AC68" s="39"/>
      <c r="AD68" s="39"/>
      <c r="AE68" s="2" t="str">
        <f t="shared" si="2"/>
        <v/>
      </c>
      <c r="AF68" s="110" t="str">
        <f t="shared" si="3"/>
        <v/>
      </c>
      <c r="AG68" s="2"/>
    </row>
    <row r="69" spans="1:33">
      <c r="A69" s="3">
        <v>52</v>
      </c>
      <c r="B69" s="3" t="str">
        <f t="shared" si="4"/>
        <v/>
      </c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4"/>
      <c r="X69" s="39"/>
      <c r="Y69" s="39"/>
      <c r="Z69" s="39"/>
      <c r="AA69" s="39"/>
      <c r="AB69" s="39"/>
      <c r="AC69" s="39"/>
      <c r="AD69" s="39"/>
      <c r="AE69" s="2" t="str">
        <f t="shared" si="2"/>
        <v/>
      </c>
      <c r="AF69" s="110" t="str">
        <f t="shared" si="3"/>
        <v/>
      </c>
      <c r="AG69" s="2"/>
    </row>
    <row r="70" spans="1:33">
      <c r="A70" s="3">
        <v>53</v>
      </c>
      <c r="B70" s="3" t="str">
        <f t="shared" si="4"/>
        <v/>
      </c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4"/>
      <c r="X70" s="39"/>
      <c r="Y70" s="39"/>
      <c r="Z70" s="39"/>
      <c r="AA70" s="39"/>
      <c r="AB70" s="39"/>
      <c r="AC70" s="39"/>
      <c r="AD70" s="39"/>
      <c r="AE70" s="2" t="str">
        <f t="shared" si="2"/>
        <v/>
      </c>
      <c r="AF70" s="110" t="str">
        <f t="shared" si="3"/>
        <v/>
      </c>
      <c r="AG70" s="2"/>
    </row>
    <row r="71" spans="1:33">
      <c r="A71" s="3">
        <v>54</v>
      </c>
      <c r="B71" s="3" t="str">
        <f t="shared" si="4"/>
        <v/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4"/>
      <c r="X71" s="39"/>
      <c r="Y71" s="39"/>
      <c r="Z71" s="39"/>
      <c r="AA71" s="39"/>
      <c r="AB71" s="39"/>
      <c r="AC71" s="39"/>
      <c r="AD71" s="39"/>
      <c r="AE71" s="2" t="str">
        <f t="shared" si="2"/>
        <v/>
      </c>
      <c r="AF71" s="110" t="str">
        <f t="shared" si="3"/>
        <v/>
      </c>
      <c r="AG71" s="2"/>
    </row>
    <row r="72" spans="1:33">
      <c r="A72" s="3">
        <v>55</v>
      </c>
      <c r="B72" s="3" t="str">
        <f t="shared" si="4"/>
        <v/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4"/>
      <c r="X72" s="39"/>
      <c r="Y72" s="39"/>
      <c r="Z72" s="39"/>
      <c r="AA72" s="39"/>
      <c r="AB72" s="39"/>
      <c r="AC72" s="39"/>
      <c r="AD72" s="39"/>
      <c r="AE72" s="2" t="str">
        <f t="shared" si="2"/>
        <v/>
      </c>
      <c r="AF72" s="110" t="str">
        <f t="shared" si="3"/>
        <v/>
      </c>
      <c r="AG72" s="2"/>
    </row>
    <row r="73" spans="1:33">
      <c r="A73" s="3">
        <v>56</v>
      </c>
      <c r="B73" s="3" t="str">
        <f t="shared" si="4"/>
        <v/>
      </c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4"/>
      <c r="X73" s="39"/>
      <c r="Y73" s="39"/>
      <c r="Z73" s="39"/>
      <c r="AA73" s="39"/>
      <c r="AB73" s="39"/>
      <c r="AC73" s="39"/>
      <c r="AD73" s="39"/>
      <c r="AE73" s="2" t="str">
        <f t="shared" si="2"/>
        <v/>
      </c>
      <c r="AF73" s="110" t="str">
        <f t="shared" si="3"/>
        <v/>
      </c>
      <c r="AG73" s="2"/>
    </row>
    <row r="74" spans="1:33">
      <c r="A74" s="3">
        <v>57</v>
      </c>
      <c r="B74" s="3" t="str">
        <f t="shared" si="4"/>
        <v/>
      </c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4"/>
      <c r="X74" s="39"/>
      <c r="Y74" s="39"/>
      <c r="Z74" s="39"/>
      <c r="AA74" s="39"/>
      <c r="AB74" s="39"/>
      <c r="AC74" s="39"/>
      <c r="AD74" s="39"/>
      <c r="AE74" s="2" t="str">
        <f t="shared" si="2"/>
        <v/>
      </c>
      <c r="AF74" s="110" t="str">
        <f t="shared" si="3"/>
        <v/>
      </c>
      <c r="AG74" s="2"/>
    </row>
    <row r="75" spans="1:33">
      <c r="A75" s="3">
        <v>58</v>
      </c>
      <c r="B75" s="3" t="str">
        <f t="shared" si="4"/>
        <v/>
      </c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4"/>
      <c r="X75" s="39"/>
      <c r="Y75" s="39"/>
      <c r="Z75" s="39"/>
      <c r="AA75" s="39"/>
      <c r="AB75" s="39"/>
      <c r="AC75" s="39"/>
      <c r="AD75" s="39"/>
      <c r="AE75" s="2" t="str">
        <f t="shared" si="2"/>
        <v/>
      </c>
      <c r="AF75" s="110" t="str">
        <f t="shared" si="3"/>
        <v/>
      </c>
      <c r="AG75" s="2"/>
    </row>
    <row r="76" spans="1:33">
      <c r="A76" s="3">
        <v>59</v>
      </c>
      <c r="B76" s="3" t="str">
        <f t="shared" si="4"/>
        <v/>
      </c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"/>
      <c r="X76" s="39"/>
      <c r="Y76" s="39"/>
      <c r="Z76" s="39"/>
      <c r="AA76" s="39"/>
      <c r="AB76" s="39"/>
      <c r="AC76" s="39"/>
      <c r="AD76" s="39"/>
      <c r="AE76" s="2" t="str">
        <f t="shared" si="2"/>
        <v/>
      </c>
      <c r="AF76" s="110" t="str">
        <f t="shared" si="3"/>
        <v/>
      </c>
      <c r="AG76" s="2"/>
    </row>
    <row r="77" spans="1:33">
      <c r="A77" s="3">
        <v>60</v>
      </c>
      <c r="B77" s="3" t="str">
        <f t="shared" si="4"/>
        <v/>
      </c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4"/>
      <c r="X77" s="39"/>
      <c r="Y77" s="39"/>
      <c r="Z77" s="39"/>
      <c r="AA77" s="39"/>
      <c r="AB77" s="39"/>
      <c r="AC77" s="39"/>
      <c r="AD77" s="39"/>
      <c r="AE77" s="2" t="str">
        <f t="shared" si="2"/>
        <v/>
      </c>
      <c r="AF77" s="110" t="str">
        <f t="shared" si="3"/>
        <v/>
      </c>
      <c r="AG77" s="2"/>
    </row>
    <row r="78" spans="1:33">
      <c r="A78" s="3">
        <v>61</v>
      </c>
      <c r="B78" s="3" t="str">
        <f t="shared" si="4"/>
        <v/>
      </c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"/>
      <c r="X78" s="39"/>
      <c r="Y78" s="39"/>
      <c r="Z78" s="39"/>
      <c r="AA78" s="39"/>
      <c r="AB78" s="39"/>
      <c r="AC78" s="39"/>
      <c r="AD78" s="39"/>
      <c r="AE78" s="2" t="str">
        <f t="shared" si="2"/>
        <v/>
      </c>
      <c r="AF78" s="110" t="str">
        <f t="shared" si="3"/>
        <v/>
      </c>
      <c r="AG78" s="2"/>
    </row>
    <row r="79" spans="1:33">
      <c r="A79" s="3">
        <v>62</v>
      </c>
      <c r="B79" s="3" t="str">
        <f t="shared" si="4"/>
        <v/>
      </c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4"/>
      <c r="X79" s="39"/>
      <c r="Y79" s="39"/>
      <c r="Z79" s="39"/>
      <c r="AA79" s="39"/>
      <c r="AB79" s="39"/>
      <c r="AC79" s="39"/>
      <c r="AD79" s="39"/>
      <c r="AE79" s="2" t="str">
        <f t="shared" si="2"/>
        <v/>
      </c>
      <c r="AF79" s="110" t="str">
        <f t="shared" si="3"/>
        <v/>
      </c>
      <c r="AG79" s="2"/>
    </row>
    <row r="80" spans="1:33">
      <c r="A80" s="3">
        <v>63</v>
      </c>
      <c r="B80" s="3" t="str">
        <f t="shared" si="4"/>
        <v/>
      </c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4"/>
      <c r="X80" s="39"/>
      <c r="Y80" s="39"/>
      <c r="Z80" s="39"/>
      <c r="AA80" s="39"/>
      <c r="AB80" s="39"/>
      <c r="AC80" s="39"/>
      <c r="AD80" s="39"/>
      <c r="AE80" s="2" t="str">
        <f t="shared" si="2"/>
        <v/>
      </c>
      <c r="AF80" s="110" t="str">
        <f t="shared" si="3"/>
        <v/>
      </c>
      <c r="AG80" s="2"/>
    </row>
    <row r="81" spans="1:33">
      <c r="A81" s="3">
        <v>64</v>
      </c>
      <c r="B81" s="3" t="str">
        <f t="shared" ref="B81:B117" si="5">IF(E81="M",VLOOKUP(F81,$A$4:$C$11,2,0),IF(E81="F",VLOOKUP(F81,$A$4:$C$11,3,0),IF(E81="","")))</f>
        <v/>
      </c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4"/>
      <c r="X81" s="39"/>
      <c r="Y81" s="39"/>
      <c r="Z81" s="39"/>
      <c r="AA81" s="39"/>
      <c r="AB81" s="39"/>
      <c r="AC81" s="39"/>
      <c r="AD81" s="39"/>
      <c r="AE81" s="2" t="str">
        <f t="shared" si="2"/>
        <v/>
      </c>
      <c r="AF81" s="110" t="str">
        <f t="shared" si="3"/>
        <v/>
      </c>
      <c r="AG81" s="2"/>
    </row>
    <row r="82" spans="1:33">
      <c r="A82" s="3">
        <v>65</v>
      </c>
      <c r="B82" s="3" t="str">
        <f t="shared" si="5"/>
        <v/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4"/>
      <c r="X82" s="39"/>
      <c r="Y82" s="39"/>
      <c r="Z82" s="39"/>
      <c r="AA82" s="39"/>
      <c r="AB82" s="39"/>
      <c r="AC82" s="39"/>
      <c r="AD82" s="39"/>
      <c r="AE82" s="2" t="str">
        <f t="shared" ref="AE82:AE117" si="6">IF(COUNTA(I82:T82)&gt;3,"Events Over Limit",IF(COUNTA(I82:T82)=0,"",IF(Z82="Y",0+X82,IF(COUNTA(Y82)=1,COUNTA(I82:T82)*80+20+X82,IF(COUNTA(Y82)=0,COUNTA(I82:T82)*80+40+X82,"Error")))))</f>
        <v/>
      </c>
      <c r="AF82" s="110" t="str">
        <f t="shared" si="3"/>
        <v/>
      </c>
      <c r="AG82" s="2"/>
    </row>
    <row r="83" spans="1:33">
      <c r="A83" s="3">
        <v>66</v>
      </c>
      <c r="B83" s="3" t="str">
        <f t="shared" si="5"/>
        <v/>
      </c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4"/>
      <c r="X83" s="39"/>
      <c r="Y83" s="39"/>
      <c r="Z83" s="39"/>
      <c r="AA83" s="39"/>
      <c r="AB83" s="39"/>
      <c r="AC83" s="39"/>
      <c r="AD83" s="39"/>
      <c r="AE83" s="2" t="str">
        <f t="shared" si="6"/>
        <v/>
      </c>
      <c r="AF83" s="110" t="str">
        <f t="shared" ref="AF83:AF117" si="7">IF(COUNTA(U83:V83)&gt;1,"Pls choose only 1 relay","")</f>
        <v/>
      </c>
      <c r="AG83" s="2"/>
    </row>
    <row r="84" spans="1:33">
      <c r="A84" s="3">
        <v>67</v>
      </c>
      <c r="B84" s="3" t="str">
        <f t="shared" si="5"/>
        <v/>
      </c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4"/>
      <c r="X84" s="39"/>
      <c r="Y84" s="39"/>
      <c r="Z84" s="39"/>
      <c r="AA84" s="39"/>
      <c r="AB84" s="39"/>
      <c r="AC84" s="39"/>
      <c r="AD84" s="39"/>
      <c r="AE84" s="2" t="str">
        <f t="shared" si="6"/>
        <v/>
      </c>
      <c r="AF84" s="110" t="str">
        <f t="shared" si="7"/>
        <v/>
      </c>
      <c r="AG84" s="2"/>
    </row>
    <row r="85" spans="1:33">
      <c r="A85" s="3">
        <v>68</v>
      </c>
      <c r="B85" s="3" t="str">
        <f t="shared" si="5"/>
        <v/>
      </c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4"/>
      <c r="X85" s="39"/>
      <c r="Y85" s="39"/>
      <c r="Z85" s="39"/>
      <c r="AA85" s="39"/>
      <c r="AB85" s="39"/>
      <c r="AC85" s="39"/>
      <c r="AD85" s="39"/>
      <c r="AE85" s="2" t="str">
        <f t="shared" si="6"/>
        <v/>
      </c>
      <c r="AF85" s="110" t="str">
        <f t="shared" si="7"/>
        <v/>
      </c>
      <c r="AG85" s="2"/>
    </row>
    <row r="86" spans="1:33">
      <c r="A86" s="3">
        <v>69</v>
      </c>
      <c r="B86" s="3" t="str">
        <f t="shared" si="5"/>
        <v/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4"/>
      <c r="X86" s="39"/>
      <c r="Y86" s="39"/>
      <c r="Z86" s="39"/>
      <c r="AA86" s="39"/>
      <c r="AB86" s="39"/>
      <c r="AC86" s="39"/>
      <c r="AD86" s="39"/>
      <c r="AE86" s="2" t="str">
        <f t="shared" si="6"/>
        <v/>
      </c>
      <c r="AF86" s="110" t="str">
        <f t="shared" si="7"/>
        <v/>
      </c>
      <c r="AG86" s="2"/>
    </row>
    <row r="87" spans="1:33">
      <c r="A87" s="3">
        <v>70</v>
      </c>
      <c r="B87" s="3" t="str">
        <f t="shared" si="5"/>
        <v/>
      </c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4"/>
      <c r="X87" s="39"/>
      <c r="Y87" s="39"/>
      <c r="Z87" s="39"/>
      <c r="AA87" s="39"/>
      <c r="AB87" s="39"/>
      <c r="AC87" s="39"/>
      <c r="AD87" s="39"/>
      <c r="AE87" s="2" t="str">
        <f t="shared" si="6"/>
        <v/>
      </c>
      <c r="AF87" s="110" t="str">
        <f t="shared" si="7"/>
        <v/>
      </c>
      <c r="AG87" s="2"/>
    </row>
    <row r="88" spans="1:33">
      <c r="A88" s="3">
        <v>71</v>
      </c>
      <c r="B88" s="3" t="str">
        <f t="shared" si="5"/>
        <v/>
      </c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4"/>
      <c r="X88" s="39"/>
      <c r="Y88" s="39"/>
      <c r="Z88" s="39"/>
      <c r="AA88" s="39"/>
      <c r="AB88" s="39"/>
      <c r="AC88" s="39"/>
      <c r="AD88" s="39"/>
      <c r="AE88" s="2" t="str">
        <f t="shared" si="6"/>
        <v/>
      </c>
      <c r="AF88" s="110" t="str">
        <f t="shared" si="7"/>
        <v/>
      </c>
      <c r="AG88" s="2"/>
    </row>
    <row r="89" spans="1:33">
      <c r="A89" s="3">
        <v>72</v>
      </c>
      <c r="B89" s="3" t="str">
        <f t="shared" si="5"/>
        <v/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4"/>
      <c r="X89" s="39"/>
      <c r="Y89" s="39"/>
      <c r="Z89" s="39"/>
      <c r="AA89" s="39"/>
      <c r="AB89" s="39"/>
      <c r="AC89" s="39"/>
      <c r="AD89" s="39"/>
      <c r="AE89" s="2" t="str">
        <f t="shared" si="6"/>
        <v/>
      </c>
      <c r="AF89" s="110" t="str">
        <f t="shared" si="7"/>
        <v/>
      </c>
      <c r="AG89" s="2"/>
    </row>
    <row r="90" spans="1:33">
      <c r="A90" s="3">
        <v>73</v>
      </c>
      <c r="B90" s="3" t="str">
        <f t="shared" si="5"/>
        <v/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4"/>
      <c r="X90" s="39"/>
      <c r="Y90" s="39"/>
      <c r="Z90" s="39"/>
      <c r="AA90" s="39"/>
      <c r="AB90" s="39"/>
      <c r="AC90" s="39"/>
      <c r="AD90" s="39"/>
      <c r="AE90" s="2" t="str">
        <f t="shared" si="6"/>
        <v/>
      </c>
      <c r="AF90" s="110" t="str">
        <f t="shared" si="7"/>
        <v/>
      </c>
      <c r="AG90" s="2"/>
    </row>
    <row r="91" spans="1:33">
      <c r="A91" s="3">
        <v>74</v>
      </c>
      <c r="B91" s="3" t="str">
        <f t="shared" si="5"/>
        <v/>
      </c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4"/>
      <c r="X91" s="39"/>
      <c r="Y91" s="39"/>
      <c r="Z91" s="39"/>
      <c r="AA91" s="39"/>
      <c r="AB91" s="39"/>
      <c r="AC91" s="39"/>
      <c r="AD91" s="39"/>
      <c r="AE91" s="2" t="str">
        <f t="shared" si="6"/>
        <v/>
      </c>
      <c r="AF91" s="110" t="str">
        <f t="shared" si="7"/>
        <v/>
      </c>
      <c r="AG91" s="2"/>
    </row>
    <row r="92" spans="1:33">
      <c r="A92" s="3">
        <v>75</v>
      </c>
      <c r="B92" s="3" t="str">
        <f t="shared" si="5"/>
        <v/>
      </c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4"/>
      <c r="X92" s="39"/>
      <c r="Y92" s="39"/>
      <c r="Z92" s="39"/>
      <c r="AA92" s="39"/>
      <c r="AB92" s="39"/>
      <c r="AC92" s="39"/>
      <c r="AD92" s="39"/>
      <c r="AE92" s="2" t="str">
        <f t="shared" si="6"/>
        <v/>
      </c>
      <c r="AF92" s="110" t="str">
        <f t="shared" si="7"/>
        <v/>
      </c>
      <c r="AG92" s="2"/>
    </row>
    <row r="93" spans="1:33">
      <c r="A93" s="3">
        <v>76</v>
      </c>
      <c r="B93" s="3" t="str">
        <f t="shared" si="5"/>
        <v/>
      </c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4"/>
      <c r="X93" s="39"/>
      <c r="Y93" s="39"/>
      <c r="Z93" s="39"/>
      <c r="AA93" s="39"/>
      <c r="AB93" s="39"/>
      <c r="AC93" s="39"/>
      <c r="AD93" s="39"/>
      <c r="AE93" s="2" t="str">
        <f t="shared" si="6"/>
        <v/>
      </c>
      <c r="AF93" s="110" t="str">
        <f t="shared" si="7"/>
        <v/>
      </c>
      <c r="AG93" s="2"/>
    </row>
    <row r="94" spans="1:33">
      <c r="A94" s="3">
        <v>77</v>
      </c>
      <c r="B94" s="3" t="str">
        <f t="shared" si="5"/>
        <v/>
      </c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4"/>
      <c r="X94" s="39"/>
      <c r="Y94" s="39"/>
      <c r="Z94" s="39"/>
      <c r="AA94" s="39"/>
      <c r="AB94" s="39"/>
      <c r="AC94" s="39"/>
      <c r="AD94" s="39"/>
      <c r="AE94" s="2" t="str">
        <f t="shared" si="6"/>
        <v/>
      </c>
      <c r="AF94" s="110" t="str">
        <f t="shared" si="7"/>
        <v/>
      </c>
      <c r="AG94" s="2"/>
    </row>
    <row r="95" spans="1:33">
      <c r="A95" s="3">
        <v>78</v>
      </c>
      <c r="B95" s="3" t="str">
        <f t="shared" si="5"/>
        <v/>
      </c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4"/>
      <c r="X95" s="39"/>
      <c r="Y95" s="39"/>
      <c r="Z95" s="39"/>
      <c r="AA95" s="39"/>
      <c r="AB95" s="39"/>
      <c r="AC95" s="39"/>
      <c r="AD95" s="39"/>
      <c r="AE95" s="2" t="str">
        <f t="shared" si="6"/>
        <v/>
      </c>
      <c r="AF95" s="110" t="str">
        <f t="shared" si="7"/>
        <v/>
      </c>
      <c r="AG95" s="2"/>
    </row>
    <row r="96" spans="1:33">
      <c r="A96" s="3">
        <v>79</v>
      </c>
      <c r="B96" s="3" t="str">
        <f t="shared" si="5"/>
        <v/>
      </c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4"/>
      <c r="X96" s="39"/>
      <c r="Y96" s="39"/>
      <c r="Z96" s="39"/>
      <c r="AA96" s="39"/>
      <c r="AB96" s="39"/>
      <c r="AC96" s="39"/>
      <c r="AD96" s="39"/>
      <c r="AE96" s="2" t="str">
        <f t="shared" si="6"/>
        <v/>
      </c>
      <c r="AF96" s="110" t="str">
        <f t="shared" si="7"/>
        <v/>
      </c>
      <c r="AG96" s="2"/>
    </row>
    <row r="97" spans="1:33">
      <c r="A97" s="3">
        <v>80</v>
      </c>
      <c r="B97" s="3" t="str">
        <f t="shared" si="5"/>
        <v/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4"/>
      <c r="X97" s="39"/>
      <c r="Y97" s="39"/>
      <c r="Z97" s="39"/>
      <c r="AA97" s="39"/>
      <c r="AB97" s="39"/>
      <c r="AC97" s="39"/>
      <c r="AD97" s="39"/>
      <c r="AE97" s="2" t="str">
        <f t="shared" si="6"/>
        <v/>
      </c>
      <c r="AF97" s="110" t="str">
        <f t="shared" si="7"/>
        <v/>
      </c>
      <c r="AG97" s="2"/>
    </row>
    <row r="98" spans="1:33">
      <c r="A98" s="3">
        <v>81</v>
      </c>
      <c r="B98" s="3" t="str">
        <f t="shared" si="5"/>
        <v/>
      </c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4"/>
      <c r="X98" s="39"/>
      <c r="Y98" s="39"/>
      <c r="Z98" s="39"/>
      <c r="AA98" s="39"/>
      <c r="AB98" s="39"/>
      <c r="AC98" s="39"/>
      <c r="AD98" s="39"/>
      <c r="AE98" s="2" t="str">
        <f t="shared" si="6"/>
        <v/>
      </c>
      <c r="AF98" s="110" t="str">
        <f t="shared" si="7"/>
        <v/>
      </c>
      <c r="AG98" s="2"/>
    </row>
    <row r="99" spans="1:33">
      <c r="A99" s="3">
        <v>82</v>
      </c>
      <c r="B99" s="3" t="str">
        <f t="shared" si="5"/>
        <v/>
      </c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4"/>
      <c r="X99" s="39"/>
      <c r="Y99" s="39"/>
      <c r="Z99" s="39"/>
      <c r="AA99" s="39"/>
      <c r="AB99" s="39"/>
      <c r="AC99" s="39"/>
      <c r="AD99" s="39"/>
      <c r="AE99" s="2" t="str">
        <f t="shared" si="6"/>
        <v/>
      </c>
      <c r="AF99" s="110" t="str">
        <f t="shared" si="7"/>
        <v/>
      </c>
      <c r="AG99" s="2"/>
    </row>
    <row r="100" spans="1:33">
      <c r="A100" s="3">
        <v>83</v>
      </c>
      <c r="B100" s="3" t="str">
        <f t="shared" si="5"/>
        <v/>
      </c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4"/>
      <c r="X100" s="39"/>
      <c r="Y100" s="39"/>
      <c r="Z100" s="39"/>
      <c r="AA100" s="39"/>
      <c r="AB100" s="39"/>
      <c r="AC100" s="39"/>
      <c r="AD100" s="39"/>
      <c r="AE100" s="2" t="str">
        <f t="shared" si="6"/>
        <v/>
      </c>
      <c r="AF100" s="110" t="str">
        <f t="shared" si="7"/>
        <v/>
      </c>
      <c r="AG100" s="2"/>
    </row>
    <row r="101" spans="1:33">
      <c r="A101" s="3">
        <v>84</v>
      </c>
      <c r="B101" s="3" t="str">
        <f t="shared" si="5"/>
        <v/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4"/>
      <c r="X101" s="39"/>
      <c r="Y101" s="39"/>
      <c r="Z101" s="39"/>
      <c r="AA101" s="39"/>
      <c r="AB101" s="39"/>
      <c r="AC101" s="39"/>
      <c r="AD101" s="39"/>
      <c r="AE101" s="2" t="str">
        <f t="shared" si="6"/>
        <v/>
      </c>
      <c r="AF101" s="110" t="str">
        <f t="shared" si="7"/>
        <v/>
      </c>
      <c r="AG101" s="2"/>
    </row>
    <row r="102" spans="1:33">
      <c r="A102" s="3">
        <v>85</v>
      </c>
      <c r="B102" s="3" t="str">
        <f t="shared" si="5"/>
        <v/>
      </c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4"/>
      <c r="X102" s="39"/>
      <c r="Y102" s="39"/>
      <c r="Z102" s="39"/>
      <c r="AA102" s="39"/>
      <c r="AB102" s="39"/>
      <c r="AC102" s="39"/>
      <c r="AD102" s="39"/>
      <c r="AE102" s="2" t="str">
        <f t="shared" si="6"/>
        <v/>
      </c>
      <c r="AF102" s="110" t="str">
        <f t="shared" si="7"/>
        <v/>
      </c>
      <c r="AG102" s="2"/>
    </row>
    <row r="103" spans="1:33">
      <c r="A103" s="3">
        <v>86</v>
      </c>
      <c r="B103" s="3" t="str">
        <f t="shared" si="5"/>
        <v/>
      </c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4"/>
      <c r="X103" s="39"/>
      <c r="Y103" s="39"/>
      <c r="Z103" s="39"/>
      <c r="AA103" s="39"/>
      <c r="AB103" s="39"/>
      <c r="AC103" s="39"/>
      <c r="AD103" s="39"/>
      <c r="AE103" s="2" t="str">
        <f t="shared" si="6"/>
        <v/>
      </c>
      <c r="AF103" s="110" t="str">
        <f t="shared" si="7"/>
        <v/>
      </c>
      <c r="AG103" s="2"/>
    </row>
    <row r="104" spans="1:33">
      <c r="A104" s="3">
        <v>87</v>
      </c>
      <c r="B104" s="3" t="str">
        <f t="shared" si="5"/>
        <v/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4"/>
      <c r="X104" s="39"/>
      <c r="Y104" s="39"/>
      <c r="Z104" s="39"/>
      <c r="AA104" s="39"/>
      <c r="AB104" s="39"/>
      <c r="AC104" s="39"/>
      <c r="AD104" s="39"/>
      <c r="AE104" s="2" t="str">
        <f t="shared" si="6"/>
        <v/>
      </c>
      <c r="AF104" s="110" t="str">
        <f t="shared" si="7"/>
        <v/>
      </c>
      <c r="AG104" s="2"/>
    </row>
    <row r="105" spans="1:33">
      <c r="A105" s="3">
        <v>88</v>
      </c>
      <c r="B105" s="3" t="str">
        <f t="shared" si="5"/>
        <v/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4"/>
      <c r="X105" s="39"/>
      <c r="Y105" s="39"/>
      <c r="Z105" s="39"/>
      <c r="AA105" s="39"/>
      <c r="AB105" s="39"/>
      <c r="AC105" s="39"/>
      <c r="AD105" s="39"/>
      <c r="AE105" s="2" t="str">
        <f t="shared" si="6"/>
        <v/>
      </c>
      <c r="AF105" s="110" t="str">
        <f t="shared" si="7"/>
        <v/>
      </c>
      <c r="AG105" s="2"/>
    </row>
    <row r="106" spans="1:33">
      <c r="A106" s="3">
        <v>89</v>
      </c>
      <c r="B106" s="3" t="str">
        <f t="shared" si="5"/>
        <v/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4"/>
      <c r="X106" s="39"/>
      <c r="Y106" s="39"/>
      <c r="Z106" s="39"/>
      <c r="AA106" s="39"/>
      <c r="AB106" s="39"/>
      <c r="AC106" s="39"/>
      <c r="AD106" s="39"/>
      <c r="AE106" s="2" t="str">
        <f t="shared" si="6"/>
        <v/>
      </c>
      <c r="AF106" s="110" t="str">
        <f t="shared" si="7"/>
        <v/>
      </c>
      <c r="AG106" s="2"/>
    </row>
    <row r="107" spans="1:33">
      <c r="A107" s="3">
        <v>90</v>
      </c>
      <c r="B107" s="3" t="str">
        <f t="shared" si="5"/>
        <v/>
      </c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4"/>
      <c r="X107" s="39"/>
      <c r="Y107" s="39"/>
      <c r="Z107" s="39"/>
      <c r="AA107" s="39"/>
      <c r="AB107" s="39"/>
      <c r="AC107" s="39"/>
      <c r="AD107" s="39"/>
      <c r="AE107" s="2" t="str">
        <f t="shared" si="6"/>
        <v/>
      </c>
      <c r="AF107" s="110" t="str">
        <f t="shared" si="7"/>
        <v/>
      </c>
      <c r="AG107" s="2"/>
    </row>
    <row r="108" spans="1:33">
      <c r="A108" s="3">
        <v>91</v>
      </c>
      <c r="B108" s="3" t="str">
        <f t="shared" si="5"/>
        <v/>
      </c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4"/>
      <c r="X108" s="39"/>
      <c r="Y108" s="39"/>
      <c r="Z108" s="39"/>
      <c r="AA108" s="39"/>
      <c r="AB108" s="39"/>
      <c r="AC108" s="39"/>
      <c r="AD108" s="39"/>
      <c r="AE108" s="2" t="str">
        <f t="shared" si="6"/>
        <v/>
      </c>
      <c r="AF108" s="110" t="str">
        <f t="shared" si="7"/>
        <v/>
      </c>
      <c r="AG108" s="2"/>
    </row>
    <row r="109" spans="1:33">
      <c r="A109" s="3">
        <v>92</v>
      </c>
      <c r="B109" s="3" t="str">
        <f t="shared" si="5"/>
        <v/>
      </c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4"/>
      <c r="X109" s="39"/>
      <c r="Y109" s="39"/>
      <c r="Z109" s="39"/>
      <c r="AA109" s="39"/>
      <c r="AB109" s="39"/>
      <c r="AC109" s="39"/>
      <c r="AD109" s="39"/>
      <c r="AE109" s="2" t="str">
        <f t="shared" si="6"/>
        <v/>
      </c>
      <c r="AF109" s="110" t="str">
        <f t="shared" si="7"/>
        <v/>
      </c>
      <c r="AG109" s="2"/>
    </row>
    <row r="110" spans="1:33">
      <c r="A110" s="3">
        <v>93</v>
      </c>
      <c r="B110" s="3" t="str">
        <f t="shared" si="5"/>
        <v/>
      </c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4"/>
      <c r="X110" s="39"/>
      <c r="Y110" s="39"/>
      <c r="Z110" s="39"/>
      <c r="AA110" s="39"/>
      <c r="AB110" s="39"/>
      <c r="AC110" s="39"/>
      <c r="AD110" s="39"/>
      <c r="AE110" s="2" t="str">
        <f t="shared" si="6"/>
        <v/>
      </c>
      <c r="AF110" s="110" t="str">
        <f t="shared" si="7"/>
        <v/>
      </c>
      <c r="AG110" s="2"/>
    </row>
    <row r="111" spans="1:33">
      <c r="A111" s="3">
        <v>94</v>
      </c>
      <c r="B111" s="3" t="str">
        <f t="shared" si="5"/>
        <v/>
      </c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4"/>
      <c r="X111" s="39"/>
      <c r="Y111" s="39"/>
      <c r="Z111" s="39"/>
      <c r="AA111" s="39"/>
      <c r="AB111" s="39"/>
      <c r="AC111" s="39"/>
      <c r="AD111" s="39"/>
      <c r="AE111" s="2" t="str">
        <f t="shared" si="6"/>
        <v/>
      </c>
      <c r="AF111" s="110" t="str">
        <f t="shared" si="7"/>
        <v/>
      </c>
      <c r="AG111" s="2"/>
    </row>
    <row r="112" spans="1:33">
      <c r="A112" s="3">
        <v>95</v>
      </c>
      <c r="B112" s="3" t="str">
        <f t="shared" si="5"/>
        <v/>
      </c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4"/>
      <c r="X112" s="39"/>
      <c r="Y112" s="39"/>
      <c r="Z112" s="39"/>
      <c r="AA112" s="39"/>
      <c r="AB112" s="39"/>
      <c r="AC112" s="39"/>
      <c r="AD112" s="39"/>
      <c r="AE112" s="2" t="str">
        <f t="shared" si="6"/>
        <v/>
      </c>
      <c r="AF112" s="110" t="str">
        <f t="shared" si="7"/>
        <v/>
      </c>
      <c r="AG112" s="2"/>
    </row>
    <row r="113" spans="1:33">
      <c r="A113" s="3">
        <v>96</v>
      </c>
      <c r="B113" s="3" t="str">
        <f t="shared" si="5"/>
        <v/>
      </c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4"/>
      <c r="X113" s="39"/>
      <c r="Y113" s="39"/>
      <c r="Z113" s="39"/>
      <c r="AA113" s="39"/>
      <c r="AB113" s="39"/>
      <c r="AC113" s="39"/>
      <c r="AD113" s="39"/>
      <c r="AE113" s="2" t="str">
        <f t="shared" si="6"/>
        <v/>
      </c>
      <c r="AF113" s="110" t="str">
        <f t="shared" si="7"/>
        <v/>
      </c>
      <c r="AG113" s="2"/>
    </row>
    <row r="114" spans="1:33">
      <c r="A114" s="3">
        <v>97</v>
      </c>
      <c r="B114" s="3" t="str">
        <f t="shared" si="5"/>
        <v/>
      </c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4"/>
      <c r="X114" s="39"/>
      <c r="Y114" s="39"/>
      <c r="Z114" s="39"/>
      <c r="AA114" s="39"/>
      <c r="AB114" s="39"/>
      <c r="AC114" s="39"/>
      <c r="AD114" s="39"/>
      <c r="AE114" s="2" t="str">
        <f t="shared" si="6"/>
        <v/>
      </c>
      <c r="AF114" s="110" t="str">
        <f t="shared" si="7"/>
        <v/>
      </c>
      <c r="AG114" s="2"/>
    </row>
    <row r="115" spans="1:33">
      <c r="A115" s="3">
        <v>98</v>
      </c>
      <c r="B115" s="3" t="str">
        <f t="shared" si="5"/>
        <v/>
      </c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4"/>
      <c r="X115" s="39"/>
      <c r="Y115" s="39"/>
      <c r="Z115" s="39"/>
      <c r="AA115" s="39"/>
      <c r="AB115" s="39"/>
      <c r="AC115" s="39"/>
      <c r="AD115" s="39"/>
      <c r="AE115" s="2" t="str">
        <f t="shared" si="6"/>
        <v/>
      </c>
      <c r="AF115" s="110" t="str">
        <f t="shared" si="7"/>
        <v/>
      </c>
      <c r="AG115" s="2"/>
    </row>
    <row r="116" spans="1:33">
      <c r="A116" s="3">
        <v>99</v>
      </c>
      <c r="B116" s="3" t="str">
        <f t="shared" si="5"/>
        <v/>
      </c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4"/>
      <c r="X116" s="39"/>
      <c r="Y116" s="39"/>
      <c r="Z116" s="39"/>
      <c r="AA116" s="39"/>
      <c r="AB116" s="39"/>
      <c r="AC116" s="39"/>
      <c r="AD116" s="39"/>
      <c r="AE116" s="2" t="str">
        <f t="shared" si="6"/>
        <v/>
      </c>
      <c r="AF116" s="110" t="str">
        <f t="shared" si="7"/>
        <v/>
      </c>
      <c r="AG116" s="2"/>
    </row>
    <row r="117" spans="1:33">
      <c r="A117" s="3">
        <v>100</v>
      </c>
      <c r="B117" s="3" t="str">
        <f t="shared" si="5"/>
        <v/>
      </c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4"/>
      <c r="X117" s="39"/>
      <c r="Y117" s="39"/>
      <c r="Z117" s="39"/>
      <c r="AA117" s="98"/>
      <c r="AB117" s="98"/>
      <c r="AC117" s="98"/>
      <c r="AD117" s="98"/>
      <c r="AE117" s="2" t="str">
        <f t="shared" si="6"/>
        <v/>
      </c>
      <c r="AF117" s="110" t="str">
        <f t="shared" si="7"/>
        <v/>
      </c>
      <c r="AG117" s="2"/>
    </row>
    <row r="153" spans="31:32">
      <c r="AE153" s="55"/>
      <c r="AF153" s="2"/>
    </row>
  </sheetData>
  <sheetProtection password="DF5F" sheet="1" objects="1" scenarios="1" selectLockedCells="1"/>
  <phoneticPr fontId="8" type="noConversion"/>
  <conditionalFormatting sqref="W18:W117">
    <cfRule type="expression" dxfId="3" priority="1">
      <formula>AND(W18&lt;&gt;0,COUNTIF($W$18:$W$117,W18)&lt;4)</formula>
    </cfRule>
    <cfRule type="expression" dxfId="2" priority="2">
      <formula>COUNTIF($W$18:$W$117,W18)&gt;6</formula>
    </cfRule>
  </conditionalFormatting>
  <hyperlinks>
    <hyperlink ref="AA17" r:id="rId1"/>
  </hyperlinks>
  <pageMargins left="0" right="0" top="0" bottom="0.39370078740157483" header="0" footer="0.19685039370078741"/>
  <pageSetup paperSize="9" scale="31" fitToHeight="15" orientation="landscape" horizontalDpi="4294967292" verticalDpi="4294967292"/>
  <headerFooter>
    <oddFooter>&amp;L&amp;"新細明體,標準"&amp;K000000&amp;A&amp;C&amp;"新細明體,標準"&amp;K000000P. &amp;P of &amp;N&amp;R&amp;"新細明體,標準"&amp;K000000Printed @&amp;D, &amp;T</oddFoot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 enableFormatConditionsCalculation="0">
    <pageSetUpPr fitToPage="1"/>
  </sheetPr>
  <dimension ref="A1:AA118"/>
  <sheetViews>
    <sheetView zoomScale="85" zoomScaleNormal="85" zoomScalePageLayoutView="85" workbookViewId="0">
      <pane ySplit="17" topLeftCell="A18" activePane="bottomLeft" state="frozen"/>
      <selection pane="bottomLeft" activeCell="C18" sqref="C18"/>
    </sheetView>
  </sheetViews>
  <sheetFormatPr baseColWidth="10" defaultColWidth="10.6640625" defaultRowHeight="15" x14ac:dyDescent="0"/>
  <cols>
    <col min="1" max="3" width="14" style="14" customWidth="1"/>
    <col min="4" max="4" width="27.1640625" style="88" customWidth="1"/>
    <col min="5" max="5" width="12.6640625" style="88" customWidth="1"/>
    <col min="6" max="6" width="10.6640625" style="88"/>
    <col min="7" max="7" width="11.6640625" style="55" customWidth="1"/>
    <col min="8" max="17" width="10.6640625" style="88"/>
    <col min="18" max="18" width="15.6640625" style="88" customWidth="1"/>
    <col min="19" max="19" width="11.83203125" style="88" customWidth="1"/>
    <col min="20" max="20" width="15.5" style="88" bestFit="1" customWidth="1"/>
    <col min="21" max="21" width="26.6640625" style="88" customWidth="1"/>
    <col min="22" max="22" width="20.6640625" style="88" customWidth="1"/>
    <col min="23" max="23" width="21.6640625" style="88" customWidth="1"/>
    <col min="24" max="24" width="18.1640625" style="88" customWidth="1"/>
    <col min="25" max="25" width="17" style="87" customWidth="1"/>
    <col min="26" max="26" width="17.1640625" style="112" bestFit="1" customWidth="1"/>
    <col min="27" max="27" width="15.1640625" style="14" bestFit="1" customWidth="1"/>
    <col min="28" max="16384" width="10.6640625" style="14"/>
  </cols>
  <sheetData>
    <row r="1" spans="1:27">
      <c r="G1" s="70"/>
    </row>
    <row r="2" spans="1:27" s="82" customFormat="1" ht="23">
      <c r="A2" s="82" t="s">
        <v>152</v>
      </c>
      <c r="D2" s="88"/>
      <c r="G2" s="78"/>
      <c r="I2" s="30" t="s">
        <v>29</v>
      </c>
      <c r="J2" s="88"/>
      <c r="K2" s="82" t="s">
        <v>30</v>
      </c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7"/>
      <c r="Z2" s="112"/>
    </row>
    <row r="3" spans="1:27" s="82" customFormat="1">
      <c r="A3" s="57" t="s">
        <v>41</v>
      </c>
      <c r="B3" s="79" t="s">
        <v>42</v>
      </c>
      <c r="C3" s="58" t="s">
        <v>43</v>
      </c>
      <c r="D3" s="88"/>
      <c r="G3" s="78"/>
      <c r="I3" s="16" t="s">
        <v>28</v>
      </c>
      <c r="J3" s="88"/>
      <c r="K3" s="22" t="s">
        <v>131</v>
      </c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7"/>
      <c r="Z3" s="112"/>
    </row>
    <row r="4" spans="1:27" s="82" customFormat="1">
      <c r="A4" s="89">
        <v>2006</v>
      </c>
      <c r="B4" s="16" t="s">
        <v>40</v>
      </c>
      <c r="C4" s="90" t="s">
        <v>20</v>
      </c>
      <c r="D4" s="88"/>
      <c r="G4" s="78"/>
      <c r="I4" s="88"/>
      <c r="J4" s="88"/>
      <c r="K4" s="22" t="s">
        <v>130</v>
      </c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7"/>
      <c r="Z4" s="112"/>
    </row>
    <row r="5" spans="1:27" s="82" customFormat="1">
      <c r="A5" s="89">
        <v>2007</v>
      </c>
      <c r="B5" s="16" t="s">
        <v>39</v>
      </c>
      <c r="C5" s="90" t="s">
        <v>38</v>
      </c>
      <c r="D5" s="88"/>
      <c r="G5" s="7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7"/>
      <c r="Z5" s="112"/>
    </row>
    <row r="6" spans="1:27" s="82" customFormat="1">
      <c r="A6" s="89">
        <v>2008</v>
      </c>
      <c r="B6" s="16" t="s">
        <v>37</v>
      </c>
      <c r="C6" s="90" t="s">
        <v>36</v>
      </c>
      <c r="D6" s="94" t="s">
        <v>92</v>
      </c>
      <c r="G6" s="7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7"/>
      <c r="Z6" s="112"/>
    </row>
    <row r="7" spans="1:27" s="82" customFormat="1">
      <c r="A7" s="89">
        <v>2009</v>
      </c>
      <c r="B7" s="16" t="s">
        <v>35</v>
      </c>
      <c r="C7" s="90" t="s">
        <v>16</v>
      </c>
      <c r="D7" s="94" t="s">
        <v>93</v>
      </c>
      <c r="G7" s="7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7"/>
      <c r="Z7" s="112"/>
    </row>
    <row r="8" spans="1:27" s="82" customFormat="1">
      <c r="A8" s="89">
        <v>2010</v>
      </c>
      <c r="B8" s="16" t="s">
        <v>34</v>
      </c>
      <c r="C8" s="90" t="s">
        <v>33</v>
      </c>
      <c r="D8" s="94" t="s">
        <v>94</v>
      </c>
      <c r="G8" s="7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7"/>
      <c r="Z8" s="112"/>
    </row>
    <row r="9" spans="1:27" s="83" customFormat="1" ht="15" customHeight="1">
      <c r="A9" s="91">
        <v>2011</v>
      </c>
      <c r="B9" s="92" t="s">
        <v>32</v>
      </c>
      <c r="C9" s="93" t="s">
        <v>31</v>
      </c>
      <c r="D9" s="80" t="s">
        <v>65</v>
      </c>
      <c r="E9" s="30"/>
      <c r="G9" s="78"/>
      <c r="H9" s="30"/>
      <c r="I9" s="30"/>
      <c r="J9" s="95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2"/>
      <c r="Z9" s="113"/>
    </row>
    <row r="10" spans="1:27" s="84" customFormat="1" ht="15" customHeight="1">
      <c r="B10" s="29"/>
      <c r="C10" s="28"/>
      <c r="D10" s="96" t="s">
        <v>95</v>
      </c>
      <c r="E10" s="28"/>
      <c r="G10" s="78"/>
      <c r="H10" s="28"/>
      <c r="I10" s="28"/>
      <c r="J10" s="95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33"/>
      <c r="W10" s="28"/>
      <c r="X10" s="28"/>
      <c r="Y10" s="27"/>
      <c r="Z10" s="114"/>
    </row>
    <row r="11" spans="1:27" s="84" customFormat="1" ht="15" customHeight="1">
      <c r="B11" s="29"/>
      <c r="C11" s="28"/>
      <c r="D11" s="96" t="s">
        <v>127</v>
      </c>
      <c r="E11" s="28"/>
      <c r="G11" s="54"/>
      <c r="H11" s="28"/>
      <c r="I11" s="28"/>
      <c r="J11" s="95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33"/>
      <c r="W11" s="28"/>
      <c r="X11" s="28"/>
      <c r="Y11" s="27"/>
      <c r="Z11" s="114"/>
    </row>
    <row r="12" spans="1:27" s="84" customFormat="1" ht="15" customHeight="1">
      <c r="B12" s="29"/>
      <c r="C12" s="28"/>
      <c r="D12" s="96"/>
      <c r="E12" s="28"/>
      <c r="G12" s="81"/>
      <c r="H12" s="74" t="s">
        <v>81</v>
      </c>
      <c r="I12" s="75" t="s">
        <v>68</v>
      </c>
      <c r="J12" s="75" t="s">
        <v>69</v>
      </c>
      <c r="K12" s="75" t="s">
        <v>70</v>
      </c>
      <c r="L12" s="75" t="s">
        <v>61</v>
      </c>
      <c r="M12" s="75" t="s">
        <v>60</v>
      </c>
      <c r="N12" s="74" t="s">
        <v>79</v>
      </c>
      <c r="O12" s="75" t="s">
        <v>59</v>
      </c>
      <c r="P12" s="74" t="s">
        <v>80</v>
      </c>
      <c r="Q12" s="74" t="s">
        <v>142</v>
      </c>
      <c r="R12" s="74"/>
      <c r="S12" s="28"/>
      <c r="T12" s="28"/>
      <c r="U12" s="28"/>
      <c r="V12" s="33"/>
      <c r="W12" s="28"/>
      <c r="X12" s="28"/>
      <c r="Y12" s="27"/>
      <c r="Z12" s="114"/>
    </row>
    <row r="13" spans="1:27" s="72" customFormat="1" ht="72">
      <c r="A13" s="67"/>
      <c r="B13" s="67"/>
      <c r="C13" s="73"/>
      <c r="D13" s="125" t="str">
        <f>AA15</f>
        <v>總應付總額 $0</v>
      </c>
      <c r="E13" s="126"/>
      <c r="F13" s="126" t="str">
        <f>IF(Z14=0,"接力共"&amp;"0"&amp;"隊","接力共"&amp;Z14&amp;"隊")</f>
        <v>接力共0隊</v>
      </c>
      <c r="G13" s="127"/>
      <c r="H13" s="85" t="s">
        <v>87</v>
      </c>
      <c r="I13" s="85" t="s">
        <v>90</v>
      </c>
      <c r="J13" s="86" t="s">
        <v>88</v>
      </c>
      <c r="K13" s="86" t="s">
        <v>89</v>
      </c>
      <c r="L13" s="86" t="s">
        <v>88</v>
      </c>
      <c r="M13" s="86" t="s">
        <v>88</v>
      </c>
      <c r="N13" s="85" t="s">
        <v>91</v>
      </c>
      <c r="O13" s="86" t="s">
        <v>89</v>
      </c>
      <c r="P13" s="85" t="s">
        <v>90</v>
      </c>
      <c r="Q13" s="86" t="s">
        <v>88</v>
      </c>
      <c r="R13" s="77" t="s">
        <v>156</v>
      </c>
      <c r="S13" s="129" t="s">
        <v>154</v>
      </c>
      <c r="T13" s="109" t="s">
        <v>139</v>
      </c>
      <c r="U13" s="73"/>
      <c r="V13" s="77"/>
      <c r="W13" s="73"/>
      <c r="X13" s="73"/>
      <c r="Y13" s="76"/>
      <c r="Z13" s="115"/>
    </row>
    <row r="14" spans="1:27" s="26" customFormat="1" ht="5" customHeight="1">
      <c r="A14" s="22"/>
      <c r="B14" s="22"/>
      <c r="C14" s="16"/>
      <c r="D14" s="16"/>
      <c r="E14" s="16"/>
      <c r="F14" s="16"/>
      <c r="G14" s="44"/>
      <c r="S14" s="16"/>
      <c r="T14" s="46"/>
      <c r="U14" s="16"/>
      <c r="V14" s="20"/>
      <c r="W14" s="16"/>
      <c r="X14" s="16"/>
      <c r="Y14" s="15"/>
      <c r="Z14" s="128">
        <f>SUMPRODUCT(($R$18:$R$117&lt;&gt;"")*(COUNTIF($R$18:$R$117,$R$18:$R$117&amp;"")&gt;=4)*(COUNTIF($R$18:$R$117,$R$18:$R$117&amp;"")&lt;=6)/COUNTIF($R$18:$R$117,$R$18:$R$117&amp;""))</f>
        <v>0</v>
      </c>
    </row>
    <row r="15" spans="1:27" s="26" customFormat="1" ht="45" customHeight="1">
      <c r="A15" s="21" t="s">
        <v>10</v>
      </c>
      <c r="B15" s="21" t="s">
        <v>9</v>
      </c>
      <c r="C15" s="21" t="s">
        <v>121</v>
      </c>
      <c r="D15" s="21" t="s">
        <v>120</v>
      </c>
      <c r="E15" s="68" t="s">
        <v>122</v>
      </c>
      <c r="F15" s="68" t="s">
        <v>123</v>
      </c>
      <c r="G15" s="41" t="s">
        <v>115</v>
      </c>
      <c r="H15" s="21" t="s">
        <v>24</v>
      </c>
      <c r="I15" s="21" t="s">
        <v>27</v>
      </c>
      <c r="J15" s="21" t="s">
        <v>26</v>
      </c>
      <c r="K15" s="21" t="s">
        <v>23</v>
      </c>
      <c r="L15" s="21" t="s">
        <v>76</v>
      </c>
      <c r="M15" s="21" t="s">
        <v>77</v>
      </c>
      <c r="N15" s="68" t="s">
        <v>78</v>
      </c>
      <c r="O15" s="21" t="s">
        <v>84</v>
      </c>
      <c r="P15" s="21" t="s">
        <v>85</v>
      </c>
      <c r="Q15" s="21" t="s">
        <v>133</v>
      </c>
      <c r="R15" s="41" t="s">
        <v>143</v>
      </c>
      <c r="S15" s="68" t="s">
        <v>49</v>
      </c>
      <c r="T15" s="41" t="s">
        <v>137</v>
      </c>
      <c r="U15" s="21" t="s">
        <v>124</v>
      </c>
      <c r="V15" s="68" t="s">
        <v>125</v>
      </c>
      <c r="W15" s="21" t="s">
        <v>117</v>
      </c>
      <c r="X15" s="21" t="s">
        <v>118</v>
      </c>
      <c r="Y15" s="69" t="str">
        <f>"單項應付總額 "&amp;"$"&amp;SUM(Y18:Y117)</f>
        <v>單項應付總額 $0</v>
      </c>
      <c r="Z15" s="116" t="str">
        <f>"接力應付總額 "&amp;"$"&amp;(SUMPRODUCT(($R$18:$R$117&lt;&gt;"")*(COUNTIF($R$18:$R$117,$R$18:$R$117&amp;"")&gt;=4)*(COUNTIF($R$18:$R$117,$R$18:$R$117&amp;"")&lt;=6)/COUNTIF($R$18:$R$117,$R$18:$R$117&amp;""))*80)</f>
        <v>接力應付總額 $0</v>
      </c>
      <c r="AA15" s="69" t="str">
        <f>"總應付總額 "&amp;"$"&amp;SUM(Y18:Y117)+(SUMPRODUCT(($R$18:$R$117&lt;&gt;"")*(COUNTIF($R$18:$R$117,$R$18:$R$117&amp;"")&gt;=4)*(COUNTIF($R$18:$R$117,$R$18:$R$117&amp;"")&lt;=6)/COUNTIF($R$18:$R$117,$R$18:$R$117&amp;""))*80)</f>
        <v>總應付總額 $0</v>
      </c>
    </row>
    <row r="16" spans="1:27" s="23" customFormat="1" ht="4.25" customHeight="1" thickBot="1">
      <c r="A16" s="24"/>
      <c r="B16" s="24"/>
      <c r="C16" s="24"/>
      <c r="D16" s="24"/>
      <c r="E16" s="25"/>
      <c r="F16" s="25"/>
      <c r="G16" s="51"/>
      <c r="H16" s="24"/>
      <c r="I16" s="24"/>
      <c r="J16" s="24"/>
      <c r="K16" s="24"/>
      <c r="L16" s="24"/>
      <c r="M16" s="24"/>
      <c r="N16" s="25"/>
      <c r="O16" s="24"/>
      <c r="P16" s="24"/>
      <c r="Q16" s="24"/>
      <c r="R16" s="24"/>
      <c r="S16" s="25"/>
      <c r="T16" s="25"/>
      <c r="U16" s="24"/>
      <c r="V16" s="25"/>
      <c r="W16" s="24"/>
      <c r="X16" s="24"/>
      <c r="Y16" s="31"/>
      <c r="Z16" s="117"/>
    </row>
    <row r="17" spans="1:27" s="16" customFormat="1">
      <c r="B17" s="16" t="str">
        <f t="shared" ref="B17:B48" si="0">IF(E17="M",VLOOKUP(F17,$A$4:$C$9,2,0),IF(E17="F",VLOOKUP(F17,$A$4:$C$9,3,0),IF(E17="","")))</f>
        <v>BA</v>
      </c>
      <c r="C17" s="16" t="s">
        <v>75</v>
      </c>
      <c r="D17" s="16" t="s">
        <v>74</v>
      </c>
      <c r="E17" s="16" t="s">
        <v>25</v>
      </c>
      <c r="F17" s="16">
        <v>2006</v>
      </c>
      <c r="G17" s="3" t="s">
        <v>2</v>
      </c>
      <c r="H17" s="16" t="s">
        <v>24</v>
      </c>
      <c r="N17" s="21" t="s">
        <v>83</v>
      </c>
      <c r="P17" s="16" t="s">
        <v>86</v>
      </c>
      <c r="Q17" s="16" t="s">
        <v>145</v>
      </c>
      <c r="R17" s="16" t="s">
        <v>144</v>
      </c>
      <c r="S17" s="16">
        <v>30</v>
      </c>
      <c r="T17" s="16" t="s">
        <v>149</v>
      </c>
      <c r="U17" s="8" t="s">
        <v>22</v>
      </c>
      <c r="V17" s="20" t="s">
        <v>150</v>
      </c>
      <c r="W17" s="16" t="s">
        <v>82</v>
      </c>
      <c r="X17" s="16">
        <v>23456600</v>
      </c>
      <c r="Y17" s="15">
        <f t="shared" ref="Y17:Y48" si="1">IF(COUNTA(H17:P17)&gt;3,"Events Over Limit",IF(COUNTA(H17:P17)=0,"",IF(COUNTA(T17)=1,COUNTA(H17:P17)*80+20+S17,IF(COUNTA(T17)=0,COUNTA(H17:P17)*80+40+S17,"Error"))))</f>
        <v>290</v>
      </c>
      <c r="Z17" s="110"/>
      <c r="AA17" s="15"/>
    </row>
    <row r="18" spans="1:27" s="26" customFormat="1">
      <c r="A18" s="16">
        <v>1</v>
      </c>
      <c r="B18" s="16" t="str">
        <f t="shared" si="0"/>
        <v/>
      </c>
      <c r="C18" s="17"/>
      <c r="D18" s="19"/>
      <c r="E18" s="19"/>
      <c r="F18" s="17"/>
      <c r="G18" s="4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34"/>
      <c r="W18" s="17"/>
      <c r="X18" s="17"/>
      <c r="Y18" s="15" t="str">
        <f t="shared" si="1"/>
        <v/>
      </c>
      <c r="Z18" s="110"/>
      <c r="AA18" s="15"/>
    </row>
    <row r="19" spans="1:27" s="26" customFormat="1">
      <c r="A19" s="16">
        <v>2</v>
      </c>
      <c r="B19" s="16" t="str">
        <f t="shared" si="0"/>
        <v/>
      </c>
      <c r="C19" s="17"/>
      <c r="D19" s="17"/>
      <c r="E19" s="17"/>
      <c r="F19" s="17"/>
      <c r="G19" s="4"/>
      <c r="H19" s="17"/>
      <c r="I19" s="17"/>
      <c r="J19" s="17"/>
      <c r="K19" s="17"/>
      <c r="L19" s="17"/>
      <c r="M19" s="18"/>
      <c r="N19" s="17"/>
      <c r="O19" s="17"/>
      <c r="P19" s="18"/>
      <c r="Q19" s="18"/>
      <c r="R19" s="18"/>
      <c r="S19" s="17"/>
      <c r="T19" s="17"/>
      <c r="U19" s="17"/>
      <c r="V19" s="34"/>
      <c r="W19" s="17"/>
      <c r="X19" s="17"/>
      <c r="Y19" s="15" t="str">
        <f t="shared" si="1"/>
        <v/>
      </c>
      <c r="Z19" s="110"/>
      <c r="AA19" s="15"/>
    </row>
    <row r="20" spans="1:27" s="26" customFormat="1">
      <c r="A20" s="16">
        <v>3</v>
      </c>
      <c r="B20" s="16" t="str">
        <f t="shared" si="0"/>
        <v/>
      </c>
      <c r="C20" s="17"/>
      <c r="D20" s="17"/>
      <c r="E20" s="17"/>
      <c r="F20" s="17"/>
      <c r="G20" s="4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34"/>
      <c r="W20" s="17"/>
      <c r="X20" s="17"/>
      <c r="Y20" s="15" t="str">
        <f t="shared" si="1"/>
        <v/>
      </c>
      <c r="Z20" s="110"/>
      <c r="AA20" s="15"/>
    </row>
    <row r="21" spans="1:27" s="26" customFormat="1">
      <c r="A21" s="16">
        <v>4</v>
      </c>
      <c r="B21" s="16" t="str">
        <f t="shared" si="0"/>
        <v/>
      </c>
      <c r="C21" s="17"/>
      <c r="D21" s="17"/>
      <c r="E21" s="17"/>
      <c r="F21" s="17"/>
      <c r="G21" s="4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34"/>
      <c r="W21" s="17"/>
      <c r="X21" s="17"/>
      <c r="Y21" s="15" t="str">
        <f t="shared" si="1"/>
        <v/>
      </c>
      <c r="Z21" s="110"/>
      <c r="AA21" s="15"/>
    </row>
    <row r="22" spans="1:27" s="26" customFormat="1">
      <c r="A22" s="16">
        <v>5</v>
      </c>
      <c r="B22" s="16" t="str">
        <f t="shared" si="0"/>
        <v/>
      </c>
      <c r="C22" s="17"/>
      <c r="D22" s="17"/>
      <c r="E22" s="17"/>
      <c r="F22" s="17"/>
      <c r="G22" s="4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34"/>
      <c r="W22" s="17"/>
      <c r="X22" s="17"/>
      <c r="Y22" s="15" t="str">
        <f t="shared" si="1"/>
        <v/>
      </c>
      <c r="Z22" s="110"/>
      <c r="AA22" s="15"/>
    </row>
    <row r="23" spans="1:27" s="26" customFormat="1">
      <c r="A23" s="16">
        <v>6</v>
      </c>
      <c r="B23" s="16" t="str">
        <f t="shared" si="0"/>
        <v/>
      </c>
      <c r="C23" s="17"/>
      <c r="D23" s="17"/>
      <c r="E23" s="17"/>
      <c r="F23" s="17"/>
      <c r="G23" s="4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34"/>
      <c r="W23" s="17"/>
      <c r="X23" s="17"/>
      <c r="Y23" s="15" t="str">
        <f t="shared" si="1"/>
        <v/>
      </c>
      <c r="Z23" s="110"/>
      <c r="AA23" s="15"/>
    </row>
    <row r="24" spans="1:27" s="26" customFormat="1">
      <c r="A24" s="16">
        <v>7</v>
      </c>
      <c r="B24" s="16" t="str">
        <f t="shared" si="0"/>
        <v/>
      </c>
      <c r="C24" s="17"/>
      <c r="D24" s="17"/>
      <c r="E24" s="17"/>
      <c r="F24" s="17"/>
      <c r="G24" s="4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34"/>
      <c r="W24" s="17"/>
      <c r="X24" s="17"/>
      <c r="Y24" s="15" t="str">
        <f t="shared" si="1"/>
        <v/>
      </c>
      <c r="Z24" s="110"/>
      <c r="AA24" s="15"/>
    </row>
    <row r="25" spans="1:27" s="26" customFormat="1">
      <c r="A25" s="16">
        <v>8</v>
      </c>
      <c r="B25" s="16" t="str">
        <f t="shared" si="0"/>
        <v/>
      </c>
      <c r="C25" s="17"/>
      <c r="D25" s="17"/>
      <c r="E25" s="17"/>
      <c r="F25" s="17"/>
      <c r="G25" s="4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34"/>
      <c r="W25" s="17"/>
      <c r="X25" s="17"/>
      <c r="Y25" s="15" t="str">
        <f t="shared" si="1"/>
        <v/>
      </c>
      <c r="Z25" s="110"/>
      <c r="AA25" s="15"/>
    </row>
    <row r="26" spans="1:27" s="26" customFormat="1">
      <c r="A26" s="16">
        <v>9</v>
      </c>
      <c r="B26" s="16" t="str">
        <f t="shared" si="0"/>
        <v/>
      </c>
      <c r="C26" s="17"/>
      <c r="D26" s="17"/>
      <c r="E26" s="17"/>
      <c r="F26" s="17"/>
      <c r="G26" s="4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34"/>
      <c r="W26" s="17"/>
      <c r="X26" s="17"/>
      <c r="Y26" s="15" t="str">
        <f t="shared" si="1"/>
        <v/>
      </c>
      <c r="Z26" s="110"/>
      <c r="AA26" s="15"/>
    </row>
    <row r="27" spans="1:27" s="26" customFormat="1">
      <c r="A27" s="16">
        <v>10</v>
      </c>
      <c r="B27" s="16" t="str">
        <f t="shared" si="0"/>
        <v/>
      </c>
      <c r="C27" s="17"/>
      <c r="D27" s="17"/>
      <c r="E27" s="17"/>
      <c r="F27" s="17"/>
      <c r="G27" s="4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34"/>
      <c r="W27" s="17"/>
      <c r="X27" s="17"/>
      <c r="Y27" s="15" t="str">
        <f t="shared" si="1"/>
        <v/>
      </c>
      <c r="Z27" s="110"/>
      <c r="AA27" s="15"/>
    </row>
    <row r="28" spans="1:27" s="26" customFormat="1">
      <c r="A28" s="16">
        <v>11</v>
      </c>
      <c r="B28" s="16" t="str">
        <f t="shared" si="0"/>
        <v/>
      </c>
      <c r="C28" s="17"/>
      <c r="D28" s="17"/>
      <c r="E28" s="17"/>
      <c r="F28" s="17"/>
      <c r="G28" s="4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34"/>
      <c r="W28" s="17"/>
      <c r="X28" s="17"/>
      <c r="Y28" s="15" t="str">
        <f t="shared" si="1"/>
        <v/>
      </c>
      <c r="Z28" s="110"/>
      <c r="AA28" s="15"/>
    </row>
    <row r="29" spans="1:27" s="26" customFormat="1">
      <c r="A29" s="16">
        <v>12</v>
      </c>
      <c r="B29" s="16" t="str">
        <f t="shared" si="0"/>
        <v/>
      </c>
      <c r="C29" s="17"/>
      <c r="D29" s="17"/>
      <c r="E29" s="17"/>
      <c r="F29" s="17"/>
      <c r="G29" s="4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34"/>
      <c r="W29" s="17"/>
      <c r="X29" s="17"/>
      <c r="Y29" s="15" t="str">
        <f t="shared" si="1"/>
        <v/>
      </c>
      <c r="Z29" s="110"/>
      <c r="AA29" s="15"/>
    </row>
    <row r="30" spans="1:27" s="26" customFormat="1">
      <c r="A30" s="16">
        <v>13</v>
      </c>
      <c r="B30" s="16" t="str">
        <f t="shared" si="0"/>
        <v/>
      </c>
      <c r="C30" s="17"/>
      <c r="D30" s="17"/>
      <c r="E30" s="17"/>
      <c r="F30" s="17"/>
      <c r="G30" s="4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34"/>
      <c r="W30" s="17"/>
      <c r="X30" s="17"/>
      <c r="Y30" s="15" t="str">
        <f t="shared" si="1"/>
        <v/>
      </c>
      <c r="Z30" s="110"/>
      <c r="AA30" s="15"/>
    </row>
    <row r="31" spans="1:27" s="26" customFormat="1">
      <c r="A31" s="16">
        <v>14</v>
      </c>
      <c r="B31" s="16" t="str">
        <f t="shared" si="0"/>
        <v/>
      </c>
      <c r="C31" s="17"/>
      <c r="D31" s="17"/>
      <c r="E31" s="17"/>
      <c r="F31" s="17"/>
      <c r="G31" s="4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34"/>
      <c r="W31" s="17"/>
      <c r="X31" s="17"/>
      <c r="Y31" s="15" t="str">
        <f t="shared" si="1"/>
        <v/>
      </c>
      <c r="Z31" s="110"/>
      <c r="AA31" s="15"/>
    </row>
    <row r="32" spans="1:27" s="26" customFormat="1">
      <c r="A32" s="16">
        <v>15</v>
      </c>
      <c r="B32" s="16" t="str">
        <f t="shared" si="0"/>
        <v/>
      </c>
      <c r="C32" s="17"/>
      <c r="D32" s="17"/>
      <c r="E32" s="17"/>
      <c r="F32" s="17"/>
      <c r="G32" s="4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34"/>
      <c r="W32" s="17"/>
      <c r="X32" s="17"/>
      <c r="Y32" s="15" t="str">
        <f t="shared" si="1"/>
        <v/>
      </c>
      <c r="Z32" s="110"/>
      <c r="AA32" s="15"/>
    </row>
    <row r="33" spans="1:27" s="26" customFormat="1">
      <c r="A33" s="16">
        <v>16</v>
      </c>
      <c r="B33" s="16" t="str">
        <f t="shared" si="0"/>
        <v/>
      </c>
      <c r="C33" s="17"/>
      <c r="D33" s="17"/>
      <c r="E33" s="17"/>
      <c r="F33" s="17"/>
      <c r="G33" s="4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34"/>
      <c r="W33" s="17"/>
      <c r="X33" s="17"/>
      <c r="Y33" s="15" t="str">
        <f t="shared" si="1"/>
        <v/>
      </c>
      <c r="Z33" s="110"/>
      <c r="AA33" s="15"/>
    </row>
    <row r="34" spans="1:27" s="26" customFormat="1">
      <c r="A34" s="16">
        <v>17</v>
      </c>
      <c r="B34" s="16" t="str">
        <f t="shared" si="0"/>
        <v/>
      </c>
      <c r="C34" s="17"/>
      <c r="D34" s="17"/>
      <c r="E34" s="17"/>
      <c r="F34" s="17"/>
      <c r="G34" s="4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34"/>
      <c r="W34" s="17"/>
      <c r="X34" s="17"/>
      <c r="Y34" s="15" t="str">
        <f t="shared" si="1"/>
        <v/>
      </c>
      <c r="Z34" s="110"/>
      <c r="AA34" s="15"/>
    </row>
    <row r="35" spans="1:27" s="26" customFormat="1">
      <c r="A35" s="16">
        <v>18</v>
      </c>
      <c r="B35" s="16" t="str">
        <f t="shared" si="0"/>
        <v/>
      </c>
      <c r="C35" s="17"/>
      <c r="D35" s="17"/>
      <c r="E35" s="17"/>
      <c r="F35" s="17"/>
      <c r="G35" s="4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34"/>
      <c r="W35" s="17"/>
      <c r="X35" s="17"/>
      <c r="Y35" s="15" t="str">
        <f t="shared" si="1"/>
        <v/>
      </c>
      <c r="Z35" s="110"/>
      <c r="AA35" s="15"/>
    </row>
    <row r="36" spans="1:27" s="26" customFormat="1">
      <c r="A36" s="16">
        <v>19</v>
      </c>
      <c r="B36" s="16" t="str">
        <f t="shared" si="0"/>
        <v/>
      </c>
      <c r="C36" s="17"/>
      <c r="D36" s="17"/>
      <c r="E36" s="17"/>
      <c r="F36" s="17"/>
      <c r="G36" s="4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34"/>
      <c r="W36" s="17"/>
      <c r="X36" s="17"/>
      <c r="Y36" s="15" t="str">
        <f t="shared" si="1"/>
        <v/>
      </c>
      <c r="Z36" s="110"/>
      <c r="AA36" s="15"/>
    </row>
    <row r="37" spans="1:27" s="26" customFormat="1">
      <c r="A37" s="16">
        <v>20</v>
      </c>
      <c r="B37" s="16" t="str">
        <f t="shared" si="0"/>
        <v/>
      </c>
      <c r="C37" s="17"/>
      <c r="D37" s="17"/>
      <c r="E37" s="17"/>
      <c r="F37" s="17"/>
      <c r="G37" s="4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34"/>
      <c r="W37" s="17"/>
      <c r="X37" s="17"/>
      <c r="Y37" s="15" t="str">
        <f t="shared" si="1"/>
        <v/>
      </c>
      <c r="Z37" s="110"/>
      <c r="AA37" s="15"/>
    </row>
    <row r="38" spans="1:27" s="26" customFormat="1">
      <c r="A38" s="16">
        <v>21</v>
      </c>
      <c r="B38" s="16" t="str">
        <f t="shared" si="0"/>
        <v/>
      </c>
      <c r="C38" s="17"/>
      <c r="D38" s="17"/>
      <c r="E38" s="17"/>
      <c r="F38" s="17"/>
      <c r="G38" s="4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34"/>
      <c r="W38" s="17"/>
      <c r="X38" s="17"/>
      <c r="Y38" s="15" t="str">
        <f t="shared" si="1"/>
        <v/>
      </c>
      <c r="Z38" s="110"/>
      <c r="AA38" s="15"/>
    </row>
    <row r="39" spans="1:27" s="26" customFormat="1">
      <c r="A39" s="16">
        <v>22</v>
      </c>
      <c r="B39" s="16" t="str">
        <f t="shared" si="0"/>
        <v/>
      </c>
      <c r="C39" s="17"/>
      <c r="D39" s="17"/>
      <c r="E39" s="17"/>
      <c r="F39" s="17"/>
      <c r="G39" s="4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34"/>
      <c r="W39" s="17"/>
      <c r="X39" s="17"/>
      <c r="Y39" s="15" t="str">
        <f t="shared" si="1"/>
        <v/>
      </c>
      <c r="Z39" s="110"/>
      <c r="AA39" s="15"/>
    </row>
    <row r="40" spans="1:27" s="26" customFormat="1">
      <c r="A40" s="16">
        <v>23</v>
      </c>
      <c r="B40" s="16" t="str">
        <f t="shared" si="0"/>
        <v/>
      </c>
      <c r="C40" s="17"/>
      <c r="D40" s="17"/>
      <c r="E40" s="17"/>
      <c r="F40" s="17"/>
      <c r="G40" s="4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34"/>
      <c r="W40" s="17"/>
      <c r="X40" s="17"/>
      <c r="Y40" s="15" t="str">
        <f t="shared" si="1"/>
        <v/>
      </c>
      <c r="Z40" s="110"/>
      <c r="AA40" s="15"/>
    </row>
    <row r="41" spans="1:27" s="26" customFormat="1">
      <c r="A41" s="16">
        <v>24</v>
      </c>
      <c r="B41" s="16" t="str">
        <f t="shared" si="0"/>
        <v/>
      </c>
      <c r="C41" s="17"/>
      <c r="D41" s="17"/>
      <c r="E41" s="17"/>
      <c r="F41" s="17"/>
      <c r="G41" s="4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34"/>
      <c r="W41" s="17"/>
      <c r="X41" s="17"/>
      <c r="Y41" s="15" t="str">
        <f t="shared" si="1"/>
        <v/>
      </c>
      <c r="Z41" s="110"/>
      <c r="AA41" s="15"/>
    </row>
    <row r="42" spans="1:27" s="26" customFormat="1">
      <c r="A42" s="16">
        <v>25</v>
      </c>
      <c r="B42" s="16" t="str">
        <f t="shared" si="0"/>
        <v/>
      </c>
      <c r="C42" s="17"/>
      <c r="D42" s="17"/>
      <c r="E42" s="17"/>
      <c r="F42" s="17"/>
      <c r="G42" s="4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34"/>
      <c r="W42" s="17"/>
      <c r="X42" s="17"/>
      <c r="Y42" s="15" t="str">
        <f t="shared" si="1"/>
        <v/>
      </c>
      <c r="Z42" s="110"/>
      <c r="AA42" s="15"/>
    </row>
    <row r="43" spans="1:27" s="26" customFormat="1">
      <c r="A43" s="16">
        <v>26</v>
      </c>
      <c r="B43" s="16" t="str">
        <f t="shared" si="0"/>
        <v/>
      </c>
      <c r="C43" s="17"/>
      <c r="D43" s="17"/>
      <c r="E43" s="17"/>
      <c r="F43" s="17"/>
      <c r="G43" s="4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34"/>
      <c r="W43" s="17"/>
      <c r="X43" s="17"/>
      <c r="Y43" s="15" t="str">
        <f t="shared" si="1"/>
        <v/>
      </c>
      <c r="Z43" s="110"/>
      <c r="AA43" s="15"/>
    </row>
    <row r="44" spans="1:27" s="26" customFormat="1">
      <c r="A44" s="16">
        <v>27</v>
      </c>
      <c r="B44" s="16" t="str">
        <f t="shared" si="0"/>
        <v/>
      </c>
      <c r="C44" s="17"/>
      <c r="D44" s="17"/>
      <c r="E44" s="17"/>
      <c r="F44" s="17"/>
      <c r="G44" s="4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34"/>
      <c r="W44" s="17"/>
      <c r="X44" s="17"/>
      <c r="Y44" s="15" t="str">
        <f t="shared" si="1"/>
        <v/>
      </c>
      <c r="Z44" s="110"/>
      <c r="AA44" s="15"/>
    </row>
    <row r="45" spans="1:27" s="26" customFormat="1">
      <c r="A45" s="16">
        <v>28</v>
      </c>
      <c r="B45" s="16" t="str">
        <f t="shared" si="0"/>
        <v/>
      </c>
      <c r="C45" s="17"/>
      <c r="D45" s="17"/>
      <c r="E45" s="17"/>
      <c r="F45" s="17"/>
      <c r="G45" s="4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34"/>
      <c r="W45" s="17"/>
      <c r="X45" s="17"/>
      <c r="Y45" s="15" t="str">
        <f t="shared" si="1"/>
        <v/>
      </c>
      <c r="Z45" s="110"/>
      <c r="AA45" s="15"/>
    </row>
    <row r="46" spans="1:27" s="26" customFormat="1">
      <c r="A46" s="16">
        <v>29</v>
      </c>
      <c r="B46" s="16" t="str">
        <f t="shared" si="0"/>
        <v/>
      </c>
      <c r="C46" s="17"/>
      <c r="D46" s="17"/>
      <c r="E46" s="17"/>
      <c r="F46" s="17"/>
      <c r="G46" s="4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34"/>
      <c r="W46" s="17"/>
      <c r="X46" s="17"/>
      <c r="Y46" s="15" t="str">
        <f t="shared" si="1"/>
        <v/>
      </c>
      <c r="Z46" s="110"/>
      <c r="AA46" s="15"/>
    </row>
    <row r="47" spans="1:27" s="26" customFormat="1">
      <c r="A47" s="16">
        <v>30</v>
      </c>
      <c r="B47" s="16" t="str">
        <f t="shared" si="0"/>
        <v/>
      </c>
      <c r="C47" s="17"/>
      <c r="D47" s="17"/>
      <c r="E47" s="17"/>
      <c r="F47" s="17"/>
      <c r="G47" s="4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34"/>
      <c r="W47" s="17"/>
      <c r="X47" s="17"/>
      <c r="Y47" s="15" t="str">
        <f t="shared" si="1"/>
        <v/>
      </c>
      <c r="Z47" s="110"/>
      <c r="AA47" s="15"/>
    </row>
    <row r="48" spans="1:27" s="26" customFormat="1">
      <c r="A48" s="16">
        <v>31</v>
      </c>
      <c r="B48" s="16" t="str">
        <f t="shared" si="0"/>
        <v/>
      </c>
      <c r="C48" s="17"/>
      <c r="D48" s="17"/>
      <c r="E48" s="17"/>
      <c r="F48" s="17"/>
      <c r="G48" s="4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34"/>
      <c r="W48" s="17"/>
      <c r="X48" s="17"/>
      <c r="Y48" s="15" t="str">
        <f t="shared" si="1"/>
        <v/>
      </c>
      <c r="Z48" s="110"/>
      <c r="AA48" s="15"/>
    </row>
    <row r="49" spans="1:27" s="26" customFormat="1">
      <c r="A49" s="16">
        <v>32</v>
      </c>
      <c r="B49" s="16" t="str">
        <f t="shared" ref="B49:B80" si="2">IF(E49="M",VLOOKUP(F49,$A$4:$C$9,2,0),IF(E49="F",VLOOKUP(F49,$A$4:$C$9,3,0),IF(E49="","")))</f>
        <v/>
      </c>
      <c r="C49" s="17"/>
      <c r="D49" s="17"/>
      <c r="E49" s="17"/>
      <c r="F49" s="17"/>
      <c r="G49" s="4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34"/>
      <c r="W49" s="17"/>
      <c r="X49" s="17"/>
      <c r="Y49" s="15" t="str">
        <f t="shared" ref="Y49:Y80" si="3">IF(COUNTA(H49:P49)&gt;3,"Events Over Limit",IF(COUNTA(H49:P49)=0,"",IF(COUNTA(T49)=1,COUNTA(H49:P49)*80+20+S49,IF(COUNTA(T49)=0,COUNTA(H49:P49)*80+40+S49,"Error"))))</f>
        <v/>
      </c>
      <c r="Z49" s="110"/>
      <c r="AA49" s="15"/>
    </row>
    <row r="50" spans="1:27" s="26" customFormat="1">
      <c r="A50" s="16">
        <v>33</v>
      </c>
      <c r="B50" s="16" t="str">
        <f t="shared" si="2"/>
        <v/>
      </c>
      <c r="C50" s="17"/>
      <c r="D50" s="17"/>
      <c r="E50" s="17"/>
      <c r="F50" s="17"/>
      <c r="G50" s="4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34"/>
      <c r="W50" s="17"/>
      <c r="X50" s="17"/>
      <c r="Y50" s="15" t="str">
        <f t="shared" si="3"/>
        <v/>
      </c>
      <c r="Z50" s="110"/>
      <c r="AA50" s="15"/>
    </row>
    <row r="51" spans="1:27" s="26" customFormat="1">
      <c r="A51" s="16">
        <v>34</v>
      </c>
      <c r="B51" s="16" t="str">
        <f t="shared" si="2"/>
        <v/>
      </c>
      <c r="C51" s="17"/>
      <c r="D51" s="17"/>
      <c r="E51" s="17"/>
      <c r="F51" s="17"/>
      <c r="G51" s="4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34"/>
      <c r="W51" s="17"/>
      <c r="X51" s="17"/>
      <c r="Y51" s="15" t="str">
        <f t="shared" si="3"/>
        <v/>
      </c>
      <c r="Z51" s="110"/>
      <c r="AA51" s="15"/>
    </row>
    <row r="52" spans="1:27" s="26" customFormat="1">
      <c r="A52" s="16">
        <v>35</v>
      </c>
      <c r="B52" s="16" t="str">
        <f t="shared" si="2"/>
        <v/>
      </c>
      <c r="C52" s="17"/>
      <c r="D52" s="17"/>
      <c r="E52" s="17"/>
      <c r="F52" s="17"/>
      <c r="G52" s="4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34"/>
      <c r="W52" s="17"/>
      <c r="X52" s="17"/>
      <c r="Y52" s="15" t="str">
        <f t="shared" si="3"/>
        <v/>
      </c>
      <c r="Z52" s="110"/>
      <c r="AA52" s="15"/>
    </row>
    <row r="53" spans="1:27" s="26" customFormat="1">
      <c r="A53" s="16">
        <v>36</v>
      </c>
      <c r="B53" s="16" t="str">
        <f t="shared" si="2"/>
        <v/>
      </c>
      <c r="C53" s="17"/>
      <c r="D53" s="17"/>
      <c r="E53" s="17"/>
      <c r="F53" s="17"/>
      <c r="G53" s="4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34"/>
      <c r="W53" s="17"/>
      <c r="X53" s="17"/>
      <c r="Y53" s="15" t="str">
        <f t="shared" si="3"/>
        <v/>
      </c>
      <c r="Z53" s="110"/>
      <c r="AA53" s="15"/>
    </row>
    <row r="54" spans="1:27" s="26" customFormat="1">
      <c r="A54" s="16">
        <v>37</v>
      </c>
      <c r="B54" s="16" t="str">
        <f t="shared" si="2"/>
        <v/>
      </c>
      <c r="C54" s="17"/>
      <c r="D54" s="17"/>
      <c r="E54" s="17"/>
      <c r="F54" s="17"/>
      <c r="G54" s="4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34"/>
      <c r="W54" s="17"/>
      <c r="X54" s="17"/>
      <c r="Y54" s="15" t="str">
        <f t="shared" si="3"/>
        <v/>
      </c>
      <c r="Z54" s="110"/>
      <c r="AA54" s="15"/>
    </row>
    <row r="55" spans="1:27" s="26" customFormat="1">
      <c r="A55" s="16">
        <v>38</v>
      </c>
      <c r="B55" s="16" t="str">
        <f t="shared" si="2"/>
        <v/>
      </c>
      <c r="C55" s="17"/>
      <c r="D55" s="17"/>
      <c r="E55" s="17"/>
      <c r="F55" s="17"/>
      <c r="G55" s="4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34"/>
      <c r="W55" s="17"/>
      <c r="X55" s="17"/>
      <c r="Y55" s="15" t="str">
        <f t="shared" si="3"/>
        <v/>
      </c>
      <c r="Z55" s="110"/>
      <c r="AA55" s="15"/>
    </row>
    <row r="56" spans="1:27" s="26" customFormat="1">
      <c r="A56" s="16">
        <v>39</v>
      </c>
      <c r="B56" s="16" t="str">
        <f t="shared" si="2"/>
        <v/>
      </c>
      <c r="C56" s="17"/>
      <c r="D56" s="17"/>
      <c r="E56" s="17"/>
      <c r="F56" s="17"/>
      <c r="G56" s="4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34"/>
      <c r="W56" s="17"/>
      <c r="X56" s="17"/>
      <c r="Y56" s="15" t="str">
        <f t="shared" si="3"/>
        <v/>
      </c>
      <c r="Z56" s="110"/>
      <c r="AA56" s="15"/>
    </row>
    <row r="57" spans="1:27" s="26" customFormat="1">
      <c r="A57" s="16">
        <v>40</v>
      </c>
      <c r="B57" s="16" t="str">
        <f t="shared" si="2"/>
        <v/>
      </c>
      <c r="C57" s="17"/>
      <c r="D57" s="17"/>
      <c r="E57" s="17"/>
      <c r="F57" s="17"/>
      <c r="G57" s="4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34"/>
      <c r="W57" s="17"/>
      <c r="X57" s="17"/>
      <c r="Y57" s="15" t="str">
        <f t="shared" si="3"/>
        <v/>
      </c>
      <c r="Z57" s="110"/>
      <c r="AA57" s="15"/>
    </row>
    <row r="58" spans="1:27">
      <c r="A58" s="16">
        <v>41</v>
      </c>
      <c r="B58" s="16" t="str">
        <f t="shared" si="2"/>
        <v/>
      </c>
      <c r="C58" s="13"/>
      <c r="D58" s="35"/>
      <c r="E58" s="35"/>
      <c r="F58" s="35"/>
      <c r="G58" s="39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15" t="str">
        <f t="shared" si="3"/>
        <v/>
      </c>
      <c r="Z58" s="110"/>
      <c r="AA58" s="15"/>
    </row>
    <row r="59" spans="1:27">
      <c r="A59" s="16">
        <v>42</v>
      </c>
      <c r="B59" s="16" t="str">
        <f t="shared" si="2"/>
        <v/>
      </c>
      <c r="C59" s="13"/>
      <c r="D59" s="35"/>
      <c r="E59" s="35"/>
      <c r="F59" s="35"/>
      <c r="G59" s="39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15" t="str">
        <f t="shared" si="3"/>
        <v/>
      </c>
      <c r="Z59" s="110"/>
      <c r="AA59" s="15"/>
    </row>
    <row r="60" spans="1:27">
      <c r="A60" s="16">
        <v>43</v>
      </c>
      <c r="B60" s="16" t="str">
        <f t="shared" si="2"/>
        <v/>
      </c>
      <c r="C60" s="13"/>
      <c r="D60" s="35"/>
      <c r="E60" s="35"/>
      <c r="F60" s="35"/>
      <c r="G60" s="39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15" t="str">
        <f t="shared" si="3"/>
        <v/>
      </c>
      <c r="Z60" s="110"/>
      <c r="AA60" s="15"/>
    </row>
    <row r="61" spans="1:27">
      <c r="A61" s="16">
        <v>44</v>
      </c>
      <c r="B61" s="16" t="str">
        <f t="shared" si="2"/>
        <v/>
      </c>
      <c r="C61" s="13"/>
      <c r="D61" s="35"/>
      <c r="E61" s="35"/>
      <c r="F61" s="35"/>
      <c r="G61" s="39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15" t="str">
        <f t="shared" si="3"/>
        <v/>
      </c>
      <c r="Z61" s="110"/>
      <c r="AA61" s="15"/>
    </row>
    <row r="62" spans="1:27">
      <c r="A62" s="16">
        <v>45</v>
      </c>
      <c r="B62" s="16" t="str">
        <f t="shared" si="2"/>
        <v/>
      </c>
      <c r="C62" s="13"/>
      <c r="D62" s="35"/>
      <c r="E62" s="35"/>
      <c r="F62" s="35"/>
      <c r="G62" s="39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15" t="str">
        <f t="shared" si="3"/>
        <v/>
      </c>
      <c r="Z62" s="110"/>
      <c r="AA62" s="15"/>
    </row>
    <row r="63" spans="1:27">
      <c r="A63" s="16">
        <v>46</v>
      </c>
      <c r="B63" s="16" t="str">
        <f t="shared" si="2"/>
        <v/>
      </c>
      <c r="C63" s="13"/>
      <c r="D63" s="35"/>
      <c r="E63" s="35"/>
      <c r="F63" s="35"/>
      <c r="G63" s="39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15" t="str">
        <f t="shared" si="3"/>
        <v/>
      </c>
      <c r="Z63" s="110"/>
      <c r="AA63" s="15"/>
    </row>
    <row r="64" spans="1:27">
      <c r="A64" s="16">
        <v>47</v>
      </c>
      <c r="B64" s="16" t="str">
        <f t="shared" si="2"/>
        <v/>
      </c>
      <c r="C64" s="13"/>
      <c r="D64" s="35"/>
      <c r="E64" s="35"/>
      <c r="F64" s="35"/>
      <c r="G64" s="39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15" t="str">
        <f t="shared" si="3"/>
        <v/>
      </c>
      <c r="Z64" s="110"/>
      <c r="AA64" s="15"/>
    </row>
    <row r="65" spans="1:27">
      <c r="A65" s="16">
        <v>48</v>
      </c>
      <c r="B65" s="16" t="str">
        <f t="shared" si="2"/>
        <v/>
      </c>
      <c r="C65" s="13"/>
      <c r="D65" s="35"/>
      <c r="E65" s="35"/>
      <c r="F65" s="35"/>
      <c r="G65" s="39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15" t="str">
        <f t="shared" si="3"/>
        <v/>
      </c>
      <c r="Z65" s="110"/>
      <c r="AA65" s="15"/>
    </row>
    <row r="66" spans="1:27">
      <c r="A66" s="16">
        <v>49</v>
      </c>
      <c r="B66" s="16" t="str">
        <f t="shared" si="2"/>
        <v/>
      </c>
      <c r="C66" s="13"/>
      <c r="D66" s="35"/>
      <c r="E66" s="35"/>
      <c r="F66" s="35"/>
      <c r="G66" s="39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15" t="str">
        <f t="shared" si="3"/>
        <v/>
      </c>
      <c r="Z66" s="110"/>
      <c r="AA66" s="15"/>
    </row>
    <row r="67" spans="1:27">
      <c r="A67" s="16">
        <v>50</v>
      </c>
      <c r="B67" s="16" t="str">
        <f t="shared" si="2"/>
        <v/>
      </c>
      <c r="C67" s="13"/>
      <c r="D67" s="35"/>
      <c r="E67" s="35"/>
      <c r="F67" s="35"/>
      <c r="G67" s="39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15" t="str">
        <f t="shared" si="3"/>
        <v/>
      </c>
      <c r="Z67" s="110"/>
      <c r="AA67" s="15"/>
    </row>
    <row r="68" spans="1:27">
      <c r="A68" s="16">
        <v>51</v>
      </c>
      <c r="B68" s="16" t="str">
        <f t="shared" si="2"/>
        <v/>
      </c>
      <c r="C68" s="13"/>
      <c r="D68" s="35"/>
      <c r="E68" s="35"/>
      <c r="F68" s="35"/>
      <c r="G68" s="39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15" t="str">
        <f t="shared" si="3"/>
        <v/>
      </c>
      <c r="Z68" s="110"/>
      <c r="AA68" s="15"/>
    </row>
    <row r="69" spans="1:27">
      <c r="A69" s="16">
        <v>52</v>
      </c>
      <c r="B69" s="16" t="str">
        <f t="shared" si="2"/>
        <v/>
      </c>
      <c r="C69" s="13"/>
      <c r="D69" s="35"/>
      <c r="E69" s="35"/>
      <c r="F69" s="35"/>
      <c r="G69" s="39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15" t="str">
        <f t="shared" si="3"/>
        <v/>
      </c>
      <c r="Z69" s="110"/>
      <c r="AA69" s="15"/>
    </row>
    <row r="70" spans="1:27">
      <c r="A70" s="16">
        <v>53</v>
      </c>
      <c r="B70" s="16" t="str">
        <f t="shared" si="2"/>
        <v/>
      </c>
      <c r="C70" s="13"/>
      <c r="D70" s="35"/>
      <c r="E70" s="35"/>
      <c r="F70" s="35"/>
      <c r="G70" s="39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15" t="str">
        <f t="shared" si="3"/>
        <v/>
      </c>
      <c r="Z70" s="110"/>
      <c r="AA70" s="15"/>
    </row>
    <row r="71" spans="1:27">
      <c r="A71" s="16">
        <v>54</v>
      </c>
      <c r="B71" s="16" t="str">
        <f t="shared" si="2"/>
        <v/>
      </c>
      <c r="C71" s="13"/>
      <c r="D71" s="35"/>
      <c r="E71" s="35"/>
      <c r="F71" s="35"/>
      <c r="G71" s="39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15" t="str">
        <f t="shared" si="3"/>
        <v/>
      </c>
      <c r="Z71" s="110"/>
      <c r="AA71" s="15"/>
    </row>
    <row r="72" spans="1:27">
      <c r="A72" s="16">
        <v>55</v>
      </c>
      <c r="B72" s="16" t="str">
        <f t="shared" si="2"/>
        <v/>
      </c>
      <c r="C72" s="13"/>
      <c r="D72" s="35"/>
      <c r="E72" s="35"/>
      <c r="F72" s="35"/>
      <c r="G72" s="39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15" t="str">
        <f t="shared" si="3"/>
        <v/>
      </c>
      <c r="Z72" s="110"/>
      <c r="AA72" s="15"/>
    </row>
    <row r="73" spans="1:27">
      <c r="A73" s="16">
        <v>56</v>
      </c>
      <c r="B73" s="16" t="str">
        <f t="shared" si="2"/>
        <v/>
      </c>
      <c r="C73" s="13"/>
      <c r="D73" s="35"/>
      <c r="E73" s="35"/>
      <c r="F73" s="35"/>
      <c r="G73" s="39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15" t="str">
        <f t="shared" si="3"/>
        <v/>
      </c>
      <c r="Z73" s="110"/>
      <c r="AA73" s="15"/>
    </row>
    <row r="74" spans="1:27">
      <c r="A74" s="16">
        <v>57</v>
      </c>
      <c r="B74" s="16" t="str">
        <f t="shared" si="2"/>
        <v/>
      </c>
      <c r="C74" s="13"/>
      <c r="D74" s="35"/>
      <c r="E74" s="35"/>
      <c r="F74" s="35"/>
      <c r="G74" s="39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15" t="str">
        <f t="shared" si="3"/>
        <v/>
      </c>
      <c r="Z74" s="110"/>
      <c r="AA74" s="15"/>
    </row>
    <row r="75" spans="1:27">
      <c r="A75" s="16">
        <v>58</v>
      </c>
      <c r="B75" s="16" t="str">
        <f t="shared" si="2"/>
        <v/>
      </c>
      <c r="C75" s="13"/>
      <c r="D75" s="35"/>
      <c r="E75" s="35"/>
      <c r="F75" s="35"/>
      <c r="G75" s="39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15" t="str">
        <f t="shared" si="3"/>
        <v/>
      </c>
      <c r="Z75" s="110"/>
      <c r="AA75" s="15"/>
    </row>
    <row r="76" spans="1:27">
      <c r="A76" s="16">
        <v>59</v>
      </c>
      <c r="B76" s="16" t="str">
        <f t="shared" si="2"/>
        <v/>
      </c>
      <c r="C76" s="13"/>
      <c r="D76" s="35"/>
      <c r="E76" s="35"/>
      <c r="F76" s="35"/>
      <c r="G76" s="39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15" t="str">
        <f t="shared" si="3"/>
        <v/>
      </c>
      <c r="Z76" s="110"/>
      <c r="AA76" s="15"/>
    </row>
    <row r="77" spans="1:27">
      <c r="A77" s="16">
        <v>60</v>
      </c>
      <c r="B77" s="16" t="str">
        <f t="shared" si="2"/>
        <v/>
      </c>
      <c r="C77" s="13"/>
      <c r="D77" s="35"/>
      <c r="E77" s="35"/>
      <c r="F77" s="35"/>
      <c r="G77" s="39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15" t="str">
        <f t="shared" si="3"/>
        <v/>
      </c>
      <c r="Z77" s="110"/>
      <c r="AA77" s="15"/>
    </row>
    <row r="78" spans="1:27">
      <c r="A78" s="16">
        <v>61</v>
      </c>
      <c r="B78" s="16" t="str">
        <f t="shared" si="2"/>
        <v/>
      </c>
      <c r="C78" s="13"/>
      <c r="D78" s="35"/>
      <c r="E78" s="35"/>
      <c r="F78" s="35"/>
      <c r="G78" s="39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15" t="str">
        <f t="shared" si="3"/>
        <v/>
      </c>
      <c r="Z78" s="110"/>
      <c r="AA78" s="15"/>
    </row>
    <row r="79" spans="1:27">
      <c r="A79" s="16">
        <v>62</v>
      </c>
      <c r="B79" s="16" t="str">
        <f t="shared" si="2"/>
        <v/>
      </c>
      <c r="C79" s="13"/>
      <c r="D79" s="35"/>
      <c r="E79" s="35"/>
      <c r="F79" s="35"/>
      <c r="G79" s="39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15" t="str">
        <f t="shared" si="3"/>
        <v/>
      </c>
      <c r="Z79" s="110"/>
      <c r="AA79" s="15"/>
    </row>
    <row r="80" spans="1:27">
      <c r="A80" s="16">
        <v>63</v>
      </c>
      <c r="B80" s="16" t="str">
        <f t="shared" si="2"/>
        <v/>
      </c>
      <c r="C80" s="13"/>
      <c r="D80" s="35"/>
      <c r="E80" s="35"/>
      <c r="F80" s="35"/>
      <c r="G80" s="39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15" t="str">
        <f t="shared" si="3"/>
        <v/>
      </c>
      <c r="Z80" s="110"/>
      <c r="AA80" s="15"/>
    </row>
    <row r="81" spans="1:27">
      <c r="A81" s="16">
        <v>64</v>
      </c>
      <c r="B81" s="16" t="str">
        <f t="shared" ref="B81:B117" si="4">IF(E81="M",VLOOKUP(F81,$A$4:$C$9,2,0),IF(E81="F",VLOOKUP(F81,$A$4:$C$9,3,0),IF(E81="","")))</f>
        <v/>
      </c>
      <c r="C81" s="13"/>
      <c r="D81" s="35"/>
      <c r="E81" s="35"/>
      <c r="F81" s="35"/>
      <c r="G81" s="39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15" t="str">
        <f t="shared" ref="Y81:Y117" si="5">IF(COUNTA(H81:P81)&gt;3,"Events Over Limit",IF(COUNTA(H81:P81)=0,"",IF(COUNTA(T81)=1,COUNTA(H81:P81)*80+20+S81,IF(COUNTA(T81)=0,COUNTA(H81:P81)*80+40+S81,"Error"))))</f>
        <v/>
      </c>
      <c r="Z81" s="110"/>
      <c r="AA81" s="15"/>
    </row>
    <row r="82" spans="1:27">
      <c r="A82" s="16">
        <v>65</v>
      </c>
      <c r="B82" s="16" t="str">
        <f t="shared" si="4"/>
        <v/>
      </c>
      <c r="C82" s="13"/>
      <c r="D82" s="35"/>
      <c r="E82" s="35"/>
      <c r="F82" s="35"/>
      <c r="G82" s="39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15" t="str">
        <f t="shared" si="5"/>
        <v/>
      </c>
      <c r="Z82" s="110"/>
      <c r="AA82" s="15"/>
    </row>
    <row r="83" spans="1:27">
      <c r="A83" s="16">
        <v>66</v>
      </c>
      <c r="B83" s="16" t="str">
        <f t="shared" si="4"/>
        <v/>
      </c>
      <c r="C83" s="13"/>
      <c r="D83" s="35"/>
      <c r="E83" s="35"/>
      <c r="F83" s="35"/>
      <c r="G83" s="39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15" t="str">
        <f t="shared" si="5"/>
        <v/>
      </c>
      <c r="Z83" s="110"/>
      <c r="AA83" s="15"/>
    </row>
    <row r="84" spans="1:27">
      <c r="A84" s="16">
        <v>67</v>
      </c>
      <c r="B84" s="16" t="str">
        <f t="shared" si="4"/>
        <v/>
      </c>
      <c r="C84" s="13"/>
      <c r="D84" s="35"/>
      <c r="E84" s="35"/>
      <c r="F84" s="35"/>
      <c r="G84" s="39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15" t="str">
        <f t="shared" si="5"/>
        <v/>
      </c>
      <c r="Z84" s="110"/>
      <c r="AA84" s="15"/>
    </row>
    <row r="85" spans="1:27">
      <c r="A85" s="16">
        <v>68</v>
      </c>
      <c r="B85" s="16" t="str">
        <f t="shared" si="4"/>
        <v/>
      </c>
      <c r="C85" s="13"/>
      <c r="D85" s="35"/>
      <c r="E85" s="35"/>
      <c r="F85" s="35"/>
      <c r="G85" s="39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15" t="str">
        <f t="shared" si="5"/>
        <v/>
      </c>
      <c r="Z85" s="110"/>
      <c r="AA85" s="15"/>
    </row>
    <row r="86" spans="1:27">
      <c r="A86" s="16">
        <v>69</v>
      </c>
      <c r="B86" s="16" t="str">
        <f t="shared" si="4"/>
        <v/>
      </c>
      <c r="C86" s="13"/>
      <c r="D86" s="35"/>
      <c r="E86" s="35"/>
      <c r="F86" s="35"/>
      <c r="G86" s="39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15" t="str">
        <f t="shared" si="5"/>
        <v/>
      </c>
      <c r="Z86" s="110"/>
      <c r="AA86" s="15"/>
    </row>
    <row r="87" spans="1:27">
      <c r="A87" s="16">
        <v>70</v>
      </c>
      <c r="B87" s="16" t="str">
        <f t="shared" si="4"/>
        <v/>
      </c>
      <c r="C87" s="13"/>
      <c r="D87" s="35"/>
      <c r="E87" s="35"/>
      <c r="F87" s="35"/>
      <c r="G87" s="39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15" t="str">
        <f t="shared" si="5"/>
        <v/>
      </c>
      <c r="Z87" s="110"/>
      <c r="AA87" s="15"/>
    </row>
    <row r="88" spans="1:27">
      <c r="A88" s="16">
        <v>71</v>
      </c>
      <c r="B88" s="16" t="str">
        <f t="shared" si="4"/>
        <v/>
      </c>
      <c r="C88" s="13"/>
      <c r="D88" s="35"/>
      <c r="E88" s="35"/>
      <c r="F88" s="35"/>
      <c r="G88" s="39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15" t="str">
        <f t="shared" si="5"/>
        <v/>
      </c>
      <c r="Z88" s="110"/>
      <c r="AA88" s="15"/>
    </row>
    <row r="89" spans="1:27">
      <c r="A89" s="16">
        <v>72</v>
      </c>
      <c r="B89" s="16" t="str">
        <f t="shared" si="4"/>
        <v/>
      </c>
      <c r="C89" s="13"/>
      <c r="D89" s="35"/>
      <c r="E89" s="35"/>
      <c r="F89" s="35"/>
      <c r="G89" s="39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15" t="str">
        <f t="shared" si="5"/>
        <v/>
      </c>
      <c r="Z89" s="110"/>
      <c r="AA89" s="15"/>
    </row>
    <row r="90" spans="1:27">
      <c r="A90" s="16">
        <v>73</v>
      </c>
      <c r="B90" s="16" t="str">
        <f t="shared" si="4"/>
        <v/>
      </c>
      <c r="C90" s="13"/>
      <c r="D90" s="35"/>
      <c r="E90" s="35"/>
      <c r="F90" s="35"/>
      <c r="G90" s="39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15" t="str">
        <f t="shared" si="5"/>
        <v/>
      </c>
      <c r="Z90" s="110"/>
      <c r="AA90" s="15"/>
    </row>
    <row r="91" spans="1:27">
      <c r="A91" s="16">
        <v>74</v>
      </c>
      <c r="B91" s="16" t="str">
        <f t="shared" si="4"/>
        <v/>
      </c>
      <c r="C91" s="13"/>
      <c r="D91" s="35"/>
      <c r="E91" s="35"/>
      <c r="F91" s="35"/>
      <c r="G91" s="39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15" t="str">
        <f t="shared" si="5"/>
        <v/>
      </c>
      <c r="Z91" s="110"/>
      <c r="AA91" s="15"/>
    </row>
    <row r="92" spans="1:27">
      <c r="A92" s="16">
        <v>75</v>
      </c>
      <c r="B92" s="16" t="str">
        <f t="shared" si="4"/>
        <v/>
      </c>
      <c r="C92" s="13"/>
      <c r="D92" s="35"/>
      <c r="E92" s="35"/>
      <c r="F92" s="35"/>
      <c r="G92" s="39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15" t="str">
        <f t="shared" si="5"/>
        <v/>
      </c>
      <c r="Z92" s="110"/>
      <c r="AA92" s="15"/>
    </row>
    <row r="93" spans="1:27">
      <c r="A93" s="16">
        <v>76</v>
      </c>
      <c r="B93" s="16" t="str">
        <f t="shared" si="4"/>
        <v/>
      </c>
      <c r="C93" s="13"/>
      <c r="D93" s="35"/>
      <c r="E93" s="35"/>
      <c r="F93" s="35"/>
      <c r="G93" s="39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15" t="str">
        <f t="shared" si="5"/>
        <v/>
      </c>
      <c r="Z93" s="110"/>
      <c r="AA93" s="15"/>
    </row>
    <row r="94" spans="1:27">
      <c r="A94" s="16">
        <v>77</v>
      </c>
      <c r="B94" s="16" t="str">
        <f t="shared" si="4"/>
        <v/>
      </c>
      <c r="C94" s="13"/>
      <c r="D94" s="35"/>
      <c r="E94" s="35"/>
      <c r="F94" s="35"/>
      <c r="G94" s="39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15" t="str">
        <f t="shared" si="5"/>
        <v/>
      </c>
      <c r="Z94" s="110"/>
      <c r="AA94" s="15"/>
    </row>
    <row r="95" spans="1:27">
      <c r="A95" s="16">
        <v>78</v>
      </c>
      <c r="B95" s="16" t="str">
        <f t="shared" si="4"/>
        <v/>
      </c>
      <c r="C95" s="13"/>
      <c r="D95" s="35"/>
      <c r="E95" s="35"/>
      <c r="F95" s="35"/>
      <c r="G95" s="39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15" t="str">
        <f t="shared" si="5"/>
        <v/>
      </c>
      <c r="Z95" s="110"/>
      <c r="AA95" s="15"/>
    </row>
    <row r="96" spans="1:27">
      <c r="A96" s="16">
        <v>79</v>
      </c>
      <c r="B96" s="16" t="str">
        <f t="shared" si="4"/>
        <v/>
      </c>
      <c r="C96" s="13"/>
      <c r="D96" s="35"/>
      <c r="E96" s="35"/>
      <c r="F96" s="35"/>
      <c r="G96" s="39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15" t="str">
        <f t="shared" si="5"/>
        <v/>
      </c>
      <c r="Z96" s="110"/>
      <c r="AA96" s="15"/>
    </row>
    <row r="97" spans="1:27">
      <c r="A97" s="16">
        <v>80</v>
      </c>
      <c r="B97" s="16" t="str">
        <f t="shared" si="4"/>
        <v/>
      </c>
      <c r="C97" s="13"/>
      <c r="D97" s="35"/>
      <c r="E97" s="35"/>
      <c r="F97" s="35"/>
      <c r="G97" s="39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15" t="str">
        <f t="shared" si="5"/>
        <v/>
      </c>
      <c r="Z97" s="110"/>
      <c r="AA97" s="15"/>
    </row>
    <row r="98" spans="1:27">
      <c r="A98" s="16">
        <v>81</v>
      </c>
      <c r="B98" s="16" t="str">
        <f t="shared" si="4"/>
        <v/>
      </c>
      <c r="C98" s="13"/>
      <c r="D98" s="35"/>
      <c r="E98" s="35"/>
      <c r="F98" s="35"/>
      <c r="G98" s="39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15" t="str">
        <f t="shared" si="5"/>
        <v/>
      </c>
      <c r="Z98" s="110"/>
      <c r="AA98" s="15"/>
    </row>
    <row r="99" spans="1:27">
      <c r="A99" s="16">
        <v>82</v>
      </c>
      <c r="B99" s="16" t="str">
        <f t="shared" si="4"/>
        <v/>
      </c>
      <c r="C99" s="13"/>
      <c r="D99" s="35"/>
      <c r="E99" s="35"/>
      <c r="F99" s="35"/>
      <c r="G99" s="39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15" t="str">
        <f t="shared" si="5"/>
        <v/>
      </c>
      <c r="Z99" s="110"/>
      <c r="AA99" s="15"/>
    </row>
    <row r="100" spans="1:27">
      <c r="A100" s="16">
        <v>83</v>
      </c>
      <c r="B100" s="16" t="str">
        <f t="shared" si="4"/>
        <v/>
      </c>
      <c r="C100" s="13"/>
      <c r="D100" s="35"/>
      <c r="E100" s="35"/>
      <c r="F100" s="35"/>
      <c r="G100" s="39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15" t="str">
        <f t="shared" si="5"/>
        <v/>
      </c>
      <c r="Z100" s="110"/>
      <c r="AA100" s="15"/>
    </row>
    <row r="101" spans="1:27">
      <c r="A101" s="16">
        <v>84</v>
      </c>
      <c r="B101" s="16" t="str">
        <f t="shared" si="4"/>
        <v/>
      </c>
      <c r="C101" s="13"/>
      <c r="D101" s="35"/>
      <c r="E101" s="35"/>
      <c r="F101" s="35"/>
      <c r="G101" s="39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15" t="str">
        <f t="shared" si="5"/>
        <v/>
      </c>
      <c r="Z101" s="110"/>
      <c r="AA101" s="15"/>
    </row>
    <row r="102" spans="1:27">
      <c r="A102" s="16">
        <v>85</v>
      </c>
      <c r="B102" s="16" t="str">
        <f t="shared" si="4"/>
        <v/>
      </c>
      <c r="C102" s="13"/>
      <c r="D102" s="35"/>
      <c r="E102" s="35"/>
      <c r="F102" s="35"/>
      <c r="G102" s="39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15" t="str">
        <f t="shared" si="5"/>
        <v/>
      </c>
      <c r="Z102" s="110"/>
      <c r="AA102" s="15"/>
    </row>
    <row r="103" spans="1:27">
      <c r="A103" s="16">
        <v>86</v>
      </c>
      <c r="B103" s="16" t="str">
        <f t="shared" si="4"/>
        <v/>
      </c>
      <c r="C103" s="13"/>
      <c r="D103" s="35"/>
      <c r="E103" s="35"/>
      <c r="F103" s="35"/>
      <c r="G103" s="39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15" t="str">
        <f t="shared" si="5"/>
        <v/>
      </c>
      <c r="Z103" s="110"/>
      <c r="AA103" s="15"/>
    </row>
    <row r="104" spans="1:27">
      <c r="A104" s="16">
        <v>87</v>
      </c>
      <c r="B104" s="16" t="str">
        <f t="shared" si="4"/>
        <v/>
      </c>
      <c r="C104" s="13"/>
      <c r="D104" s="35"/>
      <c r="E104" s="35"/>
      <c r="F104" s="35"/>
      <c r="G104" s="39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15" t="str">
        <f t="shared" si="5"/>
        <v/>
      </c>
      <c r="Z104" s="110"/>
      <c r="AA104" s="15"/>
    </row>
    <row r="105" spans="1:27">
      <c r="A105" s="16">
        <v>88</v>
      </c>
      <c r="B105" s="16" t="str">
        <f t="shared" si="4"/>
        <v/>
      </c>
      <c r="C105" s="13"/>
      <c r="D105" s="35"/>
      <c r="E105" s="35"/>
      <c r="F105" s="35"/>
      <c r="G105" s="39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15" t="str">
        <f t="shared" si="5"/>
        <v/>
      </c>
      <c r="Z105" s="110"/>
      <c r="AA105" s="15"/>
    </row>
    <row r="106" spans="1:27">
      <c r="A106" s="16">
        <v>89</v>
      </c>
      <c r="B106" s="16" t="str">
        <f t="shared" si="4"/>
        <v/>
      </c>
      <c r="C106" s="13"/>
      <c r="D106" s="35"/>
      <c r="E106" s="35"/>
      <c r="F106" s="35"/>
      <c r="G106" s="39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15" t="str">
        <f t="shared" si="5"/>
        <v/>
      </c>
      <c r="Z106" s="110"/>
      <c r="AA106" s="15"/>
    </row>
    <row r="107" spans="1:27">
      <c r="A107" s="16">
        <v>90</v>
      </c>
      <c r="B107" s="16" t="str">
        <f t="shared" si="4"/>
        <v/>
      </c>
      <c r="C107" s="13"/>
      <c r="D107" s="35"/>
      <c r="E107" s="35"/>
      <c r="F107" s="35"/>
      <c r="G107" s="39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15" t="str">
        <f t="shared" si="5"/>
        <v/>
      </c>
      <c r="Z107" s="110"/>
      <c r="AA107" s="15"/>
    </row>
    <row r="108" spans="1:27">
      <c r="A108" s="16">
        <v>91</v>
      </c>
      <c r="B108" s="16" t="str">
        <f t="shared" si="4"/>
        <v/>
      </c>
      <c r="C108" s="13"/>
      <c r="D108" s="35"/>
      <c r="E108" s="35"/>
      <c r="F108" s="35"/>
      <c r="G108" s="39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15" t="str">
        <f t="shared" si="5"/>
        <v/>
      </c>
      <c r="Z108" s="110"/>
      <c r="AA108" s="15"/>
    </row>
    <row r="109" spans="1:27">
      <c r="A109" s="16">
        <v>92</v>
      </c>
      <c r="B109" s="16" t="str">
        <f t="shared" si="4"/>
        <v/>
      </c>
      <c r="C109" s="13"/>
      <c r="D109" s="35"/>
      <c r="E109" s="35"/>
      <c r="F109" s="35"/>
      <c r="G109" s="39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15" t="str">
        <f t="shared" si="5"/>
        <v/>
      </c>
      <c r="Z109" s="110"/>
      <c r="AA109" s="15"/>
    </row>
    <row r="110" spans="1:27">
      <c r="A110" s="16">
        <v>93</v>
      </c>
      <c r="B110" s="16" t="str">
        <f t="shared" si="4"/>
        <v/>
      </c>
      <c r="C110" s="13"/>
      <c r="D110" s="35"/>
      <c r="E110" s="35"/>
      <c r="F110" s="35"/>
      <c r="G110" s="39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15" t="str">
        <f t="shared" si="5"/>
        <v/>
      </c>
      <c r="Z110" s="110"/>
      <c r="AA110" s="15"/>
    </row>
    <row r="111" spans="1:27">
      <c r="A111" s="16">
        <v>94</v>
      </c>
      <c r="B111" s="16" t="str">
        <f t="shared" si="4"/>
        <v/>
      </c>
      <c r="C111" s="13"/>
      <c r="D111" s="35"/>
      <c r="E111" s="35"/>
      <c r="F111" s="36"/>
      <c r="G111" s="39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15" t="str">
        <f t="shared" si="5"/>
        <v/>
      </c>
      <c r="Z111" s="110"/>
      <c r="AA111" s="15"/>
    </row>
    <row r="112" spans="1:27">
      <c r="A112" s="16">
        <v>95</v>
      </c>
      <c r="B112" s="16" t="str">
        <f t="shared" si="4"/>
        <v/>
      </c>
      <c r="C112" s="13"/>
      <c r="D112" s="35"/>
      <c r="E112" s="35"/>
      <c r="F112" s="35"/>
      <c r="G112" s="39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15" t="str">
        <f t="shared" si="5"/>
        <v/>
      </c>
      <c r="Z112" s="110"/>
      <c r="AA112" s="15"/>
    </row>
    <row r="113" spans="1:27">
      <c r="A113" s="16">
        <v>96</v>
      </c>
      <c r="B113" s="16" t="str">
        <f t="shared" si="4"/>
        <v/>
      </c>
      <c r="C113" s="13"/>
      <c r="D113" s="35"/>
      <c r="E113" s="35"/>
      <c r="F113" s="35"/>
      <c r="G113" s="39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15" t="str">
        <f t="shared" si="5"/>
        <v/>
      </c>
      <c r="Z113" s="110"/>
      <c r="AA113" s="15"/>
    </row>
    <row r="114" spans="1:27">
      <c r="A114" s="16">
        <v>97</v>
      </c>
      <c r="B114" s="16" t="str">
        <f t="shared" si="4"/>
        <v/>
      </c>
      <c r="C114" s="13"/>
      <c r="D114" s="35"/>
      <c r="E114" s="35"/>
      <c r="F114" s="35"/>
      <c r="G114" s="39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15" t="str">
        <f t="shared" si="5"/>
        <v/>
      </c>
      <c r="Z114" s="110"/>
      <c r="AA114" s="15"/>
    </row>
    <row r="115" spans="1:27">
      <c r="A115" s="16">
        <v>98</v>
      </c>
      <c r="B115" s="16" t="str">
        <f t="shared" si="4"/>
        <v/>
      </c>
      <c r="C115" s="13"/>
      <c r="D115" s="35"/>
      <c r="E115" s="35"/>
      <c r="F115" s="35"/>
      <c r="G115" s="39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15" t="str">
        <f t="shared" si="5"/>
        <v/>
      </c>
      <c r="Z115" s="110"/>
      <c r="AA115" s="15"/>
    </row>
    <row r="116" spans="1:27">
      <c r="A116" s="16">
        <v>99</v>
      </c>
      <c r="B116" s="16" t="str">
        <f t="shared" si="4"/>
        <v/>
      </c>
      <c r="C116" s="13"/>
      <c r="D116" s="35"/>
      <c r="E116" s="35"/>
      <c r="F116" s="35"/>
      <c r="G116" s="39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15" t="str">
        <f t="shared" si="5"/>
        <v/>
      </c>
      <c r="Z116" s="110"/>
      <c r="AA116" s="15"/>
    </row>
    <row r="117" spans="1:27">
      <c r="A117" s="16">
        <v>100</v>
      </c>
      <c r="B117" s="16" t="str">
        <f t="shared" si="4"/>
        <v/>
      </c>
      <c r="C117" s="13"/>
      <c r="D117" s="35"/>
      <c r="E117" s="35"/>
      <c r="F117" s="35"/>
      <c r="G117" s="39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15" t="str">
        <f t="shared" si="5"/>
        <v/>
      </c>
      <c r="Z117" s="110"/>
      <c r="AA117" s="15"/>
    </row>
    <row r="118" spans="1:27">
      <c r="Z118" s="119"/>
      <c r="AA118" s="15"/>
    </row>
  </sheetData>
  <sheetProtection password="DF5F" sheet="1" objects="1" scenarios="1" selectLockedCells="1"/>
  <phoneticPr fontId="8" type="noConversion"/>
  <conditionalFormatting sqref="R18:R117">
    <cfRule type="expression" dxfId="1" priority="1">
      <formula>AND(R18&lt;&gt;"",COUNTIF($R$18:$R$117,R18)&lt;4)</formula>
    </cfRule>
    <cfRule type="expression" dxfId="0" priority="2">
      <formula>COUNTIF($R$18:$R$117,R18)&gt;6</formula>
    </cfRule>
  </conditionalFormatting>
  <hyperlinks>
    <hyperlink ref="U17" r:id="rId1"/>
  </hyperlinks>
  <printOptions horizontalCentered="1" verticalCentered="1"/>
  <pageMargins left="0" right="0" top="0" bottom="0.30000000000000004" header="0" footer="0.2"/>
  <pageSetup paperSize="9" scale="40" fitToHeight="15" orientation="landscape" horizontalDpi="4294967292" verticalDpi="4294967292"/>
  <headerFooter>
    <oddFooter>&amp;L&amp;"新細明體,標準"&amp;K000000&amp;A&amp;C&amp;"新細明體,標準"&amp;K000000P. &amp;P of &amp;N&amp;R&amp;"新細明體,標準"&amp;K000000Printed @&amp;D - &amp;T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青年組 Youth</vt:lpstr>
      <vt:lpstr>少年組 Kids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Yeung</dc:creator>
  <cp:lastModifiedBy>Ryan Yeung</cp:lastModifiedBy>
  <cp:lastPrinted>2017-02-10T22:24:35Z</cp:lastPrinted>
  <dcterms:created xsi:type="dcterms:W3CDTF">2017-02-07T17:26:07Z</dcterms:created>
  <dcterms:modified xsi:type="dcterms:W3CDTF">2017-07-08T18:04:34Z</dcterms:modified>
</cp:coreProperties>
</file>